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autoCompressPictures="0"/>
  <bookViews>
    <workbookView xWindow="0" yWindow="0" windowWidth="38320" windowHeight="11060" tabRatio="500" firstSheet="10" activeTab="14"/>
    <workbookView xWindow="-20" yWindow="11060" windowWidth="38360" windowHeight="12140" tabRatio="500" firstSheet="6" activeTab="7"/>
  </bookViews>
  <sheets>
    <sheet name="36Template for surface ages" sheetId="1" r:id="rId1"/>
    <sheet name="kf_p1_spiketoconc" sheetId="2" r:id="rId2"/>
    <sheet name="kf_p1_blanksub" sheetId="3" r:id="rId3"/>
    <sheet name="kf_p2_blanksub" sheetId="12" r:id="rId4"/>
    <sheet name="kf_p3_blanksub" sheetId="13" r:id="rId5"/>
    <sheet name="kf_p1_dp" sheetId="4" r:id="rId6"/>
    <sheet name="kf_p2_dp" sheetId="14" r:id="rId7"/>
    <sheet name="kf_p3_dp" sheetId="15" r:id="rId8"/>
    <sheet name="spiketoconc" sheetId="5" r:id="rId9"/>
    <sheet name="blanksubtraction" sheetId="6" r:id="rId10"/>
    <sheet name="for usingERA40atm" sheetId="7" r:id="rId11"/>
    <sheet name="for usingatten" sheetId="8" r:id="rId12"/>
    <sheet name="usingtopo" sheetId="9" r:id="rId13"/>
    <sheet name="36Template for depth profile" sheetId="10" r:id="rId14"/>
    <sheet name="p1_matlab_template" sheetId="11" r:id="rId15"/>
    <sheet name="p2_matlab_template" sheetId="16" r:id="rId16"/>
    <sheet name="p3_matlab_template" sheetId="17" r:id="rId17"/>
  </sheets>
  <definedNames>
    <definedName name="An">spiketoconc!$AI$4</definedName>
    <definedName name="Ap">spiketoconc!$AJ$4</definedName>
    <definedName name="Av">spiketoconc!$AH$4</definedName>
    <definedName name="blank36cl">spiketoconc!$AB$4</definedName>
    <definedName name="blank36Clunc">spiketoconc!$AC$4</definedName>
    <definedName name="blankCl">spiketoconc!$AA$4</definedName>
    <definedName name="Clnat">spiketoconc!$AK$4</definedName>
    <definedName name="gammap">spiketoconc!$AG$4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7" i="17" l="1"/>
  <c r="BY7" i="17"/>
  <c r="BX7" i="17"/>
  <c r="BW7" i="17"/>
  <c r="BV7" i="17"/>
  <c r="BU7" i="17"/>
  <c r="BT7" i="17"/>
  <c r="BS7" i="17"/>
  <c r="BR7" i="17"/>
  <c r="BQ7" i="17"/>
  <c r="BP7" i="17"/>
  <c r="BO7" i="17"/>
  <c r="BN7" i="17"/>
  <c r="BM7" i="17"/>
  <c r="BL7" i="17"/>
  <c r="BK7" i="17"/>
  <c r="BJ7" i="17"/>
  <c r="BI7" i="17"/>
  <c r="BH7" i="17"/>
  <c r="BG7" i="17"/>
  <c r="BF7" i="17"/>
  <c r="BE7" i="17"/>
  <c r="BD7" i="17"/>
  <c r="BC7" i="17"/>
  <c r="BZ6" i="17"/>
  <c r="BY6" i="17"/>
  <c r="BX6" i="17"/>
  <c r="BW6" i="17"/>
  <c r="BV6" i="17"/>
  <c r="BU6" i="17"/>
  <c r="BT6" i="17"/>
  <c r="BS6" i="17"/>
  <c r="BR6" i="17"/>
  <c r="BQ6" i="17"/>
  <c r="BP6" i="17"/>
  <c r="BO6" i="17"/>
  <c r="BN6" i="17"/>
  <c r="BM6" i="17"/>
  <c r="BL6" i="17"/>
  <c r="BK6" i="17"/>
  <c r="BJ6" i="17"/>
  <c r="BI6" i="17"/>
  <c r="BH6" i="17"/>
  <c r="BG6" i="17"/>
  <c r="BF6" i="17"/>
  <c r="BE6" i="17"/>
  <c r="BD6" i="17"/>
  <c r="BC6" i="17"/>
  <c r="BZ5" i="17"/>
  <c r="BY5" i="17"/>
  <c r="BX5" i="17"/>
  <c r="BW5" i="17"/>
  <c r="BV5" i="17"/>
  <c r="BU5" i="17"/>
  <c r="BT5" i="17"/>
  <c r="BS5" i="17"/>
  <c r="BR5" i="17"/>
  <c r="BQ5" i="17"/>
  <c r="BP5" i="17"/>
  <c r="BO5" i="17"/>
  <c r="BN5" i="17"/>
  <c r="BM5" i="17"/>
  <c r="BL5" i="17"/>
  <c r="BK5" i="17"/>
  <c r="BJ5" i="17"/>
  <c r="BI5" i="17"/>
  <c r="BH5" i="17"/>
  <c r="BG5" i="17"/>
  <c r="BF5" i="17"/>
  <c r="BE5" i="17"/>
  <c r="BD5" i="17"/>
  <c r="BC5" i="17"/>
  <c r="BZ4" i="17"/>
  <c r="BY4" i="17"/>
  <c r="BX4" i="17"/>
  <c r="BW4" i="17"/>
  <c r="BV4" i="17"/>
  <c r="BU4" i="17"/>
  <c r="BT4" i="17"/>
  <c r="BS4" i="17"/>
  <c r="BR4" i="17"/>
  <c r="BQ4" i="17"/>
  <c r="BP4" i="17"/>
  <c r="BO4" i="17"/>
  <c r="BN4" i="17"/>
  <c r="BM4" i="17"/>
  <c r="BL4" i="17"/>
  <c r="BK4" i="17"/>
  <c r="BJ4" i="17"/>
  <c r="BI4" i="17"/>
  <c r="BH4" i="17"/>
  <c r="BG4" i="17"/>
  <c r="BF4" i="17"/>
  <c r="BE4" i="17"/>
  <c r="BD4" i="17"/>
  <c r="BC4" i="17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Z4" i="16"/>
  <c r="BY4" i="16"/>
  <c r="BX4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BH4" i="16"/>
  <c r="BG4" i="16"/>
  <c r="BF4" i="16"/>
  <c r="BE4" i="16"/>
  <c r="BD4" i="16"/>
  <c r="BC4" i="16"/>
  <c r="Z6" i="14"/>
  <c r="Z7" i="14"/>
  <c r="Z8" i="14"/>
  <c r="Z9" i="14"/>
  <c r="Z10" i="14"/>
  <c r="Z11" i="14"/>
  <c r="BZ9" i="15"/>
  <c r="Z9" i="15"/>
  <c r="BZ8" i="15"/>
  <c r="Z8" i="15"/>
  <c r="BZ7" i="15"/>
  <c r="Z7" i="15"/>
  <c r="BZ6" i="15"/>
  <c r="Z6" i="15"/>
  <c r="BZ11" i="14"/>
  <c r="BZ10" i="14"/>
  <c r="BZ9" i="14"/>
  <c r="BZ8" i="14"/>
  <c r="BZ7" i="14"/>
  <c r="BZ6" i="14"/>
  <c r="AA4" i="5"/>
  <c r="AB4" i="5"/>
  <c r="AC26" i="5"/>
  <c r="AA26" i="5"/>
  <c r="AB26" i="5"/>
  <c r="AC19" i="5"/>
  <c r="AA19" i="5"/>
  <c r="AB19" i="5"/>
  <c r="BL5" i="11"/>
  <c r="BM5" i="11"/>
  <c r="BN5" i="11"/>
  <c r="BO5" i="11"/>
  <c r="BP5" i="11"/>
  <c r="BQ5" i="11"/>
  <c r="BR5" i="11"/>
  <c r="BS5" i="11"/>
  <c r="BT5" i="11"/>
  <c r="BU5" i="11"/>
  <c r="BV5" i="11"/>
  <c r="BW5" i="11"/>
  <c r="BX5" i="11"/>
  <c r="BY5" i="11"/>
  <c r="BZ5" i="11"/>
  <c r="BL6" i="11"/>
  <c r="BM6" i="11"/>
  <c r="BN6" i="11"/>
  <c r="BO6" i="11"/>
  <c r="BP6" i="11"/>
  <c r="BQ6" i="11"/>
  <c r="BR6" i="11"/>
  <c r="BS6" i="11"/>
  <c r="BT6" i="11"/>
  <c r="BU6" i="11"/>
  <c r="BV6" i="11"/>
  <c r="BW6" i="11"/>
  <c r="BX6" i="11"/>
  <c r="BY6" i="11"/>
  <c r="BZ6" i="11"/>
  <c r="BL7" i="11"/>
  <c r="BM7" i="11"/>
  <c r="BN7" i="11"/>
  <c r="BO7" i="11"/>
  <c r="BP7" i="11"/>
  <c r="BQ7" i="11"/>
  <c r="BR7" i="11"/>
  <c r="BS7" i="11"/>
  <c r="BT7" i="11"/>
  <c r="BU7" i="11"/>
  <c r="BV7" i="11"/>
  <c r="BW7" i="11"/>
  <c r="BX7" i="11"/>
  <c r="BY7" i="11"/>
  <c r="BZ7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BM4" i="11"/>
  <c r="BN4" i="11"/>
  <c r="BO4" i="11"/>
  <c r="BP4" i="11"/>
  <c r="BQ4" i="11"/>
  <c r="BR4" i="11"/>
  <c r="BS4" i="11"/>
  <c r="BT4" i="11"/>
  <c r="BU4" i="11"/>
  <c r="BV4" i="11"/>
  <c r="BW4" i="11"/>
  <c r="BX4" i="11"/>
  <c r="BY4" i="11"/>
  <c r="BZ4" i="11"/>
  <c r="BC5" i="11"/>
  <c r="BD5" i="11"/>
  <c r="BE5" i="11"/>
  <c r="BF5" i="11"/>
  <c r="BG5" i="11"/>
  <c r="BH5" i="11"/>
  <c r="BI5" i="11"/>
  <c r="BJ5" i="11"/>
  <c r="BK5" i="11"/>
  <c r="BC6" i="11"/>
  <c r="BD6" i="11"/>
  <c r="BE6" i="11"/>
  <c r="BF6" i="11"/>
  <c r="BG6" i="11"/>
  <c r="BH6" i="11"/>
  <c r="BI6" i="11"/>
  <c r="BJ6" i="11"/>
  <c r="BK6" i="11"/>
  <c r="BC7" i="11"/>
  <c r="BD7" i="11"/>
  <c r="BE7" i="11"/>
  <c r="BF7" i="11"/>
  <c r="BG7" i="11"/>
  <c r="BH7" i="11"/>
  <c r="BI7" i="11"/>
  <c r="BJ7" i="11"/>
  <c r="BK7" i="11"/>
  <c r="BC8" i="11"/>
  <c r="BD8" i="11"/>
  <c r="BE8" i="11"/>
  <c r="BF8" i="11"/>
  <c r="BG8" i="11"/>
  <c r="BH8" i="11"/>
  <c r="BI8" i="11"/>
  <c r="BJ8" i="11"/>
  <c r="BK8" i="11"/>
  <c r="BC9" i="11"/>
  <c r="BD9" i="11"/>
  <c r="BE9" i="11"/>
  <c r="BF9" i="11"/>
  <c r="BG9" i="11"/>
  <c r="BH9" i="11"/>
  <c r="BI9" i="11"/>
  <c r="BJ9" i="11"/>
  <c r="BK9" i="11"/>
  <c r="BD4" i="11"/>
  <c r="BE4" i="11"/>
  <c r="BF4" i="11"/>
  <c r="BG4" i="11"/>
  <c r="BH4" i="11"/>
  <c r="BI4" i="11"/>
  <c r="BJ4" i="11"/>
  <c r="BK4" i="11"/>
  <c r="BL4" i="11"/>
  <c r="BC4" i="11"/>
  <c r="AZ9" i="11"/>
  <c r="AZ8" i="11"/>
  <c r="AZ7" i="11"/>
  <c r="AZ6" i="11"/>
  <c r="AZ5" i="11"/>
  <c r="AZ4" i="11"/>
  <c r="AM10" i="10"/>
  <c r="AM9" i="10"/>
  <c r="AM8" i="10"/>
  <c r="AM7" i="10"/>
  <c r="E6" i="8"/>
  <c r="D6" i="8"/>
  <c r="C6" i="8"/>
  <c r="B6" i="8"/>
  <c r="AC4" i="5"/>
  <c r="I11" i="6"/>
  <c r="H11" i="6"/>
  <c r="I10" i="6"/>
  <c r="H10" i="6"/>
  <c r="I9" i="6"/>
  <c r="H9" i="6"/>
  <c r="I8" i="6"/>
  <c r="H8" i="6"/>
  <c r="I7" i="6"/>
  <c r="H7" i="6"/>
  <c r="AG4" i="5"/>
  <c r="BZ11" i="4"/>
  <c r="Z11" i="4"/>
  <c r="BZ10" i="4"/>
  <c r="Z10" i="4"/>
  <c r="BZ9" i="4"/>
  <c r="Z9" i="4"/>
  <c r="BZ8" i="4"/>
  <c r="Z8" i="4"/>
  <c r="BZ7" i="4"/>
  <c r="Z7" i="4"/>
  <c r="BZ6" i="4"/>
  <c r="Z6" i="4"/>
  <c r="AG4" i="2"/>
  <c r="AC4" i="2"/>
  <c r="AA4" i="2"/>
  <c r="AB4" i="2"/>
  <c r="CG8" i="1"/>
  <c r="CG7" i="1"/>
  <c r="I1" i="1"/>
</calcChain>
</file>

<file path=xl/sharedStrings.xml><?xml version="1.0" encoding="utf-8"?>
<sst xmlns="http://schemas.openxmlformats.org/spreadsheetml/2006/main" count="2027" uniqueCount="343">
  <si>
    <t>This worksheet contains data for the CRONUS 36Cl Calculator on the KU website…begin copying at column C…</t>
  </si>
  <si>
    <t>No_spaces</t>
  </si>
  <si>
    <t>DGC will normally use SA; DE - Dessilets and Zreda
DU - Dunai time dependent scaling
LI - Lifton
LM - Lal/Stone time dependent scaling
SA - Lifton/Sato time dependent scaling
ST - Lal/Stone time independent</t>
  </si>
  <si>
    <t>Leave this blank the online calculator will compute it</t>
  </si>
  <si>
    <t>DGC will normally use Elevation</t>
  </si>
  <si>
    <t>computed from matlab code, this is the total shielding factor for snow, trees, topo etc but the snow correction is only for the spallogenic component</t>
  </si>
  <si>
    <t>atoms of 36-Cl per gram of sample, blank corrected</t>
  </si>
  <si>
    <t>this is just an estimate. A more rigorous approach is available but will not make a big difference for surface samples; an effective attenL will be calculated online, which will consider the geometry issues</t>
  </si>
  <si>
    <t>note that if your sample is from the very surface use 0; but if subsurface, then provide your value in units of g/cm^2</t>
  </si>
  <si>
    <t>This is pore water content…different than the LOI</t>
  </si>
  <si>
    <t>Since 2013 DGC concentrates minerals (feldspars or magnetite from igneous rocks and detrital sediments, and calcite/dolomite from carbonates)</t>
  </si>
  <si>
    <t>These are the raw weight% from, for instance, XRF. Note that the LOI must be divided into water or CO2 volatiles. For pure carbonates, most of the LOI would be CO2 and should be around 40% i.e. (12.01+16*2)/(40.078+12.01+16*3). But for other rocks, more of the LOI may be tightly bound H2O. In any case, the total of all of the bulk rock weight% should be 100.0. Some rocks are mixtures of carbonate and silicates.</t>
  </si>
  <si>
    <t>blank corrected (we are using the target value because we do not indepently measure Cl ppm in the rock or sample other than by the isotope dilution method)</t>
  </si>
  <si>
    <t>Note, Cr is entered here in ppm</t>
  </si>
  <si>
    <t>This is the concentration of the 'target' elements thatonteract with fast nucleons to produce 36Cl from spallation. In many instances where a surface rock is being leached before the target and bulk weight% chemistry is done, the Target values of K2O, CaO, TiO2, and Fe2O3 are the sample as the bulk values; At DGC we always run the trace and minor elements B,Sm,Gd,U,Th,Li, and Cr on the pre-leached fraction of the sediment or rock. Occassionally we will run the bulk weight% separately from the target (post-leached) weight%...you should check with us if you don't know</t>
  </si>
  <si>
    <t>Blank corrected value</t>
  </si>
  <si>
    <t>0.001 unless you know</t>
  </si>
  <si>
    <t>20 m, or a contour interval, or the Z unc provided by your GPS, etc</t>
  </si>
  <si>
    <t>leave blank</t>
  </si>
  <si>
    <t>typically 0.5 or 1 cm, but depends on how sample was collected</t>
  </si>
  <si>
    <t>0.1 at least</t>
  </si>
  <si>
    <t>blank corrected</t>
  </si>
  <si>
    <t>we really don't know our AttenL better than about 5 g/cm^-2</t>
  </si>
  <si>
    <t>I suggest you assume AT LEAST 5% 1-sigma for most commercial measurements, and multiple by the value</t>
  </si>
  <si>
    <t>from the spiketoconc output</t>
  </si>
  <si>
    <t>Don't copy this to the online calculator. It is just a check sum…the weight% for the majors without volatiles should be 100%</t>
  </si>
  <si>
    <t>LOI volatiles</t>
  </si>
  <si>
    <t>DGC_ID</t>
  </si>
  <si>
    <t>AMS_Lab_ID</t>
  </si>
  <si>
    <t>Field ID</t>
  </si>
  <si>
    <t>Scaling</t>
  </si>
  <si>
    <t>Latitude</t>
  </si>
  <si>
    <t>Longitude</t>
  </si>
  <si>
    <t>Elevation</t>
  </si>
  <si>
    <t>Pressure</t>
  </si>
  <si>
    <t>Atmospheric Pressure or Elevation</t>
  </si>
  <si>
    <t>Sample Thickness</t>
  </si>
  <si>
    <t>Bulk Density</t>
  </si>
  <si>
    <t>Shielding Factor</t>
  </si>
  <si>
    <t>Erosion Rate</t>
  </si>
  <si>
    <t>Conc. 36Cl</t>
  </si>
  <si>
    <t>Attenuation length</t>
  </si>
  <si>
    <t>Depth to Top of Sample</t>
  </si>
  <si>
    <t>Year Collected</t>
  </si>
  <si>
    <t>Water Content in Pores</t>
  </si>
  <si>
    <t>Mineral Separation</t>
  </si>
  <si>
    <t>Bulk Rock SiO2</t>
  </si>
  <si>
    <t>Bulk Rock TiO2</t>
  </si>
  <si>
    <t>Bulk Rock Al2O3</t>
  </si>
  <si>
    <t>Bulk Rock Fe2O3</t>
  </si>
  <si>
    <t>Bulk Rock MnO</t>
  </si>
  <si>
    <t>Bulk Rock MgO</t>
  </si>
  <si>
    <t>Bulk Rock CaO</t>
  </si>
  <si>
    <t>Bulk Rock Na2O</t>
  </si>
  <si>
    <t>Bulk Rock K2O</t>
  </si>
  <si>
    <t>Bulk Rock P2O5</t>
  </si>
  <si>
    <t>Analytical Water</t>
  </si>
  <si>
    <t>Bulk Rock CO2</t>
  </si>
  <si>
    <t>Bulk Rock Cl</t>
  </si>
  <si>
    <t>Bulk Rock B</t>
  </si>
  <si>
    <t>Bulk Rock Sm</t>
  </si>
  <si>
    <t>Bulk Rock Gd</t>
  </si>
  <si>
    <t>Bulk Rock U</t>
  </si>
  <si>
    <t>Bulk Rock Th</t>
  </si>
  <si>
    <t>Bulk Rock Cr</t>
  </si>
  <si>
    <t>Bulk Rock Li</t>
  </si>
  <si>
    <t>Target K2O</t>
  </si>
  <si>
    <t>Target CaO</t>
  </si>
  <si>
    <t>Target TiO2</t>
  </si>
  <si>
    <t>Target Fe2O3</t>
  </si>
  <si>
    <t>Target Cl</t>
  </si>
  <si>
    <t>Latitude Uncertainty</t>
  </si>
  <si>
    <t>Longitude Uncertainty</t>
  </si>
  <si>
    <t>Elevation Uncertainty</t>
  </si>
  <si>
    <t>Pressure Uncertainty</t>
  </si>
  <si>
    <t>Sample Thickness Uncertainty</t>
  </si>
  <si>
    <t>Bulk Density Uncertainty</t>
  </si>
  <si>
    <t>Shielding Factor Uncertainty</t>
  </si>
  <si>
    <t>Erosion-Rate Uncertainty</t>
  </si>
  <si>
    <t>Conc. 36Cl Uncertainty</t>
  </si>
  <si>
    <t>Attenuation Length Uncertainty</t>
  </si>
  <si>
    <t>Depth to Top of Sample Uncertainty</t>
  </si>
  <si>
    <t>Year Collected Uncertainty</t>
  </si>
  <si>
    <t>Water Content in Pores Uncertainty</t>
  </si>
  <si>
    <t>Bulk Rock SiO2 Uncertainty</t>
  </si>
  <si>
    <t>Bulk Rock TiO2 Uncertainty</t>
  </si>
  <si>
    <t>Bulk Rock Al2O3 Uncertainty</t>
  </si>
  <si>
    <t>Bulk Rock Fe2O3 Uncertainty</t>
  </si>
  <si>
    <t>Bulk Rock MnO Uncertainty</t>
  </si>
  <si>
    <t>Bulk Rock MgO Uncertainty</t>
  </si>
  <si>
    <t>Bulk Rock CaO Uncertainty</t>
  </si>
  <si>
    <t>Bulk Rock Na2O Uncertainty</t>
  </si>
  <si>
    <t>Bulk Rock K2O Uncertainty</t>
  </si>
  <si>
    <t>Bulk Rock P2O5 Uncertainty</t>
  </si>
  <si>
    <t>Analytical Water Uncertainty</t>
  </si>
  <si>
    <t>Bulk Rock CO2 Uncertainty</t>
  </si>
  <si>
    <t>Bulk Rock Cl Uncertainty</t>
  </si>
  <si>
    <t>Bulk Rock B Uncertainty</t>
  </si>
  <si>
    <t>Bulk Rock Sm Uncertainty</t>
  </si>
  <si>
    <t>Bulk Rock Gd Uncertainty</t>
  </si>
  <si>
    <t>Bulk Rock U Uncertainty</t>
  </si>
  <si>
    <t>Bulk Rock Th Uncertainty</t>
  </si>
  <si>
    <t>Bulk Rock Cr Uncertainty</t>
  </si>
  <si>
    <t>Bulk Rock Li Uncertainty</t>
  </si>
  <si>
    <t>Target K2O Uncertainty</t>
  </si>
  <si>
    <t>Target CaO Uncertainty</t>
  </si>
  <si>
    <t>Target TiO2 Uncertainty</t>
  </si>
  <si>
    <t>Target Fe2O3 Uncertainty</t>
  </si>
  <si>
    <t>Target Cl Uncertainty</t>
  </si>
  <si>
    <t>Covariance</t>
  </si>
  <si>
    <t>(Select One of the Following)</t>
  </si>
  <si>
    <t>decimal degrees</t>
  </si>
  <si>
    <t>meters</t>
  </si>
  <si>
    <t>hPa</t>
  </si>
  <si>
    <t>cm</t>
  </si>
  <si>
    <t>g/cm^3</t>
  </si>
  <si>
    <t>unitless</t>
  </si>
  <si>
    <t>mm/kyr</t>
  </si>
  <si>
    <t>Atoms 36Cl / g rock</t>
  </si>
  <si>
    <t>g/cm^2</t>
  </si>
  <si>
    <t>Year A.D.</t>
  </si>
  <si>
    <t>Volume Fraction</t>
  </si>
  <si>
    <t>Yes/No</t>
  </si>
  <si>
    <t>oxide weight %</t>
  </si>
  <si>
    <t>weight %</t>
  </si>
  <si>
    <t>ug/g</t>
  </si>
  <si>
    <t>ppm</t>
  </si>
  <si>
    <t>Volume %</t>
  </si>
  <si>
    <t>XXXX-1</t>
  </si>
  <si>
    <t>SA</t>
  </si>
  <si>
    <t>Yes</t>
  </si>
  <si>
    <t>XXXX-2</t>
  </si>
  <si>
    <t>This worksheet contains data for the blanksubtraction.m matlab script</t>
  </si>
  <si>
    <t>These values are from the sample prep information and AMS results</t>
  </si>
  <si>
    <t>copy columns B through M into a new variable and rename it 'sample'</t>
  </si>
  <si>
    <t>You will need to copy these values to a 36Cl Template</t>
  </si>
  <si>
    <t>These values are pasted from the Usingspiketoconc Total output</t>
  </si>
  <si>
    <t>These values are calculated here</t>
  </si>
  <si>
    <t>Constants and Parameters</t>
  </si>
  <si>
    <t>Name</t>
  </si>
  <si>
    <t>Conc. Spike</t>
  </si>
  <si>
    <t>This worksheet contains data for an offline CRONUS 36Cl depth profile Calculator…begin copying at column B…</t>
  </si>
  <si>
    <t>conc unc</t>
  </si>
  <si>
    <t>Mass Spike</t>
  </si>
  <si>
    <t>Ms unc</t>
  </si>
  <si>
    <t>fraction 35Cl in carrier</t>
  </si>
  <si>
    <t>frac 35Cl in carrier unc</t>
  </si>
  <si>
    <t>Mass Sample</t>
  </si>
  <si>
    <t>Mass unc</t>
  </si>
  <si>
    <t>AMS R/S</t>
  </si>
  <si>
    <t>R/S Unc</t>
  </si>
  <si>
    <t>AMS S/S</t>
  </si>
  <si>
    <t>S/S unc</t>
  </si>
  <si>
    <t>Date Dissolved</t>
  </si>
  <si>
    <t>Notes</t>
  </si>
  <si>
    <t>Spike Name</t>
  </si>
  <si>
    <t>Chemist</t>
  </si>
  <si>
    <t>36Cl initial</t>
  </si>
  <si>
    <t>paste from spiketoconc wksheet</t>
  </si>
  <si>
    <t>This worksheet contains data for theusingERA40atm.m matlab script</t>
  </si>
  <si>
    <t>Fill in the following columns and copy columns B-D into a variable for the script</t>
  </si>
  <si>
    <t>Paste the output from the script here</t>
  </si>
  <si>
    <t>Sample ID</t>
  </si>
  <si>
    <t>*final, blank-corrected, not radiogenically subtracted amount</t>
  </si>
  <si>
    <t>d.d</t>
  </si>
  <si>
    <t>m</t>
  </si>
  <si>
    <t>05-PPT-01-2</t>
  </si>
  <si>
    <t>unless you know the inheritance, this should be zero</t>
  </si>
  <si>
    <t>you will change this once you begin using the online calculator</t>
  </si>
  <si>
    <t>*This is pore water content</t>
  </si>
  <si>
    <t>as measured in the field if this is a depth profile</t>
  </si>
  <si>
    <t>from spiketoconc wksheet</t>
  </si>
  <si>
    <t>These values are pasted from blanksubtraction.m ans</t>
  </si>
  <si>
    <t>36Cl initial unc</t>
  </si>
  <si>
    <t>This worksheet will help to calculate an estimate attenulation length for your site, which will later be used to calculate the effective Lambda</t>
  </si>
  <si>
    <t>Most of these data are just fillers for a table, but columns C,D,and E are equal to values you input in the 36Template for surface ages worksheet.</t>
  </si>
  <si>
    <t>conc Cl</t>
  </si>
  <si>
    <t>You need to save columns C-Q in the variable 'sampledata1026' and call matlab script 'attenuationlength.m'</t>
  </si>
  <si>
    <t>ccon Cl unc</t>
  </si>
  <si>
    <t>covar</t>
  </si>
  <si>
    <t>blank Cl</t>
  </si>
  <si>
    <t>blank 36Cl</t>
  </si>
  <si>
    <t>blank 36Cl unc</t>
  </si>
  <si>
    <t>gammap</t>
  </si>
  <si>
    <t>surface dip</t>
  </si>
  <si>
    <t>Av</t>
  </si>
  <si>
    <t>An</t>
  </si>
  <si>
    <t>Ap</t>
  </si>
  <si>
    <t>Clnat</t>
  </si>
  <si>
    <t>mg/g</t>
  </si>
  <si>
    <t>g</t>
  </si>
  <si>
    <t>0.xx</t>
  </si>
  <si>
    <t>sample</t>
  </si>
  <si>
    <t>*in 360 degree format, preferably, negative number should add 360</t>
  </si>
  <si>
    <t>leave empty, as the calculator will determine this</t>
  </si>
  <si>
    <t>*should account for latitude, elevation, and topography if possible</t>
  </si>
  <si>
    <t>*Typically from LOI</t>
  </si>
  <si>
    <t>for a depth profile, here you use the average of Target Cl</t>
  </si>
  <si>
    <t>Conc Cl</t>
  </si>
  <si>
    <t>Conc Cl unc</t>
  </si>
  <si>
    <t>Volume HF used</t>
  </si>
  <si>
    <t>Volume HF Unc</t>
  </si>
  <si>
    <t>lat</t>
  </si>
  <si>
    <t>long</t>
  </si>
  <si>
    <t>elev (alt)</t>
  </si>
  <si>
    <t>pressure</t>
  </si>
  <si>
    <t>thickness</t>
  </si>
  <si>
    <t>bulk density</t>
  </si>
  <si>
    <t>shielding</t>
  </si>
  <si>
    <t>erosion</t>
  </si>
  <si>
    <t>conc</t>
  </si>
  <si>
    <t>approx attenL</t>
  </si>
  <si>
    <t>xxx</t>
  </si>
  <si>
    <t>year collected</t>
  </si>
  <si>
    <t>unitless ratio x 10^-15</t>
  </si>
  <si>
    <t>unitless ratio</t>
  </si>
  <si>
    <t>surface</t>
  </si>
  <si>
    <t>attenuationL</t>
  </si>
  <si>
    <t>txt</t>
  </si>
  <si>
    <t>at/g of sample</t>
  </si>
  <si>
    <t>flag</t>
  </si>
  <si>
    <t>ug/g of sample</t>
  </si>
  <si>
    <t>direction (deg)</t>
  </si>
  <si>
    <t>dip (deg)</t>
  </si>
  <si>
    <t>g/cm^-2</t>
  </si>
  <si>
    <t>ans.shield</t>
  </si>
  <si>
    <t>ans.lambdaeff</t>
  </si>
  <si>
    <t>ans.Stopo</t>
  </si>
  <si>
    <t>ug</t>
  </si>
  <si>
    <t>atoms</t>
  </si>
  <si>
    <t>ratio of spike soln</t>
  </si>
  <si>
    <t>Avagadros Number</t>
  </si>
  <si>
    <t>Cl molar mass nature</t>
  </si>
  <si>
    <t>Cl molar mass spike</t>
  </si>
  <si>
    <t>35Cl abund in nature</t>
  </si>
  <si>
    <t>Blank5233</t>
  </si>
  <si>
    <t>trend, plunge</t>
  </si>
  <si>
    <t>NaN</t>
  </si>
  <si>
    <t>Blank5236</t>
  </si>
  <si>
    <t>Cl in trace metal HF</t>
  </si>
  <si>
    <t>Cl in HF unc</t>
  </si>
  <si>
    <t>Sample Mass</t>
  </si>
  <si>
    <t>Sample Mass unc</t>
  </si>
  <si>
    <t>Conc Cl blank- corrected</t>
  </si>
  <si>
    <t>Conc Cl blank-corr unc</t>
  </si>
  <si>
    <t>36Cl blank corrected</t>
  </si>
  <si>
    <t>36Cl blank corrected unc</t>
  </si>
  <si>
    <t>atoms/g</t>
  </si>
  <si>
    <t>note, this is not cm</t>
  </si>
  <si>
    <t>Blank-corrected Uncertainty</t>
  </si>
  <si>
    <t>Uncertainty</t>
  </si>
  <si>
    <t>ml</t>
  </si>
  <si>
    <t>atoms 36Cl</t>
  </si>
  <si>
    <t>*For Calibration samples only</t>
  </si>
  <si>
    <t>*For all samples - Covariance between 36Cl conc and total chloride concentration in target sample (typically due to IDMS)</t>
  </si>
  <si>
    <t>Conc. Cl-36</t>
  </si>
  <si>
    <t>inheritance</t>
  </si>
  <si>
    <t>Erosion rate</t>
  </si>
  <si>
    <t>Water content in pores</t>
  </si>
  <si>
    <t>sample thickness</t>
  </si>
  <si>
    <t>latitude</t>
  </si>
  <si>
    <t>longitude</t>
  </si>
  <si>
    <t>elevation</t>
  </si>
  <si>
    <t>Shielding</t>
  </si>
  <si>
    <t>Lambda Effective</t>
  </si>
  <si>
    <t>SiO2 [%]</t>
  </si>
  <si>
    <t>mg Cl/ ml HF</t>
  </si>
  <si>
    <t>atoms 36Cl/g rock</t>
  </si>
  <si>
    <t>Yang</t>
  </si>
  <si>
    <t>the values below are pasted</t>
  </si>
  <si>
    <t>XXXX-3</t>
  </si>
  <si>
    <t>TiO2 [%]</t>
  </si>
  <si>
    <t>Al2O3 [%]</t>
  </si>
  <si>
    <t>Fe2O3 [%]</t>
  </si>
  <si>
    <t>MnO [%]</t>
  </si>
  <si>
    <t>MgO [%]</t>
  </si>
  <si>
    <t>CaO [%]</t>
  </si>
  <si>
    <t>Na2O [%]</t>
  </si>
  <si>
    <t>XXXX-4</t>
  </si>
  <si>
    <t>K2O [%]</t>
  </si>
  <si>
    <t>P2O5 [%]</t>
  </si>
  <si>
    <t>CO2 [%]</t>
  </si>
  <si>
    <t>XXXX-5</t>
  </si>
  <si>
    <t>Cl (ppm)</t>
  </si>
  <si>
    <t>KF-P1-1</t>
  </si>
  <si>
    <t>B (ppm)</t>
  </si>
  <si>
    <t>Sm (ppm)</t>
  </si>
  <si>
    <t>Gd (ppm)</t>
  </si>
  <si>
    <t>U (ppm)</t>
  </si>
  <si>
    <t>Th (ppm)</t>
  </si>
  <si>
    <t>Cr(ppm)</t>
  </si>
  <si>
    <t>Li(ppm)</t>
  </si>
  <si>
    <t>Target K2O[%]</t>
  </si>
  <si>
    <t>Target CaO[%]</t>
  </si>
  <si>
    <t>Target TiO2[%]</t>
  </si>
  <si>
    <t>Target Fe2O3[%]</t>
  </si>
  <si>
    <t>Target Cl[ppm]</t>
  </si>
  <si>
    <t>Depth to Top of sample</t>
  </si>
  <si>
    <t>Conc. Cl36</t>
  </si>
  <si>
    <t>KF-P1-2</t>
  </si>
  <si>
    <t>KF-P1-3</t>
  </si>
  <si>
    <t>KF-P1-4</t>
  </si>
  <si>
    <t>Water content</t>
  </si>
  <si>
    <t>KF-P1-5</t>
  </si>
  <si>
    <t>Depth to top of sample</t>
  </si>
  <si>
    <t>Calib age</t>
  </si>
  <si>
    <t>uncert</t>
  </si>
  <si>
    <t>LAB/Name</t>
  </si>
  <si>
    <t>KF-P1-6</t>
  </si>
  <si>
    <t>-</t>
  </si>
  <si>
    <t>at Cl-36/g sample</t>
  </si>
  <si>
    <t>at Cl-36/g</t>
  </si>
  <si>
    <t>volume %</t>
  </si>
  <si>
    <t>g/cm3</t>
  </si>
  <si>
    <t>dd</t>
  </si>
  <si>
    <t>g/cm2</t>
  </si>
  <si>
    <t>bulk rock weight %</t>
  </si>
  <si>
    <t>bulk rock ppm</t>
  </si>
  <si>
    <t>target weight %</t>
  </si>
  <si>
    <t>target ppm</t>
  </si>
  <si>
    <t>Year AD</t>
  </si>
  <si>
    <t>blank-corrected</t>
  </si>
  <si>
    <t>trend,plunge</t>
  </si>
  <si>
    <t>etc…</t>
  </si>
  <si>
    <t>use the above values for the blanksubtraction.m script</t>
  </si>
  <si>
    <t>BLANK</t>
  </si>
  <si>
    <t>KF-P2-1</t>
  </si>
  <si>
    <t>KF-P2-2</t>
  </si>
  <si>
    <t>KF-P2-3</t>
  </si>
  <si>
    <t>KF-P2-4</t>
  </si>
  <si>
    <t>KF-P2-5</t>
  </si>
  <si>
    <t>KF-P2-6</t>
  </si>
  <si>
    <t>KF-P3-1</t>
  </si>
  <si>
    <t>KF-P3-2</t>
  </si>
  <si>
    <t>KF-P3-3</t>
  </si>
  <si>
    <t>KF-P3-4</t>
  </si>
  <si>
    <t>time-averaged bulk density</t>
  </si>
  <si>
    <t>Calibration Age</t>
  </si>
  <si>
    <t>Calibration age uncert</t>
  </si>
  <si>
    <t>Volumetric fraction</t>
  </si>
  <si>
    <t>bulk rock weight  %</t>
  </si>
  <si>
    <t>Unitless</t>
  </si>
  <si>
    <t>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</si>
</sst>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0.0"/>
    <numFmt numFmtId="166" formatCode="0.00000"/>
    <numFmt numFmtId="167" formatCode="0.000"/>
    <numFmt numFmtId="168" formatCode="0.0000;[Red]0.0000"/>
  </numFmts>
  <fonts count="27" x14ac:knownFonts="1">
    <font>
      <sz val="10"/>
      <color rgb="FF000000"/>
      <name val="Arial"/>
    </font>
    <font>
      <sz val="14"/>
      <color rgb="FFFFFFFF"/>
      <name val="Arial"/>
    </font>
    <font>
      <sz val="11"/>
      <color rgb="FFFFFF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0"/>
      <name val="Arial"/>
    </font>
    <font>
      <b/>
      <sz val="11"/>
      <color rgb="FF000000"/>
      <name val="Arial"/>
    </font>
    <font>
      <sz val="11"/>
      <color rgb="FFFF0000"/>
      <name val="Arial"/>
    </font>
    <font>
      <sz val="11"/>
      <color rgb="FF806000"/>
      <name val="Arial"/>
    </font>
    <font>
      <sz val="11"/>
      <color rgb="FF385724"/>
      <name val="Arial"/>
    </font>
    <font>
      <sz val="11"/>
      <name val="Arial"/>
    </font>
    <font>
      <sz val="11"/>
      <color rgb="FFC55A11"/>
      <name val="Arial"/>
    </font>
    <font>
      <b/>
      <i/>
      <sz val="11"/>
      <color rgb="FF000000"/>
      <name val="Arial"/>
    </font>
    <font>
      <b/>
      <sz val="11"/>
      <color rgb="FF000000"/>
      <name val="Calibri"/>
    </font>
    <font>
      <b/>
      <sz val="11"/>
      <name val="Arial"/>
    </font>
    <font>
      <b/>
      <sz val="11"/>
      <color rgb="FFFFFFFF"/>
      <name val="Arial"/>
    </font>
    <font>
      <b/>
      <sz val="11"/>
      <color rgb="FFE026FF"/>
      <name val="Arial"/>
    </font>
    <font>
      <b/>
      <sz val="11"/>
      <color rgb="FFFF0000"/>
      <name val="Arial"/>
    </font>
    <font>
      <b/>
      <i/>
      <sz val="11"/>
      <color rgb="FFFF0000"/>
      <name val="Arial"/>
    </font>
    <font>
      <sz val="11"/>
      <color rgb="FFE026FF"/>
      <name val="Arial"/>
    </font>
    <font>
      <b/>
      <sz val="11"/>
      <color rgb="FF2E75B6"/>
      <name val="Arial"/>
    </font>
    <font>
      <sz val="11"/>
      <color rgb="FF2E75B6"/>
      <name val="Arial"/>
    </font>
    <font>
      <i/>
      <sz val="11"/>
      <color rgb="FF000000"/>
      <name val="Arial"/>
    </font>
    <font>
      <sz val="11"/>
      <color rgb="FF000000"/>
      <name val="Calibri"/>
    </font>
    <font>
      <sz val="10"/>
      <name val="Helvetica Neue"/>
    </font>
    <font>
      <u/>
      <sz val="10"/>
      <color theme="11"/>
      <name val="Arial"/>
    </font>
    <font>
      <b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2CC"/>
        <bgColor rgb="FFFFF2CC"/>
      </patternFill>
    </fill>
    <fill>
      <patternFill patternType="solid">
        <fgColor rgb="FFDEEBF7"/>
        <bgColor rgb="FFDEEBF7"/>
      </patternFill>
    </fill>
    <fill>
      <patternFill patternType="solid">
        <fgColor rgb="FFD9D9D9"/>
        <bgColor rgb="FFD9D9D9"/>
      </patternFill>
    </fill>
    <fill>
      <patternFill patternType="solid">
        <fgColor rgb="FFFBE5D6"/>
        <bgColor rgb="FFFBE5D6"/>
      </patternFill>
    </fill>
    <fill>
      <patternFill patternType="solid">
        <fgColor rgb="FFC5E0B4"/>
        <bgColor rgb="FFC5E0B4"/>
      </patternFill>
    </fill>
    <fill>
      <patternFill patternType="solid">
        <fgColor rgb="FFFFE699"/>
        <bgColor rgb="FFFFE699"/>
      </patternFill>
    </fill>
    <fill>
      <patternFill patternType="solid">
        <fgColor rgb="FFF8CBAD"/>
        <bgColor rgb="FFF8CBAD"/>
      </patternFill>
    </fill>
    <fill>
      <patternFill patternType="solid">
        <fgColor rgb="FF0D0D0D"/>
        <bgColor rgb="FF0D0D0D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CF0"/>
        <bgColor rgb="FF00FCF0"/>
      </patternFill>
    </fill>
    <fill>
      <patternFill patternType="solid">
        <fgColor rgb="FF808080"/>
        <bgColor rgb="FF808080"/>
      </patternFill>
    </fill>
    <fill>
      <patternFill patternType="solid">
        <fgColor rgb="FFBDD7EE"/>
        <bgColor rgb="FFBDD7EE"/>
      </patternFill>
    </fill>
    <fill>
      <patternFill patternType="solid">
        <fgColor rgb="FFA9D18E"/>
        <bgColor rgb="FFA9D18E"/>
      </patternFill>
    </fill>
    <fill>
      <patternFill patternType="solid">
        <fgColor theme="9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01">
    <xf numFmtId="0" fontId="0" fillId="0" borderId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162">
    <xf numFmtId="0" fontId="0" fillId="0" borderId="0" xfId="0" applyFont="1" applyAlignment="1"/>
    <xf numFmtId="0" fontId="1" fillId="2" borderId="0" xfId="0" applyFont="1" applyFill="1" applyBorder="1"/>
    <xf numFmtId="0" fontId="2" fillId="2" borderId="0" xfId="0" applyFont="1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4" fillId="0" borderId="0" xfId="0" applyFont="1"/>
    <xf numFmtId="0" fontId="4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4" fillId="6" borderId="0" xfId="0" applyFont="1" applyFill="1" applyBorder="1"/>
    <xf numFmtId="0" fontId="6" fillId="5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5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4" fillId="6" borderId="3" xfId="0" applyFont="1" applyFill="1" applyBorder="1"/>
    <xf numFmtId="0" fontId="10" fillId="0" borderId="0" xfId="0" applyFont="1" applyAlignment="1">
      <alignment horizontal="center"/>
    </xf>
    <xf numFmtId="0" fontId="4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6" fillId="7" borderId="0" xfId="0" applyNumberFormat="1" applyFont="1" applyFill="1" applyBorder="1" applyAlignment="1">
      <alignment horizontal="center"/>
    </xf>
    <xf numFmtId="2" fontId="6" fillId="7" borderId="0" xfId="0" applyNumberFormat="1" applyFont="1" applyFill="1" applyBorder="1" applyAlignment="1">
      <alignment horizontal="center"/>
    </xf>
    <xf numFmtId="1" fontId="4" fillId="0" borderId="0" xfId="0" applyNumberFormat="1" applyFont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6" fillId="0" borderId="0" xfId="0" applyFont="1"/>
    <xf numFmtId="0" fontId="4" fillId="2" borderId="0" xfId="0" applyFont="1" applyFill="1" applyBorder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13" fillId="8" borderId="4" xfId="0" applyFont="1" applyFill="1" applyBorder="1" applyAlignment="1">
      <alignment horizontal="center" vertical="center" wrapText="1"/>
    </xf>
    <xf numFmtId="0" fontId="13" fillId="8" borderId="5" xfId="0" applyFont="1" applyFill="1" applyBorder="1" applyAlignment="1">
      <alignment horizontal="center" vertical="center" wrapText="1"/>
    </xf>
    <xf numFmtId="164" fontId="13" fillId="8" borderId="5" xfId="0" applyNumberFormat="1" applyFont="1" applyFill="1" applyBorder="1" applyAlignment="1">
      <alignment horizontal="center" vertical="center" wrapText="1"/>
    </xf>
    <xf numFmtId="0" fontId="13" fillId="9" borderId="6" xfId="0" applyFont="1" applyFill="1" applyBorder="1" applyAlignment="1">
      <alignment horizontal="center" vertical="center" wrapText="1"/>
    </xf>
    <xf numFmtId="0" fontId="11" fillId="6" borderId="0" xfId="0" applyFont="1" applyFill="1" applyBorder="1" applyAlignment="1">
      <alignment horizontal="center"/>
    </xf>
    <xf numFmtId="0" fontId="13" fillId="8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" fontId="4" fillId="0" borderId="0" xfId="0" applyNumberFormat="1" applyFont="1"/>
    <xf numFmtId="0" fontId="1" fillId="10" borderId="0" xfId="0" applyFont="1" applyFill="1" applyBorder="1"/>
    <xf numFmtId="0" fontId="4" fillId="10" borderId="0" xfId="0" applyFont="1" applyFill="1" applyBorder="1"/>
    <xf numFmtId="0" fontId="6" fillId="0" borderId="7" xfId="0" applyFont="1" applyBorder="1" applyAlignment="1">
      <alignment horizontal="center"/>
    </xf>
    <xf numFmtId="1" fontId="4" fillId="0" borderId="0" xfId="0" applyNumberFormat="1" applyFont="1" applyAlignment="1">
      <alignment horizontal="center" vertical="center" wrapText="1"/>
    </xf>
    <xf numFmtId="1" fontId="6" fillId="12" borderId="4" xfId="0" applyNumberFormat="1" applyFont="1" applyFill="1" applyBorder="1" applyAlignment="1">
      <alignment horizontal="center" vertical="center" wrapText="1"/>
    </xf>
    <xf numFmtId="1" fontId="6" fillId="12" borderId="5" xfId="0" applyNumberFormat="1" applyFont="1" applyFill="1" applyBorder="1" applyAlignment="1">
      <alignment horizontal="center" vertical="center" wrapText="1"/>
    </xf>
    <xf numFmtId="165" fontId="14" fillId="12" borderId="4" xfId="0" applyNumberFormat="1" applyFont="1" applyFill="1" applyBorder="1" applyAlignment="1">
      <alignment horizontal="center" vertical="center" wrapText="1"/>
    </xf>
    <xf numFmtId="165" fontId="6" fillId="12" borderId="5" xfId="0" applyNumberFormat="1" applyFont="1" applyFill="1" applyBorder="1" applyAlignment="1">
      <alignment horizontal="center" vertical="center" wrapText="1"/>
    </xf>
    <xf numFmtId="0" fontId="4" fillId="13" borderId="7" xfId="0" applyFont="1" applyFill="1" applyBorder="1" applyAlignment="1">
      <alignment horizontal="center" vertical="center" wrapText="1"/>
    </xf>
    <xf numFmtId="0" fontId="15" fillId="14" borderId="7" xfId="0" applyFont="1" applyFill="1" applyBorder="1" applyAlignment="1">
      <alignment horizontal="center" vertical="center" wrapText="1"/>
    </xf>
    <xf numFmtId="0" fontId="13" fillId="8" borderId="8" xfId="0" applyFont="1" applyFill="1" applyBorder="1" applyAlignment="1">
      <alignment horizontal="center" vertical="center" wrapText="1"/>
    </xf>
    <xf numFmtId="0" fontId="7" fillId="0" borderId="0" xfId="0" applyFont="1"/>
    <xf numFmtId="165" fontId="4" fillId="0" borderId="0" xfId="0" applyNumberFormat="1" applyFont="1" applyAlignment="1">
      <alignment horizontal="center" vertical="center" wrapText="1"/>
    </xf>
    <xf numFmtId="0" fontId="12" fillId="0" borderId="0" xfId="0" applyFont="1"/>
    <xf numFmtId="2" fontId="4" fillId="0" borderId="0" xfId="0" applyNumberFormat="1" applyFont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14" fillId="12" borderId="7" xfId="0" applyFont="1" applyFill="1" applyBorder="1" applyAlignment="1">
      <alignment horizontal="center" vertical="center" wrapText="1"/>
    </xf>
    <xf numFmtId="0" fontId="6" fillId="12" borderId="7" xfId="0" applyFont="1" applyFill="1" applyBorder="1" applyAlignment="1">
      <alignment horizontal="center" vertical="center" wrapText="1"/>
    </xf>
    <xf numFmtId="0" fontId="4" fillId="5" borderId="0" xfId="0" applyFont="1" applyFill="1" applyBorder="1"/>
    <xf numFmtId="164" fontId="13" fillId="8" borderId="8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6" fillId="12" borderId="7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165" fontId="14" fillId="12" borderId="7" xfId="0" applyNumberFormat="1" applyFont="1" applyFill="1" applyBorder="1" applyAlignment="1">
      <alignment horizontal="center" vertical="center" wrapText="1"/>
    </xf>
    <xf numFmtId="0" fontId="4" fillId="8" borderId="13" xfId="0" applyFont="1" applyFill="1" applyBorder="1" applyAlignment="1">
      <alignment horizontal="center"/>
    </xf>
    <xf numFmtId="0" fontId="18" fillId="5" borderId="14" xfId="0" applyFont="1" applyFill="1" applyBorder="1"/>
    <xf numFmtId="0" fontId="19" fillId="0" borderId="2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8" fillId="5" borderId="16" xfId="0" applyFont="1" applyFill="1" applyBorder="1" applyAlignment="1">
      <alignment horizontal="center"/>
    </xf>
    <xf numFmtId="0" fontId="20" fillId="0" borderId="0" xfId="0" applyFont="1"/>
    <xf numFmtId="164" fontId="18" fillId="5" borderId="16" xfId="0" applyNumberFormat="1" applyFont="1" applyFill="1" applyBorder="1" applyAlignment="1">
      <alignment horizontal="center"/>
    </xf>
    <xf numFmtId="0" fontId="21" fillId="3" borderId="17" xfId="0" applyFont="1" applyFill="1" applyBorder="1" applyAlignment="1">
      <alignment horizontal="center"/>
    </xf>
    <xf numFmtId="0" fontId="17" fillId="5" borderId="16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6" fillId="13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2" fontId="10" fillId="0" borderId="0" xfId="0" applyNumberFormat="1" applyFont="1" applyAlignment="1">
      <alignment horizontal="center" vertical="center" wrapText="1"/>
    </xf>
    <xf numFmtId="1" fontId="4" fillId="15" borderId="0" xfId="0" applyNumberFormat="1" applyFont="1" applyFill="1" applyBorder="1" applyAlignment="1">
      <alignment horizontal="center" vertical="center" wrapText="1"/>
    </xf>
    <xf numFmtId="0" fontId="4" fillId="15" borderId="0" xfId="0" applyFont="1" applyFill="1" applyBorder="1" applyAlignment="1">
      <alignment horizontal="center" vertical="center" wrapText="1"/>
    </xf>
    <xf numFmtId="2" fontId="4" fillId="15" borderId="0" xfId="0" applyNumberFormat="1" applyFont="1" applyFill="1" applyBorder="1" applyAlignment="1">
      <alignment horizontal="center" vertical="center" wrapText="1"/>
    </xf>
    <xf numFmtId="0" fontId="4" fillId="8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14" fillId="5" borderId="0" xfId="0" applyNumberFormat="1" applyFont="1" applyFill="1" applyBorder="1" applyAlignment="1">
      <alignment horizontal="center"/>
    </xf>
    <xf numFmtId="165" fontId="6" fillId="5" borderId="0" xfId="0" applyNumberFormat="1" applyFont="1" applyFill="1" applyBorder="1" applyAlignment="1">
      <alignment horizontal="center"/>
    </xf>
    <xf numFmtId="2" fontId="18" fillId="5" borderId="16" xfId="0" applyNumberFormat="1" applyFont="1" applyFill="1" applyBorder="1" applyAlignment="1">
      <alignment horizontal="center"/>
    </xf>
    <xf numFmtId="165" fontId="18" fillId="5" borderId="16" xfId="0" applyNumberFormat="1" applyFont="1" applyFill="1" applyBorder="1" applyAlignment="1">
      <alignment horizontal="center"/>
    </xf>
    <xf numFmtId="0" fontId="10" fillId="0" borderId="0" xfId="0" applyFont="1"/>
    <xf numFmtId="0" fontId="18" fillId="5" borderId="19" xfId="0" applyFont="1" applyFill="1" applyBorder="1" applyAlignment="1">
      <alignment horizontal="center"/>
    </xf>
    <xf numFmtId="2" fontId="4" fillId="0" borderId="0" xfId="0" applyNumberFormat="1" applyFont="1"/>
    <xf numFmtId="0" fontId="22" fillId="0" borderId="0" xfId="0" applyFont="1" applyAlignment="1">
      <alignment horizontal="center"/>
    </xf>
    <xf numFmtId="1" fontId="10" fillId="0" borderId="0" xfId="0" applyNumberFormat="1" applyFont="1" applyAlignment="1">
      <alignment horizontal="center"/>
    </xf>
    <xf numFmtId="2" fontId="6" fillId="5" borderId="0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2" fontId="17" fillId="5" borderId="7" xfId="0" applyNumberFormat="1" applyFont="1" applyFill="1" applyBorder="1" applyAlignment="1">
      <alignment horizontal="center" vertical="center" wrapText="1"/>
    </xf>
    <xf numFmtId="2" fontId="4" fillId="5" borderId="0" xfId="0" applyNumberFormat="1" applyFont="1" applyFill="1" applyBorder="1" applyAlignment="1">
      <alignment horizontal="center"/>
    </xf>
    <xf numFmtId="1" fontId="17" fillId="5" borderId="7" xfId="0" applyNumberFormat="1" applyFont="1" applyFill="1" applyBorder="1" applyAlignment="1">
      <alignment horizontal="center" vertical="center" wrapText="1"/>
    </xf>
    <xf numFmtId="1" fontId="6" fillId="5" borderId="0" xfId="0" applyNumberFormat="1" applyFont="1" applyFill="1" applyBorder="1" applyAlignment="1">
      <alignment horizontal="center"/>
    </xf>
    <xf numFmtId="0" fontId="6" fillId="0" borderId="20" xfId="0" applyFont="1" applyBorder="1" applyAlignment="1">
      <alignment horizontal="center" vertical="center" wrapText="1"/>
    </xf>
    <xf numFmtId="11" fontId="6" fillId="0" borderId="3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1" fontId="10" fillId="16" borderId="0" xfId="0" applyNumberFormat="1" applyFont="1" applyFill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65" fontId="10" fillId="0" borderId="0" xfId="0" applyNumberFormat="1" applyFont="1" applyAlignment="1">
      <alignment horizontal="center" wrapText="1"/>
    </xf>
    <xf numFmtId="165" fontId="4" fillId="16" borderId="0" xfId="0" applyNumberFormat="1" applyFont="1" applyFill="1" applyBorder="1" applyAlignment="1">
      <alignment horizontal="center"/>
    </xf>
    <xf numFmtId="165" fontId="14" fillId="0" borderId="0" xfId="0" applyNumberFormat="1" applyFont="1" applyAlignment="1">
      <alignment horizontal="center"/>
    </xf>
    <xf numFmtId="1" fontId="4" fillId="16" borderId="0" xfId="0" applyNumberFormat="1" applyFont="1" applyFill="1" applyBorder="1" applyAlignment="1">
      <alignment horizontal="center"/>
    </xf>
    <xf numFmtId="2" fontId="4" fillId="16" borderId="0" xfId="0" applyNumberFormat="1" applyFont="1" applyFill="1" applyBorder="1" applyAlignment="1">
      <alignment horizontal="center"/>
    </xf>
    <xf numFmtId="165" fontId="17" fillId="0" borderId="0" xfId="0" applyNumberFormat="1" applyFont="1"/>
    <xf numFmtId="2" fontId="17" fillId="0" borderId="0" xfId="0" applyNumberFormat="1" applyFont="1"/>
    <xf numFmtId="0" fontId="17" fillId="0" borderId="0" xfId="0" applyFont="1"/>
    <xf numFmtId="0" fontId="7" fillId="0" borderId="18" xfId="0" applyFont="1" applyBorder="1" applyAlignment="1">
      <alignment horizontal="center"/>
    </xf>
    <xf numFmtId="0" fontId="21" fillId="3" borderId="20" xfId="0" applyFont="1" applyFill="1" applyBorder="1" applyAlignment="1">
      <alignment horizontal="center"/>
    </xf>
    <xf numFmtId="0" fontId="21" fillId="3" borderId="3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7" fontId="4" fillId="0" borderId="0" xfId="0" applyNumberFormat="1" applyFont="1"/>
    <xf numFmtId="166" fontId="2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65" fontId="7" fillId="0" borderId="0" xfId="0" applyNumberFormat="1" applyFont="1"/>
    <xf numFmtId="165" fontId="4" fillId="0" borderId="0" xfId="0" applyNumberFormat="1" applyFont="1"/>
    <xf numFmtId="0" fontId="4" fillId="5" borderId="0" xfId="0" applyFont="1" applyFill="1" applyBorder="1" applyAlignment="1">
      <alignment horizontal="center" vertical="center" wrapText="1"/>
    </xf>
    <xf numFmtId="168" fontId="24" fillId="0" borderId="7" xfId="0" applyNumberFormat="1" applyFont="1" applyBorder="1"/>
    <xf numFmtId="0" fontId="0" fillId="0" borderId="0" xfId="0" applyFont="1" applyAlignment="1"/>
    <xf numFmtId="0" fontId="0" fillId="0" borderId="0" xfId="0" applyFont="1" applyAlignment="1"/>
    <xf numFmtId="0" fontId="0" fillId="0" borderId="0" xfId="0"/>
    <xf numFmtId="0" fontId="0" fillId="17" borderId="0" xfId="0" applyFill="1"/>
    <xf numFmtId="0" fontId="26" fillId="0" borderId="0" xfId="0" applyFont="1"/>
    <xf numFmtId="0" fontId="26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/>
    <xf numFmtId="1" fontId="17" fillId="5" borderId="5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5" fillId="0" borderId="1" xfId="0" applyFont="1" applyBorder="1"/>
    <xf numFmtId="0" fontId="12" fillId="0" borderId="0" xfId="0" applyFont="1" applyAlignment="1">
      <alignment horizontal="center"/>
    </xf>
    <xf numFmtId="0" fontId="0" fillId="0" borderId="0" xfId="0" applyFont="1" applyAlignment="1"/>
    <xf numFmtId="0" fontId="13" fillId="9" borderId="10" xfId="0" applyFont="1" applyFill="1" applyBorder="1" applyAlignment="1">
      <alignment horizontal="center" vertical="center" wrapText="1"/>
    </xf>
    <xf numFmtId="0" fontId="5" fillId="0" borderId="11" xfId="0" applyFont="1" applyBorder="1"/>
    <xf numFmtId="0" fontId="5" fillId="0" borderId="12" xfId="0" applyFont="1" applyBorder="1"/>
    <xf numFmtId="1" fontId="4" fillId="5" borderId="4" xfId="0" applyNumberFormat="1" applyFont="1" applyFill="1" applyBorder="1" applyAlignment="1">
      <alignment horizontal="center" vertical="center" wrapText="1"/>
    </xf>
    <xf numFmtId="0" fontId="5" fillId="0" borderId="6" xfId="0" applyFont="1" applyBorder="1"/>
    <xf numFmtId="0" fontId="5" fillId="0" borderId="5" xfId="0" applyFont="1" applyBorder="1"/>
    <xf numFmtId="0" fontId="4" fillId="5" borderId="0" xfId="0" applyFont="1" applyFill="1" applyBorder="1" applyAlignment="1">
      <alignment horizontal="center" vertical="center" wrapText="1"/>
    </xf>
    <xf numFmtId="0" fontId="5" fillId="0" borderId="0" xfId="0" applyFont="1" applyBorder="1"/>
    <xf numFmtId="0" fontId="6" fillId="0" borderId="4" xfId="0" applyFont="1" applyBorder="1" applyAlignment="1">
      <alignment horizontal="center"/>
    </xf>
    <xf numFmtId="0" fontId="2" fillId="11" borderId="0" xfId="0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5" fillId="0" borderId="9" xfId="0" applyFont="1" applyBorder="1"/>
    <xf numFmtId="0" fontId="6" fillId="0" borderId="4" xfId="0" applyFont="1" applyBorder="1" applyAlignment="1">
      <alignment horizontal="center" vertical="center" wrapText="1"/>
    </xf>
  </cellXfs>
  <cellStyles count="101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eb1.ittc.ku.edu:8888/html/latest/c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00"/>
  <sheetViews>
    <sheetView workbookViewId="0"/>
    <sheetView workbookViewId="1"/>
  </sheetViews>
  <sheetFormatPr baseColWidth="10" defaultColWidth="17.33203125" defaultRowHeight="15" customHeight="1" x14ac:dyDescent="0"/>
  <cols>
    <col min="1" max="1" width="10.6640625" customWidth="1"/>
    <col min="2" max="2" width="12.5" customWidth="1"/>
    <col min="3" max="3" width="10.6640625" customWidth="1"/>
    <col min="4" max="4" width="26.5" customWidth="1"/>
    <col min="5" max="6" width="15.5" customWidth="1"/>
    <col min="7" max="7" width="21.83203125" customWidth="1"/>
    <col min="8" max="8" width="12.1640625" customWidth="1"/>
    <col min="9" max="9" width="31.33203125" customWidth="1"/>
    <col min="10" max="10" width="16.5" customWidth="1"/>
    <col min="11" max="11" width="16.1640625" customWidth="1"/>
    <col min="12" max="12" width="15.1640625" customWidth="1"/>
    <col min="13" max="13" width="14.6640625" customWidth="1"/>
    <col min="14" max="15" width="17.6640625" customWidth="1"/>
    <col min="16" max="16" width="28.33203125" customWidth="1"/>
    <col min="17" max="17" width="13.6640625" customWidth="1"/>
    <col min="18" max="18" width="21.6640625" customWidth="1"/>
    <col min="19" max="19" width="27.33203125" customWidth="1"/>
    <col min="20" max="29" width="18.5" customWidth="1"/>
    <col min="30" max="30" width="18.33203125" customWidth="1"/>
    <col min="31" max="31" width="14.5" customWidth="1"/>
    <col min="32" max="32" width="15.1640625" customWidth="1"/>
    <col min="33" max="38" width="13.83203125" customWidth="1"/>
    <col min="39" max="41" width="15.5" customWidth="1"/>
    <col min="42" max="42" width="16.1640625" customWidth="1"/>
    <col min="43" max="43" width="14.83203125" customWidth="1"/>
    <col min="44" max="44" width="22.1640625" customWidth="1"/>
    <col min="45" max="45" width="21.1640625" customWidth="1"/>
    <col min="46" max="46" width="20.6640625" customWidth="1"/>
    <col min="47" max="47" width="20.1640625" customWidth="1"/>
    <col min="48" max="48" width="19.5" customWidth="1"/>
    <col min="49" max="49" width="27.5" customWidth="1"/>
    <col min="50" max="50" width="22.6640625" customWidth="1"/>
    <col min="51" max="51" width="26.1640625" customWidth="1"/>
    <col min="52" max="52" width="23.1640625" customWidth="1"/>
    <col min="53" max="53" width="21.33203125" customWidth="1"/>
    <col min="54" max="54" width="28.83203125" customWidth="1"/>
    <col min="55" max="55" width="32.5" customWidth="1"/>
    <col min="56" max="56" width="24.5" customWidth="1"/>
    <col min="57" max="57" width="32.5" customWidth="1"/>
    <col min="58" max="58" width="24.83203125" customWidth="1"/>
    <col min="59" max="59" width="25.1640625" customWidth="1"/>
    <col min="60" max="60" width="26.33203125" customWidth="1"/>
    <col min="61" max="61" width="26.5" customWidth="1"/>
    <col min="62" max="63" width="25.33203125" customWidth="1"/>
    <col min="64" max="64" width="24.5" customWidth="1"/>
    <col min="65" max="65" width="25.83203125" customWidth="1"/>
    <col min="66" max="66" width="24.5" customWidth="1"/>
    <col min="67" max="67" width="25.5" customWidth="1"/>
    <col min="68" max="68" width="26.5" customWidth="1"/>
    <col min="69" max="69" width="24.5" customWidth="1"/>
    <col min="70" max="70" width="22.5" customWidth="1"/>
    <col min="71" max="71" width="22.1640625" customWidth="1"/>
    <col min="72" max="72" width="23.6640625" customWidth="1"/>
    <col min="73" max="73" width="23.33203125" customWidth="1"/>
    <col min="74" max="74" width="22.5" customWidth="1"/>
    <col min="75" max="75" width="23.1640625" customWidth="1"/>
    <col min="76" max="76" width="22.83203125" customWidth="1"/>
    <col min="77" max="77" width="22.5" customWidth="1"/>
    <col min="78" max="79" width="21.6640625" customWidth="1"/>
    <col min="80" max="80" width="22.1640625" customWidth="1"/>
    <col min="81" max="81" width="23.6640625" customWidth="1"/>
    <col min="82" max="82" width="19.6640625" customWidth="1"/>
    <col min="83" max="84" width="12.5" customWidth="1"/>
    <col min="85" max="85" width="23.33203125" customWidth="1"/>
    <col min="86" max="86" width="10.83203125" customWidth="1"/>
    <col min="87" max="97" width="10.1640625" customWidth="1"/>
  </cols>
  <sheetData>
    <row r="1" spans="1:97" ht="17.25" customHeight="1">
      <c r="A1" s="1" t="s">
        <v>0</v>
      </c>
      <c r="B1" s="2"/>
      <c r="C1" s="2"/>
      <c r="D1" s="2"/>
      <c r="E1" s="2"/>
      <c r="F1" s="2"/>
      <c r="G1" s="2"/>
      <c r="H1" s="2"/>
      <c r="I1" s="3" t="str">
        <f>HYPERLINK("http://web1.ittc.ku.edu:8888/html/latest/cl/","Click here for the latest 36Cl calculator from CRONUS (at KU server)")</f>
        <v>Click here for the latest 36Cl calculator from CRONUS (at KU server)</v>
      </c>
      <c r="J1" s="4"/>
      <c r="K1" s="4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</row>
    <row r="2" spans="1:97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</row>
    <row r="3" spans="1:97" ht="153.75" customHeight="1">
      <c r="A3" s="6" t="s">
        <v>1</v>
      </c>
      <c r="B3" s="6" t="s">
        <v>1</v>
      </c>
      <c r="C3" s="6" t="s">
        <v>1</v>
      </c>
      <c r="D3" s="6" t="s">
        <v>2</v>
      </c>
      <c r="E3" s="6"/>
      <c r="F3" s="6"/>
      <c r="G3" s="6"/>
      <c r="H3" s="6" t="s">
        <v>3</v>
      </c>
      <c r="I3" s="6" t="s">
        <v>4</v>
      </c>
      <c r="J3" s="6"/>
      <c r="K3" s="6"/>
      <c r="L3" s="6" t="s">
        <v>5</v>
      </c>
      <c r="M3" s="6"/>
      <c r="N3" s="6" t="s">
        <v>6</v>
      </c>
      <c r="O3" s="6" t="s">
        <v>7</v>
      </c>
      <c r="P3" s="6" t="s">
        <v>8</v>
      </c>
      <c r="Q3" s="6"/>
      <c r="R3" s="6" t="s">
        <v>9</v>
      </c>
      <c r="S3" s="6" t="s">
        <v>10</v>
      </c>
      <c r="T3" s="144" t="s">
        <v>11</v>
      </c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6" t="s">
        <v>12</v>
      </c>
      <c r="AG3" s="6"/>
      <c r="AH3" s="6"/>
      <c r="AI3" s="6"/>
      <c r="AJ3" s="6"/>
      <c r="AK3" s="6"/>
      <c r="AL3" s="6" t="s">
        <v>13</v>
      </c>
      <c r="AM3" s="6"/>
      <c r="AN3" s="144" t="s">
        <v>14</v>
      </c>
      <c r="AO3" s="145"/>
      <c r="AP3" s="145"/>
      <c r="AQ3" s="145"/>
      <c r="AR3" s="7" t="s">
        <v>15</v>
      </c>
      <c r="AS3" s="6" t="s">
        <v>16</v>
      </c>
      <c r="AT3" s="6" t="s">
        <v>16</v>
      </c>
      <c r="AU3" s="6" t="s">
        <v>17</v>
      </c>
      <c r="AV3" s="6" t="s">
        <v>18</v>
      </c>
      <c r="AW3" s="6" t="s">
        <v>19</v>
      </c>
      <c r="AX3" s="6" t="s">
        <v>20</v>
      </c>
      <c r="AY3" s="6"/>
      <c r="AZ3" s="6"/>
      <c r="BA3" s="6" t="s">
        <v>21</v>
      </c>
      <c r="BB3" s="6" t="s">
        <v>22</v>
      </c>
      <c r="BC3" s="6"/>
      <c r="BD3" s="6"/>
      <c r="BE3" s="6"/>
      <c r="BF3" s="144" t="s">
        <v>23</v>
      </c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8" t="s">
        <v>24</v>
      </c>
      <c r="CF3" s="9"/>
      <c r="CG3" s="6" t="s">
        <v>25</v>
      </c>
      <c r="CH3" s="10"/>
      <c r="CI3" s="10" t="s">
        <v>26</v>
      </c>
      <c r="CJ3" s="10"/>
      <c r="CK3" s="10"/>
      <c r="CL3" s="10"/>
      <c r="CM3" s="10"/>
      <c r="CN3" s="10"/>
      <c r="CO3" s="10"/>
      <c r="CP3" s="10"/>
      <c r="CQ3" s="10"/>
      <c r="CR3" s="10"/>
      <c r="CS3" s="10"/>
    </row>
    <row r="4" spans="1:97" ht="13.5" customHeight="1">
      <c r="A4" s="11" t="s">
        <v>27</v>
      </c>
      <c r="B4" s="11" t="s">
        <v>28</v>
      </c>
      <c r="C4" s="11" t="s">
        <v>29</v>
      </c>
      <c r="D4" s="12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37</v>
      </c>
      <c r="L4" s="13" t="s">
        <v>38</v>
      </c>
      <c r="M4" s="12" t="s">
        <v>39</v>
      </c>
      <c r="N4" s="14" t="s">
        <v>40</v>
      </c>
      <c r="O4" s="12" t="s">
        <v>41</v>
      </c>
      <c r="P4" s="12" t="s">
        <v>42</v>
      </c>
      <c r="Q4" s="12" t="s">
        <v>43</v>
      </c>
      <c r="R4" s="12" t="s">
        <v>44</v>
      </c>
      <c r="S4" s="12" t="s">
        <v>45</v>
      </c>
      <c r="T4" s="12" t="s">
        <v>46</v>
      </c>
      <c r="U4" s="12" t="s">
        <v>47</v>
      </c>
      <c r="V4" s="12" t="s">
        <v>48</v>
      </c>
      <c r="W4" s="12" t="s">
        <v>49</v>
      </c>
      <c r="X4" s="12" t="s">
        <v>50</v>
      </c>
      <c r="Y4" s="12" t="s">
        <v>51</v>
      </c>
      <c r="Z4" s="12" t="s">
        <v>52</v>
      </c>
      <c r="AA4" s="12" t="s">
        <v>53</v>
      </c>
      <c r="AB4" s="12" t="s">
        <v>54</v>
      </c>
      <c r="AC4" s="12" t="s">
        <v>55</v>
      </c>
      <c r="AD4" s="12" t="s">
        <v>56</v>
      </c>
      <c r="AE4" s="12" t="s">
        <v>57</v>
      </c>
      <c r="AF4" s="14" t="s">
        <v>58</v>
      </c>
      <c r="AG4" s="12" t="s">
        <v>59</v>
      </c>
      <c r="AH4" s="12" t="s">
        <v>60</v>
      </c>
      <c r="AI4" s="12" t="s">
        <v>61</v>
      </c>
      <c r="AJ4" s="12" t="s">
        <v>62</v>
      </c>
      <c r="AK4" s="12" t="s">
        <v>63</v>
      </c>
      <c r="AL4" s="12" t="s">
        <v>64</v>
      </c>
      <c r="AM4" s="12" t="s">
        <v>65</v>
      </c>
      <c r="AN4" s="12" t="s">
        <v>66</v>
      </c>
      <c r="AO4" s="12" t="s">
        <v>67</v>
      </c>
      <c r="AP4" s="12" t="s">
        <v>68</v>
      </c>
      <c r="AQ4" s="12" t="s">
        <v>69</v>
      </c>
      <c r="AR4" s="14" t="s">
        <v>70</v>
      </c>
      <c r="AS4" s="15" t="s">
        <v>71</v>
      </c>
      <c r="AT4" s="15" t="s">
        <v>72</v>
      </c>
      <c r="AU4" s="15" t="s">
        <v>73</v>
      </c>
      <c r="AV4" s="15" t="s">
        <v>74</v>
      </c>
      <c r="AW4" s="15" t="s">
        <v>75</v>
      </c>
      <c r="AX4" s="15" t="s">
        <v>76</v>
      </c>
      <c r="AY4" s="15" t="s">
        <v>77</v>
      </c>
      <c r="AZ4" s="15" t="s">
        <v>78</v>
      </c>
      <c r="BA4" s="16" t="s">
        <v>79</v>
      </c>
      <c r="BB4" s="15" t="s">
        <v>80</v>
      </c>
      <c r="BC4" s="15" t="s">
        <v>81</v>
      </c>
      <c r="BD4" s="15" t="s">
        <v>82</v>
      </c>
      <c r="BE4" s="15" t="s">
        <v>83</v>
      </c>
      <c r="BF4" s="15" t="s">
        <v>84</v>
      </c>
      <c r="BG4" s="15" t="s">
        <v>85</v>
      </c>
      <c r="BH4" s="15" t="s">
        <v>86</v>
      </c>
      <c r="BI4" s="15" t="s">
        <v>87</v>
      </c>
      <c r="BJ4" s="15" t="s">
        <v>88</v>
      </c>
      <c r="BK4" s="15" t="s">
        <v>89</v>
      </c>
      <c r="BL4" s="15" t="s">
        <v>90</v>
      </c>
      <c r="BM4" s="15" t="s">
        <v>91</v>
      </c>
      <c r="BN4" s="15" t="s">
        <v>92</v>
      </c>
      <c r="BO4" s="15" t="s">
        <v>93</v>
      </c>
      <c r="BP4" s="15" t="s">
        <v>94</v>
      </c>
      <c r="BQ4" s="15" t="s">
        <v>95</v>
      </c>
      <c r="BR4" s="15" t="s">
        <v>96</v>
      </c>
      <c r="BS4" s="15" t="s">
        <v>97</v>
      </c>
      <c r="BT4" s="15" t="s">
        <v>98</v>
      </c>
      <c r="BU4" s="15" t="s">
        <v>99</v>
      </c>
      <c r="BV4" s="15" t="s">
        <v>100</v>
      </c>
      <c r="BW4" s="15" t="s">
        <v>101</v>
      </c>
      <c r="BX4" s="15" t="s">
        <v>102</v>
      </c>
      <c r="BY4" s="15" t="s">
        <v>103</v>
      </c>
      <c r="BZ4" s="15" t="s">
        <v>104</v>
      </c>
      <c r="CA4" s="15" t="s">
        <v>105</v>
      </c>
      <c r="CB4" s="15" t="s">
        <v>106</v>
      </c>
      <c r="CC4" s="15" t="s">
        <v>107</v>
      </c>
      <c r="CD4" s="15" t="s">
        <v>108</v>
      </c>
      <c r="CE4" s="17" t="s">
        <v>109</v>
      </c>
      <c r="CF4" s="18"/>
      <c r="CG4" s="19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</row>
    <row r="5" spans="1:97" ht="13.5" customHeight="1">
      <c r="A5" s="20"/>
      <c r="B5" s="20"/>
      <c r="C5" s="20"/>
      <c r="D5" s="21" t="s">
        <v>110</v>
      </c>
      <c r="E5" s="21" t="s">
        <v>111</v>
      </c>
      <c r="F5" s="21" t="s">
        <v>111</v>
      </c>
      <c r="G5" s="21" t="s">
        <v>112</v>
      </c>
      <c r="H5" s="21" t="s">
        <v>113</v>
      </c>
      <c r="I5" s="21"/>
      <c r="J5" s="21" t="s">
        <v>114</v>
      </c>
      <c r="K5" s="21" t="s">
        <v>115</v>
      </c>
      <c r="L5" s="22" t="s">
        <v>116</v>
      </c>
      <c r="M5" s="21" t="s">
        <v>117</v>
      </c>
      <c r="N5" s="23" t="s">
        <v>118</v>
      </c>
      <c r="O5" s="21" t="s">
        <v>119</v>
      </c>
      <c r="P5" s="21" t="s">
        <v>119</v>
      </c>
      <c r="Q5" s="21" t="s">
        <v>120</v>
      </c>
      <c r="R5" s="21" t="s">
        <v>121</v>
      </c>
      <c r="S5" s="21" t="s">
        <v>122</v>
      </c>
      <c r="T5" s="21" t="s">
        <v>123</v>
      </c>
      <c r="U5" s="21" t="s">
        <v>123</v>
      </c>
      <c r="V5" s="21" t="s">
        <v>123</v>
      </c>
      <c r="W5" s="21" t="s">
        <v>123</v>
      </c>
      <c r="X5" s="21" t="s">
        <v>123</v>
      </c>
      <c r="Y5" s="21" t="s">
        <v>123</v>
      </c>
      <c r="Z5" s="21" t="s">
        <v>123</v>
      </c>
      <c r="AA5" s="21" t="s">
        <v>123</v>
      </c>
      <c r="AB5" s="21" t="s">
        <v>123</v>
      </c>
      <c r="AC5" s="21" t="s">
        <v>123</v>
      </c>
      <c r="AD5" s="21" t="s">
        <v>124</v>
      </c>
      <c r="AE5" s="21" t="s">
        <v>123</v>
      </c>
      <c r="AF5" s="23" t="s">
        <v>125</v>
      </c>
      <c r="AG5" s="21" t="s">
        <v>126</v>
      </c>
      <c r="AH5" s="21" t="s">
        <v>126</v>
      </c>
      <c r="AI5" s="21" t="s">
        <v>126</v>
      </c>
      <c r="AJ5" s="21" t="s">
        <v>126</v>
      </c>
      <c r="AK5" s="21" t="s">
        <v>126</v>
      </c>
      <c r="AL5" s="21" t="s">
        <v>126</v>
      </c>
      <c r="AM5" s="21" t="s">
        <v>126</v>
      </c>
      <c r="AN5" s="21" t="s">
        <v>124</v>
      </c>
      <c r="AO5" s="21" t="s">
        <v>124</v>
      </c>
      <c r="AP5" s="21" t="s">
        <v>124</v>
      </c>
      <c r="AQ5" s="21" t="s">
        <v>124</v>
      </c>
      <c r="AR5" s="23" t="s">
        <v>126</v>
      </c>
      <c r="AS5" s="24" t="s">
        <v>111</v>
      </c>
      <c r="AT5" s="24" t="s">
        <v>111</v>
      </c>
      <c r="AU5" s="24" t="s">
        <v>112</v>
      </c>
      <c r="AV5" s="24" t="s">
        <v>113</v>
      </c>
      <c r="AW5" s="24" t="s">
        <v>114</v>
      </c>
      <c r="AX5" s="24" t="s">
        <v>115</v>
      </c>
      <c r="AY5" s="24" t="s">
        <v>116</v>
      </c>
      <c r="AZ5" s="24" t="s">
        <v>117</v>
      </c>
      <c r="BA5" s="23" t="s">
        <v>118</v>
      </c>
      <c r="BB5" s="24" t="s">
        <v>119</v>
      </c>
      <c r="BC5" s="24" t="s">
        <v>119</v>
      </c>
      <c r="BD5" s="24" t="s">
        <v>120</v>
      </c>
      <c r="BE5" s="24" t="s">
        <v>127</v>
      </c>
      <c r="BF5" s="24" t="s">
        <v>123</v>
      </c>
      <c r="BG5" s="24" t="s">
        <v>123</v>
      </c>
      <c r="BH5" s="24" t="s">
        <v>123</v>
      </c>
      <c r="BI5" s="24" t="s">
        <v>123</v>
      </c>
      <c r="BJ5" s="24" t="s">
        <v>123</v>
      </c>
      <c r="BK5" s="24" t="s">
        <v>123</v>
      </c>
      <c r="BL5" s="24" t="s">
        <v>123</v>
      </c>
      <c r="BM5" s="24" t="s">
        <v>123</v>
      </c>
      <c r="BN5" s="24" t="s">
        <v>123</v>
      </c>
      <c r="BO5" s="24" t="s">
        <v>123</v>
      </c>
      <c r="BP5" s="24" t="s">
        <v>124</v>
      </c>
      <c r="BQ5" s="24" t="s">
        <v>123</v>
      </c>
      <c r="BR5" s="24" t="s">
        <v>126</v>
      </c>
      <c r="BS5" s="24" t="s">
        <v>126</v>
      </c>
      <c r="BT5" s="24" t="s">
        <v>126</v>
      </c>
      <c r="BU5" s="24" t="s">
        <v>126</v>
      </c>
      <c r="BV5" s="24" t="s">
        <v>126</v>
      </c>
      <c r="BW5" s="24" t="s">
        <v>126</v>
      </c>
      <c r="BX5" s="24" t="s">
        <v>126</v>
      </c>
      <c r="BY5" s="24" t="s">
        <v>126</v>
      </c>
      <c r="BZ5" s="24" t="s">
        <v>124</v>
      </c>
      <c r="CA5" s="24" t="s">
        <v>124</v>
      </c>
      <c r="CB5" s="24" t="s">
        <v>124</v>
      </c>
      <c r="CC5" s="24" t="s">
        <v>124</v>
      </c>
      <c r="CD5" s="24" t="s">
        <v>126</v>
      </c>
      <c r="CE5" s="25" t="s">
        <v>116</v>
      </c>
      <c r="CF5" s="18"/>
      <c r="CG5" s="26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</row>
    <row r="6" spans="1:97" ht="13.5" customHeight="1">
      <c r="A6" s="5"/>
      <c r="B6" s="5"/>
      <c r="C6" s="27"/>
      <c r="D6" s="28"/>
      <c r="E6" s="28"/>
      <c r="F6" s="28"/>
      <c r="G6" s="28"/>
      <c r="H6" s="28"/>
      <c r="I6" s="28"/>
      <c r="J6" s="28"/>
      <c r="K6" s="28"/>
      <c r="L6" s="28"/>
      <c r="M6" s="28"/>
      <c r="N6" s="5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</row>
    <row r="7" spans="1:97" ht="13.5" customHeight="1">
      <c r="A7" s="29">
        <v>5310</v>
      </c>
      <c r="B7" s="29">
        <v>201302825</v>
      </c>
      <c r="C7" s="29" t="s">
        <v>128</v>
      </c>
      <c r="D7" s="29" t="s">
        <v>129</v>
      </c>
      <c r="E7" s="29">
        <v>31.940719999999999</v>
      </c>
      <c r="F7" s="29">
        <v>88.868340000000003</v>
      </c>
      <c r="G7" s="29">
        <v>4635.7</v>
      </c>
      <c r="H7" s="29"/>
      <c r="I7" s="29" t="s">
        <v>33</v>
      </c>
      <c r="J7" s="29">
        <v>5</v>
      </c>
      <c r="K7" s="29">
        <v>2.6</v>
      </c>
      <c r="L7" s="30">
        <v>1</v>
      </c>
      <c r="M7" s="29">
        <v>0</v>
      </c>
      <c r="N7" s="31">
        <v>5144869.7922260901</v>
      </c>
      <c r="O7" s="29">
        <v>150</v>
      </c>
      <c r="P7" s="29">
        <v>0</v>
      </c>
      <c r="Q7" s="29">
        <v>2012</v>
      </c>
      <c r="R7" s="29">
        <v>0.03</v>
      </c>
      <c r="S7" s="29" t="s">
        <v>130</v>
      </c>
      <c r="T7" s="30">
        <v>63.819691577698698</v>
      </c>
      <c r="U7" s="30">
        <v>0.30842230130486398</v>
      </c>
      <c r="V7" s="30">
        <v>6.6903914590747302</v>
      </c>
      <c r="W7" s="30">
        <v>3.1553973902728401</v>
      </c>
      <c r="X7" s="30">
        <v>5.9311981020166098E-2</v>
      </c>
      <c r="Y7" s="30">
        <v>1.96915776986951</v>
      </c>
      <c r="Z7" s="30">
        <v>20.877817319098501</v>
      </c>
      <c r="AA7" s="30">
        <v>1.25741399762752</v>
      </c>
      <c r="AB7" s="30">
        <v>1.09134045077106</v>
      </c>
      <c r="AC7" s="30">
        <v>8.3036773428232499E-2</v>
      </c>
      <c r="AD7" s="30">
        <v>0.68801897983392701</v>
      </c>
      <c r="AE7" s="29">
        <v>0</v>
      </c>
      <c r="AF7" s="32">
        <v>23.936596122466199</v>
      </c>
      <c r="AG7" s="29">
        <v>40</v>
      </c>
      <c r="AH7" s="29">
        <v>3</v>
      </c>
      <c r="AI7" s="29">
        <v>2.88</v>
      </c>
      <c r="AJ7" s="29">
        <v>1.78</v>
      </c>
      <c r="AK7" s="29">
        <v>5.5</v>
      </c>
      <c r="AL7" s="29">
        <v>200</v>
      </c>
      <c r="AM7" s="29">
        <v>30</v>
      </c>
      <c r="AN7" s="30">
        <v>1.09134045077106</v>
      </c>
      <c r="AO7" s="30">
        <v>20.877817319098501</v>
      </c>
      <c r="AP7" s="30">
        <v>0.30842230130486398</v>
      </c>
      <c r="AQ7" s="30">
        <v>3.1553973902728401</v>
      </c>
      <c r="AR7" s="32">
        <v>23.936596122466199</v>
      </c>
      <c r="AS7" s="29">
        <v>1E-3</v>
      </c>
      <c r="AT7" s="29">
        <v>1E-3</v>
      </c>
      <c r="AU7" s="29">
        <v>20</v>
      </c>
      <c r="AV7" s="29"/>
      <c r="AW7" s="29">
        <v>0.5</v>
      </c>
      <c r="AX7" s="29">
        <v>0.1</v>
      </c>
      <c r="AY7" s="29">
        <v>0.05</v>
      </c>
      <c r="AZ7" s="29">
        <v>0</v>
      </c>
      <c r="BA7" s="31">
        <v>300175.06412507099</v>
      </c>
      <c r="BB7" s="29">
        <v>5</v>
      </c>
      <c r="BC7" s="29">
        <v>0</v>
      </c>
      <c r="BD7" s="29">
        <v>0</v>
      </c>
      <c r="BE7" s="29">
        <v>0.01</v>
      </c>
      <c r="BF7" s="30">
        <v>3.1909845788849398</v>
      </c>
      <c r="BG7" s="30">
        <v>1.5421115065243201E-2</v>
      </c>
      <c r="BH7" s="30">
        <v>0.33451957295373702</v>
      </c>
      <c r="BI7" s="30">
        <v>0.157769869513642</v>
      </c>
      <c r="BJ7" s="30">
        <v>2.9655990510083002E-3</v>
      </c>
      <c r="BK7" s="30">
        <v>9.8457888493475698E-2</v>
      </c>
      <c r="BL7" s="30">
        <v>1.04389086595492</v>
      </c>
      <c r="BM7" s="30">
        <v>6.2870699881376002E-2</v>
      </c>
      <c r="BN7" s="30">
        <v>5.4567022538552799E-2</v>
      </c>
      <c r="BO7" s="30">
        <v>4.15183867141163E-3</v>
      </c>
      <c r="BP7" s="30">
        <v>3.4400948991696302E-2</v>
      </c>
      <c r="BQ7" s="30">
        <v>0</v>
      </c>
      <c r="BR7" s="30">
        <v>15.5160993537444</v>
      </c>
      <c r="BS7" s="30">
        <v>2</v>
      </c>
      <c r="BT7" s="30">
        <v>0.15</v>
      </c>
      <c r="BU7" s="30">
        <v>0.14399999999999999</v>
      </c>
      <c r="BV7" s="30">
        <v>8.8999999999999996E-2</v>
      </c>
      <c r="BW7" s="30">
        <v>0.27500000000000002</v>
      </c>
      <c r="BX7" s="30">
        <v>10</v>
      </c>
      <c r="BY7" s="30">
        <v>1.5</v>
      </c>
      <c r="BZ7" s="30">
        <v>5.4567022538552799E-2</v>
      </c>
      <c r="CA7" s="30">
        <v>1.04389086595492</v>
      </c>
      <c r="CB7" s="30">
        <v>1.5421115065243201E-2</v>
      </c>
      <c r="CC7" s="30">
        <v>0.157769869513642</v>
      </c>
      <c r="CD7" s="30">
        <v>1.26432897852926</v>
      </c>
      <c r="CE7" s="33">
        <v>361072.02165657701</v>
      </c>
      <c r="CF7" s="33"/>
      <c r="CG7" s="34" t="str">
        <f t="shared" ref="CG7:CG8" si="0">IF(SUM(T7:AD7)=100,"All good",SUM(T7:AD7))</f>
        <v>All good</v>
      </c>
      <c r="CH7" s="29"/>
      <c r="CI7" s="29">
        <v>0.69</v>
      </c>
      <c r="CJ7" s="29"/>
      <c r="CK7" s="29"/>
      <c r="CL7" s="29"/>
      <c r="CM7" s="29"/>
      <c r="CN7" s="29"/>
      <c r="CO7" s="29"/>
      <c r="CP7" s="29"/>
      <c r="CQ7" s="29"/>
      <c r="CR7" s="29"/>
      <c r="CS7" s="29"/>
    </row>
    <row r="8" spans="1:97" ht="13.5" customHeight="1">
      <c r="A8" s="29">
        <v>5311</v>
      </c>
      <c r="B8" s="29">
        <v>201302826</v>
      </c>
      <c r="C8" s="29" t="s">
        <v>131</v>
      </c>
      <c r="D8" s="29" t="s">
        <v>129</v>
      </c>
      <c r="E8" s="29">
        <v>31.940719999999999</v>
      </c>
      <c r="F8" s="29">
        <v>88.868340000000003</v>
      </c>
      <c r="G8" s="29">
        <v>4635.7</v>
      </c>
      <c r="H8" s="29"/>
      <c r="I8" s="29" t="s">
        <v>33</v>
      </c>
      <c r="J8" s="29">
        <v>10</v>
      </c>
      <c r="K8" s="29">
        <v>2.6</v>
      </c>
      <c r="L8" s="29">
        <v>0.99299999999999999</v>
      </c>
      <c r="M8" s="29">
        <v>0</v>
      </c>
      <c r="N8" s="31">
        <v>3522228.1871421598</v>
      </c>
      <c r="O8" s="29">
        <v>150</v>
      </c>
      <c r="P8" s="29">
        <v>0</v>
      </c>
      <c r="Q8" s="29">
        <v>2012</v>
      </c>
      <c r="R8" s="29">
        <v>0.04</v>
      </c>
      <c r="S8" s="29" t="s">
        <v>130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0.3</v>
      </c>
      <c r="Z8" s="29">
        <v>56.1</v>
      </c>
      <c r="AA8" s="29">
        <v>0.1</v>
      </c>
      <c r="AB8" s="29">
        <v>0</v>
      </c>
      <c r="AC8" s="29">
        <v>0</v>
      </c>
      <c r="AD8" s="29">
        <v>0</v>
      </c>
      <c r="AE8" s="29">
        <v>43.5</v>
      </c>
      <c r="AF8" s="32">
        <v>19.5092199492967</v>
      </c>
      <c r="AG8" s="29">
        <v>30</v>
      </c>
      <c r="AH8" s="29">
        <v>3.1</v>
      </c>
      <c r="AI8" s="29">
        <v>3.17</v>
      </c>
      <c r="AJ8" s="29">
        <v>1.74</v>
      </c>
      <c r="AK8" s="29">
        <v>5.7</v>
      </c>
      <c r="AL8" s="29">
        <v>200</v>
      </c>
      <c r="AM8" s="29">
        <v>30</v>
      </c>
      <c r="AN8" s="29">
        <v>0</v>
      </c>
      <c r="AO8" s="29">
        <v>56.1</v>
      </c>
      <c r="AP8" s="29">
        <v>0</v>
      </c>
      <c r="AQ8" s="29">
        <v>0</v>
      </c>
      <c r="AR8" s="32">
        <v>19.5092199492967</v>
      </c>
      <c r="AS8" s="29">
        <v>1E-3</v>
      </c>
      <c r="AT8" s="29">
        <v>1E-3</v>
      </c>
      <c r="AU8" s="29">
        <v>20</v>
      </c>
      <c r="AV8" s="29"/>
      <c r="AW8" s="29">
        <v>0.5</v>
      </c>
      <c r="AX8" s="29">
        <v>0.1</v>
      </c>
      <c r="AY8" s="29">
        <v>0.05</v>
      </c>
      <c r="AZ8" s="29">
        <v>0</v>
      </c>
      <c r="BA8" s="31">
        <v>152644.12817375801</v>
      </c>
      <c r="BB8" s="29">
        <v>5</v>
      </c>
      <c r="BC8" s="29">
        <v>0</v>
      </c>
      <c r="BD8" s="29">
        <v>0</v>
      </c>
      <c r="BE8" s="29">
        <v>0.01</v>
      </c>
      <c r="BF8" s="30">
        <v>0</v>
      </c>
      <c r="BG8" s="30">
        <v>0</v>
      </c>
      <c r="BH8" s="30">
        <v>0</v>
      </c>
      <c r="BI8" s="30">
        <v>0</v>
      </c>
      <c r="BJ8" s="30">
        <v>0</v>
      </c>
      <c r="BK8" s="30">
        <v>1.4999999999999999E-2</v>
      </c>
      <c r="BL8" s="30">
        <v>2.8050000000000002</v>
      </c>
      <c r="BM8" s="30">
        <v>5.0000000000000001E-3</v>
      </c>
      <c r="BN8" s="30">
        <v>0</v>
      </c>
      <c r="BO8" s="30">
        <v>0</v>
      </c>
      <c r="BP8" s="30">
        <v>0</v>
      </c>
      <c r="BQ8" s="30">
        <v>2.1749999999999998</v>
      </c>
      <c r="BR8" s="30">
        <v>13.3498699915495</v>
      </c>
      <c r="BS8" s="30">
        <v>1.5</v>
      </c>
      <c r="BT8" s="30">
        <v>0.155</v>
      </c>
      <c r="BU8" s="30">
        <v>0.1585</v>
      </c>
      <c r="BV8" s="30">
        <v>8.6999999999999994E-2</v>
      </c>
      <c r="BW8" s="30">
        <v>0.28499999999999998</v>
      </c>
      <c r="BX8" s="30">
        <v>10</v>
      </c>
      <c r="BY8" s="30">
        <v>1.5</v>
      </c>
      <c r="BZ8" s="30">
        <v>0</v>
      </c>
      <c r="CA8" s="30">
        <v>2.8050000000000002</v>
      </c>
      <c r="CB8" s="30">
        <v>0</v>
      </c>
      <c r="CC8" s="30">
        <v>0</v>
      </c>
      <c r="CD8" s="30">
        <v>0.98546032778710702</v>
      </c>
      <c r="CE8" s="33">
        <v>197736.35522475699</v>
      </c>
      <c r="CF8" s="33"/>
      <c r="CG8" s="43">
        <f t="shared" si="0"/>
        <v>56.5</v>
      </c>
      <c r="CH8" s="29"/>
      <c r="CI8" s="29">
        <v>43.5</v>
      </c>
      <c r="CJ8" s="29"/>
      <c r="CK8" s="29"/>
      <c r="CL8" s="29"/>
      <c r="CM8" s="29"/>
      <c r="CN8" s="29"/>
      <c r="CO8" s="29"/>
      <c r="CP8" s="29"/>
      <c r="CQ8" s="29"/>
      <c r="CR8" s="29"/>
      <c r="CS8" s="29"/>
    </row>
    <row r="9" spans="1:97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</row>
    <row r="10" spans="1:97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</row>
    <row r="11" spans="1:97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</row>
    <row r="12" spans="1:97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</row>
    <row r="13" spans="1:97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</row>
    <row r="14" spans="1:9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</row>
    <row r="15" spans="1:9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</row>
    <row r="16" spans="1:9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</row>
    <row r="17" spans="1:9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</row>
    <row r="18" spans="1:9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</row>
    <row r="19" spans="1:9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</row>
    <row r="20" spans="1:9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</row>
    <row r="21" spans="1:9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</row>
    <row r="22" spans="1:9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</row>
    <row r="23" spans="1:9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</row>
    <row r="24" spans="1:9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</row>
    <row r="25" spans="1:9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</row>
    <row r="26" spans="1:9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</row>
    <row r="27" spans="1:9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</row>
    <row r="28" spans="1:9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</row>
    <row r="29" spans="1:9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</row>
    <row r="30" spans="1:9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</row>
    <row r="31" spans="1:9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</row>
    <row r="32" spans="1:9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</row>
    <row r="33" spans="1:9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</row>
    <row r="34" spans="1:9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</row>
    <row r="35" spans="1:9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</row>
    <row r="36" spans="1:9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</row>
    <row r="37" spans="1:9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</row>
    <row r="38" spans="1:9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</row>
    <row r="39" spans="1:9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</row>
    <row r="40" spans="1:9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</row>
    <row r="41" spans="1:9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</row>
    <row r="42" spans="1:9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</row>
    <row r="43" spans="1:9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</row>
    <row r="44" spans="1:9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</row>
    <row r="45" spans="1:9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</row>
    <row r="46" spans="1:9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</row>
    <row r="47" spans="1:9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</row>
    <row r="48" spans="1:9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</row>
    <row r="49" spans="1:9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</row>
    <row r="50" spans="1:9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</row>
    <row r="51" spans="1:9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</row>
    <row r="52" spans="1:9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</row>
    <row r="53" spans="1:9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</row>
    <row r="54" spans="1:9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</row>
    <row r="55" spans="1:9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</row>
    <row r="56" spans="1:9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</row>
    <row r="57" spans="1:9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</row>
    <row r="58" spans="1:9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</row>
    <row r="59" spans="1:9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</row>
    <row r="60" spans="1:9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</row>
    <row r="61" spans="1:9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</row>
    <row r="62" spans="1:9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</row>
    <row r="63" spans="1:9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</row>
    <row r="64" spans="1:9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</row>
    <row r="65" spans="1:9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</row>
    <row r="66" spans="1:9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</row>
    <row r="67" spans="1:9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</row>
    <row r="68" spans="1:9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</row>
    <row r="69" spans="1:9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</row>
    <row r="70" spans="1:9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</row>
    <row r="71" spans="1:9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</row>
    <row r="72" spans="1:9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</row>
    <row r="73" spans="1:9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</row>
    <row r="74" spans="1:9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</row>
    <row r="75" spans="1:9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</row>
    <row r="76" spans="1:9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</row>
    <row r="77" spans="1:9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</row>
    <row r="78" spans="1:9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</row>
    <row r="79" spans="1:9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</row>
    <row r="80" spans="1:9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  <row r="108" spans="1:9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</row>
    <row r="109" spans="1:9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</row>
    <row r="110" spans="1:9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</row>
    <row r="111" spans="1:9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</row>
    <row r="112" spans="1:9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</row>
    <row r="113" spans="1:9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</row>
    <row r="114" spans="1:9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</row>
    <row r="115" spans="1:9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</row>
    <row r="116" spans="1:9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</row>
    <row r="117" spans="1:9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</row>
    <row r="118" spans="1:9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</row>
    <row r="119" spans="1:9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</row>
    <row r="120" spans="1:9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</row>
    <row r="121" spans="1:9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</row>
    <row r="122" spans="1:9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</row>
    <row r="123" spans="1:9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</row>
    <row r="124" spans="1:9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</row>
    <row r="125" spans="1:9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</row>
    <row r="126" spans="1:9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</row>
    <row r="127" spans="1:9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</row>
    <row r="128" spans="1:9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</row>
    <row r="129" spans="1:9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</row>
    <row r="130" spans="1:9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</row>
    <row r="131" spans="1:9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</row>
    <row r="132" spans="1:9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</row>
    <row r="133" spans="1:9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</row>
    <row r="134" spans="1:9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</row>
    <row r="135" spans="1:9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</row>
    <row r="136" spans="1:9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</row>
    <row r="137" spans="1:9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</row>
    <row r="138" spans="1:9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</row>
    <row r="139" spans="1:9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</row>
    <row r="140" spans="1:9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</row>
    <row r="141" spans="1:9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</row>
    <row r="142" spans="1:9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</row>
    <row r="143" spans="1:9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</row>
    <row r="144" spans="1:9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</row>
    <row r="145" spans="1:9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</row>
    <row r="146" spans="1:9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</row>
    <row r="147" spans="1:9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</row>
    <row r="148" spans="1:9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</row>
    <row r="149" spans="1:9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</row>
    <row r="150" spans="1:9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</row>
    <row r="151" spans="1:9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</row>
    <row r="152" spans="1:9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</row>
    <row r="153" spans="1:9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</row>
    <row r="154" spans="1:9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</row>
    <row r="155" spans="1:9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</row>
    <row r="156" spans="1:9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</row>
    <row r="157" spans="1:9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</row>
    <row r="158" spans="1:9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</row>
    <row r="159" spans="1:9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</row>
    <row r="160" spans="1:9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</row>
    <row r="161" spans="1:9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</row>
    <row r="162" spans="1:9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</row>
    <row r="163" spans="1:9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</row>
    <row r="164" spans="1:9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</row>
    <row r="165" spans="1:9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</row>
    <row r="166" spans="1:9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</row>
    <row r="167" spans="1:9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</row>
    <row r="168" spans="1:9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</row>
    <row r="169" spans="1:9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</row>
    <row r="170" spans="1:9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</row>
    <row r="171" spans="1:9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</row>
    <row r="172" spans="1:9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</row>
    <row r="173" spans="1:9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</row>
    <row r="174" spans="1:9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</row>
    <row r="175" spans="1:9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</row>
    <row r="176" spans="1:9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</row>
    <row r="177" spans="1:9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</row>
    <row r="178" spans="1:9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</row>
    <row r="179" spans="1:9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</row>
    <row r="180" spans="1:9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</row>
    <row r="181" spans="1:9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</row>
    <row r="182" spans="1:9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</row>
    <row r="183" spans="1:9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</row>
    <row r="184" spans="1:9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</row>
    <row r="185" spans="1:9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</row>
    <row r="186" spans="1:9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</row>
    <row r="187" spans="1:9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</row>
    <row r="188" spans="1:9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</row>
    <row r="189" spans="1:9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</row>
    <row r="190" spans="1:9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</row>
    <row r="191" spans="1:9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</row>
    <row r="192" spans="1:9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</row>
    <row r="193" spans="1:9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</row>
    <row r="194" spans="1:9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</row>
    <row r="195" spans="1:9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</row>
    <row r="196" spans="1:9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</row>
    <row r="197" spans="1: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</row>
    <row r="198" spans="1:9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</row>
    <row r="199" spans="1:9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</row>
    <row r="200" spans="1:9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</row>
    <row r="201" spans="1:9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</row>
    <row r="202" spans="1:9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</row>
    <row r="203" spans="1:9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</row>
    <row r="204" spans="1:9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</row>
    <row r="205" spans="1:9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</row>
    <row r="206" spans="1:9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</row>
    <row r="207" spans="1:9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</row>
    <row r="208" spans="1:9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</row>
    <row r="209" spans="1:9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</row>
    <row r="210" spans="1:9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</row>
    <row r="211" spans="1:9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</row>
    <row r="212" spans="1:9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</row>
    <row r="213" spans="1:9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</row>
    <row r="214" spans="1:9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</row>
    <row r="215" spans="1:9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</row>
    <row r="216" spans="1:9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</row>
    <row r="217" spans="1:9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</row>
    <row r="218" spans="1:9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</row>
    <row r="219" spans="1:9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</row>
    <row r="220" spans="1:9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</row>
    <row r="221" spans="1:9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</row>
    <row r="222" spans="1:9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</row>
    <row r="223" spans="1:9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</row>
    <row r="224" spans="1:9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</row>
    <row r="225" spans="1:9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</row>
    <row r="226" spans="1:9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</row>
    <row r="227" spans="1:9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</row>
    <row r="228" spans="1:9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</row>
    <row r="229" spans="1:9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</row>
    <row r="230" spans="1:9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</row>
    <row r="231" spans="1:9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</row>
    <row r="232" spans="1:9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</row>
    <row r="233" spans="1:9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</row>
    <row r="234" spans="1:9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</row>
    <row r="235" spans="1:9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</row>
    <row r="236" spans="1:9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</row>
    <row r="237" spans="1:9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</row>
    <row r="238" spans="1:9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</row>
    <row r="239" spans="1:9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</row>
    <row r="240" spans="1:9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</row>
    <row r="241" spans="1:9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</row>
    <row r="242" spans="1:9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</row>
    <row r="243" spans="1:9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</row>
    <row r="244" spans="1:9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</row>
    <row r="245" spans="1:9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</row>
    <row r="246" spans="1:9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</row>
    <row r="247" spans="1:9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</row>
    <row r="248" spans="1:9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</row>
    <row r="249" spans="1:9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</row>
    <row r="250" spans="1:9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</row>
    <row r="251" spans="1:9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</row>
    <row r="252" spans="1:9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</row>
    <row r="253" spans="1:9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</row>
    <row r="254" spans="1:9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</row>
    <row r="255" spans="1:9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</row>
    <row r="256" spans="1:9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</row>
    <row r="257" spans="1:9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</row>
    <row r="258" spans="1:9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</row>
    <row r="259" spans="1:9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</row>
    <row r="260" spans="1:9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</row>
    <row r="261" spans="1:9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</row>
    <row r="262" spans="1:9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</row>
    <row r="263" spans="1:9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</row>
    <row r="264" spans="1:9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</row>
    <row r="265" spans="1:9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</row>
    <row r="266" spans="1:9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</row>
    <row r="267" spans="1:9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</row>
    <row r="268" spans="1:9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</row>
    <row r="269" spans="1:9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</row>
    <row r="270" spans="1:9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</row>
    <row r="271" spans="1:9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</row>
    <row r="272" spans="1:9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</row>
    <row r="273" spans="1:9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</row>
    <row r="274" spans="1:9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</row>
    <row r="275" spans="1:9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</row>
    <row r="276" spans="1:9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</row>
    <row r="277" spans="1:9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</row>
    <row r="278" spans="1:9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</row>
    <row r="279" spans="1:9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</row>
    <row r="280" spans="1:9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</row>
    <row r="281" spans="1:9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</row>
    <row r="282" spans="1:9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</row>
    <row r="283" spans="1:9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</row>
    <row r="284" spans="1:9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</row>
    <row r="285" spans="1:9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</row>
    <row r="286" spans="1:9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</row>
    <row r="287" spans="1:9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</row>
    <row r="288" spans="1:9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</row>
    <row r="289" spans="1:9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</row>
    <row r="290" spans="1:9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</row>
    <row r="291" spans="1:9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</row>
    <row r="292" spans="1:9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</row>
    <row r="293" spans="1:9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</row>
    <row r="294" spans="1:9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</row>
    <row r="295" spans="1:9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</row>
    <row r="296" spans="1:9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</row>
    <row r="297" spans="1: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</row>
    <row r="298" spans="1:9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</row>
    <row r="299" spans="1:9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</row>
    <row r="300" spans="1:9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</row>
    <row r="301" spans="1:9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</row>
    <row r="302" spans="1:9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</row>
    <row r="303" spans="1:9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</row>
    <row r="304" spans="1:9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</row>
    <row r="305" spans="1:9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</row>
    <row r="306" spans="1:9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</row>
    <row r="307" spans="1:9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</row>
    <row r="308" spans="1:9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</row>
    <row r="309" spans="1:9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</row>
    <row r="310" spans="1:9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</row>
    <row r="311" spans="1:9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</row>
    <row r="312" spans="1:9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</row>
    <row r="313" spans="1:9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</row>
    <row r="314" spans="1:9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</row>
    <row r="315" spans="1:9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</row>
    <row r="316" spans="1:9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</row>
    <row r="317" spans="1:9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</row>
    <row r="318" spans="1:9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</row>
    <row r="319" spans="1:9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</row>
    <row r="320" spans="1:9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</row>
    <row r="321" spans="1:9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</row>
    <row r="322" spans="1:9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</row>
    <row r="323" spans="1:9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</row>
    <row r="324" spans="1:9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</row>
    <row r="325" spans="1:9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</row>
    <row r="326" spans="1:9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</row>
    <row r="327" spans="1:9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</row>
    <row r="328" spans="1:9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</row>
    <row r="329" spans="1:9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</row>
    <row r="330" spans="1:9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</row>
    <row r="331" spans="1:9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</row>
    <row r="332" spans="1:9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</row>
    <row r="333" spans="1:9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</row>
    <row r="334" spans="1:9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</row>
    <row r="335" spans="1:9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</row>
    <row r="336" spans="1:9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</row>
    <row r="337" spans="1:9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</row>
    <row r="338" spans="1:9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</row>
    <row r="339" spans="1:9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</row>
    <row r="340" spans="1:9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</row>
    <row r="341" spans="1:9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</row>
    <row r="342" spans="1:9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</row>
    <row r="343" spans="1:9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</row>
    <row r="344" spans="1:9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</row>
    <row r="345" spans="1:9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</row>
    <row r="346" spans="1:9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</row>
    <row r="347" spans="1:9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</row>
    <row r="348" spans="1:9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</row>
    <row r="349" spans="1:9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</row>
    <row r="350" spans="1:9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</row>
    <row r="351" spans="1:9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</row>
    <row r="352" spans="1:9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</row>
    <row r="353" spans="1:9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</row>
    <row r="354" spans="1:9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</row>
    <row r="355" spans="1:9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</row>
    <row r="356" spans="1:9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</row>
    <row r="357" spans="1:9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</row>
    <row r="358" spans="1:9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</row>
    <row r="359" spans="1:9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</row>
    <row r="360" spans="1:9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</row>
    <row r="361" spans="1:9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</row>
    <row r="362" spans="1:9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</row>
    <row r="363" spans="1:9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</row>
    <row r="364" spans="1:9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</row>
    <row r="365" spans="1:9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</row>
    <row r="366" spans="1:9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</row>
    <row r="367" spans="1:9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</row>
    <row r="368" spans="1:9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</row>
    <row r="369" spans="1:9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</row>
    <row r="370" spans="1:9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</row>
    <row r="371" spans="1:9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</row>
    <row r="372" spans="1:9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</row>
    <row r="373" spans="1:9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</row>
    <row r="374" spans="1:9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</row>
    <row r="375" spans="1:9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</row>
    <row r="376" spans="1:9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</row>
    <row r="377" spans="1:9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</row>
    <row r="378" spans="1:9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</row>
    <row r="379" spans="1:9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</row>
    <row r="380" spans="1:9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</row>
    <row r="381" spans="1:9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</row>
    <row r="382" spans="1:9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</row>
    <row r="383" spans="1:9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</row>
    <row r="384" spans="1:9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</row>
    <row r="385" spans="1:9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</row>
    <row r="386" spans="1:9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</row>
    <row r="387" spans="1:9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</row>
    <row r="388" spans="1:9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</row>
    <row r="389" spans="1:9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</row>
    <row r="390" spans="1:9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</row>
    <row r="391" spans="1:9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</row>
    <row r="392" spans="1:9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</row>
    <row r="393" spans="1:9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</row>
    <row r="394" spans="1:9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</row>
    <row r="395" spans="1:9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</row>
    <row r="396" spans="1:9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</row>
    <row r="397" spans="1:9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</row>
    <row r="398" spans="1:9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</row>
    <row r="399" spans="1:9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</row>
    <row r="400" spans="1:9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</row>
    <row r="401" spans="1:9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</row>
    <row r="402" spans="1:9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</row>
    <row r="403" spans="1:9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</row>
    <row r="404" spans="1:9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</row>
    <row r="405" spans="1:9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</row>
    <row r="406" spans="1:9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</row>
    <row r="407" spans="1:9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</row>
    <row r="408" spans="1:9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</row>
    <row r="409" spans="1:9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</row>
    <row r="410" spans="1:9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</row>
    <row r="411" spans="1:9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</row>
    <row r="412" spans="1:9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</row>
    <row r="413" spans="1:9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</row>
    <row r="414" spans="1:9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</row>
    <row r="415" spans="1:9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</row>
    <row r="416" spans="1:9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</row>
    <row r="417" spans="1:9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</row>
    <row r="418" spans="1:9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</row>
    <row r="419" spans="1:9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</row>
    <row r="420" spans="1:9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</row>
    <row r="421" spans="1:9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</row>
    <row r="422" spans="1:9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</row>
    <row r="423" spans="1:9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</row>
    <row r="424" spans="1:9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</row>
    <row r="425" spans="1:9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</row>
    <row r="426" spans="1:9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</row>
    <row r="427" spans="1:9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</row>
    <row r="428" spans="1:9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</row>
    <row r="429" spans="1:9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</row>
    <row r="430" spans="1:9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</row>
    <row r="431" spans="1:9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</row>
    <row r="432" spans="1:9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</row>
    <row r="433" spans="1:9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</row>
    <row r="434" spans="1:9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</row>
    <row r="435" spans="1:9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</row>
    <row r="436" spans="1:9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</row>
    <row r="437" spans="1:9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</row>
    <row r="438" spans="1:9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</row>
    <row r="439" spans="1:9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</row>
    <row r="440" spans="1:9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</row>
    <row r="441" spans="1:9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</row>
    <row r="442" spans="1:9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</row>
    <row r="443" spans="1:9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</row>
    <row r="444" spans="1:9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</row>
    <row r="445" spans="1:9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</row>
    <row r="446" spans="1:9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</row>
    <row r="447" spans="1:9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</row>
    <row r="448" spans="1:9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</row>
    <row r="449" spans="1:9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</row>
    <row r="450" spans="1:9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</row>
    <row r="451" spans="1:9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</row>
    <row r="452" spans="1:9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</row>
    <row r="453" spans="1:9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</row>
    <row r="454" spans="1:9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</row>
    <row r="455" spans="1:9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</row>
    <row r="456" spans="1:9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</row>
    <row r="457" spans="1:9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</row>
    <row r="458" spans="1:9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</row>
    <row r="459" spans="1:9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</row>
    <row r="460" spans="1:9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</row>
    <row r="461" spans="1:9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</row>
    <row r="462" spans="1:9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</row>
    <row r="463" spans="1:9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</row>
    <row r="464" spans="1:9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</row>
    <row r="465" spans="1:9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</row>
    <row r="466" spans="1:9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</row>
    <row r="467" spans="1:9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</row>
    <row r="468" spans="1:9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</row>
    <row r="469" spans="1:9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</row>
    <row r="470" spans="1:9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</row>
    <row r="471" spans="1:9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</row>
    <row r="472" spans="1:9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</row>
    <row r="473" spans="1:9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</row>
    <row r="474" spans="1:9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</row>
    <row r="475" spans="1:9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</row>
    <row r="476" spans="1:9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</row>
    <row r="477" spans="1:9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</row>
    <row r="478" spans="1:9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</row>
    <row r="479" spans="1:9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</row>
    <row r="480" spans="1:9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</row>
    <row r="481" spans="1:9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</row>
    <row r="482" spans="1:9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</row>
    <row r="483" spans="1:9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</row>
    <row r="484" spans="1:9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</row>
    <row r="485" spans="1:9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</row>
    <row r="486" spans="1:9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</row>
    <row r="487" spans="1:9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</row>
    <row r="488" spans="1:9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</row>
    <row r="489" spans="1:9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</row>
    <row r="490" spans="1:9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</row>
    <row r="491" spans="1:9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</row>
    <row r="492" spans="1:9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</row>
    <row r="493" spans="1:9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</row>
    <row r="494" spans="1:9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</row>
    <row r="495" spans="1:9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</row>
    <row r="496" spans="1:9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</row>
    <row r="497" spans="1:9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</row>
    <row r="498" spans="1:9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</row>
    <row r="499" spans="1:9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</row>
    <row r="500" spans="1:9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</row>
    <row r="501" spans="1:9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</row>
    <row r="502" spans="1:9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</row>
    <row r="503" spans="1:9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</row>
    <row r="504" spans="1:9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</row>
    <row r="505" spans="1:9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</row>
    <row r="506" spans="1:9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</row>
    <row r="507" spans="1:9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</row>
    <row r="508" spans="1:9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</row>
    <row r="509" spans="1:9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</row>
    <row r="510" spans="1:9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</row>
    <row r="511" spans="1:9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</row>
    <row r="512" spans="1:9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</row>
    <row r="513" spans="1:9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</row>
    <row r="514" spans="1:9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</row>
    <row r="515" spans="1:9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</row>
    <row r="516" spans="1:9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</row>
    <row r="517" spans="1:9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</row>
    <row r="518" spans="1:9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</row>
    <row r="519" spans="1:9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</row>
    <row r="520" spans="1:9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</row>
    <row r="521" spans="1:9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</row>
    <row r="522" spans="1:9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</row>
    <row r="523" spans="1:9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</row>
    <row r="524" spans="1:9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</row>
    <row r="525" spans="1:9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</row>
    <row r="526" spans="1:9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</row>
    <row r="527" spans="1:9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</row>
    <row r="528" spans="1:9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</row>
    <row r="529" spans="1:9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</row>
    <row r="530" spans="1:9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</row>
    <row r="531" spans="1:9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</row>
    <row r="532" spans="1:9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</row>
    <row r="533" spans="1:9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</row>
    <row r="534" spans="1:9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</row>
    <row r="535" spans="1:9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</row>
    <row r="536" spans="1:9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</row>
    <row r="537" spans="1:9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</row>
    <row r="538" spans="1:9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</row>
    <row r="539" spans="1:9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</row>
    <row r="540" spans="1:9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</row>
    <row r="541" spans="1:9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</row>
    <row r="542" spans="1:9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</row>
    <row r="543" spans="1:9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</row>
    <row r="544" spans="1:9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</row>
    <row r="545" spans="1:9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</row>
    <row r="546" spans="1:9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</row>
    <row r="547" spans="1:9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</row>
    <row r="548" spans="1:9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</row>
    <row r="549" spans="1:9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</row>
    <row r="550" spans="1:9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</row>
    <row r="551" spans="1:9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</row>
    <row r="552" spans="1:9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</row>
    <row r="553" spans="1:9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</row>
    <row r="554" spans="1:9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</row>
    <row r="555" spans="1:9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</row>
    <row r="556" spans="1:9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</row>
    <row r="557" spans="1:9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</row>
    <row r="558" spans="1:9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</row>
    <row r="559" spans="1:9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</row>
    <row r="560" spans="1:9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</row>
    <row r="561" spans="1:9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</row>
    <row r="562" spans="1:9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</row>
    <row r="563" spans="1:9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</row>
    <row r="564" spans="1:9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</row>
    <row r="565" spans="1:9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</row>
    <row r="566" spans="1:9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</row>
    <row r="567" spans="1:9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</row>
    <row r="568" spans="1:9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</row>
    <row r="569" spans="1:9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</row>
    <row r="570" spans="1:9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</row>
    <row r="571" spans="1:9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</row>
    <row r="572" spans="1:9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</row>
    <row r="573" spans="1:9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</row>
    <row r="574" spans="1:9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</row>
    <row r="575" spans="1:9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</row>
    <row r="576" spans="1:9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</row>
    <row r="577" spans="1:9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</row>
    <row r="578" spans="1:9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</row>
    <row r="579" spans="1:9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</row>
    <row r="580" spans="1:9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</row>
    <row r="581" spans="1:9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</row>
    <row r="582" spans="1:9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</row>
    <row r="583" spans="1:9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</row>
    <row r="584" spans="1:9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</row>
    <row r="585" spans="1:9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</row>
    <row r="586" spans="1:9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</row>
    <row r="587" spans="1:9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</row>
    <row r="588" spans="1:9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</row>
    <row r="589" spans="1:9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</row>
    <row r="590" spans="1:9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</row>
    <row r="591" spans="1:9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</row>
    <row r="592" spans="1:9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</row>
    <row r="593" spans="1:9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</row>
    <row r="594" spans="1:9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</row>
    <row r="595" spans="1:9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</row>
    <row r="596" spans="1:9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</row>
    <row r="597" spans="1:9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</row>
    <row r="598" spans="1:9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</row>
    <row r="599" spans="1:9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</row>
    <row r="600" spans="1:9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</row>
    <row r="601" spans="1:9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</row>
    <row r="602" spans="1:9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</row>
    <row r="603" spans="1:9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</row>
    <row r="604" spans="1:9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</row>
    <row r="605" spans="1:9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</row>
    <row r="606" spans="1:9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</row>
    <row r="607" spans="1:9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</row>
    <row r="608" spans="1:9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</row>
    <row r="609" spans="1:9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</row>
    <row r="610" spans="1:9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</row>
    <row r="611" spans="1:9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</row>
    <row r="612" spans="1:9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</row>
    <row r="613" spans="1:9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</row>
    <row r="614" spans="1:9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</row>
    <row r="615" spans="1:9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</row>
    <row r="616" spans="1:9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</row>
    <row r="617" spans="1:9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</row>
    <row r="618" spans="1:9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</row>
    <row r="619" spans="1:9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</row>
    <row r="620" spans="1:9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</row>
    <row r="621" spans="1:9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</row>
    <row r="622" spans="1:9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</row>
    <row r="623" spans="1:9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</row>
    <row r="624" spans="1:9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</row>
    <row r="625" spans="1:9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</row>
    <row r="626" spans="1:9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</row>
    <row r="627" spans="1:9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</row>
    <row r="628" spans="1:9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</row>
    <row r="629" spans="1:9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</row>
    <row r="630" spans="1:9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</row>
    <row r="631" spans="1:9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</row>
    <row r="632" spans="1:9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</row>
    <row r="633" spans="1:9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</row>
    <row r="634" spans="1:9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</row>
    <row r="635" spans="1:9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</row>
    <row r="636" spans="1:9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</row>
    <row r="637" spans="1:9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</row>
    <row r="638" spans="1:9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</row>
    <row r="639" spans="1:9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</row>
    <row r="640" spans="1:9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</row>
    <row r="641" spans="1:9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</row>
    <row r="642" spans="1:9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</row>
    <row r="643" spans="1:9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</row>
    <row r="644" spans="1:9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</row>
    <row r="645" spans="1:9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</row>
    <row r="646" spans="1:9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</row>
    <row r="647" spans="1:9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</row>
    <row r="648" spans="1:9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</row>
    <row r="649" spans="1:9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</row>
    <row r="650" spans="1:9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</row>
    <row r="651" spans="1:9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</row>
    <row r="652" spans="1:9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</row>
    <row r="653" spans="1:9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</row>
    <row r="654" spans="1:9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</row>
    <row r="655" spans="1:9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</row>
    <row r="656" spans="1:9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</row>
    <row r="657" spans="1:9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</row>
    <row r="658" spans="1:9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</row>
    <row r="659" spans="1:9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</row>
    <row r="660" spans="1:9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</row>
    <row r="661" spans="1:9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</row>
    <row r="662" spans="1:9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</row>
    <row r="663" spans="1:9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</row>
    <row r="664" spans="1:9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</row>
    <row r="665" spans="1:9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</row>
    <row r="666" spans="1:9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</row>
    <row r="667" spans="1:9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</row>
    <row r="668" spans="1:9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</row>
    <row r="669" spans="1:9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</row>
    <row r="670" spans="1:9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</row>
    <row r="671" spans="1:9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</row>
    <row r="672" spans="1:9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</row>
    <row r="673" spans="1:9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</row>
    <row r="674" spans="1:9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</row>
    <row r="675" spans="1:9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</row>
    <row r="676" spans="1:9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</row>
    <row r="677" spans="1:9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</row>
    <row r="678" spans="1:9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</row>
    <row r="679" spans="1:9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</row>
    <row r="680" spans="1:9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</row>
    <row r="681" spans="1:9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</row>
    <row r="682" spans="1:9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</row>
    <row r="683" spans="1:9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</row>
    <row r="684" spans="1:9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</row>
    <row r="685" spans="1:9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</row>
    <row r="686" spans="1:9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</row>
    <row r="687" spans="1:9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</row>
    <row r="688" spans="1:9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</row>
    <row r="689" spans="1:9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</row>
    <row r="690" spans="1:9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</row>
    <row r="691" spans="1:9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</row>
    <row r="692" spans="1:9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</row>
    <row r="693" spans="1:9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</row>
    <row r="694" spans="1:9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</row>
    <row r="695" spans="1:9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</row>
    <row r="696" spans="1:9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</row>
    <row r="697" spans="1:9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</row>
    <row r="698" spans="1:9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</row>
    <row r="699" spans="1:9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</row>
    <row r="700" spans="1:9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</row>
    <row r="701" spans="1:9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</row>
    <row r="702" spans="1:9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</row>
    <row r="703" spans="1:9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</row>
    <row r="704" spans="1:9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</row>
    <row r="705" spans="1:9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</row>
    <row r="706" spans="1:9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</row>
    <row r="707" spans="1:9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</row>
    <row r="708" spans="1:9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</row>
    <row r="709" spans="1:9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</row>
    <row r="710" spans="1:9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</row>
    <row r="711" spans="1:9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</row>
    <row r="712" spans="1:9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</row>
    <row r="713" spans="1:9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</row>
    <row r="714" spans="1:9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</row>
    <row r="715" spans="1:9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</row>
    <row r="716" spans="1:9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</row>
    <row r="717" spans="1:9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</row>
    <row r="718" spans="1:9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</row>
    <row r="719" spans="1:9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</row>
    <row r="720" spans="1:9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</row>
    <row r="721" spans="1:9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</row>
    <row r="722" spans="1:9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</row>
    <row r="723" spans="1:9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</row>
    <row r="724" spans="1:9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</row>
    <row r="725" spans="1:9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</row>
    <row r="726" spans="1:9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</row>
    <row r="727" spans="1:9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</row>
    <row r="728" spans="1:9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</row>
    <row r="729" spans="1:9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</row>
    <row r="730" spans="1:9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</row>
    <row r="731" spans="1:9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</row>
    <row r="732" spans="1:9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</row>
    <row r="733" spans="1:9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</row>
    <row r="734" spans="1:9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</row>
    <row r="735" spans="1:9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</row>
    <row r="736" spans="1:9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</row>
    <row r="737" spans="1:9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</row>
    <row r="738" spans="1:9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</row>
    <row r="739" spans="1:9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</row>
    <row r="740" spans="1:9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</row>
    <row r="741" spans="1:9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</row>
    <row r="742" spans="1:9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</row>
    <row r="743" spans="1:9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</row>
    <row r="744" spans="1:9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</row>
    <row r="745" spans="1:9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</row>
    <row r="746" spans="1:9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</row>
    <row r="747" spans="1:9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</row>
    <row r="748" spans="1:9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</row>
    <row r="749" spans="1:9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</row>
    <row r="750" spans="1:9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</row>
    <row r="751" spans="1:9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</row>
    <row r="752" spans="1:9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</row>
    <row r="753" spans="1:9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</row>
    <row r="754" spans="1:9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</row>
    <row r="755" spans="1:9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</row>
    <row r="756" spans="1:9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</row>
    <row r="757" spans="1:9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</row>
    <row r="758" spans="1:9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</row>
    <row r="759" spans="1:9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</row>
    <row r="760" spans="1:9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</row>
    <row r="761" spans="1:9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</row>
    <row r="762" spans="1:9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</row>
    <row r="763" spans="1:9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</row>
    <row r="764" spans="1:9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</row>
    <row r="765" spans="1:9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</row>
    <row r="766" spans="1:9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</row>
    <row r="767" spans="1:9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</row>
    <row r="768" spans="1:9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</row>
    <row r="769" spans="1:9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</row>
    <row r="770" spans="1:9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</row>
    <row r="771" spans="1:9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</row>
    <row r="772" spans="1:9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</row>
    <row r="773" spans="1:9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</row>
    <row r="774" spans="1:9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</row>
    <row r="775" spans="1:9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</row>
    <row r="776" spans="1:9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</row>
    <row r="777" spans="1:9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</row>
    <row r="778" spans="1:9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</row>
    <row r="779" spans="1:9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</row>
    <row r="780" spans="1:9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</row>
    <row r="781" spans="1:9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</row>
    <row r="782" spans="1:9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</row>
    <row r="783" spans="1:9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</row>
    <row r="784" spans="1:9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</row>
    <row r="785" spans="1:9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</row>
    <row r="786" spans="1:9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</row>
    <row r="787" spans="1:9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</row>
    <row r="788" spans="1:9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</row>
    <row r="789" spans="1:9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</row>
    <row r="790" spans="1:9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</row>
    <row r="791" spans="1:9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</row>
    <row r="792" spans="1:9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</row>
    <row r="793" spans="1:9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</row>
    <row r="794" spans="1:9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</row>
    <row r="795" spans="1:9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</row>
    <row r="796" spans="1:9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</row>
    <row r="797" spans="1:9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</row>
    <row r="798" spans="1:9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</row>
    <row r="799" spans="1:9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</row>
    <row r="800" spans="1:9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</row>
    <row r="801" spans="1:9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</row>
    <row r="802" spans="1:9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</row>
    <row r="803" spans="1:9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</row>
    <row r="804" spans="1:9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</row>
    <row r="805" spans="1:9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</row>
    <row r="806" spans="1:9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</row>
    <row r="807" spans="1:9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</row>
    <row r="808" spans="1:9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</row>
    <row r="809" spans="1:9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</row>
    <row r="810" spans="1:9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</row>
    <row r="811" spans="1:9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</row>
    <row r="812" spans="1:9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</row>
    <row r="813" spans="1:9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</row>
    <row r="814" spans="1:9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</row>
    <row r="815" spans="1:9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</row>
    <row r="816" spans="1:9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</row>
    <row r="817" spans="1:9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</row>
    <row r="818" spans="1:9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</row>
    <row r="819" spans="1:9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</row>
    <row r="820" spans="1:9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</row>
    <row r="821" spans="1:9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</row>
    <row r="822" spans="1:9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</row>
    <row r="823" spans="1:9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</row>
    <row r="824" spans="1:9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</row>
    <row r="825" spans="1:9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</row>
    <row r="826" spans="1:9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</row>
    <row r="827" spans="1:9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</row>
    <row r="828" spans="1:9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</row>
    <row r="829" spans="1:9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</row>
    <row r="830" spans="1:9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</row>
    <row r="831" spans="1:9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</row>
    <row r="832" spans="1:9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</row>
    <row r="833" spans="1:9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</row>
    <row r="834" spans="1:9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</row>
    <row r="835" spans="1:9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</row>
    <row r="836" spans="1:9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</row>
    <row r="837" spans="1:9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</row>
    <row r="838" spans="1:9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</row>
    <row r="839" spans="1:9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</row>
    <row r="840" spans="1:9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</row>
    <row r="841" spans="1:9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</row>
    <row r="842" spans="1:9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</row>
    <row r="843" spans="1:9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</row>
    <row r="844" spans="1:9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</row>
    <row r="845" spans="1:9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</row>
    <row r="846" spans="1:9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</row>
    <row r="847" spans="1:9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</row>
    <row r="848" spans="1:9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</row>
    <row r="849" spans="1:9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</row>
    <row r="850" spans="1:9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</row>
    <row r="851" spans="1:9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</row>
    <row r="852" spans="1:9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</row>
    <row r="853" spans="1:9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</row>
    <row r="854" spans="1:9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</row>
    <row r="855" spans="1:9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</row>
    <row r="856" spans="1:9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</row>
    <row r="857" spans="1:9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</row>
    <row r="858" spans="1:9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</row>
    <row r="859" spans="1:9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</row>
    <row r="860" spans="1:9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</row>
    <row r="861" spans="1:9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</row>
    <row r="862" spans="1:9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</row>
    <row r="863" spans="1:9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</row>
    <row r="864" spans="1:9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</row>
    <row r="865" spans="1:9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</row>
    <row r="866" spans="1:9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</row>
    <row r="867" spans="1:9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</row>
    <row r="868" spans="1:9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</row>
    <row r="869" spans="1:9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</row>
    <row r="870" spans="1:9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</row>
    <row r="871" spans="1:9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</row>
    <row r="872" spans="1:9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</row>
    <row r="873" spans="1:9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</row>
    <row r="874" spans="1:9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</row>
    <row r="875" spans="1:9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</row>
    <row r="876" spans="1:9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</row>
    <row r="877" spans="1:9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</row>
    <row r="878" spans="1:9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</row>
    <row r="879" spans="1:9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</row>
    <row r="880" spans="1:9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</row>
    <row r="881" spans="1:9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</row>
    <row r="882" spans="1:9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</row>
    <row r="883" spans="1:9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</row>
    <row r="884" spans="1:9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</row>
    <row r="885" spans="1:9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</row>
    <row r="886" spans="1:9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</row>
    <row r="887" spans="1:9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</row>
    <row r="888" spans="1:9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</row>
    <row r="889" spans="1:9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</row>
    <row r="890" spans="1:9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</row>
    <row r="891" spans="1:9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</row>
    <row r="892" spans="1:9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</row>
    <row r="893" spans="1:9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</row>
    <row r="894" spans="1:9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</row>
    <row r="895" spans="1:9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</row>
    <row r="896" spans="1:9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</row>
    <row r="897" spans="1:9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</row>
    <row r="898" spans="1:9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</row>
    <row r="899" spans="1:9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</row>
    <row r="900" spans="1:9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</row>
    <row r="901" spans="1:9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</row>
    <row r="902" spans="1:9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</row>
    <row r="903" spans="1:9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</row>
    <row r="904" spans="1:9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</row>
    <row r="905" spans="1:9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</row>
    <row r="906" spans="1:9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</row>
    <row r="907" spans="1:9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</row>
    <row r="908" spans="1:9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</row>
    <row r="909" spans="1:9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</row>
    <row r="910" spans="1:9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</row>
    <row r="911" spans="1:9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</row>
    <row r="912" spans="1:9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</row>
    <row r="913" spans="1:9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</row>
    <row r="914" spans="1:9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</row>
    <row r="915" spans="1:9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</row>
    <row r="916" spans="1:9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</row>
    <row r="917" spans="1:9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</row>
    <row r="918" spans="1:9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</row>
    <row r="919" spans="1:9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</row>
    <row r="920" spans="1:9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</row>
    <row r="921" spans="1:9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</row>
    <row r="922" spans="1:9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</row>
    <row r="923" spans="1:9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</row>
    <row r="924" spans="1:9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</row>
    <row r="925" spans="1:9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</row>
    <row r="926" spans="1:9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</row>
    <row r="927" spans="1:9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</row>
    <row r="928" spans="1:9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</row>
    <row r="929" spans="1:9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</row>
    <row r="930" spans="1:9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</row>
    <row r="931" spans="1:9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</row>
    <row r="932" spans="1:9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</row>
    <row r="933" spans="1:9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</row>
    <row r="934" spans="1:9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</row>
    <row r="935" spans="1:9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</row>
    <row r="936" spans="1:9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</row>
    <row r="937" spans="1:9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</row>
    <row r="938" spans="1:9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</row>
    <row r="939" spans="1:9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</row>
    <row r="940" spans="1:9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</row>
    <row r="941" spans="1:9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</row>
    <row r="942" spans="1:9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</row>
    <row r="943" spans="1:9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</row>
    <row r="944" spans="1:9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</row>
    <row r="945" spans="1:9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</row>
    <row r="946" spans="1:9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</row>
    <row r="947" spans="1:9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</row>
    <row r="948" spans="1:9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</row>
    <row r="949" spans="1:9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</row>
    <row r="950" spans="1:9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</row>
    <row r="951" spans="1:9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</row>
    <row r="952" spans="1:9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</row>
    <row r="953" spans="1:9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</row>
    <row r="954" spans="1:9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</row>
    <row r="955" spans="1:9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</row>
    <row r="956" spans="1:9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</row>
    <row r="957" spans="1:9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</row>
    <row r="958" spans="1:9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</row>
    <row r="959" spans="1:9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</row>
    <row r="960" spans="1:9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</row>
    <row r="961" spans="1:9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</row>
    <row r="962" spans="1:9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</row>
    <row r="963" spans="1:9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</row>
    <row r="964" spans="1:9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</row>
    <row r="965" spans="1:9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</row>
    <row r="966" spans="1:9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</row>
    <row r="967" spans="1:9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</row>
    <row r="968" spans="1:9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</row>
    <row r="969" spans="1:9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</row>
    <row r="970" spans="1:9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</row>
    <row r="971" spans="1:9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</row>
    <row r="972" spans="1:9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</row>
    <row r="973" spans="1:9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</row>
    <row r="974" spans="1:9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</row>
    <row r="975" spans="1:9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</row>
    <row r="976" spans="1:9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</row>
    <row r="977" spans="1:9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</row>
    <row r="978" spans="1:9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</row>
    <row r="979" spans="1:9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</row>
    <row r="980" spans="1:9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</row>
    <row r="981" spans="1:9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</row>
    <row r="982" spans="1:9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</row>
    <row r="983" spans="1:9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</row>
    <row r="984" spans="1:9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</row>
    <row r="985" spans="1:9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</row>
    <row r="986" spans="1:9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</row>
    <row r="987" spans="1:9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</row>
    <row r="988" spans="1:9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</row>
    <row r="989" spans="1:9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</row>
    <row r="990" spans="1:9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</row>
    <row r="991" spans="1:9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</row>
    <row r="992" spans="1:9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</row>
    <row r="993" spans="1:9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</row>
    <row r="994" spans="1:9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</row>
    <row r="995" spans="1:9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</row>
    <row r="996" spans="1:9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</row>
    <row r="997" spans="1:9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</row>
    <row r="998" spans="1:9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</row>
    <row r="999" spans="1:9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</row>
    <row r="1000" spans="1:9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</row>
  </sheetData>
  <mergeCells count="3">
    <mergeCell ref="T3:AE3"/>
    <mergeCell ref="AN3:AQ3"/>
    <mergeCell ref="BF3:CD3"/>
  </mergeCells>
  <hyperlinks>
    <hyperlink ref="I1" r:id="rId1" display="http://web1.ittc.ku.edu:8888/html/latest/cl/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0"/>
  <sheetViews>
    <sheetView workbookViewId="0">
      <selection activeCell="AA4" sqref="AA4"/>
    </sheetView>
    <sheetView workbookViewId="1"/>
  </sheetViews>
  <sheetFormatPr baseColWidth="10" defaultColWidth="17.33203125" defaultRowHeight="15" customHeight="1" x14ac:dyDescent="0"/>
  <cols>
    <col min="1" max="1" width="10.1640625" customWidth="1"/>
    <col min="2" max="2" width="11.5" customWidth="1"/>
    <col min="3" max="3" width="6.83203125" customWidth="1"/>
    <col min="4" max="4" width="11.33203125" customWidth="1"/>
    <col min="5" max="5" width="8.1640625" customWidth="1"/>
    <col min="6" max="6" width="13.5" customWidth="1"/>
    <col min="7" max="7" width="12.1640625" customWidth="1"/>
    <col min="8" max="8" width="11.5" customWidth="1"/>
    <col min="9" max="9" width="8.5" customWidth="1"/>
    <col min="10" max="10" width="6.33203125" customWidth="1"/>
    <col min="11" max="11" width="7.33203125" customWidth="1"/>
    <col min="12" max="12" width="8" customWidth="1"/>
    <col min="13" max="13" width="6.83203125" customWidth="1"/>
    <col min="14" max="14" width="12.6640625" customWidth="1"/>
    <col min="15" max="15" width="6.5" customWidth="1"/>
    <col min="16" max="16" width="12" customWidth="1"/>
    <col min="17" max="20" width="10.1640625" customWidth="1"/>
    <col min="21" max="21" width="15.1640625" customWidth="1"/>
    <col min="22" max="22" width="11.33203125" customWidth="1"/>
    <col min="23" max="23" width="13.5" customWidth="1"/>
    <col min="24" max="24" width="10.33203125" customWidth="1"/>
    <col min="25" max="25" width="10.5" customWidth="1"/>
    <col min="26" max="26" width="10.1640625" customWidth="1"/>
    <col min="27" max="27" width="9.83203125" customWidth="1"/>
    <col min="28" max="28" width="11.33203125" customWidth="1"/>
    <col min="29" max="34" width="10.1640625" customWidth="1"/>
    <col min="35" max="35" width="12.6640625" customWidth="1"/>
    <col min="36" max="37" width="11.1640625" customWidth="1"/>
    <col min="38" max="47" width="10.1640625" customWidth="1"/>
  </cols>
  <sheetData>
    <row r="1" spans="1:47" ht="13.5" customHeight="1">
      <c r="A1" s="35"/>
      <c r="B1" s="146" t="s">
        <v>133</v>
      </c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37"/>
      <c r="S1" s="37"/>
      <c r="T1" s="35"/>
      <c r="U1" s="146" t="s">
        <v>136</v>
      </c>
      <c r="V1" s="147"/>
      <c r="W1" s="147"/>
      <c r="X1" s="147"/>
      <c r="Y1" s="147"/>
      <c r="Z1" s="35"/>
      <c r="AA1" s="146" t="s">
        <v>137</v>
      </c>
      <c r="AB1" s="147"/>
      <c r="AC1" s="147"/>
      <c r="AD1" s="35"/>
      <c r="AE1" s="35"/>
      <c r="AF1" s="35"/>
      <c r="AG1" s="146" t="s">
        <v>138</v>
      </c>
      <c r="AH1" s="147"/>
      <c r="AI1" s="147"/>
      <c r="AJ1" s="147"/>
      <c r="AK1" s="147"/>
      <c r="AL1" s="35"/>
      <c r="AM1" s="35"/>
      <c r="AN1" s="35"/>
      <c r="AO1" s="35"/>
      <c r="AP1" s="35"/>
      <c r="AQ1" s="35"/>
      <c r="AR1" s="35"/>
      <c r="AS1" s="35"/>
      <c r="AT1" s="35"/>
      <c r="AU1" s="35"/>
    </row>
    <row r="2" spans="1:47" ht="27.75" customHeight="1">
      <c r="A2" s="38" t="s">
        <v>139</v>
      </c>
      <c r="B2" s="39" t="s">
        <v>140</v>
      </c>
      <c r="C2" s="40" t="s">
        <v>142</v>
      </c>
      <c r="D2" s="39" t="s">
        <v>143</v>
      </c>
      <c r="E2" s="40" t="s">
        <v>144</v>
      </c>
      <c r="F2" s="39" t="s">
        <v>145</v>
      </c>
      <c r="G2" s="40" t="s">
        <v>146</v>
      </c>
      <c r="H2" s="39" t="s">
        <v>147</v>
      </c>
      <c r="I2" s="41" t="s">
        <v>148</v>
      </c>
      <c r="J2" s="42" t="s">
        <v>149</v>
      </c>
      <c r="K2" s="42" t="s">
        <v>150</v>
      </c>
      <c r="L2" s="42" t="s">
        <v>151</v>
      </c>
      <c r="M2" s="42" t="s">
        <v>152</v>
      </c>
      <c r="N2" s="44" t="s">
        <v>153</v>
      </c>
      <c r="O2" s="44" t="s">
        <v>154</v>
      </c>
      <c r="P2" s="44" t="s">
        <v>155</v>
      </c>
      <c r="Q2" s="40" t="s">
        <v>156</v>
      </c>
      <c r="R2" s="38"/>
      <c r="S2" s="38"/>
      <c r="T2" s="45"/>
      <c r="U2" s="51" t="s">
        <v>157</v>
      </c>
      <c r="V2" s="52" t="s">
        <v>173</v>
      </c>
      <c r="W2" s="53" t="s">
        <v>176</v>
      </c>
      <c r="X2" s="54" t="s">
        <v>178</v>
      </c>
      <c r="Y2" s="52" t="s">
        <v>179</v>
      </c>
      <c r="Z2" s="45"/>
      <c r="AA2" s="55" t="s">
        <v>180</v>
      </c>
      <c r="AB2" s="55" t="s">
        <v>181</v>
      </c>
      <c r="AC2" s="55" t="s">
        <v>182</v>
      </c>
      <c r="AD2" s="45"/>
      <c r="AE2" s="45"/>
      <c r="AF2" s="45"/>
      <c r="AG2" s="56" t="s">
        <v>183</v>
      </c>
      <c r="AH2" s="56" t="s">
        <v>185</v>
      </c>
      <c r="AI2" s="56" t="s">
        <v>186</v>
      </c>
      <c r="AJ2" s="56" t="s">
        <v>187</v>
      </c>
      <c r="AK2" s="56" t="s">
        <v>188</v>
      </c>
      <c r="AL2" s="45"/>
      <c r="AM2" s="45"/>
      <c r="AN2" s="45"/>
      <c r="AO2" s="45"/>
      <c r="AP2" s="45"/>
      <c r="AQ2" s="45"/>
      <c r="AR2" s="45"/>
      <c r="AS2" s="45"/>
      <c r="AT2" s="45"/>
      <c r="AU2" s="45"/>
    </row>
    <row r="3" spans="1:47" ht="27.75" customHeight="1">
      <c r="A3" s="38"/>
      <c r="B3" s="57" t="s">
        <v>189</v>
      </c>
      <c r="C3" s="57" t="s">
        <v>189</v>
      </c>
      <c r="D3" s="57" t="s">
        <v>190</v>
      </c>
      <c r="E3" s="57" t="s">
        <v>190</v>
      </c>
      <c r="F3" s="57" t="s">
        <v>191</v>
      </c>
      <c r="G3" s="57" t="s">
        <v>191</v>
      </c>
      <c r="H3" s="57" t="s">
        <v>190</v>
      </c>
      <c r="I3" s="66" t="s">
        <v>190</v>
      </c>
      <c r="J3" s="148" t="s">
        <v>214</v>
      </c>
      <c r="K3" s="149"/>
      <c r="L3" s="148" t="s">
        <v>215</v>
      </c>
      <c r="M3" s="150"/>
      <c r="N3" s="57" t="s">
        <v>218</v>
      </c>
      <c r="O3" s="57" t="s">
        <v>218</v>
      </c>
      <c r="P3" s="57" t="s">
        <v>218</v>
      </c>
      <c r="Q3" s="57" t="s">
        <v>218</v>
      </c>
      <c r="R3" s="38"/>
      <c r="S3" s="38"/>
      <c r="T3" s="45"/>
      <c r="U3" s="70" t="s">
        <v>219</v>
      </c>
      <c r="V3" s="70" t="s">
        <v>219</v>
      </c>
      <c r="W3" s="72" t="s">
        <v>221</v>
      </c>
      <c r="X3" s="72" t="s">
        <v>221</v>
      </c>
      <c r="Y3" s="70" t="s">
        <v>116</v>
      </c>
      <c r="Z3" s="45"/>
      <c r="AA3" s="55" t="s">
        <v>228</v>
      </c>
      <c r="AB3" s="55" t="s">
        <v>229</v>
      </c>
      <c r="AC3" s="55" t="s">
        <v>229</v>
      </c>
      <c r="AD3" s="45"/>
      <c r="AE3" s="45"/>
      <c r="AF3" s="45"/>
      <c r="AG3" s="56" t="s">
        <v>230</v>
      </c>
      <c r="AH3" s="56" t="s">
        <v>231</v>
      </c>
      <c r="AI3" s="56" t="s">
        <v>232</v>
      </c>
      <c r="AJ3" s="56" t="s">
        <v>233</v>
      </c>
      <c r="AK3" s="56" t="s">
        <v>234</v>
      </c>
      <c r="AL3" s="45"/>
      <c r="AM3" s="45"/>
      <c r="AN3" s="45"/>
      <c r="AO3" s="45"/>
      <c r="AP3" s="45"/>
      <c r="AQ3" s="45"/>
      <c r="AR3" s="45"/>
      <c r="AS3" s="45"/>
      <c r="AT3" s="45"/>
      <c r="AU3" s="45"/>
    </row>
    <row r="4" spans="1:47" ht="13.5" customHeight="1">
      <c r="A4" s="74" t="s">
        <v>235</v>
      </c>
      <c r="B4" s="77">
        <v>0.79600000000000004</v>
      </c>
      <c r="C4" s="77">
        <v>0.01</v>
      </c>
      <c r="D4" s="79">
        <v>2.4026999999999998</v>
      </c>
      <c r="E4" s="77">
        <v>1E-4</v>
      </c>
      <c r="F4" s="81">
        <v>0.999</v>
      </c>
      <c r="G4" s="77">
        <v>1E-3</v>
      </c>
      <c r="H4" s="77">
        <v>0</v>
      </c>
      <c r="I4" s="77">
        <v>0</v>
      </c>
      <c r="J4" s="94">
        <v>108.71</v>
      </c>
      <c r="K4" s="77">
        <v>11.1396</v>
      </c>
      <c r="L4" s="95">
        <v>91.754000000000005</v>
      </c>
      <c r="M4" s="77">
        <v>7.7679999999999998</v>
      </c>
      <c r="N4" s="77"/>
      <c r="O4" s="77"/>
      <c r="P4" s="77">
        <v>20120620</v>
      </c>
      <c r="Q4" s="97" t="s">
        <v>268</v>
      </c>
      <c r="R4" s="99"/>
      <c r="S4" s="99"/>
      <c r="T4" s="45"/>
      <c r="U4" s="151" t="s">
        <v>269</v>
      </c>
      <c r="V4" s="152"/>
      <c r="W4" s="152"/>
      <c r="X4" s="152"/>
      <c r="Y4" s="153"/>
      <c r="Z4" s="45"/>
      <c r="AA4" s="103">
        <f>D4*B4*1000*(An/Ap)*((F4-L4*(1-F4))/((1-Clnat)*L4-Clnat))</f>
        <v>81.941077884697179</v>
      </c>
      <c r="AB4" s="105">
        <f>AA4/1000000*Av*(J4*0.000000000000001)/An</f>
        <v>151309.48061721394</v>
      </c>
      <c r="AC4" s="105">
        <f>blank36cl*M4/L4</f>
        <v>1004.7889062191418</v>
      </c>
      <c r="AD4" s="45"/>
      <c r="AE4" s="45"/>
      <c r="AF4" s="45"/>
      <c r="AG4" s="107">
        <f>0.999/0.001</f>
        <v>999</v>
      </c>
      <c r="AH4" s="108">
        <v>6.0221E+23</v>
      </c>
      <c r="AI4" s="109">
        <v>35.453000000000003</v>
      </c>
      <c r="AJ4" s="109">
        <v>34.975000000000001</v>
      </c>
      <c r="AK4" s="110">
        <v>0.75780000000000003</v>
      </c>
      <c r="AL4" s="45"/>
      <c r="AM4" s="45"/>
      <c r="AN4" s="45"/>
      <c r="AO4" s="45"/>
      <c r="AP4" s="45"/>
      <c r="AQ4" s="45"/>
      <c r="AR4" s="45"/>
      <c r="AS4" s="45"/>
      <c r="AT4" s="45"/>
      <c r="AU4" s="45"/>
    </row>
    <row r="5" spans="1:47" ht="13.5" customHeight="1">
      <c r="A5" s="5" t="s">
        <v>284</v>
      </c>
      <c r="B5" s="29">
        <v>0.79600000000000004</v>
      </c>
      <c r="C5" s="29">
        <v>0.01</v>
      </c>
      <c r="D5" s="127">
        <v>1.9117999999999999</v>
      </c>
      <c r="E5" s="29">
        <v>1E-4</v>
      </c>
      <c r="F5" s="29">
        <v>0.999</v>
      </c>
      <c r="G5" s="29">
        <v>1E-3</v>
      </c>
      <c r="H5" s="29">
        <v>49.646999999999998</v>
      </c>
      <c r="I5" s="29">
        <v>1E-4</v>
      </c>
      <c r="J5" s="29">
        <v>2112.08</v>
      </c>
      <c r="K5" s="29">
        <v>53.652299999999997</v>
      </c>
      <c r="L5" s="29">
        <v>5.0090000000000003</v>
      </c>
      <c r="M5" s="29">
        <v>2.3E-2</v>
      </c>
      <c r="N5" s="29">
        <v>20120628</v>
      </c>
      <c r="O5" s="29"/>
      <c r="P5" s="29">
        <v>20120620</v>
      </c>
      <c r="Q5" s="29" t="s">
        <v>268</v>
      </c>
      <c r="R5" s="29"/>
      <c r="S5" s="29"/>
      <c r="T5" s="5"/>
      <c r="U5" s="5">
        <v>3531762.1779610799</v>
      </c>
      <c r="V5" s="5">
        <v>104318.13629097299</v>
      </c>
      <c r="W5" s="5">
        <v>67.367995846796305</v>
      </c>
      <c r="X5" s="5">
        <v>1.1781776936037001</v>
      </c>
      <c r="Y5" s="5">
        <v>61653.636627464999</v>
      </c>
      <c r="Z5" s="5"/>
      <c r="AA5" s="154" t="s">
        <v>324</v>
      </c>
      <c r="AB5" s="155"/>
      <c r="AC5" s="15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</row>
    <row r="6" spans="1:47" ht="13.5" customHeight="1">
      <c r="A6" s="5" t="s">
        <v>299</v>
      </c>
      <c r="B6" s="29">
        <v>0.79600000000000004</v>
      </c>
      <c r="C6" s="29">
        <v>0.01</v>
      </c>
      <c r="D6" s="127">
        <v>1.9315</v>
      </c>
      <c r="E6" s="29">
        <v>1E-4</v>
      </c>
      <c r="F6" s="29">
        <v>0.999</v>
      </c>
      <c r="G6" s="29">
        <v>1E-3</v>
      </c>
      <c r="H6" s="29">
        <v>26.840499999999999</v>
      </c>
      <c r="I6" s="29">
        <v>1E-4</v>
      </c>
      <c r="J6" s="29">
        <v>2182.6</v>
      </c>
      <c r="K6" s="29">
        <v>59.314999999999998</v>
      </c>
      <c r="L6" s="29">
        <v>6.3940000000000001</v>
      </c>
      <c r="M6" s="29">
        <v>3.5000000000000003E-2</v>
      </c>
      <c r="N6" s="29">
        <v>20120628</v>
      </c>
      <c r="O6" s="29"/>
      <c r="P6" s="29">
        <v>20120620</v>
      </c>
      <c r="Q6" s="29" t="s">
        <v>268</v>
      </c>
      <c r="R6" s="29"/>
      <c r="S6" s="29"/>
      <c r="T6" s="5"/>
      <c r="U6" s="5">
        <v>4842173.5410293704</v>
      </c>
      <c r="V6" s="5">
        <v>147803.15982886599</v>
      </c>
      <c r="W6" s="5">
        <v>72.536390612651104</v>
      </c>
      <c r="X6" s="5">
        <v>1.1972162908244399</v>
      </c>
      <c r="Y6" s="5">
        <v>77786.809107510693</v>
      </c>
      <c r="Z6" s="5"/>
      <c r="AA6" s="155"/>
      <c r="AB6" s="147"/>
      <c r="AC6" s="15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1:47" ht="13.5" customHeight="1">
      <c r="A7" s="5" t="s">
        <v>300</v>
      </c>
      <c r="B7" s="29">
        <v>0.79600000000000004</v>
      </c>
      <c r="C7" s="29">
        <v>0.01</v>
      </c>
      <c r="D7" s="127">
        <v>1.9319</v>
      </c>
      <c r="E7" s="29">
        <v>1E-4</v>
      </c>
      <c r="F7" s="29">
        <v>0.999</v>
      </c>
      <c r="G7" s="29">
        <v>1E-3</v>
      </c>
      <c r="H7" s="29">
        <v>56.201000000000001</v>
      </c>
      <c r="I7" s="29">
        <v>1E-4</v>
      </c>
      <c r="J7" s="29">
        <v>3616.32</v>
      </c>
      <c r="K7" s="29">
        <v>186.88499999999999</v>
      </c>
      <c r="L7" s="29">
        <v>4.7590000000000003</v>
      </c>
      <c r="M7" s="29">
        <v>1.4E-2</v>
      </c>
      <c r="N7" s="29">
        <v>20120628</v>
      </c>
      <c r="O7" s="29"/>
      <c r="P7" s="29">
        <v>20120620</v>
      </c>
      <c r="Q7" s="29" t="s">
        <v>268</v>
      </c>
      <c r="R7" s="29"/>
      <c r="S7" s="29"/>
      <c r="T7" s="5"/>
      <c r="U7" s="5">
        <v>5962618.1787879197</v>
      </c>
      <c r="V7" s="5">
        <v>319186.26300426602</v>
      </c>
      <c r="W7" s="5">
        <v>69.327737715956602</v>
      </c>
      <c r="X7" s="5">
        <v>1.0527932723701501</v>
      </c>
      <c r="Y7" s="5">
        <v>86729.404127956703</v>
      </c>
      <c r="Z7" s="5"/>
      <c r="AA7" s="155"/>
      <c r="AB7" s="147"/>
      <c r="AC7" s="15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1:47" ht="13.5" customHeight="1">
      <c r="A8" s="5" t="s">
        <v>301</v>
      </c>
      <c r="B8" s="29">
        <v>0.79600000000000004</v>
      </c>
      <c r="C8" s="29">
        <v>0.01</v>
      </c>
      <c r="D8" s="127">
        <v>1.9054</v>
      </c>
      <c r="E8" s="29">
        <v>1E-4</v>
      </c>
      <c r="F8" s="29">
        <v>0.999</v>
      </c>
      <c r="G8" s="29">
        <v>1E-3</v>
      </c>
      <c r="H8" s="29">
        <v>43.590200000000003</v>
      </c>
      <c r="I8" s="29">
        <v>1E-4</v>
      </c>
      <c r="J8" s="29">
        <v>4417.8100000000004</v>
      </c>
      <c r="K8" s="29">
        <v>240.559</v>
      </c>
      <c r="L8" s="29">
        <v>5.4039999999999999</v>
      </c>
      <c r="M8" s="29">
        <v>0.03</v>
      </c>
      <c r="N8" s="29">
        <v>20120628</v>
      </c>
      <c r="O8" s="29"/>
      <c r="P8" s="29">
        <v>20120620</v>
      </c>
      <c r="Q8" s="29" t="s">
        <v>268</v>
      </c>
      <c r="R8" s="29"/>
      <c r="S8" s="29"/>
      <c r="T8" s="5"/>
      <c r="U8" s="5">
        <v>7391301.5323362704</v>
      </c>
      <c r="V8" s="5">
        <v>417718.28410587303</v>
      </c>
      <c r="W8" s="5">
        <v>63.221484524891302</v>
      </c>
      <c r="X8" s="5">
        <v>1.14904655102039</v>
      </c>
      <c r="Y8" s="5">
        <v>125490.901548216</v>
      </c>
      <c r="Z8" s="5"/>
      <c r="AA8" s="155"/>
      <c r="AB8" s="147"/>
      <c r="AC8" s="15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1:47" ht="13.5" customHeight="1">
      <c r="A9" s="5" t="s">
        <v>303</v>
      </c>
      <c r="B9" s="29">
        <v>0.79600000000000004</v>
      </c>
      <c r="C9" s="29">
        <v>0.01</v>
      </c>
      <c r="D9" s="127">
        <v>1.9374</v>
      </c>
      <c r="E9" s="29">
        <v>1E-4</v>
      </c>
      <c r="F9" s="29">
        <v>0.999</v>
      </c>
      <c r="G9" s="29">
        <v>1E-3</v>
      </c>
      <c r="H9" s="29">
        <v>56.217799999999997</v>
      </c>
      <c r="I9" s="29">
        <v>1E-4</v>
      </c>
      <c r="J9" s="29">
        <v>6307.93</v>
      </c>
      <c r="K9" s="29">
        <v>330.73700000000002</v>
      </c>
      <c r="L9" s="29">
        <v>4.8250000000000002</v>
      </c>
      <c r="M9" s="29">
        <v>3.7999999999999999E-2</v>
      </c>
      <c r="N9" s="29">
        <v>20120628</v>
      </c>
      <c r="O9" s="29"/>
      <c r="P9" s="29">
        <v>20120620</v>
      </c>
      <c r="Q9" s="29" t="s">
        <v>268</v>
      </c>
      <c r="R9" s="29"/>
      <c r="S9" s="29"/>
      <c r="T9" s="5"/>
      <c r="U9" s="5">
        <v>10138303.1957037</v>
      </c>
      <c r="V9" s="5">
        <v>569374.89975055202</v>
      </c>
      <c r="W9" s="5">
        <v>66.809405972332897</v>
      </c>
      <c r="X9" s="5">
        <v>1.70782840287775</v>
      </c>
      <c r="Y9" s="5">
        <v>343936.708052653</v>
      </c>
      <c r="Z9" s="5"/>
      <c r="AA9" s="155"/>
      <c r="AB9" s="155"/>
      <c r="AC9" s="15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ht="13.5" customHeight="1">
      <c r="A10" s="5" t="s">
        <v>308</v>
      </c>
      <c r="B10" s="29">
        <v>0.79600000000000004</v>
      </c>
      <c r="C10" s="29">
        <v>0.01</v>
      </c>
      <c r="D10" s="127">
        <v>1.9359</v>
      </c>
      <c r="E10" s="29">
        <v>1E-4</v>
      </c>
      <c r="F10" s="29">
        <v>0.999</v>
      </c>
      <c r="G10" s="29">
        <v>1E-3</v>
      </c>
      <c r="H10" s="29">
        <v>64.261499999999998</v>
      </c>
      <c r="I10" s="29">
        <v>1E-4</v>
      </c>
      <c r="J10" s="29">
        <v>8198.27</v>
      </c>
      <c r="K10" s="29">
        <v>397.84100000000001</v>
      </c>
      <c r="L10" s="29">
        <v>4.609</v>
      </c>
      <c r="M10" s="29">
        <v>0.16300000000000001</v>
      </c>
      <c r="N10" s="29"/>
      <c r="O10" s="29"/>
      <c r="P10" s="29"/>
      <c r="Q10" s="29"/>
      <c r="R10" s="29"/>
      <c r="S10" s="29"/>
      <c r="T10" s="5"/>
      <c r="U10" s="5">
        <v>12700080.214096</v>
      </c>
      <c r="V10" s="5">
        <v>1200712.77428275</v>
      </c>
      <c r="W10" s="5">
        <v>66.888011325758001</v>
      </c>
      <c r="X10" s="5">
        <v>7.3586688179348698</v>
      </c>
      <c r="Y10" s="5">
        <v>7576561.3295590496</v>
      </c>
      <c r="Z10" s="5"/>
      <c r="AA10" s="133"/>
      <c r="AB10" s="133"/>
      <c r="AC10" s="133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</row>
    <row r="11" spans="1:47" ht="13.5" customHeight="1">
      <c r="A11" s="5"/>
      <c r="B11" s="29"/>
      <c r="C11" s="29"/>
      <c r="D11" s="127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5"/>
      <c r="U11" s="5"/>
      <c r="V11" s="5"/>
      <c r="W11" s="5"/>
      <c r="X11" s="5"/>
      <c r="Y11" s="5"/>
      <c r="Z11" s="5"/>
      <c r="AA11" s="133"/>
      <c r="AB11" s="133"/>
      <c r="AC11" s="133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</row>
    <row r="12" spans="1:47" ht="13.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46"/>
      <c r="AA12" s="46"/>
      <c r="AB12" s="46"/>
      <c r="AC12" s="46"/>
      <c r="AD12" s="46"/>
      <c r="AE12" s="46"/>
      <c r="AF12" s="131"/>
      <c r="AG12" s="132"/>
      <c r="AH12" s="46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</row>
    <row r="13" spans="1:47" ht="13.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46"/>
      <c r="AA13" s="46"/>
      <c r="AB13" s="46"/>
      <c r="AC13" s="46"/>
      <c r="AD13" s="46"/>
      <c r="AE13" s="46"/>
      <c r="AF13" s="132"/>
      <c r="AG13" s="132"/>
      <c r="AH13" s="46"/>
      <c r="AI13" s="5"/>
      <c r="AJ13" s="5"/>
      <c r="AK13" s="132"/>
      <c r="AL13" s="5"/>
      <c r="AM13" s="5"/>
      <c r="AN13" s="5"/>
      <c r="AO13" s="5"/>
      <c r="AP13" s="5"/>
      <c r="AQ13" s="5"/>
      <c r="AR13" s="5"/>
      <c r="AS13" s="5"/>
      <c r="AT13" s="5"/>
      <c r="AU13" s="5"/>
    </row>
    <row r="14" spans="1:4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</row>
    <row r="15" spans="1:4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</row>
    <row r="16" spans="1:4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</row>
    <row r="17" spans="1:4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</row>
    <row r="18" spans="1:4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</row>
    <row r="19" spans="1:4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</row>
    <row r="20" spans="1:4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</row>
    <row r="26" spans="1:4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</row>
    <row r="39" spans="1:4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</row>
    <row r="40" spans="1:4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</row>
    <row r="41" spans="1:4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</row>
    <row r="42" spans="1:4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1:4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1:4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1:4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</row>
    <row r="46" spans="1:4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</row>
    <row r="47" spans="1: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</row>
    <row r="48" spans="1:4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</row>
    <row r="49" spans="1:4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</row>
    <row r="50" spans="1:4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</row>
    <row r="51" spans="1:4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</row>
    <row r="52" spans="1:4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</row>
    <row r="53" spans="1:4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</row>
    <row r="54" spans="1:4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</row>
    <row r="55" spans="1:4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</row>
    <row r="56" spans="1:4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</row>
    <row r="57" spans="1:4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</row>
    <row r="58" spans="1:4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</row>
    <row r="59" spans="1:4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</row>
    <row r="60" spans="1:4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</row>
    <row r="61" spans="1:4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</row>
    <row r="62" spans="1:4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</row>
    <row r="63" spans="1:4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</row>
    <row r="64" spans="1:4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</row>
    <row r="65" spans="1:4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1:4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</row>
    <row r="67" spans="1:4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1:4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</row>
    <row r="69" spans="1:4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</row>
    <row r="70" spans="1:4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</row>
    <row r="71" spans="1:4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</row>
    <row r="72" spans="1:4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</row>
    <row r="73" spans="1:4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</row>
    <row r="74" spans="1:4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</row>
    <row r="75" spans="1:4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</row>
    <row r="76" spans="1:4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</row>
    <row r="77" spans="1:4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</row>
    <row r="78" spans="1:4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</row>
    <row r="79" spans="1:4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</row>
    <row r="80" spans="1:4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</row>
    <row r="81" spans="1:4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</row>
    <row r="82" spans="1:4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</row>
    <row r="83" spans="1:4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</row>
    <row r="84" spans="1:4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</row>
    <row r="85" spans="1:4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</row>
    <row r="86" spans="1:4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1:4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1:4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1:4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1:4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1:4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1:4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1:4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1:4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1:4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1:4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1:4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1:4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1:4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  <row r="100" spans="1:4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1:4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</row>
    <row r="102" spans="1:4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</row>
    <row r="103" spans="1:4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</row>
    <row r="104" spans="1:4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</row>
    <row r="105" spans="1:4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</row>
    <row r="106" spans="1:4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</row>
    <row r="107" spans="1:4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</row>
    <row r="108" spans="1:4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</row>
    <row r="109" spans="1:4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</row>
    <row r="110" spans="1:4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</row>
    <row r="111" spans="1:4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</row>
    <row r="112" spans="1:4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</row>
    <row r="113" spans="1:4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</row>
    <row r="114" spans="1:4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</row>
    <row r="115" spans="1:4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</row>
    <row r="116" spans="1:4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</row>
    <row r="117" spans="1:4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</row>
    <row r="118" spans="1:4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</row>
    <row r="119" spans="1:4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</row>
    <row r="120" spans="1:4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</row>
    <row r="121" spans="1:4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</row>
    <row r="122" spans="1:4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</row>
    <row r="123" spans="1:4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</row>
    <row r="124" spans="1:4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</row>
    <row r="125" spans="1:4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</row>
    <row r="126" spans="1:4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</row>
    <row r="127" spans="1:4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</row>
    <row r="128" spans="1:4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</row>
    <row r="129" spans="1:4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</row>
    <row r="130" spans="1:4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</row>
    <row r="131" spans="1:4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</row>
    <row r="132" spans="1:4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</row>
    <row r="133" spans="1:4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1:4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</row>
    <row r="135" spans="1:4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</row>
    <row r="136" spans="1:4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</row>
    <row r="137" spans="1:4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</row>
    <row r="138" spans="1:4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</row>
    <row r="139" spans="1:4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</row>
    <row r="140" spans="1:4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</row>
    <row r="141" spans="1:4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</row>
    <row r="142" spans="1:4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</row>
    <row r="143" spans="1:4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</row>
    <row r="144" spans="1:4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</row>
    <row r="145" spans="1:4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</row>
    <row r="146" spans="1:4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</row>
    <row r="147" spans="1: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</row>
    <row r="148" spans="1:4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</row>
    <row r="149" spans="1:4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</row>
    <row r="150" spans="1:4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</row>
    <row r="151" spans="1:4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</row>
    <row r="152" spans="1:4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</row>
    <row r="153" spans="1:4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</row>
    <row r="154" spans="1:4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</row>
    <row r="155" spans="1:4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</row>
    <row r="156" spans="1:4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</row>
    <row r="157" spans="1:4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</row>
    <row r="158" spans="1:4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</row>
    <row r="159" spans="1:4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</row>
    <row r="160" spans="1:4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</row>
    <row r="161" spans="1:4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</row>
    <row r="162" spans="1:4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</row>
    <row r="163" spans="1:4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</row>
    <row r="164" spans="1:4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</row>
    <row r="165" spans="1:4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</row>
    <row r="166" spans="1:4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1:4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</row>
    <row r="168" spans="1:4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</row>
    <row r="169" spans="1:4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</row>
    <row r="170" spans="1:4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</row>
    <row r="171" spans="1:4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</row>
    <row r="172" spans="1:4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</row>
    <row r="173" spans="1:4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</row>
    <row r="174" spans="1:4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</row>
    <row r="175" spans="1:4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</row>
    <row r="176" spans="1:4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</row>
    <row r="177" spans="1:4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</row>
    <row r="178" spans="1:4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</row>
    <row r="179" spans="1:4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</row>
    <row r="180" spans="1:4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</row>
    <row r="181" spans="1:4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</row>
    <row r="182" spans="1:4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</row>
    <row r="183" spans="1:4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</row>
    <row r="184" spans="1:4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</row>
    <row r="185" spans="1:4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</row>
    <row r="186" spans="1:4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</row>
    <row r="187" spans="1:4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</row>
    <row r="188" spans="1:4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</row>
    <row r="189" spans="1:4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</row>
    <row r="190" spans="1:4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</row>
    <row r="191" spans="1:4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</row>
    <row r="192" spans="1:4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</row>
    <row r="193" spans="1:4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</row>
    <row r="194" spans="1:4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</row>
    <row r="195" spans="1:4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</row>
    <row r="196" spans="1:4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</row>
    <row r="197" spans="1:4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</row>
    <row r="198" spans="1:4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</row>
    <row r="199" spans="1:4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1:4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</row>
    <row r="201" spans="1:4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</row>
    <row r="202" spans="1:4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</row>
    <row r="203" spans="1:4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</row>
    <row r="204" spans="1:4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</row>
    <row r="205" spans="1:4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</row>
    <row r="206" spans="1:4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</row>
    <row r="207" spans="1:4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</row>
    <row r="208" spans="1:4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</row>
    <row r="209" spans="1:4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</row>
    <row r="210" spans="1:4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</row>
    <row r="211" spans="1:4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</row>
    <row r="212" spans="1:4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</row>
    <row r="213" spans="1:4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</row>
    <row r="214" spans="1:4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</row>
    <row r="215" spans="1:4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</row>
    <row r="216" spans="1:4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</row>
    <row r="217" spans="1:4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</row>
    <row r="218" spans="1:4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</row>
    <row r="219" spans="1:4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</row>
    <row r="220" spans="1:4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</row>
    <row r="221" spans="1:4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</row>
    <row r="222" spans="1:4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</row>
    <row r="223" spans="1:4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</row>
    <row r="224" spans="1:4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</row>
    <row r="225" spans="1:4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</row>
    <row r="226" spans="1:4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</row>
    <row r="227" spans="1:4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</row>
    <row r="228" spans="1:4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</row>
    <row r="229" spans="1:4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</row>
    <row r="230" spans="1:4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</row>
    <row r="231" spans="1:4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</row>
    <row r="232" spans="1:4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1:4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</row>
    <row r="234" spans="1:4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</row>
    <row r="235" spans="1:4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</row>
    <row r="236" spans="1:4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</row>
    <row r="237" spans="1:4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</row>
    <row r="238" spans="1:4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</row>
    <row r="239" spans="1:4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</row>
    <row r="240" spans="1:4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</row>
    <row r="241" spans="1:4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</row>
    <row r="242" spans="1:4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</row>
    <row r="243" spans="1:4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</row>
    <row r="244" spans="1:4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</row>
    <row r="245" spans="1:4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</row>
    <row r="246" spans="1:4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</row>
    <row r="247" spans="1: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</row>
    <row r="248" spans="1:4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</row>
    <row r="249" spans="1:4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</row>
    <row r="250" spans="1:4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</row>
    <row r="251" spans="1:4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</row>
    <row r="252" spans="1:4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</row>
    <row r="253" spans="1:4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</row>
    <row r="254" spans="1:4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</row>
    <row r="255" spans="1:4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</row>
    <row r="256" spans="1:4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</row>
    <row r="257" spans="1:4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</row>
    <row r="258" spans="1:4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</row>
    <row r="259" spans="1:4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</row>
    <row r="260" spans="1:4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</row>
    <row r="261" spans="1:4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</row>
    <row r="262" spans="1:4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</row>
    <row r="263" spans="1:4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</row>
    <row r="264" spans="1:4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</row>
    <row r="265" spans="1:4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1:4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</row>
    <row r="267" spans="1:4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</row>
    <row r="268" spans="1:4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</row>
    <row r="269" spans="1:4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</row>
    <row r="270" spans="1:4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</row>
    <row r="271" spans="1:4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</row>
    <row r="272" spans="1:4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</row>
    <row r="273" spans="1:4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</row>
    <row r="274" spans="1:4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</row>
    <row r="275" spans="1:4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</row>
    <row r="276" spans="1:4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</row>
    <row r="277" spans="1:4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</row>
    <row r="278" spans="1:4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</row>
    <row r="279" spans="1:4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</row>
    <row r="280" spans="1:4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</row>
    <row r="281" spans="1:4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</row>
    <row r="282" spans="1:4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</row>
    <row r="283" spans="1:4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</row>
    <row r="284" spans="1:4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</row>
    <row r="285" spans="1:4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</row>
    <row r="286" spans="1:4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</row>
    <row r="287" spans="1:4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</row>
    <row r="288" spans="1:4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</row>
    <row r="289" spans="1:4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</row>
    <row r="290" spans="1:4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</row>
    <row r="291" spans="1:4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</row>
    <row r="292" spans="1:4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</row>
    <row r="293" spans="1:4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</row>
    <row r="294" spans="1:4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</row>
    <row r="295" spans="1:4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</row>
    <row r="296" spans="1:4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</row>
    <row r="297" spans="1:4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</row>
    <row r="298" spans="1:4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1:4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</row>
    <row r="300" spans="1:4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</row>
    <row r="301" spans="1:4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</row>
    <row r="302" spans="1:4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</row>
    <row r="303" spans="1:4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</row>
    <row r="304" spans="1:4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</row>
    <row r="305" spans="1:4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</row>
    <row r="306" spans="1:4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</row>
    <row r="307" spans="1:4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</row>
    <row r="308" spans="1:4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</row>
    <row r="309" spans="1:4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</row>
    <row r="310" spans="1:4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</row>
    <row r="311" spans="1:4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</row>
    <row r="312" spans="1:4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</row>
    <row r="313" spans="1:4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</row>
    <row r="314" spans="1:4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</row>
    <row r="315" spans="1:4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</row>
    <row r="316" spans="1:4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</row>
    <row r="317" spans="1:4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</row>
    <row r="318" spans="1:4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</row>
    <row r="319" spans="1:4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</row>
    <row r="320" spans="1:4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</row>
    <row r="321" spans="1:4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</row>
    <row r="322" spans="1:4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</row>
    <row r="323" spans="1:4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</row>
    <row r="324" spans="1:4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</row>
    <row r="325" spans="1:4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</row>
    <row r="326" spans="1:4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</row>
    <row r="327" spans="1:4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</row>
    <row r="328" spans="1:4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</row>
    <row r="329" spans="1:4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</row>
    <row r="330" spans="1:4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</row>
    <row r="331" spans="1:4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1:4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1:4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</row>
    <row r="334" spans="1:4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</row>
    <row r="335" spans="1:4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</row>
    <row r="336" spans="1:4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</row>
    <row r="337" spans="1:4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</row>
    <row r="338" spans="1:4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</row>
    <row r="339" spans="1:4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</row>
    <row r="340" spans="1:4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</row>
    <row r="341" spans="1:4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</row>
    <row r="342" spans="1:4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</row>
    <row r="343" spans="1:4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</row>
    <row r="344" spans="1:4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</row>
    <row r="345" spans="1:4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</row>
    <row r="346" spans="1:4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</row>
    <row r="347" spans="1: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</row>
    <row r="348" spans="1:4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</row>
    <row r="349" spans="1:4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</row>
    <row r="350" spans="1:4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</row>
    <row r="351" spans="1:4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</row>
    <row r="352" spans="1:4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</row>
    <row r="353" spans="1:4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</row>
    <row r="354" spans="1:4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</row>
    <row r="355" spans="1:4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</row>
    <row r="356" spans="1:4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</row>
    <row r="357" spans="1:4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</row>
    <row r="358" spans="1:4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</row>
    <row r="359" spans="1:4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</row>
    <row r="360" spans="1:4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</row>
    <row r="361" spans="1:4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</row>
    <row r="362" spans="1:4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</row>
    <row r="363" spans="1:4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</row>
    <row r="364" spans="1:4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</row>
    <row r="365" spans="1:4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1:4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</row>
    <row r="367" spans="1:4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</row>
    <row r="368" spans="1:4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</row>
    <row r="369" spans="1:4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</row>
    <row r="370" spans="1:4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</row>
    <row r="371" spans="1:4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</row>
    <row r="372" spans="1:4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</row>
    <row r="373" spans="1:4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</row>
    <row r="374" spans="1:4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</row>
    <row r="375" spans="1:4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</row>
    <row r="376" spans="1:4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</row>
    <row r="377" spans="1:4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</row>
    <row r="378" spans="1:4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</row>
    <row r="379" spans="1:4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</row>
    <row r="380" spans="1:4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</row>
    <row r="381" spans="1:4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</row>
    <row r="382" spans="1:4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</row>
    <row r="383" spans="1:4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</row>
    <row r="384" spans="1:4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</row>
    <row r="385" spans="1:4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</row>
    <row r="386" spans="1:4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</row>
    <row r="387" spans="1:4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</row>
    <row r="388" spans="1:4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</row>
    <row r="389" spans="1:4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</row>
    <row r="390" spans="1:4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</row>
    <row r="391" spans="1:4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</row>
    <row r="392" spans="1:4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</row>
    <row r="393" spans="1:4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</row>
    <row r="394" spans="1:4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</row>
    <row r="395" spans="1:4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</row>
    <row r="396" spans="1:4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</row>
    <row r="397" spans="1:4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</row>
    <row r="398" spans="1:4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1:4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</row>
    <row r="400" spans="1:4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</row>
    <row r="401" spans="1:4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</row>
    <row r="402" spans="1:4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</row>
    <row r="403" spans="1:4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</row>
    <row r="404" spans="1:4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</row>
    <row r="405" spans="1:4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</row>
    <row r="406" spans="1:4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</row>
    <row r="407" spans="1:4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</row>
    <row r="408" spans="1:4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</row>
    <row r="409" spans="1:4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</row>
    <row r="410" spans="1:4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</row>
    <row r="411" spans="1:4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</row>
    <row r="412" spans="1:4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</row>
    <row r="413" spans="1:4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</row>
    <row r="414" spans="1:4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</row>
    <row r="415" spans="1:4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</row>
    <row r="416" spans="1:4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</row>
    <row r="417" spans="1:4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</row>
    <row r="418" spans="1:4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</row>
    <row r="419" spans="1:4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</row>
    <row r="420" spans="1:4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</row>
    <row r="421" spans="1:4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</row>
    <row r="422" spans="1:4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</row>
    <row r="423" spans="1:4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</row>
    <row r="424" spans="1:4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</row>
    <row r="425" spans="1:4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</row>
    <row r="426" spans="1:4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</row>
    <row r="427" spans="1:4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</row>
    <row r="428" spans="1:4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</row>
    <row r="429" spans="1:4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</row>
    <row r="430" spans="1:4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</row>
    <row r="431" spans="1:4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1:4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</row>
    <row r="433" spans="1:4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</row>
    <row r="434" spans="1:4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</row>
    <row r="435" spans="1:4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</row>
    <row r="436" spans="1:4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</row>
    <row r="437" spans="1:4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</row>
    <row r="438" spans="1:4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</row>
    <row r="439" spans="1:4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</row>
    <row r="440" spans="1:4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</row>
    <row r="441" spans="1:4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</row>
    <row r="442" spans="1:4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</row>
    <row r="443" spans="1:4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</row>
    <row r="444" spans="1:4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</row>
    <row r="445" spans="1:4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</row>
    <row r="446" spans="1:4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</row>
    <row r="447" spans="1: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</row>
    <row r="448" spans="1:4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</row>
    <row r="449" spans="1:4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</row>
    <row r="450" spans="1:4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</row>
    <row r="451" spans="1:4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</row>
    <row r="452" spans="1:4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</row>
    <row r="453" spans="1:4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</row>
    <row r="454" spans="1:4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</row>
    <row r="455" spans="1:4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</row>
    <row r="456" spans="1:4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</row>
    <row r="457" spans="1:4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</row>
    <row r="458" spans="1:4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</row>
    <row r="459" spans="1:4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</row>
    <row r="460" spans="1:4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</row>
    <row r="461" spans="1:4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</row>
    <row r="462" spans="1:4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</row>
    <row r="463" spans="1:4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</row>
    <row r="464" spans="1:4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1:4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</row>
    <row r="466" spans="1:4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</row>
    <row r="467" spans="1:4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</row>
    <row r="468" spans="1:4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</row>
    <row r="469" spans="1:4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</row>
    <row r="470" spans="1:4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</row>
    <row r="471" spans="1:4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</row>
    <row r="472" spans="1:4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</row>
    <row r="473" spans="1:4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</row>
    <row r="474" spans="1:4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</row>
    <row r="475" spans="1:4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</row>
    <row r="476" spans="1:4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</row>
    <row r="477" spans="1:4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</row>
    <row r="478" spans="1:4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</row>
    <row r="479" spans="1:4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</row>
    <row r="480" spans="1:4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</row>
    <row r="481" spans="1:4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</row>
    <row r="482" spans="1:4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</row>
    <row r="483" spans="1:4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</row>
    <row r="484" spans="1:4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</row>
    <row r="485" spans="1:4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</row>
    <row r="486" spans="1:4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</row>
    <row r="487" spans="1:4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</row>
    <row r="488" spans="1:4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</row>
    <row r="489" spans="1:4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</row>
    <row r="490" spans="1:4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</row>
    <row r="491" spans="1:4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</row>
    <row r="492" spans="1:4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</row>
    <row r="493" spans="1:4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</row>
    <row r="494" spans="1:4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</row>
    <row r="495" spans="1:4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</row>
    <row r="496" spans="1:4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</row>
    <row r="497" spans="1:4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1:4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</row>
    <row r="499" spans="1:4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</row>
    <row r="500" spans="1:4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</row>
    <row r="501" spans="1:4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</row>
    <row r="502" spans="1:4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</row>
    <row r="503" spans="1:4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</sheetData>
  <mergeCells count="8">
    <mergeCell ref="AG1:AK1"/>
    <mergeCell ref="J3:K3"/>
    <mergeCell ref="L3:M3"/>
    <mergeCell ref="U4:Y4"/>
    <mergeCell ref="AA5:AC9"/>
    <mergeCell ref="B1:Q1"/>
    <mergeCell ref="U1:Y1"/>
    <mergeCell ref="AA1:AC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  <sheetView workbookViewId="1"/>
  </sheetViews>
  <sheetFormatPr baseColWidth="10" defaultColWidth="17.33203125" defaultRowHeight="15" customHeight="1" x14ac:dyDescent="0"/>
  <cols>
    <col min="1" max="1" width="15.5" customWidth="1"/>
    <col min="2" max="2" width="10.6640625" customWidth="1"/>
    <col min="3" max="3" width="10.5" customWidth="1"/>
    <col min="4" max="4" width="12.33203125" customWidth="1"/>
    <col min="5" max="5" width="7.5" customWidth="1"/>
    <col min="6" max="6" width="10.5" customWidth="1"/>
    <col min="7" max="7" width="7.5" customWidth="1"/>
    <col min="8" max="8" width="13.5" customWidth="1"/>
    <col min="9" max="9" width="12.5" customWidth="1"/>
    <col min="10" max="10" width="10.5" customWidth="1"/>
    <col min="11" max="11" width="6.33203125" customWidth="1"/>
    <col min="12" max="12" width="8.33203125" customWidth="1"/>
    <col min="13" max="14" width="10.1640625" customWidth="1"/>
    <col min="15" max="15" width="12.83203125" customWidth="1"/>
    <col min="16" max="16" width="11.33203125" customWidth="1"/>
    <col min="17" max="17" width="12.83203125" customWidth="1"/>
    <col min="18" max="18" width="11.33203125" customWidth="1"/>
    <col min="19" max="19" width="11.1640625" customWidth="1"/>
    <col min="20" max="29" width="10.1640625" customWidth="1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</row>
    <row r="2" spans="1:29" ht="13.5" customHeight="1">
      <c r="A2" s="5" t="s">
        <v>134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58" t="s">
        <v>135</v>
      </c>
      <c r="P2" s="155"/>
      <c r="Q2" s="155"/>
      <c r="R2" s="155"/>
      <c r="S2" s="5"/>
      <c r="T2" s="5"/>
      <c r="U2" s="5"/>
      <c r="V2" s="5"/>
      <c r="W2" s="5"/>
      <c r="X2" s="5"/>
      <c r="Y2" s="5"/>
      <c r="Z2" s="5"/>
      <c r="AA2" s="5"/>
      <c r="AB2" s="5"/>
      <c r="AC2" s="5"/>
    </row>
    <row r="3" spans="1:29" ht="13.5" customHeight="1">
      <c r="A3" s="5"/>
      <c r="B3" s="5"/>
      <c r="C3" s="5"/>
      <c r="D3" s="5"/>
      <c r="E3" s="5"/>
      <c r="F3" s="5"/>
      <c r="G3" s="5"/>
      <c r="H3" s="5"/>
      <c r="I3" s="46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</row>
    <row r="4" spans="1:29" ht="13.5" customHeight="1">
      <c r="A4" s="5"/>
      <c r="B4" s="157" t="s">
        <v>158</v>
      </c>
      <c r="C4" s="155"/>
      <c r="D4" s="155"/>
      <c r="E4" s="155"/>
      <c r="F4" s="5"/>
      <c r="G4" s="5"/>
      <c r="H4" s="157" t="s">
        <v>171</v>
      </c>
      <c r="I4" s="155"/>
      <c r="J4" s="5"/>
      <c r="K4" s="5"/>
      <c r="L4" s="5"/>
      <c r="M4" s="5"/>
      <c r="N4" s="5"/>
      <c r="O4" s="159" t="s">
        <v>172</v>
      </c>
      <c r="P4" s="160"/>
      <c r="Q4" s="160"/>
      <c r="R4" s="160"/>
      <c r="S4" s="60"/>
      <c r="T4" s="5"/>
      <c r="U4" s="5"/>
      <c r="V4" s="5"/>
      <c r="W4" s="5"/>
      <c r="X4" s="5"/>
      <c r="Y4" s="5"/>
      <c r="Z4" s="5"/>
      <c r="AA4" s="5"/>
      <c r="AB4" s="5"/>
      <c r="AC4" s="5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6" t="s">
        <v>247</v>
      </c>
      <c r="C6" s="153"/>
      <c r="D6" s="156" t="s">
        <v>125</v>
      </c>
      <c r="E6" s="153"/>
      <c r="F6" s="156" t="s">
        <v>251</v>
      </c>
      <c r="G6" s="153"/>
      <c r="H6" s="161" t="s">
        <v>252</v>
      </c>
      <c r="I6" s="153"/>
      <c r="J6" s="156" t="s">
        <v>266</v>
      </c>
      <c r="K6" s="153"/>
      <c r="L6" s="156" t="s">
        <v>190</v>
      </c>
      <c r="M6" s="153"/>
      <c r="N6" s="71"/>
      <c r="O6" s="49" t="s">
        <v>125</v>
      </c>
      <c r="P6" s="49" t="s">
        <v>125</v>
      </c>
      <c r="Q6" s="156" t="s">
        <v>267</v>
      </c>
      <c r="R6" s="153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5" t="s">
        <v>284</v>
      </c>
      <c r="B7" s="5">
        <v>3531762.1779610799</v>
      </c>
      <c r="C7" s="5">
        <v>104318.13629097299</v>
      </c>
      <c r="D7" s="5">
        <v>67.367995846796305</v>
      </c>
      <c r="E7" s="5">
        <v>1.1781776936037001</v>
      </c>
      <c r="F7" s="100">
        <v>240</v>
      </c>
      <c r="G7" s="27">
        <v>2</v>
      </c>
      <c r="H7" s="103">
        <v>151309.48061721399</v>
      </c>
      <c r="I7" s="46">
        <v>1004.78890621914</v>
      </c>
      <c r="J7" s="29">
        <v>3.0000000000000001E-3</v>
      </c>
      <c r="K7" s="5">
        <v>1E-3</v>
      </c>
      <c r="L7" s="29">
        <v>49.646999999999998</v>
      </c>
      <c r="M7" s="29">
        <v>1E-4</v>
      </c>
      <c r="N7" s="5"/>
      <c r="O7" s="32">
        <v>52.865608995630701</v>
      </c>
      <c r="P7" s="32">
        <v>4.9770986417027503</v>
      </c>
      <c r="Q7" s="31">
        <v>3528714.47155385</v>
      </c>
      <c r="R7" s="31">
        <v>104362.646926794</v>
      </c>
      <c r="S7" s="5">
        <v>348221.93423710699</v>
      </c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ht="14.25" customHeight="1">
      <c r="A8" s="5" t="s">
        <v>299</v>
      </c>
      <c r="B8" s="5">
        <v>4842173.5410293704</v>
      </c>
      <c r="C8" s="5">
        <v>147803.15982886599</v>
      </c>
      <c r="D8" s="5">
        <v>72.536390612651104</v>
      </c>
      <c r="E8" s="5">
        <v>1.1972162908244399</v>
      </c>
      <c r="F8" s="100">
        <v>240</v>
      </c>
      <c r="G8" s="27">
        <v>2</v>
      </c>
      <c r="H8" s="103">
        <v>151309.48061721399</v>
      </c>
      <c r="I8" s="46">
        <v>1004.78890621914</v>
      </c>
      <c r="J8" s="29">
        <v>3.0000000000000001E-3</v>
      </c>
      <c r="K8" s="5">
        <v>1E-3</v>
      </c>
      <c r="L8" s="29">
        <v>26.840499999999999</v>
      </c>
      <c r="M8" s="29">
        <v>1E-4</v>
      </c>
      <c r="N8" s="5"/>
      <c r="O8" s="32">
        <v>45.711256952745799</v>
      </c>
      <c r="P8" s="32">
        <v>9.0242727005149703</v>
      </c>
      <c r="Q8" s="31">
        <v>4836536.18405018</v>
      </c>
      <c r="R8" s="31">
        <v>147910.627911277</v>
      </c>
      <c r="S8" s="5">
        <v>966212.76298833301</v>
      </c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ht="14.25" customHeight="1">
      <c r="A9" s="5" t="s">
        <v>300</v>
      </c>
      <c r="B9" s="5">
        <v>5962618.1787879197</v>
      </c>
      <c r="C9" s="5">
        <v>319186.26300426602</v>
      </c>
      <c r="D9" s="5">
        <v>69.327737715956602</v>
      </c>
      <c r="E9" s="5">
        <v>1.0527932723701501</v>
      </c>
      <c r="F9" s="100">
        <v>240</v>
      </c>
      <c r="G9" s="27">
        <v>2</v>
      </c>
      <c r="H9" s="103">
        <v>151309.48061721399</v>
      </c>
      <c r="I9" s="46">
        <v>1004.78890621914</v>
      </c>
      <c r="J9" s="29">
        <v>3.0000000000000001E-3</v>
      </c>
      <c r="K9" s="5">
        <v>1E-3</v>
      </c>
      <c r="L9" s="29">
        <v>56.201000000000001</v>
      </c>
      <c r="M9" s="29">
        <v>1E-4</v>
      </c>
      <c r="N9" s="5"/>
      <c r="O9" s="32">
        <v>56.516577772226803</v>
      </c>
      <c r="P9" s="32">
        <v>4.39954241075458</v>
      </c>
      <c r="Q9" s="31">
        <v>5959925.8871916896</v>
      </c>
      <c r="R9" s="31">
        <v>319197.61735430901</v>
      </c>
      <c r="S9" s="5">
        <v>563150.10631370102</v>
      </c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ht="14.25" customHeight="1">
      <c r="A10" s="5" t="s">
        <v>301</v>
      </c>
      <c r="B10" s="5">
        <v>7391301.5323362704</v>
      </c>
      <c r="C10" s="5">
        <v>417718.28410587303</v>
      </c>
      <c r="D10" s="5">
        <v>63.221484524891302</v>
      </c>
      <c r="E10" s="5">
        <v>1.14904655102039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29">
        <v>3.0000000000000001E-3</v>
      </c>
      <c r="K10" s="5">
        <v>1E-3</v>
      </c>
      <c r="L10" s="29">
        <v>43.590200000000003</v>
      </c>
      <c r="M10" s="29">
        <v>1E-4</v>
      </c>
      <c r="N10" s="5"/>
      <c r="O10" s="32">
        <v>46.704010413746602</v>
      </c>
      <c r="P10" s="32">
        <v>5.6261318827337004</v>
      </c>
      <c r="Q10" s="31">
        <v>7387830.3511992302</v>
      </c>
      <c r="R10" s="31">
        <v>417732.70637435297</v>
      </c>
      <c r="S10" s="5">
        <v>983126.28686977702</v>
      </c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ht="14.25" customHeight="1">
      <c r="A11" s="5" t="s">
        <v>303</v>
      </c>
      <c r="B11" s="5">
        <v>10138303.1957037</v>
      </c>
      <c r="C11" s="5">
        <v>569374.89975055202</v>
      </c>
      <c r="D11" s="5">
        <v>66.809405972332897</v>
      </c>
      <c r="E11" s="5">
        <v>1.70782840287775</v>
      </c>
      <c r="F11" s="100">
        <v>240</v>
      </c>
      <c r="G11" s="27">
        <v>2</v>
      </c>
      <c r="H11" s="103">
        <v>151309.48061721399</v>
      </c>
      <c r="I11" s="46">
        <v>1004.78890621914</v>
      </c>
      <c r="J11" s="29">
        <v>3.0000000000000001E-3</v>
      </c>
      <c r="K11" s="5">
        <v>1E-3</v>
      </c>
      <c r="L11" s="29">
        <v>56.217799999999997</v>
      </c>
      <c r="M11" s="29">
        <v>1E-4</v>
      </c>
      <c r="N11" s="5"/>
      <c r="O11" s="32">
        <v>54.002074486542803</v>
      </c>
      <c r="P11" s="32">
        <v>4.5992796273120904</v>
      </c>
      <c r="Q11" s="31">
        <v>10135611.708665799</v>
      </c>
      <c r="R11" s="31">
        <v>569381.26116726606</v>
      </c>
      <c r="S11" s="5">
        <v>1034103.81412186</v>
      </c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ht="14.25" customHeight="1">
      <c r="A12" s="5" t="s">
        <v>308</v>
      </c>
      <c r="B12" s="5">
        <v>12700080.214096</v>
      </c>
      <c r="C12" s="5">
        <v>1200712.77428275</v>
      </c>
      <c r="D12" s="5">
        <v>66.888011325758001</v>
      </c>
      <c r="E12" s="5">
        <v>7.3586688179348698</v>
      </c>
      <c r="F12" s="100">
        <v>240</v>
      </c>
      <c r="G12" s="27">
        <v>2</v>
      </c>
      <c r="H12" s="103">
        <v>151309.48061721399</v>
      </c>
      <c r="I12" s="46">
        <v>1004.78890621914</v>
      </c>
      <c r="J12" s="29">
        <v>3.0000000000000001E-3</v>
      </c>
      <c r="K12" s="5">
        <v>1E-3</v>
      </c>
      <c r="L12" s="29">
        <v>64.261499999999998</v>
      </c>
      <c r="M12" s="29">
        <v>1E-4</v>
      </c>
      <c r="N12" s="5"/>
      <c r="O12" s="32">
        <v>55.683791069503499</v>
      </c>
      <c r="P12" s="32">
        <v>8.2526970109633204</v>
      </c>
      <c r="Q12" s="31">
        <v>12697725.624178199</v>
      </c>
      <c r="R12" s="31">
        <v>1200715.08294827</v>
      </c>
      <c r="S12" s="5">
        <v>2232309.8497546702</v>
      </c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spans="1:29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spans="1:29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spans="1:29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spans="1:29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spans="1:2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spans="1:29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spans="1:29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spans="1:29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spans="1:29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spans="1:29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spans="1:29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spans="1:29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spans="1:29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spans="1:29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spans="1:2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spans="1:29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spans="1:29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spans="1:29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spans="1:29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spans="1:29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spans="1:29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spans="1:29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spans="1:29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spans="1:29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spans="1:2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spans="1:29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spans="1:29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spans="1:29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spans="1:29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spans="1:29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spans="1:29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spans="1:29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spans="1:29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spans="1:29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spans="1:2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spans="1:29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spans="1:29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spans="1:29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spans="1:29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spans="1:29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spans="1:29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spans="1:29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spans="1:29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spans="1:29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spans="1:2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spans="1:29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spans="1:29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spans="1:29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spans="1:29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spans="1:29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spans="1:29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spans="1:29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spans="1:29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spans="1:29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spans="1: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spans="1:29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spans="1:29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spans="1:29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spans="1:29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spans="1:29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spans="1:29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spans="1:29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spans="1:29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spans="1:29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spans="1:2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spans="1:29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spans="1:29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spans="1:29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spans="1:29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spans="1:29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spans="1:29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spans="1:29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spans="1:29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spans="1:29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spans="1:29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spans="1:29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spans="1:29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spans="1:29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spans="1:29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spans="1:29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spans="1:29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spans="1:29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spans="1:29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spans="1:29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spans="1:29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spans="1:29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spans="1:29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spans="1:29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spans="1:29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spans="1:29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spans="1:29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spans="1:29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spans="1:29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spans="1:29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spans="1:29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spans="1:29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spans="1:29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spans="1:29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spans="1:29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spans="1:29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spans="1:29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spans="1:29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spans="1:29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spans="1:29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spans="1:29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spans="1:29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spans="1:29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spans="1:29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spans="1:29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spans="1:29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spans="1:29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spans="1:29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spans="1:29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spans="1:29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spans="1:29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spans="1:29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spans="1:29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spans="1:29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spans="1:29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spans="1:29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spans="1:29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spans="1:29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spans="1:29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spans="1:29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spans="1:29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spans="1:29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spans="1:29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spans="1:29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spans="1:29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spans="1:29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spans="1:29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spans="1:29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spans="1:29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spans="1:29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spans="1:29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spans="1:29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spans="1:29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spans="1:29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spans="1:29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spans="1:29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spans="1:29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spans="1:29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spans="1:29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spans="1:29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spans="1:29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spans="1:29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spans="1:29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spans="1:29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spans="1:29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spans="1:29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spans="1:29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spans="1:29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spans="1:29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spans="1:29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spans="1:29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spans="1:29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spans="1:29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spans="1:29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spans="1:29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spans="1:29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spans="1:29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spans="1:29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spans="1:29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spans="1:29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spans="1:29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spans="1:29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spans="1:29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spans="1:29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spans="1:29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spans="1:29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spans="1:29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spans="1:29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spans="1:29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spans="1:29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spans="1:29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spans="1:29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spans="1:29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spans="1:29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spans="1:29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spans="1:29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spans="1:29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spans="1:29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spans="1:29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spans="1:29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spans="1:29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spans="1:29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spans="1:29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spans="1:29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spans="1:29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spans="1:29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spans="1:29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spans="1:29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spans="1:29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spans="1:29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spans="1:29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spans="1:29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spans="1:29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spans="1:29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spans="1:29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spans="1:29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spans="1:29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spans="1:29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spans="1:29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spans="1:29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spans="1:29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spans="1:29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spans="1:29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spans="1:29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spans="1:29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spans="1:29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spans="1:29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spans="1:29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spans="1:29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spans="1:29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spans="1:29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spans="1:29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spans="1:29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spans="1:29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spans="1:29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spans="1:29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spans="1:29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spans="1:29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spans="1:29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spans="1:29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spans="1:29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spans="1:29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spans="1:29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spans="1:29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spans="1:29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spans="1:29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spans="1:29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spans="1:29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spans="1:29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spans="1:29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spans="1:29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spans="1:29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spans="1:29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spans="1:29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spans="1:29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spans="1:29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spans="1:29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spans="1:29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spans="1:29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spans="1:29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spans="1:29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spans="1:29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spans="1:29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spans="1:29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spans="1:29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spans="1:29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spans="1:29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spans="1:29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spans="1:29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spans="1:29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spans="1:29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spans="1:29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spans="1:29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spans="1:29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spans="1:29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spans="1:29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spans="1:29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spans="1:29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spans="1:29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spans="1:29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spans="1:29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spans="1:29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spans="1:29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spans="1:29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spans="1:29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spans="1:29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spans="1:29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spans="1:29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spans="1:29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spans="1:29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spans="1:29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spans="1:29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spans="1:29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spans="1:29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spans="1:29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spans="1:29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spans="1:29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spans="1:29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spans="1:29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spans="1:29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spans="1:29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spans="1:29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spans="1:29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spans="1:29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spans="1:29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spans="1:29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spans="1:29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spans="1:29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spans="1:29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spans="1:29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spans="1:29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spans="1:29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spans="1:29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spans="1:29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spans="1:29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spans="1:29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spans="1:29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spans="1:29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spans="1:29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spans="1:29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spans="1:29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spans="1:29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spans="1:29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spans="1:29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spans="1:29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spans="1:29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spans="1:29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spans="1:29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spans="1:29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spans="1:29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spans="1:29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spans="1:29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spans="1:29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spans="1:29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spans="1:29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spans="1:29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spans="1:29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spans="1:29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spans="1:29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spans="1:29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spans="1:29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spans="1:29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spans="1:29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spans="1:29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spans="1:29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spans="1:29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spans="1:29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spans="1:29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spans="1:29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spans="1:29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spans="1:29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spans="1:29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spans="1:29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spans="1:29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spans="1:29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spans="1:29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spans="1:29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spans="1:29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spans="1:29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spans="1:29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spans="1:29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spans="1:29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spans="1:29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spans="1:29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spans="1:29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spans="1:29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spans="1:29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spans="1:29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spans="1:29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spans="1:29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spans="1:29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spans="1:29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spans="1:29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spans="1:29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spans="1:29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spans="1:29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spans="1:29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spans="1:29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spans="1:29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spans="1:29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spans="1:29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spans="1:29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spans="1:29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spans="1:29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spans="1:29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spans="1:29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spans="1:29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spans="1:29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spans="1:29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spans="1:29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spans="1:29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spans="1:29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spans="1:29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spans="1:29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spans="1:29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spans="1:29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spans="1:29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spans="1:29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spans="1:29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spans="1:29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spans="1:29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spans="1:29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spans="1:29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spans="1:29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spans="1:29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spans="1:29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spans="1:29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spans="1:29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spans="1:29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spans="1:29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spans="1:29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spans="1:29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spans="1:29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spans="1:29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spans="1:29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spans="1:29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spans="1:29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spans="1:29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spans="1:29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spans="1:29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spans="1:29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spans="1:29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spans="1:29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spans="1:29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spans="1:29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spans="1:29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spans="1:29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spans="1:29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spans="1:29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spans="1:29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spans="1:29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spans="1:29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spans="1:29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spans="1:29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spans="1:29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spans="1:29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spans="1:29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spans="1:29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spans="1:29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spans="1:29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spans="1:29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spans="1:29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spans="1:29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spans="1:29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spans="1:29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spans="1:29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spans="1:29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spans="1:29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spans="1:29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spans="1:29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spans="1:29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spans="1:29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spans="1:29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spans="1:29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spans="1:29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spans="1:29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spans="1:29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spans="1:29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spans="1:29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spans="1:29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spans="1:29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spans="1:29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spans="1:29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spans="1:29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spans="1:29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spans="1:29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spans="1:29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spans="1:29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spans="1:29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spans="1:29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spans="1:29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spans="1:29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spans="1:29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spans="1:29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spans="1:29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spans="1:29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spans="1:29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spans="1:29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spans="1:29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spans="1:29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spans="1:29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spans="1:29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spans="1:29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spans="1:29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spans="1:29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spans="1:29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spans="1:29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spans="1:29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spans="1:29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spans="1:29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spans="1:29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spans="1:29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spans="1:29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spans="1:29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spans="1:29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spans="1:29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spans="1:29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spans="1:29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spans="1:29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spans="1:29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spans="1:29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spans="1:29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spans="1:29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spans="1:29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spans="1:29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spans="1:29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spans="1:29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spans="1:29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spans="1:29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spans="1:29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spans="1:29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spans="1:29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spans="1:29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spans="1:29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spans="1:29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spans="1:29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spans="1:29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spans="1:29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spans="1:29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spans="1:29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spans="1:29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spans="1:29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spans="1:29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spans="1:29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spans="1:29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spans="1:29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spans="1:29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spans="1:29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spans="1:29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spans="1:29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spans="1:29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spans="1:29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spans="1:29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spans="1:29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spans="1:29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spans="1:29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spans="1:29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spans="1:29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spans="1:29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spans="1:29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spans="1:29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spans="1:29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spans="1:29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spans="1:29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spans="1:29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spans="1:29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spans="1:29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spans="1:29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spans="1:29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spans="1:29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spans="1:29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spans="1:29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spans="1:29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spans="1:29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spans="1:29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spans="1:29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spans="1:29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spans="1:29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spans="1:29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spans="1:29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spans="1:29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spans="1:29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spans="1:29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spans="1:29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spans="1:29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spans="1:29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spans="1:29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spans="1:29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spans="1:29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spans="1:29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spans="1:29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spans="1:29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spans="1:29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spans="1:29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spans="1:29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spans="1:29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spans="1:29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spans="1:29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spans="1:29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spans="1:29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spans="1:29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spans="1:29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spans="1:29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spans="1:29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spans="1:29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spans="1:29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spans="1:29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spans="1:29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spans="1:29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spans="1:29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spans="1:29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spans="1:29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spans="1:29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spans="1:29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spans="1:29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spans="1:29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spans="1:29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spans="1:29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spans="1:29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spans="1:29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spans="1:29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spans="1:29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spans="1:29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spans="1:29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spans="1:29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spans="1:29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spans="1:29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spans="1:29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spans="1:29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spans="1:29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spans="1:29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spans="1:29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spans="1:29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spans="1:29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spans="1:29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spans="1:29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spans="1:29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spans="1:29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spans="1:29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spans="1:29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spans="1:29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spans="1:29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spans="1:29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spans="1:29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spans="1:29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spans="1:29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spans="1:29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spans="1:29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spans="1:29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spans="1:29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spans="1:29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spans="1:29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spans="1:29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spans="1:29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spans="1:29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spans="1:29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spans="1:29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spans="1:29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spans="1:29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spans="1:29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spans="1:29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spans="1:29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spans="1:29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spans="1:29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spans="1:29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spans="1:29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spans="1:29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spans="1:29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spans="1:29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spans="1:29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spans="1:29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spans="1:29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spans="1:29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spans="1:29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spans="1:29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spans="1:29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spans="1:29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spans="1:29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spans="1:29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spans="1:29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spans="1:29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spans="1:29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spans="1:29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spans="1:29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spans="1:29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spans="1:29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spans="1:29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spans="1:29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spans="1:29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spans="1:29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spans="1:29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spans="1:29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spans="1:29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spans="1:29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spans="1:29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spans="1:29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spans="1:29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spans="1:29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spans="1:29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spans="1:29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spans="1:29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spans="1:29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spans="1:29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spans="1:29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spans="1:29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spans="1:29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spans="1:29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spans="1:29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spans="1:29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spans="1:29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spans="1:29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spans="1:29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spans="1:29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spans="1:29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spans="1:29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spans="1:29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spans="1:29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spans="1:29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spans="1:29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spans="1:29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spans="1:29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spans="1:29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spans="1:29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spans="1:29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spans="1:29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spans="1:29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spans="1:29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spans="1:29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spans="1:29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spans="1:29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spans="1:29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spans="1:29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spans="1:29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spans="1:29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spans="1:29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spans="1:29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spans="1:29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spans="1:29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spans="1:29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spans="1:29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spans="1:29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spans="1:29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spans="1:29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spans="1:29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spans="1:29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spans="1:29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mergeCells count="11">
    <mergeCell ref="D6:E6"/>
    <mergeCell ref="B4:E4"/>
    <mergeCell ref="O2:R2"/>
    <mergeCell ref="O4:R4"/>
    <mergeCell ref="H6:I6"/>
    <mergeCell ref="B6:C6"/>
    <mergeCell ref="F6:G6"/>
    <mergeCell ref="J6:K6"/>
    <mergeCell ref="L6:M6"/>
    <mergeCell ref="Q6:R6"/>
    <mergeCell ref="H4:I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>
      <selection activeCell="O14" sqref="O14"/>
    </sheetView>
    <sheetView workbookViewId="1"/>
  </sheetViews>
  <sheetFormatPr baseColWidth="10" defaultColWidth="17.33203125" defaultRowHeight="15" customHeight="1" x14ac:dyDescent="0"/>
  <cols>
    <col min="1" max="1" width="15.5" style="136" customWidth="1"/>
    <col min="2" max="2" width="10.6640625" style="136" customWidth="1"/>
    <col min="3" max="3" width="10.5" style="136" customWidth="1"/>
    <col min="4" max="4" width="12.33203125" style="136" customWidth="1"/>
    <col min="5" max="5" width="7.5" style="136" customWidth="1"/>
    <col min="6" max="6" width="10.5" style="136" customWidth="1"/>
    <col min="7" max="7" width="7.5" style="136" customWidth="1"/>
    <col min="8" max="8" width="13.5" style="136" customWidth="1"/>
    <col min="9" max="9" width="12.5" style="136" customWidth="1"/>
    <col min="10" max="10" width="10.5" style="136" customWidth="1"/>
    <col min="11" max="11" width="6.33203125" style="136" customWidth="1"/>
    <col min="12" max="12" width="8.33203125" style="136" customWidth="1"/>
    <col min="13" max="14" width="10.1640625" style="136" customWidth="1"/>
    <col min="15" max="15" width="12.83203125" style="136" customWidth="1"/>
    <col min="16" max="16" width="11.33203125" style="136" customWidth="1"/>
    <col min="17" max="17" width="12.83203125" style="136" customWidth="1"/>
    <col min="18" max="18" width="11.33203125" style="136" customWidth="1"/>
    <col min="19" max="19" width="11.1640625" style="136" customWidth="1"/>
    <col min="20" max="29" width="10.1640625" style="136" customWidth="1"/>
    <col min="30" max="16384" width="17.33203125" style="136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 ht="13.5" customHeight="1">
      <c r="A2" s="67" t="s">
        <v>134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158" t="s">
        <v>135</v>
      </c>
      <c r="P2" s="155"/>
      <c r="Q2" s="155"/>
      <c r="R2" s="155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</row>
    <row r="3" spans="1:29" ht="13.5" customHeight="1">
      <c r="A3" s="67"/>
      <c r="B3" s="67"/>
      <c r="C3" s="67"/>
      <c r="D3" s="67"/>
      <c r="E3" s="67"/>
      <c r="F3" s="67"/>
      <c r="G3" s="67"/>
      <c r="H3" s="67"/>
      <c r="I3" s="46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</row>
    <row r="4" spans="1:29" ht="13.5" customHeight="1">
      <c r="A4" s="67"/>
      <c r="B4" s="157" t="s">
        <v>158</v>
      </c>
      <c r="C4" s="155"/>
      <c r="D4" s="155"/>
      <c r="E4" s="155"/>
      <c r="F4" s="67"/>
      <c r="G4" s="67"/>
      <c r="H4" s="157" t="s">
        <v>171</v>
      </c>
      <c r="I4" s="155"/>
      <c r="J4" s="67"/>
      <c r="K4" s="67"/>
      <c r="L4" s="67"/>
      <c r="M4" s="67"/>
      <c r="N4" s="67"/>
      <c r="O4" s="159" t="s">
        <v>172</v>
      </c>
      <c r="P4" s="160"/>
      <c r="Q4" s="160"/>
      <c r="R4" s="160"/>
      <c r="S4" s="60"/>
      <c r="T4" s="67"/>
      <c r="U4" s="67"/>
      <c r="V4" s="67"/>
      <c r="W4" s="67"/>
      <c r="X4" s="67"/>
      <c r="Y4" s="67"/>
      <c r="Z4" s="67"/>
      <c r="AA4" s="67"/>
      <c r="AB4" s="67"/>
      <c r="AC4" s="67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6" t="s">
        <v>247</v>
      </c>
      <c r="C6" s="153"/>
      <c r="D6" s="156" t="s">
        <v>125</v>
      </c>
      <c r="E6" s="153"/>
      <c r="F6" s="156" t="s">
        <v>251</v>
      </c>
      <c r="G6" s="153"/>
      <c r="H6" s="161" t="s">
        <v>252</v>
      </c>
      <c r="I6" s="153"/>
      <c r="J6" s="156" t="s">
        <v>266</v>
      </c>
      <c r="K6" s="153"/>
      <c r="L6" s="156" t="s">
        <v>190</v>
      </c>
      <c r="M6" s="153"/>
      <c r="N6" s="71"/>
      <c r="O6" s="49" t="s">
        <v>125</v>
      </c>
      <c r="P6" s="49" t="s">
        <v>125</v>
      </c>
      <c r="Q6" s="156" t="s">
        <v>267</v>
      </c>
      <c r="R6" s="153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67" t="s">
        <v>326</v>
      </c>
      <c r="B7" s="67">
        <v>4125831.9413761701</v>
      </c>
      <c r="C7" s="67">
        <v>140385.813006657</v>
      </c>
      <c r="D7" s="67">
        <v>62.577499171864702</v>
      </c>
      <c r="E7" s="67">
        <v>0.89294904471349401</v>
      </c>
      <c r="F7" s="100">
        <v>240</v>
      </c>
      <c r="G7" s="27">
        <v>2</v>
      </c>
      <c r="H7" s="103">
        <v>151309.48061721399</v>
      </c>
      <c r="I7" s="46">
        <v>1004.78890621914</v>
      </c>
      <c r="J7" s="130">
        <v>3.0000000000000001E-3</v>
      </c>
      <c r="K7" s="67">
        <v>1E-3</v>
      </c>
      <c r="L7" s="130">
        <v>49.646999999999998</v>
      </c>
      <c r="M7" s="130">
        <v>1E-4</v>
      </c>
      <c r="N7" s="67"/>
      <c r="O7" s="32">
        <v>48.075112318830797</v>
      </c>
      <c r="P7" s="32">
        <v>4.9173942498552199</v>
      </c>
      <c r="Q7" s="31">
        <v>4122784.2345927702</v>
      </c>
      <c r="R7" s="31">
        <v>140418.891200635</v>
      </c>
      <c r="S7" s="67">
        <v>444465.71231266903</v>
      </c>
      <c r="T7" s="67"/>
      <c r="U7" s="67"/>
      <c r="V7" s="67"/>
      <c r="W7" s="67"/>
      <c r="X7" s="67"/>
      <c r="Y7" s="67"/>
      <c r="Z7" s="67"/>
      <c r="AA7" s="67"/>
      <c r="AB7" s="67"/>
      <c r="AC7" s="67"/>
    </row>
    <row r="8" spans="1:29" ht="14.25" customHeight="1">
      <c r="A8" s="67" t="s">
        <v>327</v>
      </c>
      <c r="B8" s="67">
        <v>5518032.09519077</v>
      </c>
      <c r="C8" s="67">
        <v>322258.11936002102</v>
      </c>
      <c r="D8" s="67">
        <v>66.278038848159795</v>
      </c>
      <c r="E8" s="67">
        <v>4.4160141934508399</v>
      </c>
      <c r="F8" s="100">
        <v>240</v>
      </c>
      <c r="G8" s="27">
        <v>2</v>
      </c>
      <c r="H8" s="103">
        <v>151309.48061721399</v>
      </c>
      <c r="I8" s="46">
        <v>1004.78890621914</v>
      </c>
      <c r="J8" s="130">
        <v>3.0000000000000001E-3</v>
      </c>
      <c r="K8" s="67">
        <v>1E-3</v>
      </c>
      <c r="L8" s="130">
        <v>26.840499999999999</v>
      </c>
      <c r="M8" s="130">
        <v>1E-4</v>
      </c>
      <c r="N8" s="67"/>
      <c r="O8" s="32">
        <v>39.452905190045797</v>
      </c>
      <c r="P8" s="32">
        <v>9.9752369535304908</v>
      </c>
      <c r="Q8" s="31">
        <v>5512394.7380208103</v>
      </c>
      <c r="R8" s="31">
        <v>322307.42360816902</v>
      </c>
      <c r="S8" s="67">
        <v>1430530.7076991601</v>
      </c>
      <c r="T8" s="67"/>
      <c r="U8" s="67"/>
      <c r="V8" s="67"/>
      <c r="W8" s="67"/>
      <c r="X8" s="67"/>
      <c r="Y8" s="67"/>
      <c r="Z8" s="67"/>
      <c r="AA8" s="67"/>
      <c r="AB8" s="67"/>
      <c r="AC8" s="67"/>
    </row>
    <row r="9" spans="1:29" ht="14.25" customHeight="1">
      <c r="A9" s="67" t="s">
        <v>328</v>
      </c>
      <c r="B9" s="67">
        <v>5490969.1323819496</v>
      </c>
      <c r="C9" s="67">
        <v>177595.83948779499</v>
      </c>
      <c r="D9" s="67">
        <v>64.773644268593202</v>
      </c>
      <c r="E9" s="67">
        <v>0.88122132113486096</v>
      </c>
      <c r="F9" s="100">
        <v>240</v>
      </c>
      <c r="G9" s="27">
        <v>2</v>
      </c>
      <c r="H9" s="103">
        <v>151309.48061721399</v>
      </c>
      <c r="I9" s="46">
        <v>1004.78890621914</v>
      </c>
      <c r="J9" s="130">
        <v>3.0000000000000001E-3</v>
      </c>
      <c r="K9" s="67">
        <v>1E-3</v>
      </c>
      <c r="L9" s="130">
        <v>56.201000000000001</v>
      </c>
      <c r="M9" s="130">
        <v>1E-4</v>
      </c>
      <c r="N9" s="67"/>
      <c r="O9" s="32">
        <v>51.9624843262268</v>
      </c>
      <c r="P9" s="32">
        <v>4.3616683466538904</v>
      </c>
      <c r="Q9" s="31">
        <v>5488276.8404037701</v>
      </c>
      <c r="R9" s="31">
        <v>177616.24543309401</v>
      </c>
      <c r="S9" s="67">
        <v>493733.72563513799</v>
      </c>
      <c r="T9" s="67"/>
      <c r="U9" s="67"/>
      <c r="V9" s="67"/>
      <c r="W9" s="67"/>
      <c r="X9" s="67"/>
      <c r="Y9" s="67"/>
      <c r="Z9" s="67"/>
      <c r="AA9" s="67"/>
      <c r="AB9" s="67"/>
      <c r="AC9" s="67"/>
    </row>
    <row r="10" spans="1:29" ht="14.25" customHeight="1">
      <c r="A10" s="67" t="s">
        <v>329</v>
      </c>
      <c r="B10" s="67">
        <v>6923103.0805061804</v>
      </c>
      <c r="C10" s="67">
        <v>565944.41514750605</v>
      </c>
      <c r="D10" s="67">
        <v>66.503976119540496</v>
      </c>
      <c r="E10" s="67">
        <v>6.96287106442258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130">
        <v>3.0000000000000001E-3</v>
      </c>
      <c r="K10" s="67">
        <v>1E-3</v>
      </c>
      <c r="L10" s="130">
        <v>43.590200000000003</v>
      </c>
      <c r="M10" s="130">
        <v>1E-4</v>
      </c>
      <c r="N10" s="67"/>
      <c r="O10" s="32">
        <v>49.9865020088466</v>
      </c>
      <c r="P10" s="32">
        <v>8.8777601589272592</v>
      </c>
      <c r="Q10" s="31">
        <v>6919631.89986296</v>
      </c>
      <c r="R10" s="31">
        <v>565955.06012524304</v>
      </c>
      <c r="S10" s="67">
        <v>1353003.81958922</v>
      </c>
      <c r="T10" s="67"/>
      <c r="U10" s="67"/>
      <c r="V10" s="67"/>
      <c r="W10" s="67"/>
      <c r="X10" s="67"/>
      <c r="Y10" s="67"/>
      <c r="Z10" s="67"/>
      <c r="AA10" s="67"/>
      <c r="AB10" s="67"/>
      <c r="AC10" s="67"/>
    </row>
    <row r="11" spans="1:29" ht="14.25" customHeight="1">
      <c r="A11" s="67" t="s">
        <v>330</v>
      </c>
      <c r="B11" s="67">
        <v>6723485.5528599601</v>
      </c>
      <c r="C11" s="67">
        <v>309796.74360779201</v>
      </c>
      <c r="D11" s="67">
        <v>63.094404268380103</v>
      </c>
      <c r="E11" s="67">
        <v>1.58973805868597</v>
      </c>
      <c r="F11" s="100">
        <v>240</v>
      </c>
      <c r="G11" s="27">
        <v>2</v>
      </c>
      <c r="H11" s="103">
        <v>151309.48061721399</v>
      </c>
      <c r="I11" s="46">
        <v>1004.78890621914</v>
      </c>
      <c r="J11" s="130">
        <v>3.0000000000000001E-3</v>
      </c>
      <c r="K11" s="67">
        <v>1E-3</v>
      </c>
      <c r="L11" s="130">
        <v>56.217799999999997</v>
      </c>
      <c r="M11" s="130">
        <v>1E-4</v>
      </c>
      <c r="N11" s="67"/>
      <c r="O11" s="32">
        <v>50.287072784242802</v>
      </c>
      <c r="P11" s="32">
        <v>4.5567490969647597</v>
      </c>
      <c r="Q11" s="31">
        <v>6720794.0659620902</v>
      </c>
      <c r="R11" s="31">
        <v>309808.43508148601</v>
      </c>
      <c r="S11" s="67">
        <v>683275.76984158996</v>
      </c>
      <c r="T11" s="67"/>
      <c r="U11" s="67"/>
      <c r="V11" s="67"/>
      <c r="W11" s="67"/>
      <c r="X11" s="67"/>
      <c r="Y11" s="67"/>
      <c r="Z11" s="67"/>
      <c r="AA11" s="67"/>
      <c r="AB11" s="67"/>
      <c r="AC11" s="67"/>
    </row>
    <row r="12" spans="1:29" ht="14.25" customHeight="1">
      <c r="A12" s="67" t="s">
        <v>331</v>
      </c>
      <c r="B12" s="67">
        <v>7146023.4117487697</v>
      </c>
      <c r="C12" s="67">
        <v>407407.20071715501</v>
      </c>
      <c r="D12" s="67">
        <v>61.205538932762501</v>
      </c>
      <c r="E12" s="67">
        <v>3.5275944621530999</v>
      </c>
      <c r="F12" s="100">
        <v>240</v>
      </c>
      <c r="G12" s="27">
        <v>2</v>
      </c>
      <c r="H12" s="103">
        <v>151309.48061721399</v>
      </c>
      <c r="I12" s="46">
        <v>1004.78890621914</v>
      </c>
      <c r="J12" s="130">
        <v>3.0000000000000001E-3</v>
      </c>
      <c r="K12" s="67">
        <v>1E-3</v>
      </c>
      <c r="L12" s="130">
        <v>64.261499999999998</v>
      </c>
      <c r="M12" s="130">
        <v>1E-4</v>
      </c>
      <c r="N12" s="67"/>
      <c r="O12" s="32">
        <v>50.001318673703501</v>
      </c>
      <c r="P12" s="32">
        <v>5.1381829348089703</v>
      </c>
      <c r="Q12" s="31">
        <v>7143668.8220822401</v>
      </c>
      <c r="R12" s="31">
        <v>407414.00476160698</v>
      </c>
      <c r="S12" s="67">
        <v>839568.08524366503</v>
      </c>
      <c r="T12" s="67"/>
      <c r="U12" s="67"/>
      <c r="V12" s="67"/>
      <c r="W12" s="67"/>
      <c r="X12" s="67"/>
      <c r="Y12" s="67"/>
      <c r="Z12" s="67"/>
      <c r="AA12" s="67"/>
      <c r="AB12" s="67"/>
      <c r="AC12" s="67"/>
    </row>
    <row r="13" spans="1:29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</row>
    <row r="14" spans="1:29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</row>
    <row r="15" spans="1:29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</row>
    <row r="16" spans="1:29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</row>
    <row r="17" spans="1:29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</row>
    <row r="18" spans="1:29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</row>
    <row r="19" spans="1:29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</row>
    <row r="20" spans="1:29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</row>
    <row r="21" spans="1:29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</row>
    <row r="22" spans="1:29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</row>
    <row r="23" spans="1:29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</row>
    <row r="24" spans="1:29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</row>
    <row r="25" spans="1:29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</row>
    <row r="26" spans="1:29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</row>
    <row r="27" spans="1:29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</row>
    <row r="28" spans="1:29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</row>
    <row r="29" spans="1:29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</row>
    <row r="30" spans="1:29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</row>
    <row r="31" spans="1:29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</row>
    <row r="32" spans="1:29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</row>
    <row r="33" spans="1:29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</row>
    <row r="35" spans="1:29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</row>
    <row r="36" spans="1:29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</row>
    <row r="37" spans="1:29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29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</row>
    <row r="39" spans="1:29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</row>
    <row r="40" spans="1:29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</row>
    <row r="41" spans="1:29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</row>
    <row r="42" spans="1:29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</row>
    <row r="43" spans="1:29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</row>
    <row r="44" spans="1:29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</row>
    <row r="45" spans="1:29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</row>
    <row r="46" spans="1:29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</row>
    <row r="47" spans="1:29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</row>
    <row r="48" spans="1:29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</row>
    <row r="49" spans="1:29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</row>
    <row r="50" spans="1:29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</row>
    <row r="51" spans="1:29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</row>
    <row r="52" spans="1:29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</row>
    <row r="53" spans="1:29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</row>
    <row r="54" spans="1:29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</row>
    <row r="55" spans="1:29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</row>
    <row r="56" spans="1:29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</row>
    <row r="57" spans="1:29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</row>
    <row r="58" spans="1:29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</row>
    <row r="59" spans="1:29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</row>
    <row r="60" spans="1:29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</row>
    <row r="61" spans="1:29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</row>
    <row r="62" spans="1:29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</row>
    <row r="63" spans="1:29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</row>
    <row r="64" spans="1:29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65" spans="1:29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</row>
    <row r="66" spans="1:29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</row>
    <row r="67" spans="1:29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</row>
    <row r="68" spans="1:29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</row>
    <row r="69" spans="1:29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</row>
    <row r="70" spans="1:29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</row>
    <row r="71" spans="1:29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</row>
    <row r="72" spans="1:29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</row>
    <row r="73" spans="1:29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</row>
    <row r="74" spans="1:29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</row>
    <row r="75" spans="1:29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</row>
    <row r="76" spans="1:29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</row>
    <row r="77" spans="1:29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</row>
    <row r="78" spans="1:29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</row>
    <row r="79" spans="1:29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</row>
    <row r="80" spans="1:29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</row>
    <row r="81" spans="1:29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</row>
    <row r="82" spans="1:29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</row>
    <row r="83" spans="1:29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</row>
    <row r="84" spans="1:29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</row>
    <row r="85" spans="1:29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</row>
    <row r="86" spans="1:29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</row>
    <row r="87" spans="1:29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29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</row>
    <row r="89" spans="1:29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</row>
    <row r="90" spans="1:29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</row>
    <row r="91" spans="1:29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</row>
    <row r="92" spans="1:29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</row>
    <row r="93" spans="1:29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</row>
    <row r="94" spans="1:29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</row>
    <row r="95" spans="1:29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</row>
    <row r="96" spans="1:29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</row>
    <row r="97" spans="1:29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</row>
    <row r="98" spans="1:29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</row>
    <row r="99" spans="1:29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</row>
    <row r="100" spans="1:29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</row>
    <row r="101" spans="1:29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</row>
    <row r="102" spans="1:29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</row>
    <row r="103" spans="1:29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</row>
    <row r="104" spans="1:29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</row>
    <row r="105" spans="1:29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</row>
    <row r="106" spans="1:29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</row>
    <row r="107" spans="1:29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</row>
    <row r="108" spans="1:29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</row>
    <row r="109" spans="1:29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</row>
    <row r="110" spans="1:29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</row>
    <row r="111" spans="1:29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</row>
    <row r="112" spans="1:29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</row>
    <row r="113" spans="1:29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</row>
    <row r="114" spans="1:29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</row>
    <row r="115" spans="1:29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</row>
    <row r="116" spans="1:29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</row>
    <row r="117" spans="1:29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</row>
    <row r="118" spans="1:29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</row>
    <row r="119" spans="1:29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</row>
    <row r="120" spans="1:29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</row>
    <row r="121" spans="1:29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</row>
    <row r="122" spans="1:29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</row>
    <row r="123" spans="1:29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</row>
    <row r="124" spans="1:29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</row>
    <row r="125" spans="1:29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</row>
    <row r="126" spans="1:29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</row>
    <row r="127" spans="1:29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</row>
    <row r="128" spans="1:29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</row>
    <row r="129" spans="1:29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</row>
    <row r="130" spans="1:29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</row>
    <row r="131" spans="1:29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</row>
    <row r="132" spans="1:29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</row>
    <row r="133" spans="1:29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</row>
    <row r="134" spans="1:29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</row>
    <row r="135" spans="1:29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</row>
    <row r="136" spans="1:29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</row>
    <row r="137" spans="1:29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29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</row>
    <row r="139" spans="1:29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</row>
    <row r="140" spans="1:29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</row>
    <row r="141" spans="1:29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</row>
    <row r="142" spans="1:29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</row>
    <row r="143" spans="1:29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</row>
    <row r="144" spans="1:29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</row>
    <row r="145" spans="1:29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</row>
    <row r="146" spans="1:29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</row>
    <row r="147" spans="1:29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</row>
    <row r="148" spans="1:29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</row>
    <row r="149" spans="1:29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</row>
    <row r="150" spans="1:29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</row>
    <row r="151" spans="1:29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</row>
    <row r="152" spans="1:29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</row>
    <row r="153" spans="1:29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</row>
    <row r="154" spans="1:29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</row>
    <row r="155" spans="1:29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</row>
    <row r="156" spans="1:29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</row>
    <row r="157" spans="1:29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</row>
    <row r="158" spans="1:29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</row>
    <row r="159" spans="1:29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</row>
    <row r="160" spans="1:29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</row>
    <row r="161" spans="1:29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</row>
    <row r="162" spans="1:29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</row>
    <row r="163" spans="1:29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</row>
    <row r="164" spans="1:29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</row>
    <row r="165" spans="1:29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</row>
    <row r="166" spans="1:29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</row>
    <row r="167" spans="1:29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</row>
    <row r="168" spans="1:29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</row>
    <row r="169" spans="1:29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</row>
    <row r="170" spans="1:29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</row>
    <row r="171" spans="1:29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</row>
    <row r="172" spans="1:29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</row>
    <row r="173" spans="1:29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</row>
    <row r="174" spans="1:29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</row>
    <row r="175" spans="1:29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</row>
    <row r="176" spans="1:29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</row>
    <row r="177" spans="1:29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</row>
    <row r="178" spans="1:29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</row>
    <row r="179" spans="1:29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</row>
    <row r="180" spans="1:29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</row>
    <row r="181" spans="1:29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</row>
    <row r="182" spans="1:29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</row>
    <row r="183" spans="1:29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</row>
    <row r="184" spans="1:29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</row>
    <row r="185" spans="1:29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</row>
    <row r="186" spans="1:29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</row>
    <row r="187" spans="1:29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29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</row>
    <row r="189" spans="1:29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</row>
    <row r="190" spans="1:29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</row>
    <row r="191" spans="1:29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</row>
    <row r="192" spans="1:29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</row>
    <row r="193" spans="1:29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</row>
    <row r="194" spans="1:29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</row>
    <row r="195" spans="1:29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</row>
    <row r="196" spans="1:29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</row>
    <row r="197" spans="1:29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</row>
    <row r="198" spans="1:29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</row>
    <row r="199" spans="1:29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</row>
    <row r="200" spans="1:29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</row>
    <row r="201" spans="1:29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</row>
    <row r="202" spans="1:29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</row>
    <row r="203" spans="1:29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</row>
    <row r="204" spans="1:29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</row>
    <row r="205" spans="1:29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</row>
    <row r="206" spans="1:29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</row>
    <row r="207" spans="1:29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</row>
    <row r="208" spans="1:29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</row>
    <row r="209" spans="1:29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</row>
    <row r="210" spans="1:29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</row>
    <row r="211" spans="1:29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</row>
    <row r="212" spans="1:29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</row>
    <row r="213" spans="1:29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</row>
    <row r="214" spans="1:29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</row>
    <row r="215" spans="1:29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</row>
    <row r="216" spans="1:29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</row>
    <row r="217" spans="1:29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</row>
    <row r="218" spans="1:29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</row>
    <row r="219" spans="1:29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</row>
    <row r="220" spans="1:29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</row>
    <row r="221" spans="1:29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</row>
    <row r="222" spans="1:29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</row>
    <row r="223" spans="1:29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</row>
    <row r="224" spans="1:29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</row>
    <row r="225" spans="1:29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</row>
    <row r="226" spans="1:29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</row>
    <row r="227" spans="1:29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</row>
    <row r="228" spans="1:29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</row>
    <row r="229" spans="1:29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</row>
    <row r="230" spans="1:29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</row>
    <row r="231" spans="1:29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</row>
    <row r="232" spans="1:29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</row>
    <row r="233" spans="1:29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</row>
    <row r="234" spans="1:29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</row>
    <row r="235" spans="1:29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</row>
    <row r="236" spans="1:29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</row>
    <row r="237" spans="1:29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29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</row>
    <row r="239" spans="1:29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</row>
    <row r="240" spans="1:29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</row>
    <row r="241" spans="1:29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</row>
    <row r="242" spans="1:29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</row>
    <row r="243" spans="1:29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</row>
    <row r="244" spans="1:29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</row>
    <row r="245" spans="1:29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</row>
    <row r="246" spans="1:29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</row>
    <row r="247" spans="1:29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</row>
    <row r="248" spans="1:29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</row>
    <row r="249" spans="1:29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</row>
    <row r="250" spans="1:29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</row>
    <row r="251" spans="1:29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</row>
    <row r="252" spans="1:29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</row>
    <row r="253" spans="1:29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</row>
    <row r="254" spans="1:29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</row>
    <row r="255" spans="1:29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</row>
    <row r="256" spans="1:29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</row>
    <row r="257" spans="1:29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</row>
    <row r="258" spans="1:29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</row>
    <row r="259" spans="1:29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</row>
    <row r="260" spans="1:29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</row>
    <row r="261" spans="1:29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</row>
    <row r="262" spans="1:29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</row>
    <row r="263" spans="1:29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</row>
    <row r="264" spans="1:29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</row>
    <row r="265" spans="1:29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</row>
    <row r="266" spans="1:29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</row>
    <row r="267" spans="1:29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</row>
    <row r="268" spans="1:29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</row>
    <row r="269" spans="1:29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</row>
    <row r="270" spans="1:29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</row>
    <row r="271" spans="1:29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</row>
    <row r="272" spans="1:29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</row>
    <row r="273" spans="1:29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</row>
    <row r="274" spans="1:29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</row>
    <row r="275" spans="1:29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</row>
    <row r="276" spans="1:29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</row>
    <row r="277" spans="1:29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</row>
    <row r="278" spans="1:29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</row>
    <row r="279" spans="1:29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</row>
    <row r="280" spans="1:29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</row>
    <row r="281" spans="1:29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</row>
    <row r="282" spans="1:29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</row>
    <row r="283" spans="1:29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</row>
    <row r="284" spans="1:29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</row>
    <row r="285" spans="1:29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</row>
    <row r="286" spans="1:29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</row>
    <row r="287" spans="1:29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29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</row>
    <row r="289" spans="1:29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</row>
    <row r="290" spans="1:29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</row>
    <row r="291" spans="1:29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</row>
    <row r="292" spans="1:29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</row>
    <row r="293" spans="1:29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</row>
    <row r="294" spans="1:29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</row>
    <row r="295" spans="1:29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</row>
    <row r="296" spans="1:29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</row>
    <row r="297" spans="1:29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</row>
    <row r="298" spans="1:29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</row>
    <row r="299" spans="1:29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</row>
    <row r="300" spans="1:29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</row>
    <row r="301" spans="1:29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</row>
    <row r="302" spans="1:29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</row>
    <row r="303" spans="1:29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</row>
    <row r="304" spans="1:29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</row>
    <row r="305" spans="1:29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</row>
    <row r="306" spans="1:29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</row>
    <row r="307" spans="1:29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</row>
    <row r="308" spans="1:29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</row>
    <row r="309" spans="1:29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</row>
    <row r="310" spans="1:29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</row>
    <row r="311" spans="1:29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</row>
    <row r="312" spans="1:29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</row>
    <row r="313" spans="1:29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</row>
    <row r="314" spans="1:29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</row>
    <row r="315" spans="1:29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</row>
    <row r="316" spans="1:29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</row>
    <row r="317" spans="1:29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</row>
    <row r="318" spans="1:29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</row>
    <row r="319" spans="1:29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</row>
    <row r="320" spans="1:29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</row>
    <row r="321" spans="1:29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</row>
    <row r="322" spans="1:29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</row>
    <row r="323" spans="1:29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</row>
    <row r="324" spans="1:29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</row>
    <row r="325" spans="1:29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</row>
    <row r="326" spans="1:29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</row>
    <row r="327" spans="1:29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</row>
    <row r="328" spans="1:29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</row>
    <row r="329" spans="1:29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</row>
    <row r="330" spans="1:29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</row>
    <row r="331" spans="1:29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</row>
    <row r="332" spans="1:29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</row>
    <row r="333" spans="1:29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</row>
    <row r="334" spans="1:29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</row>
    <row r="335" spans="1:29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</row>
    <row r="336" spans="1:29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</row>
    <row r="337" spans="1:29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29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</row>
    <row r="339" spans="1:29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</row>
    <row r="340" spans="1:29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</row>
    <row r="341" spans="1:29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</row>
    <row r="342" spans="1:29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</row>
    <row r="343" spans="1:29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</row>
    <row r="344" spans="1:29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</row>
    <row r="345" spans="1:29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</row>
    <row r="346" spans="1:29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</row>
    <row r="347" spans="1:29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</row>
    <row r="348" spans="1:29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</row>
    <row r="349" spans="1:29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</row>
    <row r="350" spans="1:29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</row>
    <row r="351" spans="1:29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</row>
    <row r="352" spans="1:29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</row>
    <row r="353" spans="1:29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</row>
    <row r="354" spans="1:29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</row>
    <row r="355" spans="1:29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</row>
    <row r="356" spans="1:29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</row>
    <row r="357" spans="1:29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</row>
    <row r="358" spans="1:29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</row>
    <row r="359" spans="1:29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</row>
    <row r="360" spans="1:29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</row>
    <row r="361" spans="1:29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</row>
    <row r="362" spans="1:29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</row>
    <row r="363" spans="1:29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</row>
    <row r="364" spans="1:29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</row>
    <row r="365" spans="1:29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</row>
    <row r="366" spans="1:29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</row>
    <row r="367" spans="1:29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</row>
    <row r="368" spans="1:29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</row>
    <row r="369" spans="1:29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</row>
    <row r="370" spans="1:29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</row>
    <row r="371" spans="1:29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</row>
    <row r="372" spans="1:29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</row>
    <row r="373" spans="1:29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</row>
    <row r="374" spans="1:29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</row>
    <row r="375" spans="1:29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</row>
    <row r="376" spans="1:29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</row>
    <row r="377" spans="1:29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</row>
    <row r="378" spans="1:29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</row>
    <row r="379" spans="1:29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</row>
    <row r="380" spans="1:29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</row>
    <row r="381" spans="1:29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</row>
    <row r="382" spans="1:29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</row>
    <row r="383" spans="1:29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</row>
    <row r="384" spans="1:29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</row>
    <row r="385" spans="1:29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</row>
    <row r="386" spans="1:29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</row>
    <row r="387" spans="1:29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</row>
    <row r="388" spans="1:29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</row>
    <row r="389" spans="1:29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</row>
    <row r="390" spans="1:29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</row>
    <row r="391" spans="1:29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</row>
    <row r="392" spans="1:29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</row>
    <row r="393" spans="1:29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</row>
    <row r="394" spans="1:29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</row>
    <row r="395" spans="1:29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</row>
    <row r="396" spans="1:29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</row>
    <row r="397" spans="1:29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</row>
    <row r="398" spans="1:29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</row>
    <row r="399" spans="1:29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</row>
    <row r="400" spans="1:29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</row>
    <row r="401" spans="1:29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</row>
    <row r="402" spans="1:29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</row>
    <row r="403" spans="1:29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</row>
    <row r="404" spans="1:29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</row>
    <row r="405" spans="1:29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</row>
    <row r="406" spans="1:29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</row>
    <row r="407" spans="1:29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</row>
    <row r="408" spans="1:29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</row>
    <row r="409" spans="1:29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</row>
    <row r="410" spans="1:29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</row>
    <row r="411" spans="1:29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</row>
    <row r="412" spans="1:29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</row>
    <row r="413" spans="1:29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</row>
    <row r="414" spans="1:29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</row>
    <row r="415" spans="1:29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</row>
    <row r="416" spans="1:29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</row>
    <row r="417" spans="1:29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</row>
    <row r="418" spans="1:29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</row>
    <row r="419" spans="1:29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</row>
    <row r="420" spans="1:29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</row>
    <row r="421" spans="1:29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</row>
    <row r="422" spans="1:29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</row>
    <row r="423" spans="1:29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</row>
    <row r="424" spans="1:29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</row>
    <row r="425" spans="1:29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</row>
    <row r="426" spans="1:29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</row>
    <row r="427" spans="1:29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</row>
    <row r="428" spans="1:29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</row>
    <row r="429" spans="1:29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</row>
    <row r="430" spans="1:29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</row>
    <row r="431" spans="1:29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</row>
    <row r="432" spans="1:29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</row>
    <row r="433" spans="1:29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</row>
    <row r="434" spans="1:29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</row>
    <row r="435" spans="1:29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</row>
    <row r="436" spans="1:29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</row>
    <row r="437" spans="1:29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</row>
    <row r="438" spans="1:29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</row>
    <row r="439" spans="1:29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</row>
    <row r="440" spans="1:29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</row>
    <row r="441" spans="1:29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</row>
    <row r="442" spans="1:29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</row>
    <row r="443" spans="1:29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</row>
    <row r="444" spans="1:29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</row>
    <row r="445" spans="1:29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</row>
    <row r="446" spans="1:29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</row>
    <row r="447" spans="1:29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</row>
    <row r="448" spans="1:29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</row>
    <row r="449" spans="1:29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</row>
    <row r="450" spans="1:29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</row>
    <row r="451" spans="1:29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</row>
    <row r="452" spans="1:29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</row>
    <row r="453" spans="1:29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</row>
    <row r="454" spans="1:29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</row>
    <row r="455" spans="1:29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</row>
    <row r="456" spans="1:29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</row>
    <row r="457" spans="1:29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</row>
    <row r="458" spans="1:29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</row>
    <row r="459" spans="1:29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</row>
    <row r="460" spans="1:29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</row>
    <row r="461" spans="1:29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</row>
    <row r="462" spans="1:29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</row>
    <row r="463" spans="1:29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</row>
    <row r="464" spans="1:29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</row>
    <row r="465" spans="1:29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</row>
    <row r="466" spans="1:29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</row>
    <row r="467" spans="1:29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</row>
    <row r="468" spans="1:29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</row>
    <row r="469" spans="1:29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</row>
    <row r="470" spans="1:29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</row>
    <row r="471" spans="1:29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</row>
    <row r="472" spans="1:29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</row>
    <row r="473" spans="1:29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</row>
    <row r="474" spans="1:29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</row>
    <row r="475" spans="1:29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</row>
    <row r="476" spans="1:29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</row>
    <row r="477" spans="1:29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</row>
    <row r="478" spans="1:29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</row>
    <row r="479" spans="1:29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</row>
    <row r="480" spans="1:29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</row>
    <row r="481" spans="1:29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</row>
    <row r="482" spans="1:29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</row>
    <row r="483" spans="1:29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</row>
    <row r="484" spans="1:29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</row>
    <row r="485" spans="1:29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</row>
    <row r="486" spans="1:29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</row>
    <row r="487" spans="1:29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</row>
    <row r="488" spans="1:29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</row>
    <row r="489" spans="1:29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</row>
    <row r="490" spans="1:29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</row>
    <row r="491" spans="1:29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</row>
    <row r="492" spans="1:29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</row>
    <row r="493" spans="1:29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</row>
    <row r="494" spans="1:29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</row>
    <row r="495" spans="1:29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</row>
    <row r="496" spans="1:29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</row>
    <row r="497" spans="1:29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</row>
    <row r="498" spans="1:29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</row>
    <row r="499" spans="1:29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</row>
    <row r="500" spans="1:29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</row>
    <row r="501" spans="1:29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</row>
    <row r="502" spans="1:29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</row>
    <row r="503" spans="1:29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</row>
    <row r="504" spans="1:29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</row>
    <row r="505" spans="1:29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</row>
    <row r="506" spans="1:29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</row>
    <row r="507" spans="1:29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</row>
    <row r="508" spans="1:29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</row>
    <row r="509" spans="1:29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</row>
    <row r="510" spans="1:29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</row>
    <row r="511" spans="1:29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</row>
    <row r="512" spans="1:29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</row>
    <row r="513" spans="1:29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</row>
    <row r="514" spans="1:29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</row>
    <row r="515" spans="1:29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</row>
    <row r="516" spans="1:29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</row>
    <row r="517" spans="1:29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</row>
    <row r="518" spans="1:29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</row>
    <row r="519" spans="1:29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</row>
    <row r="520" spans="1:29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</row>
    <row r="521" spans="1:29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</row>
    <row r="522" spans="1:29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</row>
    <row r="523" spans="1:29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</row>
    <row r="524" spans="1:29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</row>
    <row r="525" spans="1:29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</row>
    <row r="526" spans="1:29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</row>
    <row r="527" spans="1:29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</row>
    <row r="528" spans="1:29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</row>
    <row r="529" spans="1:29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</row>
    <row r="530" spans="1:29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</row>
    <row r="531" spans="1:29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</row>
    <row r="532" spans="1:29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</row>
    <row r="533" spans="1:29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</row>
    <row r="534" spans="1:29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</row>
    <row r="535" spans="1:29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</row>
    <row r="536" spans="1:29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</row>
    <row r="537" spans="1:29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</row>
    <row r="538" spans="1:29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</row>
    <row r="539" spans="1:29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</row>
    <row r="540" spans="1:29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</row>
    <row r="541" spans="1:29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</row>
    <row r="542" spans="1:29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</row>
    <row r="543" spans="1:29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</row>
    <row r="544" spans="1:29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</row>
    <row r="545" spans="1:29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</row>
    <row r="546" spans="1:29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</row>
    <row r="547" spans="1:29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</row>
    <row r="548" spans="1:29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</row>
    <row r="549" spans="1:29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</row>
    <row r="550" spans="1:29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</row>
    <row r="551" spans="1:29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</row>
    <row r="552" spans="1:29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</row>
    <row r="553" spans="1:29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</row>
    <row r="554" spans="1:29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</row>
    <row r="555" spans="1:29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</row>
    <row r="556" spans="1:29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</row>
    <row r="557" spans="1:29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</row>
    <row r="558" spans="1:29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</row>
    <row r="559" spans="1:29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</row>
    <row r="560" spans="1:29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</row>
    <row r="561" spans="1:29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</row>
    <row r="562" spans="1:29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</row>
    <row r="563" spans="1:29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</row>
    <row r="564" spans="1:29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</row>
    <row r="565" spans="1:29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</row>
    <row r="566" spans="1:29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</row>
    <row r="567" spans="1:29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</row>
    <row r="568" spans="1:29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</row>
    <row r="569" spans="1:29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</row>
    <row r="570" spans="1:29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</row>
    <row r="571" spans="1:29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</row>
    <row r="572" spans="1:29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</row>
    <row r="573" spans="1:29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</row>
    <row r="574" spans="1:29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</row>
    <row r="575" spans="1:29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</row>
    <row r="576" spans="1:29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</row>
    <row r="577" spans="1:29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</row>
    <row r="578" spans="1:29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</row>
    <row r="579" spans="1:29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</row>
    <row r="580" spans="1:29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</row>
    <row r="581" spans="1:29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</row>
    <row r="582" spans="1:29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</row>
    <row r="583" spans="1:29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</row>
    <row r="584" spans="1:29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</row>
    <row r="585" spans="1:29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</row>
    <row r="586" spans="1:29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</row>
    <row r="587" spans="1:29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</row>
    <row r="588" spans="1:29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</row>
    <row r="589" spans="1:29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</row>
    <row r="590" spans="1:29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</row>
    <row r="591" spans="1:29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</row>
    <row r="592" spans="1:29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</row>
    <row r="593" spans="1:29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</row>
    <row r="594" spans="1:29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</row>
    <row r="595" spans="1:29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</row>
    <row r="596" spans="1:29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</row>
    <row r="597" spans="1:29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</row>
    <row r="598" spans="1:29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</row>
    <row r="599" spans="1:29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</row>
    <row r="600" spans="1:29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</row>
    <row r="601" spans="1:29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</row>
    <row r="602" spans="1:29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</row>
    <row r="603" spans="1:29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</row>
    <row r="604" spans="1:29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</row>
    <row r="605" spans="1:29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</row>
    <row r="606" spans="1:29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</row>
    <row r="607" spans="1:29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</row>
    <row r="608" spans="1:29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</row>
    <row r="609" spans="1:29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</row>
    <row r="610" spans="1:29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</row>
    <row r="611" spans="1:29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</row>
    <row r="612" spans="1:29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</row>
    <row r="613" spans="1:29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</row>
    <row r="614" spans="1:29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</row>
    <row r="615" spans="1:29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</row>
    <row r="616" spans="1:29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</row>
    <row r="617" spans="1:29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</row>
    <row r="618" spans="1:29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</row>
    <row r="619" spans="1:29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</row>
    <row r="620" spans="1:29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</row>
    <row r="621" spans="1:29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</row>
    <row r="622" spans="1:29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</row>
    <row r="623" spans="1:29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</row>
    <row r="624" spans="1:29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</row>
    <row r="625" spans="1:29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</row>
    <row r="626" spans="1:29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</row>
    <row r="627" spans="1:29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</row>
    <row r="628" spans="1:29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</row>
    <row r="629" spans="1:29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</row>
    <row r="630" spans="1:29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</row>
    <row r="631" spans="1:29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</row>
    <row r="632" spans="1:29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</row>
    <row r="633" spans="1:29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</row>
    <row r="634" spans="1:29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</row>
    <row r="635" spans="1:29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</row>
    <row r="636" spans="1:29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</row>
    <row r="637" spans="1:29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</row>
    <row r="638" spans="1:29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</row>
    <row r="639" spans="1:29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</row>
    <row r="640" spans="1:29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</row>
    <row r="641" spans="1:29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</row>
    <row r="642" spans="1:29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</row>
    <row r="643" spans="1:29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</row>
    <row r="644" spans="1:29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</row>
    <row r="645" spans="1:29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</row>
    <row r="646" spans="1:29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</row>
    <row r="647" spans="1:29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</row>
    <row r="648" spans="1:29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</row>
    <row r="649" spans="1:29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</row>
    <row r="650" spans="1:29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</row>
    <row r="651" spans="1:29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</row>
    <row r="652" spans="1:29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</row>
    <row r="653" spans="1:29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</row>
    <row r="654" spans="1:29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</row>
    <row r="655" spans="1:29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</row>
    <row r="656" spans="1:29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</row>
    <row r="657" spans="1:29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</row>
    <row r="658" spans="1:29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</row>
    <row r="659" spans="1:29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</row>
    <row r="660" spans="1:29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</row>
    <row r="661" spans="1:29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</row>
    <row r="662" spans="1:29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</row>
    <row r="663" spans="1:29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</row>
    <row r="664" spans="1:29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</row>
    <row r="665" spans="1:29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</row>
    <row r="666" spans="1:29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</row>
    <row r="667" spans="1:29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</row>
    <row r="668" spans="1:29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</row>
    <row r="669" spans="1:29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</row>
    <row r="670" spans="1:29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</row>
    <row r="671" spans="1:29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</row>
    <row r="672" spans="1:29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</row>
    <row r="673" spans="1:29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</row>
    <row r="674" spans="1:29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</row>
    <row r="675" spans="1:29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</row>
    <row r="676" spans="1:29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</row>
    <row r="677" spans="1:29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</row>
    <row r="678" spans="1:29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</row>
    <row r="679" spans="1:29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</row>
    <row r="680" spans="1:29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</row>
    <row r="681" spans="1:29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</row>
    <row r="682" spans="1:29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</row>
    <row r="683" spans="1:29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</row>
    <row r="684" spans="1:29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</row>
    <row r="685" spans="1:29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</row>
    <row r="686" spans="1:29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</row>
    <row r="687" spans="1:29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</row>
    <row r="688" spans="1:29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</row>
    <row r="689" spans="1:29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</row>
    <row r="690" spans="1:29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</row>
    <row r="691" spans="1:29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</row>
    <row r="692" spans="1:29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</row>
    <row r="693" spans="1:29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</row>
    <row r="694" spans="1:29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</row>
    <row r="695" spans="1:29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</row>
    <row r="696" spans="1:29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</row>
    <row r="697" spans="1:29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</row>
    <row r="698" spans="1:29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</row>
    <row r="699" spans="1:29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</row>
    <row r="700" spans="1:29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</row>
    <row r="701" spans="1:29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</row>
    <row r="702" spans="1:29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</row>
    <row r="703" spans="1:29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</row>
    <row r="704" spans="1:29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</row>
    <row r="705" spans="1:29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</row>
    <row r="706" spans="1:29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</row>
    <row r="707" spans="1:29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</row>
    <row r="708" spans="1:29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</row>
    <row r="709" spans="1:29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</row>
    <row r="710" spans="1:29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</row>
    <row r="711" spans="1:29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</row>
    <row r="712" spans="1:29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</row>
    <row r="713" spans="1:29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</row>
    <row r="714" spans="1:29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</row>
    <row r="715" spans="1:29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</row>
    <row r="716" spans="1:29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</row>
    <row r="717" spans="1:29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</row>
    <row r="718" spans="1:29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</row>
    <row r="719" spans="1:29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</row>
    <row r="720" spans="1:29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</row>
    <row r="721" spans="1:29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</row>
    <row r="722" spans="1:29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</row>
    <row r="723" spans="1:29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</row>
    <row r="724" spans="1:29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</row>
    <row r="725" spans="1:29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</row>
    <row r="726" spans="1:29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</row>
    <row r="727" spans="1:29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</row>
    <row r="728" spans="1:29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</row>
    <row r="729" spans="1:29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</row>
    <row r="730" spans="1:29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</row>
    <row r="731" spans="1:29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</row>
    <row r="732" spans="1:29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</row>
    <row r="733" spans="1:29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</row>
    <row r="734" spans="1:29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</row>
    <row r="735" spans="1:29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</row>
    <row r="736" spans="1:29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</row>
    <row r="737" spans="1:29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</row>
    <row r="738" spans="1:29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</row>
    <row r="739" spans="1:29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</row>
    <row r="740" spans="1:29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</row>
    <row r="741" spans="1:29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</row>
    <row r="742" spans="1:29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</row>
    <row r="743" spans="1:29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</row>
    <row r="744" spans="1:29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</row>
    <row r="745" spans="1:29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</row>
    <row r="746" spans="1:29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</row>
    <row r="747" spans="1:29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</row>
    <row r="748" spans="1:29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</row>
    <row r="749" spans="1:29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</row>
    <row r="750" spans="1:29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</row>
    <row r="751" spans="1:29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</row>
    <row r="752" spans="1:29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</row>
    <row r="753" spans="1:29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</row>
    <row r="754" spans="1:29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</row>
    <row r="755" spans="1:29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</row>
    <row r="756" spans="1:29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</row>
    <row r="757" spans="1:29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</row>
    <row r="758" spans="1:29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</row>
    <row r="759" spans="1:29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</row>
    <row r="760" spans="1:29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</row>
    <row r="761" spans="1:29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</row>
    <row r="762" spans="1:29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</row>
    <row r="763" spans="1:29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</row>
    <row r="764" spans="1:29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</row>
    <row r="765" spans="1:29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</row>
    <row r="766" spans="1:29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</row>
    <row r="767" spans="1:29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</row>
    <row r="768" spans="1:29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</row>
    <row r="769" spans="1:29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</row>
    <row r="770" spans="1:29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</row>
    <row r="771" spans="1:29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</row>
    <row r="772" spans="1:29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</row>
    <row r="773" spans="1:29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</row>
    <row r="774" spans="1:29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</row>
    <row r="775" spans="1:29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</row>
    <row r="776" spans="1:29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</row>
    <row r="777" spans="1:29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</row>
    <row r="778" spans="1:29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</row>
    <row r="779" spans="1:29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</row>
    <row r="780" spans="1:29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</row>
    <row r="781" spans="1:29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</row>
    <row r="782" spans="1:29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</row>
    <row r="783" spans="1:29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</row>
    <row r="784" spans="1:29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</row>
    <row r="785" spans="1:29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</row>
    <row r="786" spans="1:29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</row>
    <row r="787" spans="1:29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</row>
    <row r="788" spans="1:29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</row>
    <row r="789" spans="1:29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</row>
    <row r="790" spans="1:29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</row>
    <row r="791" spans="1:29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</row>
    <row r="792" spans="1:29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</row>
    <row r="793" spans="1:29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</row>
    <row r="794" spans="1:29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</row>
    <row r="795" spans="1:29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</row>
    <row r="796" spans="1:29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</row>
    <row r="797" spans="1:29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</row>
    <row r="798" spans="1:29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</row>
    <row r="799" spans="1:29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</row>
    <row r="800" spans="1:29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</row>
    <row r="801" spans="1:29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</row>
    <row r="802" spans="1:29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</row>
    <row r="803" spans="1:29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</row>
    <row r="804" spans="1:29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</row>
    <row r="805" spans="1:29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</row>
    <row r="806" spans="1:29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</row>
    <row r="807" spans="1:29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</row>
    <row r="808" spans="1:29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</row>
    <row r="809" spans="1:29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</row>
    <row r="810" spans="1:29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</row>
    <row r="811" spans="1:29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</row>
    <row r="812" spans="1:29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</row>
    <row r="813" spans="1:29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</row>
    <row r="814" spans="1:29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</row>
    <row r="815" spans="1:29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</row>
    <row r="816" spans="1:29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</row>
    <row r="817" spans="1:29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</row>
    <row r="818" spans="1:29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</row>
    <row r="819" spans="1:29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</row>
    <row r="820" spans="1:29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</row>
    <row r="821" spans="1:29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</row>
    <row r="822" spans="1:29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</row>
    <row r="823" spans="1:29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</row>
    <row r="824" spans="1:29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</row>
    <row r="825" spans="1:29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</row>
    <row r="826" spans="1:29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</row>
    <row r="827" spans="1:29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</row>
    <row r="828" spans="1:29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</row>
    <row r="829" spans="1:29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</row>
    <row r="830" spans="1:29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</row>
    <row r="831" spans="1:29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</row>
    <row r="832" spans="1:29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</row>
    <row r="833" spans="1:29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</row>
    <row r="834" spans="1:29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</row>
    <row r="835" spans="1:29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</row>
    <row r="836" spans="1:29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</row>
    <row r="837" spans="1:29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</row>
    <row r="838" spans="1:29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</row>
    <row r="839" spans="1:29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</row>
    <row r="840" spans="1:29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</row>
    <row r="841" spans="1:29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</row>
    <row r="842" spans="1:29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</row>
    <row r="843" spans="1:29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</row>
    <row r="844" spans="1:29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</row>
    <row r="845" spans="1:29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</row>
    <row r="846" spans="1:29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</row>
    <row r="847" spans="1:29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</row>
    <row r="848" spans="1:29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</row>
    <row r="849" spans="1:29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</row>
    <row r="850" spans="1:29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</row>
    <row r="851" spans="1:29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</row>
    <row r="852" spans="1:29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</row>
    <row r="853" spans="1:29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</row>
    <row r="854" spans="1:29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</row>
    <row r="855" spans="1:29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</row>
    <row r="856" spans="1:29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</row>
    <row r="857" spans="1:29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</row>
    <row r="858" spans="1:29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</row>
    <row r="859" spans="1:29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</row>
    <row r="860" spans="1:29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</row>
    <row r="861" spans="1:29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</row>
    <row r="862" spans="1:29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</row>
    <row r="863" spans="1:29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</row>
    <row r="864" spans="1:29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</row>
    <row r="865" spans="1:29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</row>
    <row r="866" spans="1:29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</row>
    <row r="867" spans="1:29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</row>
    <row r="868" spans="1:29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</row>
    <row r="869" spans="1:29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</row>
    <row r="870" spans="1:29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</row>
    <row r="871" spans="1:29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</row>
    <row r="872" spans="1:29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</row>
    <row r="873" spans="1:29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</row>
    <row r="874" spans="1:29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</row>
    <row r="875" spans="1:29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</row>
    <row r="876" spans="1:29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</row>
    <row r="877" spans="1:29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</row>
    <row r="878" spans="1:29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</row>
    <row r="879" spans="1:29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</row>
    <row r="880" spans="1:29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</row>
    <row r="881" spans="1:29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</row>
    <row r="882" spans="1:29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</row>
    <row r="883" spans="1:29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</row>
    <row r="884" spans="1:29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</row>
    <row r="885" spans="1:29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</row>
    <row r="886" spans="1:29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</row>
    <row r="887" spans="1:29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</row>
    <row r="888" spans="1:29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</row>
    <row r="889" spans="1:29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</row>
    <row r="890" spans="1:29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</row>
    <row r="891" spans="1:29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</row>
    <row r="892" spans="1:29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</row>
    <row r="893" spans="1:29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</row>
    <row r="894" spans="1:29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</row>
    <row r="895" spans="1:29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</row>
    <row r="896" spans="1:29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</row>
    <row r="897" spans="1:29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</row>
    <row r="898" spans="1:29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</row>
    <row r="899" spans="1:29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</row>
    <row r="900" spans="1:29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</row>
    <row r="901" spans="1:29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</row>
    <row r="902" spans="1:29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</row>
    <row r="903" spans="1:29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</row>
    <row r="904" spans="1:29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</row>
    <row r="905" spans="1:29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</row>
    <row r="906" spans="1:29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</row>
    <row r="907" spans="1:29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</row>
    <row r="908" spans="1:29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</row>
    <row r="909" spans="1:29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</row>
    <row r="910" spans="1:29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</row>
    <row r="911" spans="1:29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</row>
    <row r="912" spans="1:29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</row>
    <row r="913" spans="1:29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</row>
    <row r="914" spans="1:29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</row>
    <row r="915" spans="1:29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</row>
    <row r="916" spans="1:29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</row>
    <row r="917" spans="1:29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</row>
    <row r="918" spans="1:29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</row>
    <row r="919" spans="1:29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</row>
    <row r="920" spans="1:29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</row>
    <row r="921" spans="1:29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</row>
    <row r="922" spans="1:29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</row>
    <row r="923" spans="1:29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</row>
    <row r="924" spans="1:29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</row>
    <row r="925" spans="1:29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</row>
    <row r="926" spans="1:29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</row>
    <row r="927" spans="1:29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</row>
    <row r="928" spans="1:29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</row>
    <row r="929" spans="1:29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</row>
    <row r="930" spans="1:29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</row>
    <row r="931" spans="1:29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</row>
    <row r="932" spans="1:29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</row>
    <row r="933" spans="1:29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</row>
    <row r="934" spans="1:29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</row>
    <row r="935" spans="1:29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</row>
    <row r="936" spans="1:29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</row>
    <row r="937" spans="1:29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</row>
    <row r="938" spans="1:29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</row>
    <row r="939" spans="1:29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</row>
    <row r="940" spans="1:29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</row>
    <row r="941" spans="1:29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</row>
    <row r="942" spans="1:29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</row>
    <row r="943" spans="1:29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</row>
    <row r="944" spans="1:29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</row>
    <row r="945" spans="1:29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</row>
    <row r="946" spans="1:29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</row>
    <row r="947" spans="1:29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</row>
    <row r="948" spans="1:29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</row>
    <row r="949" spans="1:29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</row>
    <row r="950" spans="1:29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</row>
    <row r="951" spans="1:29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</row>
    <row r="952" spans="1:29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</row>
    <row r="953" spans="1:29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</row>
    <row r="954" spans="1:29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</row>
    <row r="955" spans="1:29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</row>
    <row r="956" spans="1:29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</row>
    <row r="957" spans="1:29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</row>
    <row r="958" spans="1:29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</row>
    <row r="959" spans="1:29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</row>
    <row r="960" spans="1:29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</row>
    <row r="961" spans="1:29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</row>
    <row r="962" spans="1:29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</row>
    <row r="963" spans="1:29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</row>
    <row r="964" spans="1:29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</row>
    <row r="965" spans="1:29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</row>
    <row r="966" spans="1:29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</row>
    <row r="967" spans="1:29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</row>
    <row r="968" spans="1:29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</row>
    <row r="969" spans="1:29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</row>
    <row r="970" spans="1:29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</row>
    <row r="971" spans="1:29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</row>
    <row r="972" spans="1:29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</row>
    <row r="973" spans="1:29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</row>
    <row r="974" spans="1:29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</row>
    <row r="975" spans="1:29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</row>
    <row r="976" spans="1:29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</row>
    <row r="977" spans="1:29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</row>
    <row r="978" spans="1:29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</row>
    <row r="979" spans="1:29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</row>
    <row r="980" spans="1:29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</row>
    <row r="981" spans="1:29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</row>
    <row r="982" spans="1:29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</row>
    <row r="983" spans="1:29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</row>
    <row r="984" spans="1:29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</row>
    <row r="985" spans="1:29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</row>
    <row r="986" spans="1:29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</row>
    <row r="987" spans="1:29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</row>
    <row r="988" spans="1:29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</row>
    <row r="989" spans="1:29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</row>
    <row r="990" spans="1:29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</row>
    <row r="991" spans="1:29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</row>
    <row r="992" spans="1:29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</row>
    <row r="993" spans="1:29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</row>
    <row r="994" spans="1:29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</row>
    <row r="995" spans="1:29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</row>
    <row r="996" spans="1:29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</row>
    <row r="997" spans="1:29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</row>
    <row r="998" spans="1:29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</row>
    <row r="999" spans="1:29" ht="14.2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</row>
    <row r="1000" spans="1:29" ht="14.2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</row>
  </sheetData>
  <mergeCells count="11">
    <mergeCell ref="Q6:R6"/>
    <mergeCell ref="O2:R2"/>
    <mergeCell ref="B4:E4"/>
    <mergeCell ref="H4:I4"/>
    <mergeCell ref="O4:R4"/>
    <mergeCell ref="B6:C6"/>
    <mergeCell ref="D6:E6"/>
    <mergeCell ref="F6:G6"/>
    <mergeCell ref="H6:I6"/>
    <mergeCell ref="J6:K6"/>
    <mergeCell ref="L6:M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8"/>
  <sheetViews>
    <sheetView workbookViewId="0">
      <selection activeCell="O11" sqref="O11"/>
    </sheetView>
    <sheetView workbookViewId="1"/>
  </sheetViews>
  <sheetFormatPr baseColWidth="10" defaultColWidth="17.33203125" defaultRowHeight="15" customHeight="1" x14ac:dyDescent="0"/>
  <cols>
    <col min="1" max="1" width="15.5" style="136" customWidth="1"/>
    <col min="2" max="2" width="10.6640625" style="136" customWidth="1"/>
    <col min="3" max="3" width="10.5" style="136" customWidth="1"/>
    <col min="4" max="4" width="12.33203125" style="136" customWidth="1"/>
    <col min="5" max="5" width="7.5" style="136" customWidth="1"/>
    <col min="6" max="6" width="10.5" style="136" customWidth="1"/>
    <col min="7" max="7" width="7.5" style="136" customWidth="1"/>
    <col min="8" max="8" width="13.5" style="136" customWidth="1"/>
    <col min="9" max="9" width="12.5" style="136" customWidth="1"/>
    <col min="10" max="10" width="10.5" style="136" customWidth="1"/>
    <col min="11" max="11" width="6.33203125" style="136" customWidth="1"/>
    <col min="12" max="12" width="8.33203125" style="136" customWidth="1"/>
    <col min="13" max="14" width="10.1640625" style="136" customWidth="1"/>
    <col min="15" max="15" width="12.83203125" style="136" customWidth="1"/>
    <col min="16" max="16" width="11.33203125" style="136" customWidth="1"/>
    <col min="17" max="17" width="12.83203125" style="136" customWidth="1"/>
    <col min="18" max="18" width="11.33203125" style="136" customWidth="1"/>
    <col min="19" max="19" width="11.1640625" style="136" customWidth="1"/>
    <col min="20" max="29" width="10.1640625" style="136" customWidth="1"/>
    <col min="30" max="16384" width="17.33203125" style="136"/>
  </cols>
  <sheetData>
    <row r="1" spans="1:29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</row>
    <row r="2" spans="1:29" ht="13.5" customHeight="1">
      <c r="A2" s="67" t="s">
        <v>134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158" t="s">
        <v>135</v>
      </c>
      <c r="P2" s="155"/>
      <c r="Q2" s="155"/>
      <c r="R2" s="155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</row>
    <row r="3" spans="1:29" ht="13.5" customHeight="1">
      <c r="A3" s="67"/>
      <c r="B3" s="67"/>
      <c r="C3" s="67"/>
      <c r="D3" s="67"/>
      <c r="E3" s="67"/>
      <c r="F3" s="67"/>
      <c r="G3" s="67"/>
      <c r="H3" s="67"/>
      <c r="I3" s="46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</row>
    <row r="4" spans="1:29" ht="13.5" customHeight="1">
      <c r="A4" s="67"/>
      <c r="B4" s="157" t="s">
        <v>158</v>
      </c>
      <c r="C4" s="155"/>
      <c r="D4" s="155"/>
      <c r="E4" s="155"/>
      <c r="F4" s="67"/>
      <c r="G4" s="67"/>
      <c r="H4" s="157" t="s">
        <v>171</v>
      </c>
      <c r="I4" s="155"/>
      <c r="J4" s="67"/>
      <c r="K4" s="67"/>
      <c r="L4" s="67"/>
      <c r="M4" s="67"/>
      <c r="N4" s="67"/>
      <c r="O4" s="159" t="s">
        <v>172</v>
      </c>
      <c r="P4" s="160"/>
      <c r="Q4" s="160"/>
      <c r="R4" s="160"/>
      <c r="S4" s="60"/>
      <c r="T4" s="67"/>
      <c r="U4" s="67"/>
      <c r="V4" s="67"/>
      <c r="W4" s="67"/>
      <c r="X4" s="67"/>
      <c r="Y4" s="67"/>
      <c r="Z4" s="67"/>
      <c r="AA4" s="67"/>
      <c r="AB4" s="67"/>
      <c r="AC4" s="67"/>
    </row>
    <row r="5" spans="1:29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</row>
    <row r="6" spans="1:29" ht="12.75" customHeight="1">
      <c r="A6" s="49"/>
      <c r="B6" s="156" t="s">
        <v>247</v>
      </c>
      <c r="C6" s="153"/>
      <c r="D6" s="156" t="s">
        <v>125</v>
      </c>
      <c r="E6" s="153"/>
      <c r="F6" s="156" t="s">
        <v>251</v>
      </c>
      <c r="G6" s="153"/>
      <c r="H6" s="161" t="s">
        <v>252</v>
      </c>
      <c r="I6" s="153"/>
      <c r="J6" s="156" t="s">
        <v>266</v>
      </c>
      <c r="K6" s="153"/>
      <c r="L6" s="156" t="s">
        <v>190</v>
      </c>
      <c r="M6" s="153"/>
      <c r="N6" s="71"/>
      <c r="O6" s="49" t="s">
        <v>125</v>
      </c>
      <c r="P6" s="49" t="s">
        <v>125</v>
      </c>
      <c r="Q6" s="156" t="s">
        <v>267</v>
      </c>
      <c r="R6" s="153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</row>
    <row r="7" spans="1:29" ht="14.25" customHeight="1">
      <c r="A7" s="67" t="s">
        <v>326</v>
      </c>
      <c r="B7" s="67">
        <v>2958118.21541982</v>
      </c>
      <c r="C7" s="67">
        <v>144410.77832258001</v>
      </c>
      <c r="D7" s="67">
        <v>71.249247185998598</v>
      </c>
      <c r="E7" s="67">
        <v>2.23045368369299</v>
      </c>
      <c r="F7" s="100">
        <v>240</v>
      </c>
      <c r="G7" s="27">
        <v>2</v>
      </c>
      <c r="H7" s="103">
        <v>151309.48061721399</v>
      </c>
      <c r="I7" s="46">
        <v>1004.78890621914</v>
      </c>
      <c r="J7" s="130">
        <v>3.0000000000000001E-3</v>
      </c>
      <c r="K7" s="67">
        <v>1E-3</v>
      </c>
      <c r="L7" s="130">
        <v>49.646999999999998</v>
      </c>
      <c r="M7" s="130">
        <v>1E-4</v>
      </c>
      <c r="N7" s="67"/>
      <c r="O7" s="32">
        <v>56.7468603388308</v>
      </c>
      <c r="P7" s="32">
        <v>5.3252541580671897</v>
      </c>
      <c r="Q7" s="31">
        <v>2955070.50859277</v>
      </c>
      <c r="R7" s="31">
        <v>144442.93476510499</v>
      </c>
      <c r="S7" s="67">
        <v>312673.77170525299</v>
      </c>
      <c r="T7" s="67"/>
      <c r="U7" s="67"/>
      <c r="V7" s="67"/>
      <c r="W7" s="67"/>
      <c r="X7" s="67"/>
      <c r="Y7" s="67"/>
      <c r="Z7" s="67"/>
      <c r="AA7" s="67"/>
      <c r="AB7" s="67"/>
      <c r="AC7" s="67"/>
    </row>
    <row r="8" spans="1:29" ht="14.25" customHeight="1">
      <c r="A8" s="67" t="s">
        <v>327</v>
      </c>
      <c r="B8" s="67">
        <v>2965848.5786340502</v>
      </c>
      <c r="C8" s="67">
        <v>122915.427247794</v>
      </c>
      <c r="D8" s="67">
        <v>64.968460887572306</v>
      </c>
      <c r="E8" s="67">
        <v>1.2105155031633701</v>
      </c>
      <c r="F8" s="100">
        <v>240</v>
      </c>
      <c r="G8" s="27">
        <v>2</v>
      </c>
      <c r="H8" s="103">
        <v>151309.48061721399</v>
      </c>
      <c r="I8" s="46">
        <v>1004.78890621914</v>
      </c>
      <c r="J8" s="130">
        <v>3.0000000000000001E-3</v>
      </c>
      <c r="K8" s="67">
        <v>1E-3</v>
      </c>
      <c r="L8" s="130">
        <v>26.840499999999999</v>
      </c>
      <c r="M8" s="130">
        <v>1E-4</v>
      </c>
      <c r="N8" s="67"/>
      <c r="O8" s="32">
        <v>38.143327230045799</v>
      </c>
      <c r="P8" s="32">
        <v>9.0260466822029102</v>
      </c>
      <c r="Q8" s="31">
        <v>2960211.22202081</v>
      </c>
      <c r="R8" s="31">
        <v>123044.634330268</v>
      </c>
      <c r="S8" s="67">
        <v>711214.23315314006</v>
      </c>
      <c r="T8" s="67"/>
      <c r="U8" s="67"/>
      <c r="V8" s="67"/>
      <c r="W8" s="67"/>
      <c r="X8" s="67"/>
      <c r="Y8" s="67"/>
      <c r="Z8" s="67"/>
      <c r="AA8" s="67"/>
      <c r="AB8" s="67"/>
      <c r="AC8" s="67"/>
    </row>
    <row r="9" spans="1:29" ht="14.25" customHeight="1">
      <c r="A9" s="67" t="s">
        <v>328</v>
      </c>
      <c r="B9" s="67">
        <v>3103331.2243929198</v>
      </c>
      <c r="C9" s="67">
        <v>131112.51655234801</v>
      </c>
      <c r="D9" s="67">
        <v>68.986539186266697</v>
      </c>
      <c r="E9" s="67">
        <v>1.5105528346517301</v>
      </c>
      <c r="F9" s="100">
        <v>240</v>
      </c>
      <c r="G9" s="27">
        <v>2</v>
      </c>
      <c r="H9" s="103">
        <v>151309.48061721399</v>
      </c>
      <c r="I9" s="46">
        <v>1004.78890621914</v>
      </c>
      <c r="J9" s="130">
        <v>3.0000000000000001E-3</v>
      </c>
      <c r="K9" s="67">
        <v>1E-3</v>
      </c>
      <c r="L9" s="130">
        <v>56.201000000000001</v>
      </c>
      <c r="M9" s="130">
        <v>1E-4</v>
      </c>
      <c r="N9" s="67"/>
      <c r="O9" s="32">
        <v>56.175379246226797</v>
      </c>
      <c r="P9" s="32">
        <v>4.5309347398681501</v>
      </c>
      <c r="Q9" s="31">
        <v>3100638.9324037698</v>
      </c>
      <c r="R9" s="31">
        <v>131140.15572365501</v>
      </c>
      <c r="S9" s="67">
        <v>282385.883943088</v>
      </c>
      <c r="T9" s="67"/>
      <c r="U9" s="67"/>
      <c r="V9" s="67"/>
      <c r="W9" s="67"/>
      <c r="X9" s="67"/>
      <c r="Y9" s="67"/>
      <c r="Z9" s="67"/>
      <c r="AA9" s="67"/>
      <c r="AB9" s="67"/>
      <c r="AC9" s="67"/>
    </row>
    <row r="10" spans="1:29" ht="14.25" customHeight="1">
      <c r="A10" s="67" t="s">
        <v>329</v>
      </c>
      <c r="B10" s="67">
        <v>2991637.1629425501</v>
      </c>
      <c r="C10" s="67">
        <v>402334.02808626101</v>
      </c>
      <c r="D10" s="67">
        <v>60.416693022347502</v>
      </c>
      <c r="E10" s="67">
        <v>12.033897396570801</v>
      </c>
      <c r="F10" s="100">
        <v>240</v>
      </c>
      <c r="G10" s="27">
        <v>2</v>
      </c>
      <c r="H10" s="103">
        <v>151309.48061721399</v>
      </c>
      <c r="I10" s="46">
        <v>1004.78890621914</v>
      </c>
      <c r="J10" s="130">
        <v>3.0000000000000001E-3</v>
      </c>
      <c r="K10" s="67">
        <v>1E-3</v>
      </c>
      <c r="L10" s="130">
        <v>43.590200000000003</v>
      </c>
      <c r="M10" s="130">
        <v>1E-4</v>
      </c>
      <c r="N10" s="67"/>
      <c r="O10" s="32">
        <v>43.899218908846599</v>
      </c>
      <c r="P10" s="32">
        <v>13.2343393722269</v>
      </c>
      <c r="Q10" s="31">
        <v>2988165.9818629599</v>
      </c>
      <c r="R10" s="31">
        <v>402349.001820134</v>
      </c>
      <c r="S10" s="67">
        <v>986613.84464774304</v>
      </c>
      <c r="T10" s="67"/>
      <c r="U10" s="67"/>
      <c r="V10" s="67"/>
      <c r="W10" s="67"/>
      <c r="X10" s="67"/>
      <c r="Y10" s="67"/>
      <c r="Z10" s="67"/>
      <c r="AA10" s="67"/>
      <c r="AB10" s="67"/>
      <c r="AC10" s="67"/>
    </row>
    <row r="11" spans="1:29" ht="14.2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</row>
    <row r="12" spans="1:29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</row>
    <row r="13" spans="1:29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</row>
    <row r="14" spans="1:29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</row>
    <row r="15" spans="1:29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</row>
    <row r="16" spans="1:29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</row>
    <row r="17" spans="1:29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</row>
    <row r="18" spans="1:29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</row>
    <row r="19" spans="1:29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</row>
    <row r="20" spans="1:29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</row>
    <row r="21" spans="1:29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</row>
    <row r="22" spans="1:29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</row>
    <row r="23" spans="1:29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</row>
    <row r="24" spans="1:29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</row>
    <row r="25" spans="1:29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</row>
    <row r="26" spans="1:29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</row>
    <row r="27" spans="1:29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</row>
    <row r="28" spans="1:29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</row>
    <row r="29" spans="1:29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</row>
    <row r="30" spans="1:29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</row>
    <row r="31" spans="1:29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</row>
    <row r="32" spans="1:29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</row>
    <row r="33" spans="1:29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</row>
    <row r="34" spans="1:29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</row>
    <row r="35" spans="1:29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</row>
    <row r="36" spans="1:29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</row>
    <row r="37" spans="1:29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29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</row>
    <row r="39" spans="1:29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</row>
    <row r="40" spans="1:29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</row>
    <row r="41" spans="1:29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</row>
    <row r="42" spans="1:29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</row>
    <row r="43" spans="1:29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</row>
    <row r="44" spans="1:29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</row>
    <row r="45" spans="1:29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</row>
    <row r="46" spans="1:29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</row>
    <row r="47" spans="1:29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</row>
    <row r="48" spans="1:29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</row>
    <row r="49" spans="1:29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</row>
    <row r="50" spans="1:29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</row>
    <row r="51" spans="1:29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</row>
    <row r="52" spans="1:29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</row>
    <row r="53" spans="1:29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</row>
    <row r="54" spans="1:29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</row>
    <row r="55" spans="1:29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</row>
    <row r="56" spans="1:29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</row>
    <row r="57" spans="1:29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</row>
    <row r="58" spans="1:29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</row>
    <row r="59" spans="1:29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</row>
    <row r="60" spans="1:29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</row>
    <row r="61" spans="1:29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</row>
    <row r="62" spans="1:29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</row>
    <row r="63" spans="1:29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</row>
    <row r="64" spans="1:29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</row>
    <row r="65" spans="1:29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</row>
    <row r="66" spans="1:29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</row>
    <row r="67" spans="1:29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</row>
    <row r="68" spans="1:29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</row>
    <row r="69" spans="1:29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</row>
    <row r="70" spans="1:29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</row>
    <row r="71" spans="1:29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</row>
    <row r="72" spans="1:29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</row>
    <row r="73" spans="1:29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</row>
    <row r="74" spans="1:29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</row>
    <row r="75" spans="1:29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</row>
    <row r="76" spans="1:29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</row>
    <row r="77" spans="1:29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</row>
    <row r="78" spans="1:29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</row>
    <row r="79" spans="1:29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</row>
    <row r="80" spans="1:29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</row>
    <row r="81" spans="1:29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</row>
    <row r="82" spans="1:29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</row>
    <row r="83" spans="1:29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</row>
    <row r="84" spans="1:29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</row>
    <row r="85" spans="1:29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</row>
    <row r="86" spans="1:29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</row>
    <row r="87" spans="1:29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29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</row>
    <row r="89" spans="1:29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</row>
    <row r="90" spans="1:29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</row>
    <row r="91" spans="1:29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</row>
    <row r="92" spans="1:29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</row>
    <row r="93" spans="1:29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</row>
    <row r="94" spans="1:29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</row>
    <row r="95" spans="1:29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</row>
    <row r="96" spans="1:29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</row>
    <row r="97" spans="1:29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</row>
    <row r="98" spans="1:29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</row>
    <row r="99" spans="1:29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</row>
    <row r="100" spans="1:29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</row>
    <row r="101" spans="1:29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</row>
    <row r="102" spans="1:29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</row>
    <row r="103" spans="1:29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</row>
    <row r="104" spans="1:29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</row>
    <row r="105" spans="1:29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</row>
    <row r="106" spans="1:29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</row>
    <row r="107" spans="1:29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</row>
    <row r="108" spans="1:29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</row>
    <row r="109" spans="1:29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</row>
    <row r="110" spans="1:29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</row>
    <row r="111" spans="1:29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</row>
    <row r="112" spans="1:29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</row>
    <row r="113" spans="1:29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</row>
    <row r="114" spans="1:29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</row>
    <row r="115" spans="1:29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</row>
    <row r="116" spans="1:29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</row>
    <row r="117" spans="1:29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</row>
    <row r="118" spans="1:29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</row>
    <row r="119" spans="1:29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</row>
    <row r="120" spans="1:29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</row>
    <row r="121" spans="1:29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</row>
    <row r="122" spans="1:29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</row>
    <row r="123" spans="1:29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</row>
    <row r="124" spans="1:29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</row>
    <row r="125" spans="1:29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</row>
    <row r="126" spans="1:29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</row>
    <row r="127" spans="1:29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</row>
    <row r="128" spans="1:29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</row>
    <row r="129" spans="1:29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</row>
    <row r="130" spans="1:29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</row>
    <row r="131" spans="1:29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</row>
    <row r="132" spans="1:29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</row>
    <row r="133" spans="1:29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</row>
    <row r="134" spans="1:29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</row>
    <row r="135" spans="1:29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</row>
    <row r="136" spans="1:29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</row>
    <row r="137" spans="1:29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29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</row>
    <row r="139" spans="1:29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</row>
    <row r="140" spans="1:29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</row>
    <row r="141" spans="1:29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</row>
    <row r="142" spans="1:29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</row>
    <row r="143" spans="1:29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</row>
    <row r="144" spans="1:29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</row>
    <row r="145" spans="1:29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</row>
    <row r="146" spans="1:29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</row>
    <row r="147" spans="1:29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</row>
    <row r="148" spans="1:29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</row>
    <row r="149" spans="1:29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</row>
    <row r="150" spans="1:29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</row>
    <row r="151" spans="1:29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</row>
    <row r="152" spans="1:29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</row>
    <row r="153" spans="1:29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</row>
    <row r="154" spans="1:29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</row>
    <row r="155" spans="1:29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</row>
    <row r="156" spans="1:29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</row>
    <row r="157" spans="1:29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</row>
    <row r="158" spans="1:29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</row>
    <row r="159" spans="1:29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</row>
    <row r="160" spans="1:29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</row>
    <row r="161" spans="1:29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</row>
    <row r="162" spans="1:29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</row>
    <row r="163" spans="1:29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</row>
    <row r="164" spans="1:29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</row>
    <row r="165" spans="1:29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</row>
    <row r="166" spans="1:29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</row>
    <row r="167" spans="1:29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</row>
    <row r="168" spans="1:29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</row>
    <row r="169" spans="1:29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</row>
    <row r="170" spans="1:29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</row>
    <row r="171" spans="1:29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</row>
    <row r="172" spans="1:29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</row>
    <row r="173" spans="1:29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</row>
    <row r="174" spans="1:29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</row>
    <row r="175" spans="1:29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</row>
    <row r="176" spans="1:29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</row>
    <row r="177" spans="1:29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</row>
    <row r="178" spans="1:29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</row>
    <row r="179" spans="1:29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</row>
    <row r="180" spans="1:29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</row>
    <row r="181" spans="1:29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</row>
    <row r="182" spans="1:29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</row>
    <row r="183" spans="1:29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</row>
    <row r="184" spans="1:29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</row>
    <row r="185" spans="1:29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</row>
    <row r="186" spans="1:29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</row>
    <row r="187" spans="1:29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29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</row>
    <row r="189" spans="1:29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</row>
    <row r="190" spans="1:29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</row>
    <row r="191" spans="1:29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</row>
    <row r="192" spans="1:29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</row>
    <row r="193" spans="1:29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</row>
    <row r="194" spans="1:29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</row>
    <row r="195" spans="1:29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</row>
    <row r="196" spans="1:29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</row>
    <row r="197" spans="1:29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</row>
    <row r="198" spans="1:29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</row>
    <row r="199" spans="1:29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</row>
    <row r="200" spans="1:29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</row>
    <row r="201" spans="1:29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</row>
    <row r="202" spans="1:29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</row>
    <row r="203" spans="1:29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</row>
    <row r="204" spans="1:29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</row>
    <row r="205" spans="1:29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</row>
    <row r="206" spans="1:29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</row>
    <row r="207" spans="1:29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</row>
    <row r="208" spans="1:29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</row>
    <row r="209" spans="1:29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</row>
    <row r="210" spans="1:29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</row>
    <row r="211" spans="1:29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</row>
    <row r="212" spans="1:29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</row>
    <row r="213" spans="1:29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</row>
    <row r="214" spans="1:29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</row>
    <row r="215" spans="1:29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</row>
    <row r="216" spans="1:29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</row>
    <row r="217" spans="1:29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</row>
    <row r="218" spans="1:29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</row>
    <row r="219" spans="1:29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</row>
    <row r="220" spans="1:29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</row>
    <row r="221" spans="1:29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</row>
    <row r="222" spans="1:29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</row>
    <row r="223" spans="1:29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</row>
    <row r="224" spans="1:29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</row>
    <row r="225" spans="1:29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</row>
    <row r="226" spans="1:29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</row>
    <row r="227" spans="1:29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</row>
    <row r="228" spans="1:29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</row>
    <row r="229" spans="1:29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</row>
    <row r="230" spans="1:29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</row>
    <row r="231" spans="1:29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</row>
    <row r="232" spans="1:29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</row>
    <row r="233" spans="1:29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</row>
    <row r="234" spans="1:29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</row>
    <row r="235" spans="1:29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</row>
    <row r="236" spans="1:29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</row>
    <row r="237" spans="1:29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29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</row>
    <row r="239" spans="1:29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</row>
    <row r="240" spans="1:29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</row>
    <row r="241" spans="1:29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</row>
    <row r="242" spans="1:29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</row>
    <row r="243" spans="1:29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</row>
    <row r="244" spans="1:29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</row>
    <row r="245" spans="1:29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</row>
    <row r="246" spans="1:29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</row>
    <row r="247" spans="1:29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</row>
    <row r="248" spans="1:29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</row>
    <row r="249" spans="1:29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</row>
    <row r="250" spans="1:29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</row>
    <row r="251" spans="1:29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</row>
    <row r="252" spans="1:29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</row>
    <row r="253" spans="1:29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</row>
    <row r="254" spans="1:29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</row>
    <row r="255" spans="1:29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</row>
    <row r="256" spans="1:29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</row>
    <row r="257" spans="1:29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</row>
    <row r="258" spans="1:29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</row>
    <row r="259" spans="1:29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</row>
    <row r="260" spans="1:29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</row>
    <row r="261" spans="1:29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</row>
    <row r="262" spans="1:29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</row>
    <row r="263" spans="1:29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</row>
    <row r="264" spans="1:29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</row>
    <row r="265" spans="1:29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</row>
    <row r="266" spans="1:29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</row>
    <row r="267" spans="1:29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</row>
    <row r="268" spans="1:29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</row>
    <row r="269" spans="1:29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</row>
    <row r="270" spans="1:29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</row>
    <row r="271" spans="1:29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</row>
    <row r="272" spans="1:29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</row>
    <row r="273" spans="1:29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</row>
    <row r="274" spans="1:29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</row>
    <row r="275" spans="1:29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</row>
    <row r="276" spans="1:29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</row>
    <row r="277" spans="1:29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</row>
    <row r="278" spans="1:29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</row>
    <row r="279" spans="1:29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</row>
    <row r="280" spans="1:29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</row>
    <row r="281" spans="1:29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</row>
    <row r="282" spans="1:29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</row>
    <row r="283" spans="1:29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</row>
    <row r="284" spans="1:29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</row>
    <row r="285" spans="1:29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</row>
    <row r="286" spans="1:29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</row>
    <row r="287" spans="1:29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29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</row>
    <row r="289" spans="1:29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</row>
    <row r="290" spans="1:29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</row>
    <row r="291" spans="1:29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</row>
    <row r="292" spans="1:29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</row>
    <row r="293" spans="1:29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</row>
    <row r="294" spans="1:29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</row>
    <row r="295" spans="1:29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</row>
    <row r="296" spans="1:29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</row>
    <row r="297" spans="1:29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</row>
    <row r="298" spans="1:29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</row>
    <row r="299" spans="1:29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</row>
    <row r="300" spans="1:29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</row>
    <row r="301" spans="1:29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</row>
    <row r="302" spans="1:29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</row>
    <row r="303" spans="1:29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</row>
    <row r="304" spans="1:29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</row>
    <row r="305" spans="1:29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</row>
    <row r="306" spans="1:29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</row>
    <row r="307" spans="1:29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</row>
    <row r="308" spans="1:29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</row>
    <row r="309" spans="1:29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</row>
    <row r="310" spans="1:29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</row>
    <row r="311" spans="1:29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</row>
    <row r="312" spans="1:29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</row>
    <row r="313" spans="1:29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</row>
    <row r="314" spans="1:29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</row>
    <row r="315" spans="1:29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</row>
    <row r="316" spans="1:29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</row>
    <row r="317" spans="1:29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</row>
    <row r="318" spans="1:29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</row>
    <row r="319" spans="1:29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</row>
    <row r="320" spans="1:29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</row>
    <row r="321" spans="1:29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</row>
    <row r="322" spans="1:29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</row>
    <row r="323" spans="1:29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</row>
    <row r="324" spans="1:29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</row>
    <row r="325" spans="1:29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</row>
    <row r="326" spans="1:29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</row>
    <row r="327" spans="1:29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</row>
    <row r="328" spans="1:29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</row>
    <row r="329" spans="1:29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</row>
    <row r="330" spans="1:29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</row>
    <row r="331" spans="1:29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</row>
    <row r="332" spans="1:29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</row>
    <row r="333" spans="1:29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</row>
    <row r="334" spans="1:29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</row>
    <row r="335" spans="1:29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</row>
    <row r="336" spans="1:29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</row>
    <row r="337" spans="1:29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29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</row>
    <row r="339" spans="1:29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</row>
    <row r="340" spans="1:29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</row>
    <row r="341" spans="1:29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</row>
    <row r="342" spans="1:29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</row>
    <row r="343" spans="1:29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</row>
    <row r="344" spans="1:29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</row>
    <row r="345" spans="1:29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</row>
    <row r="346" spans="1:29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</row>
    <row r="347" spans="1:29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</row>
    <row r="348" spans="1:29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</row>
    <row r="349" spans="1:29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</row>
    <row r="350" spans="1:29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</row>
    <row r="351" spans="1:29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</row>
    <row r="352" spans="1:29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</row>
    <row r="353" spans="1:29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</row>
    <row r="354" spans="1:29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</row>
    <row r="355" spans="1:29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</row>
    <row r="356" spans="1:29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</row>
    <row r="357" spans="1:29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</row>
    <row r="358" spans="1:29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</row>
    <row r="359" spans="1:29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</row>
    <row r="360" spans="1:29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</row>
    <row r="361" spans="1:29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</row>
    <row r="362" spans="1:29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</row>
    <row r="363" spans="1:29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</row>
    <row r="364" spans="1:29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</row>
    <row r="365" spans="1:29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</row>
    <row r="366" spans="1:29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</row>
    <row r="367" spans="1:29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</row>
    <row r="368" spans="1:29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</row>
    <row r="369" spans="1:29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</row>
    <row r="370" spans="1:29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</row>
    <row r="371" spans="1:29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</row>
    <row r="372" spans="1:29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</row>
    <row r="373" spans="1:29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</row>
    <row r="374" spans="1:29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</row>
    <row r="375" spans="1:29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</row>
    <row r="376" spans="1:29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</row>
    <row r="377" spans="1:29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</row>
    <row r="378" spans="1:29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</row>
    <row r="379" spans="1:29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</row>
    <row r="380" spans="1:29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</row>
    <row r="381" spans="1:29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</row>
    <row r="382" spans="1:29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</row>
    <row r="383" spans="1:29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</row>
    <row r="384" spans="1:29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</row>
    <row r="385" spans="1:29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</row>
    <row r="386" spans="1:29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</row>
    <row r="387" spans="1:29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</row>
    <row r="388" spans="1:29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</row>
    <row r="389" spans="1:29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</row>
    <row r="390" spans="1:29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</row>
    <row r="391" spans="1:29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</row>
    <row r="392" spans="1:29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</row>
    <row r="393" spans="1:29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</row>
    <row r="394" spans="1:29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</row>
    <row r="395" spans="1:29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</row>
    <row r="396" spans="1:29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</row>
    <row r="397" spans="1:29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</row>
    <row r="398" spans="1:29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</row>
    <row r="399" spans="1:29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</row>
    <row r="400" spans="1:29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</row>
    <row r="401" spans="1:29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</row>
    <row r="402" spans="1:29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</row>
    <row r="403" spans="1:29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</row>
    <row r="404" spans="1:29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</row>
    <row r="405" spans="1:29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</row>
    <row r="406" spans="1:29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</row>
    <row r="407" spans="1:29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</row>
    <row r="408" spans="1:29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</row>
    <row r="409" spans="1:29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</row>
    <row r="410" spans="1:29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</row>
    <row r="411" spans="1:29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</row>
    <row r="412" spans="1:29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</row>
    <row r="413" spans="1:29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</row>
    <row r="414" spans="1:29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</row>
    <row r="415" spans="1:29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</row>
    <row r="416" spans="1:29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</row>
    <row r="417" spans="1:29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</row>
    <row r="418" spans="1:29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</row>
    <row r="419" spans="1:29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</row>
    <row r="420" spans="1:29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</row>
    <row r="421" spans="1:29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</row>
    <row r="422" spans="1:29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</row>
    <row r="423" spans="1:29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</row>
    <row r="424" spans="1:29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</row>
    <row r="425" spans="1:29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</row>
    <row r="426" spans="1:29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</row>
    <row r="427" spans="1:29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</row>
    <row r="428" spans="1:29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</row>
    <row r="429" spans="1:29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</row>
    <row r="430" spans="1:29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</row>
    <row r="431" spans="1:29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</row>
    <row r="432" spans="1:29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</row>
    <row r="433" spans="1:29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</row>
    <row r="434" spans="1:29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</row>
    <row r="435" spans="1:29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</row>
    <row r="436" spans="1:29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</row>
    <row r="437" spans="1:29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</row>
    <row r="438" spans="1:29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</row>
    <row r="439" spans="1:29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</row>
    <row r="440" spans="1:29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</row>
    <row r="441" spans="1:29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</row>
    <row r="442" spans="1:29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</row>
    <row r="443" spans="1:29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</row>
    <row r="444" spans="1:29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</row>
    <row r="445" spans="1:29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</row>
    <row r="446" spans="1:29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</row>
    <row r="447" spans="1:29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</row>
    <row r="448" spans="1:29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</row>
    <row r="449" spans="1:29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</row>
    <row r="450" spans="1:29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</row>
    <row r="451" spans="1:29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</row>
    <row r="452" spans="1:29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</row>
    <row r="453" spans="1:29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</row>
    <row r="454" spans="1:29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</row>
    <row r="455" spans="1:29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</row>
    <row r="456" spans="1:29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</row>
    <row r="457" spans="1:29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</row>
    <row r="458" spans="1:29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</row>
    <row r="459" spans="1:29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</row>
    <row r="460" spans="1:29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</row>
    <row r="461" spans="1:29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</row>
    <row r="462" spans="1:29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</row>
    <row r="463" spans="1:29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</row>
    <row r="464" spans="1:29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</row>
    <row r="465" spans="1:29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</row>
    <row r="466" spans="1:29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</row>
    <row r="467" spans="1:29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</row>
    <row r="468" spans="1:29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</row>
    <row r="469" spans="1:29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</row>
    <row r="470" spans="1:29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</row>
    <row r="471" spans="1:29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</row>
    <row r="472" spans="1:29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</row>
    <row r="473" spans="1:29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</row>
    <row r="474" spans="1:29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</row>
    <row r="475" spans="1:29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</row>
    <row r="476" spans="1:29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</row>
    <row r="477" spans="1:29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</row>
    <row r="478" spans="1:29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</row>
    <row r="479" spans="1:29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</row>
    <row r="480" spans="1:29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</row>
    <row r="481" spans="1:29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</row>
    <row r="482" spans="1:29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</row>
    <row r="483" spans="1:29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</row>
    <row r="484" spans="1:29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</row>
    <row r="485" spans="1:29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</row>
    <row r="486" spans="1:29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</row>
    <row r="487" spans="1:29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</row>
    <row r="488" spans="1:29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</row>
    <row r="489" spans="1:29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</row>
    <row r="490" spans="1:29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</row>
    <row r="491" spans="1:29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</row>
    <row r="492" spans="1:29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</row>
    <row r="493" spans="1:29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</row>
    <row r="494" spans="1:29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</row>
    <row r="495" spans="1:29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</row>
    <row r="496" spans="1:29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</row>
    <row r="497" spans="1:29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</row>
    <row r="498" spans="1:29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</row>
    <row r="499" spans="1:29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</row>
    <row r="500" spans="1:29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</row>
    <row r="501" spans="1:29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</row>
    <row r="502" spans="1:29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</row>
    <row r="503" spans="1:29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</row>
    <row r="504" spans="1:29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</row>
    <row r="505" spans="1:29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</row>
    <row r="506" spans="1:29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</row>
    <row r="507" spans="1:29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</row>
    <row r="508" spans="1:29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</row>
    <row r="509" spans="1:29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</row>
    <row r="510" spans="1:29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</row>
    <row r="511" spans="1:29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</row>
    <row r="512" spans="1:29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</row>
    <row r="513" spans="1:29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</row>
    <row r="514" spans="1:29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</row>
    <row r="515" spans="1:29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</row>
    <row r="516" spans="1:29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</row>
    <row r="517" spans="1:29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</row>
    <row r="518" spans="1:29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</row>
    <row r="519" spans="1:29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</row>
    <row r="520" spans="1:29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</row>
    <row r="521" spans="1:29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</row>
    <row r="522" spans="1:29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</row>
    <row r="523" spans="1:29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</row>
    <row r="524" spans="1:29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</row>
    <row r="525" spans="1:29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</row>
    <row r="526" spans="1:29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</row>
    <row r="527" spans="1:29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</row>
    <row r="528" spans="1:29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</row>
    <row r="529" spans="1:29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</row>
    <row r="530" spans="1:29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</row>
    <row r="531" spans="1:29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</row>
    <row r="532" spans="1:29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</row>
    <row r="533" spans="1:29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</row>
    <row r="534" spans="1:29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</row>
    <row r="535" spans="1:29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</row>
    <row r="536" spans="1:29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</row>
    <row r="537" spans="1:29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</row>
    <row r="538" spans="1:29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</row>
    <row r="539" spans="1:29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</row>
    <row r="540" spans="1:29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</row>
    <row r="541" spans="1:29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</row>
    <row r="542" spans="1:29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</row>
    <row r="543" spans="1:29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</row>
    <row r="544" spans="1:29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</row>
    <row r="545" spans="1:29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</row>
    <row r="546" spans="1:29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</row>
    <row r="547" spans="1:29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</row>
    <row r="548" spans="1:29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</row>
    <row r="549" spans="1:29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</row>
    <row r="550" spans="1:29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</row>
    <row r="551" spans="1:29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</row>
    <row r="552" spans="1:29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</row>
    <row r="553" spans="1:29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</row>
    <row r="554" spans="1:29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</row>
    <row r="555" spans="1:29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</row>
    <row r="556" spans="1:29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</row>
    <row r="557" spans="1:29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</row>
    <row r="558" spans="1:29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</row>
    <row r="559" spans="1:29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</row>
    <row r="560" spans="1:29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</row>
    <row r="561" spans="1:29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</row>
    <row r="562" spans="1:29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</row>
    <row r="563" spans="1:29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</row>
    <row r="564" spans="1:29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</row>
    <row r="565" spans="1:29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</row>
    <row r="566" spans="1:29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</row>
    <row r="567" spans="1:29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</row>
    <row r="568" spans="1:29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</row>
    <row r="569" spans="1:29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</row>
    <row r="570" spans="1:29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</row>
    <row r="571" spans="1:29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</row>
    <row r="572" spans="1:29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</row>
    <row r="573" spans="1:29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</row>
    <row r="574" spans="1:29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</row>
    <row r="575" spans="1:29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</row>
    <row r="576" spans="1:29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</row>
    <row r="577" spans="1:29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</row>
    <row r="578" spans="1:29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</row>
    <row r="579" spans="1:29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</row>
    <row r="580" spans="1:29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</row>
    <row r="581" spans="1:29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</row>
    <row r="582" spans="1:29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</row>
    <row r="583" spans="1:29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</row>
    <row r="584" spans="1:29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</row>
    <row r="585" spans="1:29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</row>
    <row r="586" spans="1:29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</row>
    <row r="587" spans="1:29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</row>
    <row r="588" spans="1:29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</row>
    <row r="589" spans="1:29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</row>
    <row r="590" spans="1:29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</row>
    <row r="591" spans="1:29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</row>
    <row r="592" spans="1:29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</row>
    <row r="593" spans="1:29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</row>
    <row r="594" spans="1:29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</row>
    <row r="595" spans="1:29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</row>
    <row r="596" spans="1:29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</row>
    <row r="597" spans="1:29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</row>
    <row r="598" spans="1:29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</row>
    <row r="599" spans="1:29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</row>
    <row r="600" spans="1:29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</row>
    <row r="601" spans="1:29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</row>
    <row r="602" spans="1:29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</row>
    <row r="603" spans="1:29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</row>
    <row r="604" spans="1:29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</row>
    <row r="605" spans="1:29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</row>
    <row r="606" spans="1:29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</row>
    <row r="607" spans="1:29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</row>
    <row r="608" spans="1:29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</row>
    <row r="609" spans="1:29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</row>
    <row r="610" spans="1:29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</row>
    <row r="611" spans="1:29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</row>
    <row r="612" spans="1:29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</row>
    <row r="613" spans="1:29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</row>
    <row r="614" spans="1:29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</row>
    <row r="615" spans="1:29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</row>
    <row r="616" spans="1:29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</row>
    <row r="617" spans="1:29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</row>
    <row r="618" spans="1:29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</row>
    <row r="619" spans="1:29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</row>
    <row r="620" spans="1:29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</row>
    <row r="621" spans="1:29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</row>
    <row r="622" spans="1:29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</row>
    <row r="623" spans="1:29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</row>
    <row r="624" spans="1:29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</row>
    <row r="625" spans="1:29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</row>
    <row r="626" spans="1:29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</row>
    <row r="627" spans="1:29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</row>
    <row r="628" spans="1:29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</row>
    <row r="629" spans="1:29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</row>
    <row r="630" spans="1:29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</row>
    <row r="631" spans="1:29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</row>
    <row r="632" spans="1:29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</row>
    <row r="633" spans="1:29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</row>
    <row r="634" spans="1:29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</row>
    <row r="635" spans="1:29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</row>
    <row r="636" spans="1:29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</row>
    <row r="637" spans="1:29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</row>
    <row r="638" spans="1:29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</row>
    <row r="639" spans="1:29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</row>
    <row r="640" spans="1:29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</row>
    <row r="641" spans="1:29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</row>
    <row r="642" spans="1:29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</row>
    <row r="643" spans="1:29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</row>
    <row r="644" spans="1:29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</row>
    <row r="645" spans="1:29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</row>
    <row r="646" spans="1:29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</row>
    <row r="647" spans="1:29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</row>
    <row r="648" spans="1:29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</row>
    <row r="649" spans="1:29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</row>
    <row r="650" spans="1:29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</row>
    <row r="651" spans="1:29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</row>
    <row r="652" spans="1:29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</row>
    <row r="653" spans="1:29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</row>
    <row r="654" spans="1:29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</row>
    <row r="655" spans="1:29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</row>
    <row r="656" spans="1:29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</row>
    <row r="657" spans="1:29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</row>
    <row r="658" spans="1:29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</row>
    <row r="659" spans="1:29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</row>
    <row r="660" spans="1:29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</row>
    <row r="661" spans="1:29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</row>
    <row r="662" spans="1:29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</row>
    <row r="663" spans="1:29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</row>
    <row r="664" spans="1:29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</row>
    <row r="665" spans="1:29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</row>
    <row r="666" spans="1:29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</row>
    <row r="667" spans="1:29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</row>
    <row r="668" spans="1:29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</row>
    <row r="669" spans="1:29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</row>
    <row r="670" spans="1:29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</row>
    <row r="671" spans="1:29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</row>
    <row r="672" spans="1:29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</row>
    <row r="673" spans="1:29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</row>
    <row r="674" spans="1:29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</row>
    <row r="675" spans="1:29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</row>
    <row r="676" spans="1:29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</row>
    <row r="677" spans="1:29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</row>
    <row r="678" spans="1:29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</row>
    <row r="679" spans="1:29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</row>
    <row r="680" spans="1:29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</row>
    <row r="681" spans="1:29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</row>
    <row r="682" spans="1:29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</row>
    <row r="683" spans="1:29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</row>
    <row r="684" spans="1:29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</row>
    <row r="685" spans="1:29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</row>
    <row r="686" spans="1:29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</row>
    <row r="687" spans="1:29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</row>
    <row r="688" spans="1:29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</row>
    <row r="689" spans="1:29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</row>
    <row r="690" spans="1:29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</row>
    <row r="691" spans="1:29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</row>
    <row r="692" spans="1:29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</row>
    <row r="693" spans="1:29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</row>
    <row r="694" spans="1:29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</row>
    <row r="695" spans="1:29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</row>
    <row r="696" spans="1:29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</row>
    <row r="697" spans="1:29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</row>
    <row r="698" spans="1:29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</row>
    <row r="699" spans="1:29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</row>
    <row r="700" spans="1:29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</row>
    <row r="701" spans="1:29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</row>
    <row r="702" spans="1:29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</row>
    <row r="703" spans="1:29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</row>
    <row r="704" spans="1:29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</row>
    <row r="705" spans="1:29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</row>
    <row r="706" spans="1:29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</row>
    <row r="707" spans="1:29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</row>
    <row r="708" spans="1:29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</row>
    <row r="709" spans="1:29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</row>
    <row r="710" spans="1:29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</row>
    <row r="711" spans="1:29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</row>
    <row r="712" spans="1:29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</row>
    <row r="713" spans="1:29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</row>
    <row r="714" spans="1:29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</row>
    <row r="715" spans="1:29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</row>
    <row r="716" spans="1:29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</row>
    <row r="717" spans="1:29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</row>
    <row r="718" spans="1:29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</row>
    <row r="719" spans="1:29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</row>
    <row r="720" spans="1:29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</row>
    <row r="721" spans="1:29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</row>
    <row r="722" spans="1:29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</row>
    <row r="723" spans="1:29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</row>
    <row r="724" spans="1:29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</row>
    <row r="725" spans="1:29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</row>
    <row r="726" spans="1:29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</row>
    <row r="727" spans="1:29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</row>
    <row r="728" spans="1:29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</row>
    <row r="729" spans="1:29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</row>
    <row r="730" spans="1:29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</row>
    <row r="731" spans="1:29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</row>
    <row r="732" spans="1:29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</row>
    <row r="733" spans="1:29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</row>
    <row r="734" spans="1:29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</row>
    <row r="735" spans="1:29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</row>
    <row r="736" spans="1:29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</row>
    <row r="737" spans="1:29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</row>
    <row r="738" spans="1:29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</row>
    <row r="739" spans="1:29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</row>
    <row r="740" spans="1:29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</row>
    <row r="741" spans="1:29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</row>
    <row r="742" spans="1:29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</row>
    <row r="743" spans="1:29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</row>
    <row r="744" spans="1:29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</row>
    <row r="745" spans="1:29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</row>
    <row r="746" spans="1:29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</row>
    <row r="747" spans="1:29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</row>
    <row r="748" spans="1:29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</row>
    <row r="749" spans="1:29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</row>
    <row r="750" spans="1:29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</row>
    <row r="751" spans="1:29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</row>
    <row r="752" spans="1:29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</row>
    <row r="753" spans="1:29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</row>
    <row r="754" spans="1:29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</row>
    <row r="755" spans="1:29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</row>
    <row r="756" spans="1:29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</row>
    <row r="757" spans="1:29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</row>
    <row r="758" spans="1:29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</row>
    <row r="759" spans="1:29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</row>
    <row r="760" spans="1:29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</row>
    <row r="761" spans="1:29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</row>
    <row r="762" spans="1:29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</row>
    <row r="763" spans="1:29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</row>
    <row r="764" spans="1:29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</row>
    <row r="765" spans="1:29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</row>
    <row r="766" spans="1:29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</row>
    <row r="767" spans="1:29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</row>
    <row r="768" spans="1:29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</row>
    <row r="769" spans="1:29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</row>
    <row r="770" spans="1:29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</row>
    <row r="771" spans="1:29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</row>
    <row r="772" spans="1:29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</row>
    <row r="773" spans="1:29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</row>
    <row r="774" spans="1:29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</row>
    <row r="775" spans="1:29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</row>
    <row r="776" spans="1:29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</row>
    <row r="777" spans="1:29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</row>
    <row r="778" spans="1:29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</row>
    <row r="779" spans="1:29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</row>
    <row r="780" spans="1:29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</row>
    <row r="781" spans="1:29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</row>
    <row r="782" spans="1:29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</row>
    <row r="783" spans="1:29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</row>
    <row r="784" spans="1:29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</row>
    <row r="785" spans="1:29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</row>
    <row r="786" spans="1:29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</row>
    <row r="787" spans="1:29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</row>
    <row r="788" spans="1:29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</row>
    <row r="789" spans="1:29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</row>
    <row r="790" spans="1:29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</row>
    <row r="791" spans="1:29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</row>
    <row r="792" spans="1:29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</row>
    <row r="793" spans="1:29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</row>
    <row r="794" spans="1:29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</row>
    <row r="795" spans="1:29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</row>
    <row r="796" spans="1:29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</row>
    <row r="797" spans="1:29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</row>
    <row r="798" spans="1:29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</row>
    <row r="799" spans="1:29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</row>
    <row r="800" spans="1:29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</row>
    <row r="801" spans="1:29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</row>
    <row r="802" spans="1:29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</row>
    <row r="803" spans="1:29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</row>
    <row r="804" spans="1:29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</row>
    <row r="805" spans="1:29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</row>
    <row r="806" spans="1:29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</row>
    <row r="807" spans="1:29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</row>
    <row r="808" spans="1:29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</row>
    <row r="809" spans="1:29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</row>
    <row r="810" spans="1:29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</row>
    <row r="811" spans="1:29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</row>
    <row r="812" spans="1:29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</row>
    <row r="813" spans="1:29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</row>
    <row r="814" spans="1:29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</row>
    <row r="815" spans="1:29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</row>
    <row r="816" spans="1:29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</row>
    <row r="817" spans="1:29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</row>
    <row r="818" spans="1:29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</row>
    <row r="819" spans="1:29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</row>
    <row r="820" spans="1:29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</row>
    <row r="821" spans="1:29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</row>
    <row r="822" spans="1:29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</row>
    <row r="823" spans="1:29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</row>
    <row r="824" spans="1:29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</row>
    <row r="825" spans="1:29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</row>
    <row r="826" spans="1:29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</row>
    <row r="827" spans="1:29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</row>
    <row r="828" spans="1:29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</row>
    <row r="829" spans="1:29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</row>
    <row r="830" spans="1:29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</row>
    <row r="831" spans="1:29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</row>
    <row r="832" spans="1:29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</row>
    <row r="833" spans="1:29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</row>
    <row r="834" spans="1:29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</row>
    <row r="835" spans="1:29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</row>
    <row r="836" spans="1:29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</row>
    <row r="837" spans="1:29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</row>
    <row r="838" spans="1:29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</row>
    <row r="839" spans="1:29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</row>
    <row r="840" spans="1:29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</row>
    <row r="841" spans="1:29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</row>
    <row r="842" spans="1:29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</row>
    <row r="843" spans="1:29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</row>
    <row r="844" spans="1:29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</row>
    <row r="845" spans="1:29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</row>
    <row r="846" spans="1:29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</row>
    <row r="847" spans="1:29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</row>
    <row r="848" spans="1:29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</row>
    <row r="849" spans="1:29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</row>
    <row r="850" spans="1:29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</row>
    <row r="851" spans="1:29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</row>
    <row r="852" spans="1:29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</row>
    <row r="853" spans="1:29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</row>
    <row r="854" spans="1:29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</row>
    <row r="855" spans="1:29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</row>
    <row r="856" spans="1:29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</row>
    <row r="857" spans="1:29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</row>
    <row r="858" spans="1:29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</row>
    <row r="859" spans="1:29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</row>
    <row r="860" spans="1:29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</row>
    <row r="861" spans="1:29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</row>
    <row r="862" spans="1:29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</row>
    <row r="863" spans="1:29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</row>
    <row r="864" spans="1:29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</row>
    <row r="865" spans="1:29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</row>
    <row r="866" spans="1:29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</row>
    <row r="867" spans="1:29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</row>
    <row r="868" spans="1:29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</row>
    <row r="869" spans="1:29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</row>
    <row r="870" spans="1:29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</row>
    <row r="871" spans="1:29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</row>
    <row r="872" spans="1:29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</row>
    <row r="873" spans="1:29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</row>
    <row r="874" spans="1:29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</row>
    <row r="875" spans="1:29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</row>
    <row r="876" spans="1:29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</row>
    <row r="877" spans="1:29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</row>
    <row r="878" spans="1:29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</row>
    <row r="879" spans="1:29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</row>
    <row r="880" spans="1:29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</row>
    <row r="881" spans="1:29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</row>
    <row r="882" spans="1:29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</row>
    <row r="883" spans="1:29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</row>
    <row r="884" spans="1:29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</row>
    <row r="885" spans="1:29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</row>
    <row r="886" spans="1:29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</row>
    <row r="887" spans="1:29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</row>
    <row r="888" spans="1:29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</row>
    <row r="889" spans="1:29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</row>
    <row r="890" spans="1:29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</row>
    <row r="891" spans="1:29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</row>
    <row r="892" spans="1:29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</row>
    <row r="893" spans="1:29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</row>
    <row r="894" spans="1:29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</row>
    <row r="895" spans="1:29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</row>
    <row r="896" spans="1:29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</row>
    <row r="897" spans="1:29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</row>
    <row r="898" spans="1:29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</row>
    <row r="899" spans="1:29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</row>
    <row r="900" spans="1:29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</row>
    <row r="901" spans="1:29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</row>
    <row r="902" spans="1:29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</row>
    <row r="903" spans="1:29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</row>
    <row r="904" spans="1:29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</row>
    <row r="905" spans="1:29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</row>
    <row r="906" spans="1:29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</row>
    <row r="907" spans="1:29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</row>
    <row r="908" spans="1:29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</row>
    <row r="909" spans="1:29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</row>
    <row r="910" spans="1:29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</row>
    <row r="911" spans="1:29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</row>
    <row r="912" spans="1:29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</row>
    <row r="913" spans="1:29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</row>
    <row r="914" spans="1:29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</row>
    <row r="915" spans="1:29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</row>
    <row r="916" spans="1:29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</row>
    <row r="917" spans="1:29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</row>
    <row r="918" spans="1:29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</row>
    <row r="919" spans="1:29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</row>
    <row r="920" spans="1:29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</row>
    <row r="921" spans="1:29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</row>
    <row r="922" spans="1:29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</row>
    <row r="923" spans="1:29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</row>
    <row r="924" spans="1:29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</row>
    <row r="925" spans="1:29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</row>
    <row r="926" spans="1:29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</row>
    <row r="927" spans="1:29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</row>
    <row r="928" spans="1:29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</row>
    <row r="929" spans="1:29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</row>
    <row r="930" spans="1:29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</row>
    <row r="931" spans="1:29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</row>
    <row r="932" spans="1:29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</row>
    <row r="933" spans="1:29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</row>
    <row r="934" spans="1:29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</row>
    <row r="935" spans="1:29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</row>
    <row r="936" spans="1:29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</row>
    <row r="937" spans="1:29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</row>
    <row r="938" spans="1:29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</row>
    <row r="939" spans="1:29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</row>
    <row r="940" spans="1:29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</row>
    <row r="941" spans="1:29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</row>
    <row r="942" spans="1:29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</row>
    <row r="943" spans="1:29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</row>
    <row r="944" spans="1:29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</row>
    <row r="945" spans="1:29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</row>
    <row r="946" spans="1:29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</row>
    <row r="947" spans="1:29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</row>
    <row r="948" spans="1:29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</row>
    <row r="949" spans="1:29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</row>
    <row r="950" spans="1:29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</row>
    <row r="951" spans="1:29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</row>
    <row r="952" spans="1:29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</row>
    <row r="953" spans="1:29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</row>
    <row r="954" spans="1:29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</row>
    <row r="955" spans="1:29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</row>
    <row r="956" spans="1:29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</row>
    <row r="957" spans="1:29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</row>
    <row r="958" spans="1:29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</row>
    <row r="959" spans="1:29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</row>
    <row r="960" spans="1:29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</row>
    <row r="961" spans="1:29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</row>
    <row r="962" spans="1:29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</row>
    <row r="963" spans="1:29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</row>
    <row r="964" spans="1:29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</row>
    <row r="965" spans="1:29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</row>
    <row r="966" spans="1:29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</row>
    <row r="967" spans="1:29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</row>
    <row r="968" spans="1:29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</row>
    <row r="969" spans="1:29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</row>
    <row r="970" spans="1:29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</row>
    <row r="971" spans="1:29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</row>
    <row r="972" spans="1:29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</row>
    <row r="973" spans="1:29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</row>
    <row r="974" spans="1:29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</row>
    <row r="975" spans="1:29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</row>
    <row r="976" spans="1:29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</row>
    <row r="977" spans="1:29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</row>
    <row r="978" spans="1:29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</row>
    <row r="979" spans="1:29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</row>
    <row r="980" spans="1:29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</row>
    <row r="981" spans="1:29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</row>
    <row r="982" spans="1:29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</row>
    <row r="983" spans="1:29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</row>
    <row r="984" spans="1:29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</row>
    <row r="985" spans="1:29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</row>
    <row r="986" spans="1:29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</row>
    <row r="987" spans="1:29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</row>
    <row r="988" spans="1:29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</row>
    <row r="989" spans="1:29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</row>
    <row r="990" spans="1:29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</row>
    <row r="991" spans="1:29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</row>
    <row r="992" spans="1:29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</row>
    <row r="993" spans="1:29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</row>
    <row r="994" spans="1:29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</row>
    <row r="995" spans="1:29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</row>
    <row r="996" spans="1:29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</row>
    <row r="997" spans="1:29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</row>
    <row r="998" spans="1:29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</row>
  </sheetData>
  <mergeCells count="11">
    <mergeCell ref="Q6:R6"/>
    <mergeCell ref="O2:R2"/>
    <mergeCell ref="B4:E4"/>
    <mergeCell ref="H4:I4"/>
    <mergeCell ref="O4:R4"/>
    <mergeCell ref="B6:C6"/>
    <mergeCell ref="D6:E6"/>
    <mergeCell ref="F6:G6"/>
    <mergeCell ref="H6:I6"/>
    <mergeCell ref="J6:K6"/>
    <mergeCell ref="L6:M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I1" workbookViewId="0">
      <selection activeCell="Z6" sqref="Z6:Z11"/>
    </sheetView>
    <sheetView workbookViewId="1"/>
  </sheetViews>
  <sheetFormatPr baseColWidth="10" defaultColWidth="17.33203125" defaultRowHeight="15" customHeight="1" x14ac:dyDescent="0"/>
  <cols>
    <col min="1" max="1" width="10.1640625" customWidth="1"/>
    <col min="2" max="2" width="20" customWidth="1"/>
    <col min="3" max="3" width="13.83203125" customWidth="1"/>
    <col min="4" max="4" width="17.6640625" customWidth="1"/>
    <col min="5" max="5" width="21.83203125" customWidth="1"/>
    <col min="6" max="6" width="12.1640625" customWidth="1"/>
    <col min="7" max="7" width="16.33203125" customWidth="1"/>
    <col min="8" max="8" width="9.33203125" customWidth="1"/>
    <col min="9" max="9" width="16.33203125" customWidth="1"/>
    <col min="10" max="10" width="10.1640625" customWidth="1"/>
    <col min="11" max="11" width="15.83203125" customWidth="1"/>
    <col min="12" max="12" width="10.1640625" customWidth="1"/>
    <col min="13" max="13" width="16.5" customWidth="1"/>
    <col min="14" max="23" width="10.1640625" customWidth="1"/>
    <col min="24" max="24" width="18.5" customWidth="1"/>
    <col min="25" max="25" width="18.33203125" customWidth="1"/>
    <col min="26" max="33" width="13.83203125" customWidth="1"/>
    <col min="34" max="36" width="15.5" customWidth="1"/>
    <col min="37" max="37" width="16.1640625" customWidth="1"/>
    <col min="38" max="38" width="14.83203125" customWidth="1"/>
    <col min="39" max="39" width="22.1640625" customWidth="1"/>
    <col min="40" max="40" width="13.83203125" customWidth="1"/>
    <col min="41" max="41" width="16.83203125" customWidth="1"/>
    <col min="42" max="42" width="11.5" customWidth="1"/>
    <col min="43" max="43" width="12.1640625" customWidth="1"/>
    <col min="44" max="44" width="14.33203125" customWidth="1"/>
    <col min="45" max="45" width="12.1640625" customWidth="1"/>
    <col min="46" max="46" width="16.33203125" customWidth="1"/>
    <col min="47" max="51" width="11.5" customWidth="1"/>
    <col min="52" max="52" width="16.5" customWidth="1"/>
    <col min="53" max="64" width="18.5" customWidth="1"/>
    <col min="65" max="72" width="13.83203125" customWidth="1"/>
    <col min="73" max="75" width="15.5" customWidth="1"/>
    <col min="76" max="76" width="16.1640625" customWidth="1"/>
    <col min="77" max="77" width="15.5" customWidth="1"/>
    <col min="78" max="78" width="21.83203125" customWidth="1"/>
    <col min="79" max="79" width="13.83203125" customWidth="1"/>
    <col min="80" max="81" width="10.1640625" customWidth="1"/>
    <col min="82" max="82" width="26.1640625" customWidth="1"/>
    <col min="83" max="93" width="10.1640625" customWidth="1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</row>
    <row r="2" spans="1:93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5" t="s">
        <v>284</v>
      </c>
      <c r="B6" s="31">
        <v>3528714.47155385</v>
      </c>
      <c r="C6" s="29">
        <v>0</v>
      </c>
      <c r="D6" s="29">
        <v>0</v>
      </c>
      <c r="E6" s="29">
        <v>2</v>
      </c>
      <c r="F6" s="112">
        <v>1.8</v>
      </c>
      <c r="G6" s="29">
        <v>6</v>
      </c>
      <c r="H6" s="129">
        <v>31.24953</v>
      </c>
      <c r="I6" s="113">
        <v>88.868340000000003</v>
      </c>
      <c r="J6" s="114">
        <v>4622</v>
      </c>
      <c r="K6" s="29">
        <v>578.86651905415295</v>
      </c>
      <c r="L6" s="29">
        <v>1</v>
      </c>
      <c r="M6" s="29">
        <v>154.33510000000001</v>
      </c>
      <c r="N6" s="5">
        <v>57.8</v>
      </c>
      <c r="O6" s="5">
        <v>0.79</v>
      </c>
      <c r="P6" s="5">
        <v>16.8</v>
      </c>
      <c r="Q6" s="5">
        <v>8.2799999999999994</v>
      </c>
      <c r="R6" s="5">
        <v>0.2</v>
      </c>
      <c r="S6" s="5">
        <v>2.93</v>
      </c>
      <c r="T6" s="5">
        <v>5.95</v>
      </c>
      <c r="U6" s="5">
        <v>3.67</v>
      </c>
      <c r="V6" s="5">
        <v>1.39</v>
      </c>
      <c r="W6" s="5">
        <v>0.15</v>
      </c>
      <c r="X6" s="29">
        <v>0</v>
      </c>
      <c r="Y6" s="5">
        <v>2.2599999999999998</v>
      </c>
      <c r="Z6" s="112">
        <f t="shared" ref="Z6:Z11" si="0">AVERAGE($AL$6:$AL$11)</f>
        <v>51.913886615066041</v>
      </c>
      <c r="AA6" s="29">
        <v>10</v>
      </c>
      <c r="AB6" s="5">
        <v>3</v>
      </c>
      <c r="AC6" s="5">
        <v>3.18</v>
      </c>
      <c r="AD6" s="5">
        <v>0.96</v>
      </c>
      <c r="AE6" s="5">
        <v>5.5</v>
      </c>
      <c r="AF6" s="29">
        <v>137</v>
      </c>
      <c r="AG6" s="29">
        <v>5</v>
      </c>
      <c r="AH6" s="5">
        <v>1.39</v>
      </c>
      <c r="AI6" s="5">
        <v>5.95</v>
      </c>
      <c r="AJ6" s="5">
        <v>3.67</v>
      </c>
      <c r="AK6" s="5">
        <v>8.2799999999999994</v>
      </c>
      <c r="AL6" s="32">
        <v>52.865608995630701</v>
      </c>
      <c r="AM6" s="5">
        <v>334.8</v>
      </c>
      <c r="AN6" s="29">
        <v>2010</v>
      </c>
      <c r="AO6" s="117">
        <v>104362.646926794</v>
      </c>
      <c r="AP6" s="29">
        <v>0</v>
      </c>
      <c r="AQ6" s="29">
        <v>0</v>
      </c>
      <c r="AR6" s="29">
        <v>0</v>
      </c>
      <c r="AS6" s="29">
        <v>1</v>
      </c>
      <c r="AT6" s="29">
        <v>0.01</v>
      </c>
      <c r="AU6" s="29">
        <v>1.0000000000000001E-5</v>
      </c>
      <c r="AV6" s="29">
        <v>1.0000000000000001E-5</v>
      </c>
      <c r="AW6" s="29">
        <v>0.1</v>
      </c>
      <c r="AX6" s="29">
        <v>0</v>
      </c>
      <c r="AY6" s="29">
        <v>1E-3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118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32">
        <v>4.9770986417027503</v>
      </c>
      <c r="BZ6" s="130">
        <f t="shared" ref="BZ6:BZ11" si="1">1.8*2</f>
        <v>3.6</v>
      </c>
      <c r="CA6" s="29">
        <v>2010</v>
      </c>
      <c r="CB6" s="29">
        <v>0</v>
      </c>
      <c r="CC6" s="29">
        <v>0</v>
      </c>
      <c r="CD6" s="67">
        <v>61653.636627464999</v>
      </c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</row>
    <row r="7" spans="1:93" ht="13.5" customHeight="1">
      <c r="A7" s="5" t="s">
        <v>299</v>
      </c>
      <c r="B7" s="31">
        <v>4836536.18405018</v>
      </c>
      <c r="C7" s="29">
        <v>0</v>
      </c>
      <c r="D7" s="29">
        <v>0</v>
      </c>
      <c r="E7" s="29">
        <v>2</v>
      </c>
      <c r="F7" s="112">
        <v>1.8</v>
      </c>
      <c r="G7" s="29">
        <v>4</v>
      </c>
      <c r="H7" s="129">
        <v>31.24953</v>
      </c>
      <c r="I7" s="113">
        <v>88.868340000000003</v>
      </c>
      <c r="J7" s="114">
        <v>4622</v>
      </c>
      <c r="K7" s="29">
        <v>578.86651905415295</v>
      </c>
      <c r="L7" s="130">
        <v>1</v>
      </c>
      <c r="M7" s="29">
        <v>154.33510000000001</v>
      </c>
      <c r="N7" s="5">
        <v>58.1</v>
      </c>
      <c r="O7" s="5">
        <v>0.77</v>
      </c>
      <c r="P7" s="5">
        <v>16</v>
      </c>
      <c r="Q7" s="5">
        <v>8.01</v>
      </c>
      <c r="R7" s="5">
        <v>0.17</v>
      </c>
      <c r="S7" s="5">
        <v>3.26</v>
      </c>
      <c r="T7" s="5">
        <v>5.96</v>
      </c>
      <c r="U7" s="5">
        <v>3.55</v>
      </c>
      <c r="V7" s="5">
        <v>1.59</v>
      </c>
      <c r="W7" s="5">
        <v>0.13</v>
      </c>
      <c r="X7" s="29">
        <v>0</v>
      </c>
      <c r="Y7" s="5">
        <v>2.54</v>
      </c>
      <c r="Z7" s="112">
        <f t="shared" si="0"/>
        <v>51.913886615066041</v>
      </c>
      <c r="AA7" s="29">
        <v>10</v>
      </c>
      <c r="AB7" s="5">
        <v>3</v>
      </c>
      <c r="AC7" s="5">
        <v>3.31</v>
      </c>
      <c r="AD7" s="5">
        <v>1.22</v>
      </c>
      <c r="AE7" s="5">
        <v>6</v>
      </c>
      <c r="AF7" s="29">
        <v>137</v>
      </c>
      <c r="AG7" s="29">
        <v>5</v>
      </c>
      <c r="AH7" s="5">
        <v>1.59</v>
      </c>
      <c r="AI7" s="5">
        <v>5.96</v>
      </c>
      <c r="AJ7" s="5">
        <v>3.55</v>
      </c>
      <c r="AK7" s="5">
        <v>8.01</v>
      </c>
      <c r="AL7" s="32">
        <v>45.711256952745799</v>
      </c>
      <c r="AM7" s="5">
        <v>261</v>
      </c>
      <c r="AN7" s="29">
        <v>2010</v>
      </c>
      <c r="AO7" s="117">
        <v>147910.627911277</v>
      </c>
      <c r="AP7" s="29">
        <v>0</v>
      </c>
      <c r="AQ7" s="29">
        <v>0</v>
      </c>
      <c r="AR7" s="29">
        <v>0</v>
      </c>
      <c r="AS7" s="29">
        <v>1</v>
      </c>
      <c r="AT7" s="29">
        <v>0.01</v>
      </c>
      <c r="AU7" s="29">
        <v>1.0000000000000001E-5</v>
      </c>
      <c r="AV7" s="29">
        <v>1.0000000000000001E-5</v>
      </c>
      <c r="AW7" s="29">
        <v>0.1</v>
      </c>
      <c r="AX7" s="29">
        <v>0</v>
      </c>
      <c r="AY7" s="29">
        <v>1E-3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118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32">
        <v>9.0242727005149703</v>
      </c>
      <c r="BZ7" s="130">
        <f t="shared" si="1"/>
        <v>3.6</v>
      </c>
      <c r="CA7" s="29">
        <v>2010</v>
      </c>
      <c r="CB7" s="29">
        <v>0</v>
      </c>
      <c r="CC7" s="29">
        <v>0</v>
      </c>
      <c r="CD7" s="67">
        <v>77786.809107510693</v>
      </c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</row>
    <row r="8" spans="1:93" ht="13.5" customHeight="1">
      <c r="A8" s="5" t="s">
        <v>300</v>
      </c>
      <c r="B8" s="31">
        <v>5959925.8871916896</v>
      </c>
      <c r="C8" s="29">
        <v>0</v>
      </c>
      <c r="D8" s="29">
        <v>0</v>
      </c>
      <c r="E8" s="29">
        <v>2</v>
      </c>
      <c r="F8" s="112">
        <v>1.8</v>
      </c>
      <c r="G8" s="29">
        <v>6</v>
      </c>
      <c r="H8" s="129">
        <v>31.24953</v>
      </c>
      <c r="I8" s="113">
        <v>88.868340000000003</v>
      </c>
      <c r="J8" s="114">
        <v>4622</v>
      </c>
      <c r="K8" s="29">
        <v>578.86651905415295</v>
      </c>
      <c r="L8" s="130">
        <v>1</v>
      </c>
      <c r="M8" s="29">
        <v>154.33510000000001</v>
      </c>
      <c r="N8" s="5">
        <v>60.7</v>
      </c>
      <c r="O8" s="5">
        <v>0.71</v>
      </c>
      <c r="P8" s="5">
        <v>15.8</v>
      </c>
      <c r="Q8" s="5">
        <v>7.13</v>
      </c>
      <c r="R8" s="5">
        <v>0.18</v>
      </c>
      <c r="S8" s="5">
        <v>2.64</v>
      </c>
      <c r="T8" s="5">
        <v>4.96</v>
      </c>
      <c r="U8" s="5">
        <v>3.75</v>
      </c>
      <c r="V8" s="5">
        <v>1.71</v>
      </c>
      <c r="W8" s="5">
        <v>0.13</v>
      </c>
      <c r="X8" s="29">
        <v>0</v>
      </c>
      <c r="Y8" s="5">
        <v>2.0699999999999998</v>
      </c>
      <c r="Z8" s="112">
        <f t="shared" si="0"/>
        <v>51.913886615066041</v>
      </c>
      <c r="AA8" s="29">
        <v>5</v>
      </c>
      <c r="AB8" s="5">
        <v>3.2</v>
      </c>
      <c r="AC8" s="5">
        <v>3.49</v>
      </c>
      <c r="AD8" s="5">
        <v>1.41</v>
      </c>
      <c r="AE8" s="5">
        <v>7.9</v>
      </c>
      <c r="AF8" s="29">
        <v>205</v>
      </c>
      <c r="AG8" s="29">
        <v>10</v>
      </c>
      <c r="AH8" s="5">
        <v>1.71</v>
      </c>
      <c r="AI8" s="5">
        <v>4.96</v>
      </c>
      <c r="AJ8" s="5">
        <v>3.75</v>
      </c>
      <c r="AK8" s="5">
        <v>7.13</v>
      </c>
      <c r="AL8" s="32">
        <v>56.516577772226803</v>
      </c>
      <c r="AM8" s="5">
        <v>235.8</v>
      </c>
      <c r="AN8" s="29">
        <v>2010</v>
      </c>
      <c r="AO8" s="117">
        <v>319197.61735430901</v>
      </c>
      <c r="AP8" s="29">
        <v>0</v>
      </c>
      <c r="AQ8" s="29">
        <v>0</v>
      </c>
      <c r="AR8" s="29">
        <v>0</v>
      </c>
      <c r="AS8" s="29">
        <v>1</v>
      </c>
      <c r="AT8" s="29">
        <v>0.01</v>
      </c>
      <c r="AU8" s="29">
        <v>1.0000000000000001E-5</v>
      </c>
      <c r="AV8" s="29">
        <v>1.0000000000000001E-5</v>
      </c>
      <c r="AW8" s="29">
        <v>0.1</v>
      </c>
      <c r="AX8" s="29">
        <v>0</v>
      </c>
      <c r="AY8" s="29">
        <v>1E-3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118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32">
        <v>4.39954241075458</v>
      </c>
      <c r="BZ8" s="130">
        <f t="shared" si="1"/>
        <v>3.6</v>
      </c>
      <c r="CA8" s="29">
        <v>2010</v>
      </c>
      <c r="CB8" s="29">
        <v>0</v>
      </c>
      <c r="CC8" s="29">
        <v>0</v>
      </c>
      <c r="CD8" s="67">
        <v>86729.404127956703</v>
      </c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</row>
    <row r="9" spans="1:93" ht="13.5" customHeight="1">
      <c r="A9" s="5" t="s">
        <v>301</v>
      </c>
      <c r="B9" s="31">
        <v>7387830.3511992302</v>
      </c>
      <c r="C9" s="29">
        <v>0</v>
      </c>
      <c r="D9" s="29">
        <v>0</v>
      </c>
      <c r="E9" s="29">
        <v>2</v>
      </c>
      <c r="F9" s="112">
        <v>1.8</v>
      </c>
      <c r="G9" s="29">
        <v>6</v>
      </c>
      <c r="H9" s="129">
        <v>31.24953</v>
      </c>
      <c r="I9" s="113">
        <v>88.868340000000003</v>
      </c>
      <c r="J9" s="114">
        <v>4622</v>
      </c>
      <c r="K9" s="29">
        <v>578.86651905415295</v>
      </c>
      <c r="L9" s="130">
        <v>1</v>
      </c>
      <c r="M9" s="29">
        <v>154.33510000000001</v>
      </c>
      <c r="N9" s="5">
        <v>59.7</v>
      </c>
      <c r="O9" s="5">
        <v>0.7</v>
      </c>
      <c r="P9" s="5">
        <v>17</v>
      </c>
      <c r="Q9" s="5">
        <v>7.39</v>
      </c>
      <c r="R9" s="5">
        <v>0.14000000000000001</v>
      </c>
      <c r="S9" s="5">
        <v>2.4300000000000002</v>
      </c>
      <c r="T9" s="5">
        <v>5.63</v>
      </c>
      <c r="U9" s="5">
        <v>3.74</v>
      </c>
      <c r="V9" s="5">
        <v>1.58</v>
      </c>
      <c r="W9" s="5">
        <v>0.13</v>
      </c>
      <c r="X9" s="29">
        <v>0</v>
      </c>
      <c r="Y9" s="5">
        <v>2.12</v>
      </c>
      <c r="Z9" s="112">
        <f t="shared" si="0"/>
        <v>51.913886615066041</v>
      </c>
      <c r="AA9" s="29">
        <v>10</v>
      </c>
      <c r="AB9" s="5">
        <v>3.1</v>
      </c>
      <c r="AC9" s="5">
        <v>3.27</v>
      </c>
      <c r="AD9" s="5">
        <v>1.25</v>
      </c>
      <c r="AE9" s="5">
        <v>7.7</v>
      </c>
      <c r="AF9" s="29">
        <v>137</v>
      </c>
      <c r="AG9" s="29">
        <v>10</v>
      </c>
      <c r="AH9" s="5">
        <v>1.58</v>
      </c>
      <c r="AI9" s="5">
        <v>5.63</v>
      </c>
      <c r="AJ9" s="5">
        <v>3.74</v>
      </c>
      <c r="AK9" s="5">
        <v>7.39</v>
      </c>
      <c r="AL9" s="32">
        <v>46.704010413746602</v>
      </c>
      <c r="AM9" s="5">
        <v>165.6</v>
      </c>
      <c r="AN9" s="29">
        <v>2010</v>
      </c>
      <c r="AO9" s="117">
        <v>417732.70637435297</v>
      </c>
      <c r="AP9" s="29">
        <v>0</v>
      </c>
      <c r="AQ9" s="29">
        <v>0</v>
      </c>
      <c r="AR9" s="29">
        <v>0</v>
      </c>
      <c r="AS9" s="29">
        <v>1</v>
      </c>
      <c r="AT9" s="29">
        <v>0.01</v>
      </c>
      <c r="AU9" s="29">
        <v>1.0000000000000001E-5</v>
      </c>
      <c r="AV9" s="29">
        <v>1.0000000000000001E-5</v>
      </c>
      <c r="AW9" s="29">
        <v>0.1</v>
      </c>
      <c r="AX9" s="29">
        <v>0</v>
      </c>
      <c r="AY9" s="29">
        <v>1E-3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118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32">
        <v>5.6261318827337004</v>
      </c>
      <c r="BZ9" s="130">
        <f t="shared" si="1"/>
        <v>3.6</v>
      </c>
      <c r="CA9" s="29">
        <v>2010</v>
      </c>
      <c r="CB9" s="29">
        <v>0</v>
      </c>
      <c r="CC9" s="29">
        <v>0</v>
      </c>
      <c r="CD9" s="67">
        <v>125490.901548216</v>
      </c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</row>
    <row r="10" spans="1:93" ht="13.5" customHeight="1">
      <c r="A10" s="5" t="s">
        <v>303</v>
      </c>
      <c r="B10" s="31">
        <v>10135611.708665799</v>
      </c>
      <c r="C10" s="29">
        <v>0</v>
      </c>
      <c r="D10" s="29">
        <v>0</v>
      </c>
      <c r="E10" s="29">
        <v>2</v>
      </c>
      <c r="F10" s="112">
        <v>1.8</v>
      </c>
      <c r="G10" s="29">
        <v>5</v>
      </c>
      <c r="H10" s="129">
        <v>31.24953</v>
      </c>
      <c r="I10" s="113">
        <v>88.868340000000003</v>
      </c>
      <c r="J10" s="114">
        <v>4622</v>
      </c>
      <c r="K10" s="29">
        <v>578.86651905415295</v>
      </c>
      <c r="L10" s="130">
        <v>1</v>
      </c>
      <c r="M10" s="29">
        <v>154.33510000000001</v>
      </c>
      <c r="N10" s="5">
        <v>60.7</v>
      </c>
      <c r="O10" s="5">
        <v>0.69</v>
      </c>
      <c r="P10" s="5">
        <v>16.2</v>
      </c>
      <c r="Q10" s="5">
        <v>7.16</v>
      </c>
      <c r="R10" s="5">
        <v>0.15</v>
      </c>
      <c r="S10" s="5">
        <v>2.44</v>
      </c>
      <c r="T10" s="5">
        <v>4.78</v>
      </c>
      <c r="U10" s="5">
        <v>3.66</v>
      </c>
      <c r="V10" s="5">
        <v>1.83</v>
      </c>
      <c r="W10" s="5">
        <v>0.13</v>
      </c>
      <c r="X10" s="29">
        <v>0</v>
      </c>
      <c r="Y10" s="5">
        <v>2.38</v>
      </c>
      <c r="Z10" s="112">
        <f t="shared" si="0"/>
        <v>51.913886615066041</v>
      </c>
      <c r="AA10" s="29">
        <v>10</v>
      </c>
      <c r="AB10" s="5">
        <v>3.1</v>
      </c>
      <c r="AC10" s="5">
        <v>3.31</v>
      </c>
      <c r="AD10" s="5">
        <v>1.28</v>
      </c>
      <c r="AE10" s="5">
        <v>8.1</v>
      </c>
      <c r="AF10" s="29">
        <v>205</v>
      </c>
      <c r="AG10" s="29">
        <v>10</v>
      </c>
      <c r="AH10" s="5">
        <v>1.83</v>
      </c>
      <c r="AI10" s="5">
        <v>4.78</v>
      </c>
      <c r="AJ10" s="5">
        <v>3.66</v>
      </c>
      <c r="AK10" s="5">
        <v>7.16</v>
      </c>
      <c r="AL10" s="32">
        <v>54.002074486542803</v>
      </c>
      <c r="AM10" s="5">
        <v>126</v>
      </c>
      <c r="AN10" s="29">
        <v>2010</v>
      </c>
      <c r="AO10" s="117">
        <v>569381.26116726606</v>
      </c>
      <c r="AP10" s="29">
        <v>0</v>
      </c>
      <c r="AQ10" s="29">
        <v>0</v>
      </c>
      <c r="AR10" s="29">
        <v>0</v>
      </c>
      <c r="AS10" s="29">
        <v>1</v>
      </c>
      <c r="AT10" s="29">
        <v>0.01</v>
      </c>
      <c r="AU10" s="29">
        <v>1.0000000000000001E-5</v>
      </c>
      <c r="AV10" s="29">
        <v>1.0000000000000001E-5</v>
      </c>
      <c r="AW10" s="29">
        <v>0.1</v>
      </c>
      <c r="AX10" s="29">
        <v>0</v>
      </c>
      <c r="AY10" s="29">
        <v>1E-3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118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32">
        <v>4.5992796273120904</v>
      </c>
      <c r="BZ10" s="130">
        <f t="shared" si="1"/>
        <v>3.6</v>
      </c>
      <c r="CA10" s="29">
        <v>2010</v>
      </c>
      <c r="CB10" s="29">
        <v>0</v>
      </c>
      <c r="CC10" s="29">
        <v>0</v>
      </c>
      <c r="CD10" s="67">
        <v>343936.708052653</v>
      </c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</row>
    <row r="11" spans="1:93" ht="13.5" customHeight="1">
      <c r="A11" s="5" t="s">
        <v>308</v>
      </c>
      <c r="B11" s="31">
        <v>12697725.624178199</v>
      </c>
      <c r="C11" s="5">
        <v>0</v>
      </c>
      <c r="D11" s="5">
        <v>0</v>
      </c>
      <c r="E11" s="29">
        <v>2</v>
      </c>
      <c r="F11" s="112">
        <v>1.8</v>
      </c>
      <c r="G11" s="5">
        <v>4</v>
      </c>
      <c r="H11" s="129">
        <v>31.24953</v>
      </c>
      <c r="I11" s="113">
        <v>88.868340000000003</v>
      </c>
      <c r="J11" s="114">
        <v>4622</v>
      </c>
      <c r="K11" s="29">
        <v>578.86651905415295</v>
      </c>
      <c r="L11" s="130">
        <v>1</v>
      </c>
      <c r="M11" s="29">
        <v>154.33510000000001</v>
      </c>
      <c r="N11" s="5">
        <v>62</v>
      </c>
      <c r="O11" s="5">
        <v>0.62</v>
      </c>
      <c r="P11" s="5">
        <v>16.2</v>
      </c>
      <c r="Q11" s="5">
        <v>6.48</v>
      </c>
      <c r="R11" s="5">
        <v>0.15</v>
      </c>
      <c r="S11" s="5">
        <v>2</v>
      </c>
      <c r="T11" s="5">
        <v>4.2300000000000004</v>
      </c>
      <c r="U11" s="5">
        <v>3.81</v>
      </c>
      <c r="V11" s="5">
        <v>1.83</v>
      </c>
      <c r="W11" s="5">
        <v>0.12</v>
      </c>
      <c r="X11" s="5">
        <v>0</v>
      </c>
      <c r="Y11" s="5">
        <v>2.11</v>
      </c>
      <c r="Z11" s="112">
        <f t="shared" si="0"/>
        <v>51.913886615066041</v>
      </c>
      <c r="AA11" s="29">
        <v>10</v>
      </c>
      <c r="AB11" s="5">
        <v>3.3</v>
      </c>
      <c r="AC11" s="5">
        <v>3.5</v>
      </c>
      <c r="AD11" s="5">
        <v>1.49</v>
      </c>
      <c r="AE11" s="5">
        <v>6.9</v>
      </c>
      <c r="AF11" s="5">
        <v>137</v>
      </c>
      <c r="AG11" s="5">
        <v>10</v>
      </c>
      <c r="AH11" s="5">
        <v>1.83</v>
      </c>
      <c r="AI11" s="5">
        <v>4.2300000000000004</v>
      </c>
      <c r="AJ11" s="5">
        <v>3.81</v>
      </c>
      <c r="AK11" s="5">
        <v>6.48</v>
      </c>
      <c r="AL11" s="32">
        <v>55.683791069503499</v>
      </c>
      <c r="AM11" s="5">
        <v>73.8</v>
      </c>
      <c r="AN11" s="5">
        <v>2010</v>
      </c>
      <c r="AO11" s="119">
        <v>1200715.08294827</v>
      </c>
      <c r="AP11" s="29">
        <v>0</v>
      </c>
      <c r="AQ11" s="29">
        <v>0</v>
      </c>
      <c r="AR11" s="29">
        <v>0</v>
      </c>
      <c r="AS11" s="29">
        <v>1</v>
      </c>
      <c r="AT11" s="29">
        <v>0.01</v>
      </c>
      <c r="AU11" s="29">
        <v>1.0000000000000001E-5</v>
      </c>
      <c r="AV11" s="29">
        <v>1.0000000000000001E-5</v>
      </c>
      <c r="AW11" s="29">
        <v>0.1</v>
      </c>
      <c r="AX11" s="29">
        <v>0</v>
      </c>
      <c r="AY11" s="29">
        <v>1E-3</v>
      </c>
      <c r="AZ11" s="29">
        <v>0</v>
      </c>
      <c r="BA11" s="29">
        <v>0</v>
      </c>
      <c r="BB11" s="29">
        <v>0</v>
      </c>
      <c r="BC11" s="29">
        <v>0</v>
      </c>
      <c r="BD11" s="29">
        <v>0</v>
      </c>
      <c r="BE11" s="29">
        <v>0</v>
      </c>
      <c r="BF11" s="29">
        <v>0</v>
      </c>
      <c r="BG11" s="29">
        <v>0</v>
      </c>
      <c r="BH11" s="29">
        <v>0</v>
      </c>
      <c r="BI11" s="29">
        <v>0</v>
      </c>
      <c r="BJ11" s="29">
        <v>0</v>
      </c>
      <c r="BK11" s="29">
        <v>0</v>
      </c>
      <c r="BL11" s="29">
        <v>0</v>
      </c>
      <c r="BM11" s="118">
        <v>0</v>
      </c>
      <c r="BN11" s="29">
        <v>0</v>
      </c>
      <c r="BO11" s="29">
        <v>0</v>
      </c>
      <c r="BP11" s="29">
        <v>0</v>
      </c>
      <c r="BQ11" s="29">
        <v>0</v>
      </c>
      <c r="BR11" s="29">
        <v>0</v>
      </c>
      <c r="BS11" s="29">
        <v>0</v>
      </c>
      <c r="BT11" s="29">
        <v>0</v>
      </c>
      <c r="BU11" s="29">
        <v>0</v>
      </c>
      <c r="BV11" s="29">
        <v>0</v>
      </c>
      <c r="BW11" s="29">
        <v>0</v>
      </c>
      <c r="BX11" s="29">
        <v>0</v>
      </c>
      <c r="BY11" s="32">
        <v>8.2526970109633204</v>
      </c>
      <c r="BZ11" s="130">
        <f t="shared" si="1"/>
        <v>3.6</v>
      </c>
      <c r="CA11" s="5">
        <v>2010</v>
      </c>
      <c r="CB11" s="5">
        <v>0</v>
      </c>
      <c r="CC11" s="5">
        <v>0</v>
      </c>
      <c r="CD11" s="67">
        <v>7576561.3295590496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</row>
    <row r="12" spans="1:93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</row>
    <row r="13" spans="1:93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</row>
    <row r="14" spans="1:93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</row>
    <row r="15" spans="1:93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</row>
    <row r="16" spans="1:93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</row>
    <row r="17" spans="1:93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</row>
    <row r="18" spans="1:93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</row>
    <row r="19" spans="1:93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</row>
    <row r="20" spans="1:93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</row>
    <row r="21" spans="1:93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</row>
    <row r="22" spans="1:93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</row>
    <row r="23" spans="1:93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</row>
    <row r="24" spans="1:93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</row>
    <row r="25" spans="1:93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</row>
    <row r="29" spans="1:93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</row>
    <row r="30" spans="1:93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</row>
    <row r="31" spans="1:93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</row>
    <row r="32" spans="1:93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</row>
    <row r="33" spans="1:9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</row>
    <row r="34" spans="1:93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</row>
    <row r="35" spans="1:93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</row>
    <row r="36" spans="1:93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</row>
    <row r="37" spans="1:93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</row>
    <row r="38" spans="1:93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</row>
    <row r="39" spans="1:93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</row>
    <row r="40" spans="1:93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</row>
    <row r="41" spans="1:93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</row>
    <row r="42" spans="1:93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</row>
    <row r="43" spans="1:9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</row>
    <row r="44" spans="1:93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</row>
    <row r="45" spans="1:93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</row>
    <row r="46" spans="1:93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</row>
    <row r="47" spans="1:93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</row>
    <row r="48" spans="1:93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</row>
    <row r="49" spans="1:93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A2" workbookViewId="0">
      <selection activeCell="B6" sqref="B6:CD11"/>
    </sheetView>
    <sheetView topLeftCell="U1" workbookViewId="1">
      <selection activeCell="AA6" sqref="AA6:AL11"/>
    </sheetView>
  </sheetViews>
  <sheetFormatPr baseColWidth="10" defaultColWidth="17.33203125" defaultRowHeight="15" customHeight="1" x14ac:dyDescent="0"/>
  <cols>
    <col min="1" max="1" width="10.1640625" style="136" customWidth="1"/>
    <col min="2" max="2" width="20" style="136" customWidth="1"/>
    <col min="3" max="3" width="13.83203125" style="136" customWidth="1"/>
    <col min="4" max="4" width="17.6640625" style="136" customWidth="1"/>
    <col min="5" max="5" width="21.83203125" style="136" customWidth="1"/>
    <col min="6" max="6" width="12.1640625" style="136" customWidth="1"/>
    <col min="7" max="7" width="16.33203125" style="136" customWidth="1"/>
    <col min="8" max="8" width="9.33203125" style="136" customWidth="1"/>
    <col min="9" max="9" width="16.33203125" style="136" customWidth="1"/>
    <col min="10" max="10" width="10.1640625" style="136" customWidth="1"/>
    <col min="11" max="11" width="15.83203125" style="136" customWidth="1"/>
    <col min="12" max="12" width="10.1640625" style="136" customWidth="1"/>
    <col min="13" max="13" width="16.5" style="136" customWidth="1"/>
    <col min="14" max="23" width="10.1640625" style="136" customWidth="1"/>
    <col min="24" max="24" width="18.5" style="136" customWidth="1"/>
    <col min="25" max="25" width="18.33203125" style="136" customWidth="1"/>
    <col min="26" max="33" width="13.83203125" style="136" customWidth="1"/>
    <col min="34" max="36" width="15.5" style="136" customWidth="1"/>
    <col min="37" max="37" width="16.1640625" style="136" customWidth="1"/>
    <col min="38" max="38" width="14.83203125" style="136" customWidth="1"/>
    <col min="39" max="39" width="22.1640625" style="136" customWidth="1"/>
    <col min="40" max="40" width="13.83203125" style="136" customWidth="1"/>
    <col min="41" max="41" width="16.83203125" style="136" customWidth="1"/>
    <col min="42" max="42" width="11.5" style="136" customWidth="1"/>
    <col min="43" max="43" width="12.1640625" style="136" customWidth="1"/>
    <col min="44" max="44" width="14.33203125" style="136" customWidth="1"/>
    <col min="45" max="45" width="12.1640625" style="136" customWidth="1"/>
    <col min="46" max="46" width="16.33203125" style="136" customWidth="1"/>
    <col min="47" max="51" width="11.5" style="136" customWidth="1"/>
    <col min="52" max="52" width="16.5" style="136" customWidth="1"/>
    <col min="53" max="64" width="18.5" style="136" customWidth="1"/>
    <col min="65" max="72" width="13.83203125" style="136" customWidth="1"/>
    <col min="73" max="75" width="15.5" style="136" customWidth="1"/>
    <col min="76" max="76" width="16.1640625" style="136" customWidth="1"/>
    <col min="77" max="77" width="15.5" style="136" customWidth="1"/>
    <col min="78" max="78" width="21.83203125" style="136" customWidth="1"/>
    <col min="79" max="79" width="13.83203125" style="136" customWidth="1"/>
    <col min="80" max="81" width="10.1640625" style="136" customWidth="1"/>
    <col min="82" max="82" width="26.1640625" style="136" customWidth="1"/>
    <col min="83" max="93" width="10.1640625" style="136" customWidth="1"/>
    <col min="94" max="16384" width="17.33203125" style="136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</row>
    <row r="2" spans="1:93" ht="14.25" customHeight="1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67" t="s">
        <v>326</v>
      </c>
      <c r="B6" s="31">
        <v>4122784.2345927702</v>
      </c>
      <c r="C6" s="130">
        <v>0</v>
      </c>
      <c r="D6" s="130">
        <v>0</v>
      </c>
      <c r="E6" s="130">
        <v>2</v>
      </c>
      <c r="F6" s="112">
        <v>1.8</v>
      </c>
      <c r="G6" s="130">
        <v>7</v>
      </c>
      <c r="H6" s="129">
        <v>31.253530000000001</v>
      </c>
      <c r="I6" s="113">
        <v>80.709299999999999</v>
      </c>
      <c r="J6" s="114">
        <v>4607</v>
      </c>
      <c r="K6" s="130">
        <v>578.86651905415295</v>
      </c>
      <c r="L6" s="130">
        <v>1</v>
      </c>
      <c r="M6" s="130">
        <v>154.33510000000001</v>
      </c>
      <c r="N6" s="137">
        <v>60.4</v>
      </c>
      <c r="O6" s="137">
        <v>0.64</v>
      </c>
      <c r="P6" s="137">
        <v>15.9</v>
      </c>
      <c r="Q6" s="137">
        <v>6.87</v>
      </c>
      <c r="R6" s="137">
        <v>0.17</v>
      </c>
      <c r="S6" s="137">
        <v>2.34</v>
      </c>
      <c r="T6" s="137">
        <v>5.38</v>
      </c>
      <c r="U6" s="137">
        <v>3.81</v>
      </c>
      <c r="V6" s="137">
        <v>1.58</v>
      </c>
      <c r="W6" s="137">
        <v>0.12</v>
      </c>
      <c r="X6" s="137">
        <v>1.65</v>
      </c>
      <c r="Y6" s="67"/>
      <c r="Z6" s="112">
        <f t="shared" ref="Z6:Z11" si="0">AVERAGE($AL$6:$AL$11)</f>
        <v>51.913886615066041</v>
      </c>
      <c r="AA6" s="137">
        <v>20</v>
      </c>
      <c r="AB6" s="137">
        <v>3.3</v>
      </c>
      <c r="AC6" s="137">
        <v>3.37</v>
      </c>
      <c r="AD6" s="137">
        <v>1.18</v>
      </c>
      <c r="AE6" s="137">
        <v>7.4</v>
      </c>
      <c r="AF6" s="130"/>
      <c r="AG6" s="137">
        <v>5</v>
      </c>
      <c r="AH6" s="137">
        <v>1.58</v>
      </c>
      <c r="AI6" s="137">
        <v>5.38</v>
      </c>
      <c r="AJ6" s="137">
        <v>0.64</v>
      </c>
      <c r="AK6" s="137">
        <v>6.87</v>
      </c>
      <c r="AL6" s="32">
        <v>52.865608995630701</v>
      </c>
      <c r="AM6" s="67">
        <v>342</v>
      </c>
      <c r="AN6" s="130">
        <v>2010</v>
      </c>
      <c r="AO6" s="31">
        <v>140418.891200635</v>
      </c>
      <c r="AP6" s="130">
        <v>0</v>
      </c>
      <c r="AQ6" s="130">
        <v>0</v>
      </c>
      <c r="AR6" s="130">
        <v>0</v>
      </c>
      <c r="AS6" s="130">
        <v>1</v>
      </c>
      <c r="AT6" s="130">
        <v>0.01</v>
      </c>
      <c r="AU6" s="130">
        <v>1.0000000000000001E-5</v>
      </c>
      <c r="AV6" s="130">
        <v>1.0000000000000001E-5</v>
      </c>
      <c r="AW6" s="130">
        <v>0.1</v>
      </c>
      <c r="AX6" s="130">
        <v>0</v>
      </c>
      <c r="AY6" s="130">
        <v>1E-3</v>
      </c>
      <c r="AZ6" s="130">
        <v>0</v>
      </c>
      <c r="BA6" s="130">
        <v>0</v>
      </c>
      <c r="BB6" s="130">
        <v>0</v>
      </c>
      <c r="BC6" s="130">
        <v>0</v>
      </c>
      <c r="BD6" s="130">
        <v>0</v>
      </c>
      <c r="BE6" s="130">
        <v>0</v>
      </c>
      <c r="BF6" s="130">
        <v>0</v>
      </c>
      <c r="BG6" s="130">
        <v>0</v>
      </c>
      <c r="BH6" s="130">
        <v>0</v>
      </c>
      <c r="BI6" s="130">
        <v>0</v>
      </c>
      <c r="BJ6" s="130">
        <v>0</v>
      </c>
      <c r="BK6" s="130">
        <v>0</v>
      </c>
      <c r="BL6" s="130">
        <v>0</v>
      </c>
      <c r="BM6" s="32">
        <v>0</v>
      </c>
      <c r="BN6" s="130">
        <v>0</v>
      </c>
      <c r="BO6" s="130">
        <v>0</v>
      </c>
      <c r="BP6" s="130">
        <v>0</v>
      </c>
      <c r="BQ6" s="130">
        <v>0</v>
      </c>
      <c r="BR6" s="130">
        <v>0</v>
      </c>
      <c r="BS6" s="130">
        <v>0</v>
      </c>
      <c r="BT6" s="130">
        <v>0</v>
      </c>
      <c r="BU6" s="130">
        <v>0</v>
      </c>
      <c r="BV6" s="130">
        <v>0</v>
      </c>
      <c r="BW6" s="130">
        <v>0</v>
      </c>
      <c r="BX6" s="130">
        <v>0</v>
      </c>
      <c r="BY6" s="32">
        <v>4.9173942498552199</v>
      </c>
      <c r="BZ6" s="130">
        <f t="shared" ref="BZ6:BZ11" si="1">1.8*2</f>
        <v>3.6</v>
      </c>
      <c r="CA6" s="130">
        <v>2010</v>
      </c>
      <c r="CB6" s="130">
        <v>0</v>
      </c>
      <c r="CC6" s="130">
        <v>0</v>
      </c>
      <c r="CD6" s="67">
        <v>48603.6380534485</v>
      </c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</row>
    <row r="7" spans="1:93" ht="13.5" customHeight="1">
      <c r="A7" s="67" t="s">
        <v>327</v>
      </c>
      <c r="B7" s="31">
        <v>5512394.7380208103</v>
      </c>
      <c r="C7" s="130">
        <v>0</v>
      </c>
      <c r="D7" s="130">
        <v>0</v>
      </c>
      <c r="E7" s="130">
        <v>2</v>
      </c>
      <c r="F7" s="112">
        <v>1.8</v>
      </c>
      <c r="G7" s="130">
        <v>3</v>
      </c>
      <c r="H7" s="129">
        <v>31.253530000000001</v>
      </c>
      <c r="I7" s="113">
        <v>80.709299999999999</v>
      </c>
      <c r="J7" s="114">
        <v>4607</v>
      </c>
      <c r="K7" s="130">
        <v>578.86651905415295</v>
      </c>
      <c r="L7" s="130">
        <v>1</v>
      </c>
      <c r="M7" s="130">
        <v>154.33510000000001</v>
      </c>
      <c r="N7" s="137">
        <v>64.3</v>
      </c>
      <c r="O7" s="137">
        <v>0.54</v>
      </c>
      <c r="P7" s="137">
        <v>14.8</v>
      </c>
      <c r="Q7" s="137">
        <v>5.73</v>
      </c>
      <c r="R7" s="137">
        <v>0.11</v>
      </c>
      <c r="S7" s="137">
        <v>1.97</v>
      </c>
      <c r="T7" s="137">
        <v>4.32</v>
      </c>
      <c r="U7" s="137">
        <v>3.47</v>
      </c>
      <c r="V7" s="137">
        <v>1.98</v>
      </c>
      <c r="W7" s="137">
        <v>0.09</v>
      </c>
      <c r="X7" s="137">
        <v>1.48</v>
      </c>
      <c r="Y7" s="67"/>
      <c r="Z7" s="112">
        <f t="shared" si="0"/>
        <v>51.913886615066041</v>
      </c>
      <c r="AA7" s="137">
        <v>20</v>
      </c>
      <c r="AB7" s="137">
        <v>3.5</v>
      </c>
      <c r="AC7" s="137">
        <v>3.49</v>
      </c>
      <c r="AD7" s="137">
        <v>1.31</v>
      </c>
      <c r="AE7" s="137">
        <v>6.9</v>
      </c>
      <c r="AF7" s="130"/>
      <c r="AG7" s="137">
        <v>10</v>
      </c>
      <c r="AH7" s="137">
        <v>1.98</v>
      </c>
      <c r="AI7" s="137">
        <v>4.32</v>
      </c>
      <c r="AJ7" s="137">
        <v>0.54</v>
      </c>
      <c r="AK7" s="137">
        <v>5.73</v>
      </c>
      <c r="AL7" s="32">
        <v>45.711256952745799</v>
      </c>
      <c r="AM7" s="67">
        <v>282.60000000000002</v>
      </c>
      <c r="AN7" s="130">
        <v>2010</v>
      </c>
      <c r="AO7" s="31">
        <v>322307.42360816902</v>
      </c>
      <c r="AP7" s="130">
        <v>0</v>
      </c>
      <c r="AQ7" s="130">
        <v>0</v>
      </c>
      <c r="AR7" s="130">
        <v>0</v>
      </c>
      <c r="AS7" s="130">
        <v>1</v>
      </c>
      <c r="AT7" s="130">
        <v>0.01</v>
      </c>
      <c r="AU7" s="130">
        <v>1.0000000000000001E-5</v>
      </c>
      <c r="AV7" s="130">
        <v>1.0000000000000001E-5</v>
      </c>
      <c r="AW7" s="130">
        <v>0.1</v>
      </c>
      <c r="AX7" s="130">
        <v>0</v>
      </c>
      <c r="AY7" s="130">
        <v>1E-3</v>
      </c>
      <c r="AZ7" s="130">
        <v>0</v>
      </c>
      <c r="BA7" s="130">
        <v>0</v>
      </c>
      <c r="BB7" s="130">
        <v>0</v>
      </c>
      <c r="BC7" s="130">
        <v>0</v>
      </c>
      <c r="BD7" s="130">
        <v>0</v>
      </c>
      <c r="BE7" s="130">
        <v>0</v>
      </c>
      <c r="BF7" s="130">
        <v>0</v>
      </c>
      <c r="BG7" s="130">
        <v>0</v>
      </c>
      <c r="BH7" s="130">
        <v>0</v>
      </c>
      <c r="BI7" s="130">
        <v>0</v>
      </c>
      <c r="BJ7" s="130">
        <v>0</v>
      </c>
      <c r="BK7" s="130">
        <v>0</v>
      </c>
      <c r="BL7" s="130">
        <v>0</v>
      </c>
      <c r="BM7" s="32">
        <v>0</v>
      </c>
      <c r="BN7" s="130">
        <v>0</v>
      </c>
      <c r="BO7" s="130">
        <v>0</v>
      </c>
      <c r="BP7" s="130">
        <v>0</v>
      </c>
      <c r="BQ7" s="130">
        <v>0</v>
      </c>
      <c r="BR7" s="130">
        <v>0</v>
      </c>
      <c r="BS7" s="130">
        <v>0</v>
      </c>
      <c r="BT7" s="130">
        <v>0</v>
      </c>
      <c r="BU7" s="130">
        <v>0</v>
      </c>
      <c r="BV7" s="130">
        <v>0</v>
      </c>
      <c r="BW7" s="130">
        <v>0</v>
      </c>
      <c r="BX7" s="130">
        <v>0</v>
      </c>
      <c r="BY7" s="32">
        <v>9.9752369535304908</v>
      </c>
      <c r="BZ7" s="130">
        <f t="shared" si="1"/>
        <v>3.6</v>
      </c>
      <c r="CA7" s="130">
        <v>2010</v>
      </c>
      <c r="CB7" s="130">
        <v>0</v>
      </c>
      <c r="CC7" s="130">
        <v>0</v>
      </c>
      <c r="CD7" s="67">
        <v>1133987.06046768</v>
      </c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</row>
    <row r="8" spans="1:93" ht="13.5" customHeight="1">
      <c r="A8" s="67" t="s">
        <v>328</v>
      </c>
      <c r="B8" s="31">
        <v>5488276.8404037701</v>
      </c>
      <c r="C8" s="130">
        <v>0</v>
      </c>
      <c r="D8" s="130">
        <v>0</v>
      </c>
      <c r="E8" s="130">
        <v>2</v>
      </c>
      <c r="F8" s="112">
        <v>1.8</v>
      </c>
      <c r="G8" s="130">
        <v>6</v>
      </c>
      <c r="H8" s="129">
        <v>31.253530000000001</v>
      </c>
      <c r="I8" s="113">
        <v>80.709299999999999</v>
      </c>
      <c r="J8" s="114">
        <v>4607</v>
      </c>
      <c r="K8" s="130">
        <v>578.86651905415295</v>
      </c>
      <c r="L8" s="130">
        <v>1</v>
      </c>
      <c r="M8" s="130">
        <v>154.33510000000001</v>
      </c>
      <c r="N8" s="137">
        <v>63.6</v>
      </c>
      <c r="O8" s="137">
        <v>0.59</v>
      </c>
      <c r="P8" s="137">
        <v>15.1</v>
      </c>
      <c r="Q8" s="137">
        <v>6.6</v>
      </c>
      <c r="R8" s="137">
        <v>0.16</v>
      </c>
      <c r="S8" s="137">
        <v>2.39</v>
      </c>
      <c r="T8" s="137">
        <v>4.84</v>
      </c>
      <c r="U8" s="137">
        <v>3.57</v>
      </c>
      <c r="V8" s="137">
        <v>1.47</v>
      </c>
      <c r="W8" s="137">
        <v>0.1</v>
      </c>
      <c r="X8" s="137">
        <v>1.71</v>
      </c>
      <c r="Y8" s="67"/>
      <c r="Z8" s="112">
        <f t="shared" si="0"/>
        <v>51.913886615066041</v>
      </c>
      <c r="AA8" s="137">
        <v>10</v>
      </c>
      <c r="AB8" s="137">
        <v>3.6</v>
      </c>
      <c r="AC8" s="137">
        <v>3.79</v>
      </c>
      <c r="AD8" s="137">
        <v>2.0299999999999998</v>
      </c>
      <c r="AE8" s="137">
        <v>8.1</v>
      </c>
      <c r="AF8" s="130"/>
      <c r="AG8" s="137">
        <v>10</v>
      </c>
      <c r="AH8" s="137">
        <v>1.47</v>
      </c>
      <c r="AI8" s="137">
        <v>4.84</v>
      </c>
      <c r="AJ8" s="137">
        <v>0.59</v>
      </c>
      <c r="AK8" s="137">
        <v>6.6</v>
      </c>
      <c r="AL8" s="32">
        <v>56.516577772226803</v>
      </c>
      <c r="AM8" s="67">
        <v>239.4</v>
      </c>
      <c r="AN8" s="130">
        <v>2010</v>
      </c>
      <c r="AO8" s="31">
        <v>177616.24543309401</v>
      </c>
      <c r="AP8" s="130">
        <v>0</v>
      </c>
      <c r="AQ8" s="130">
        <v>0</v>
      </c>
      <c r="AR8" s="130">
        <v>0</v>
      </c>
      <c r="AS8" s="130">
        <v>1</v>
      </c>
      <c r="AT8" s="130">
        <v>0.01</v>
      </c>
      <c r="AU8" s="130">
        <v>1.0000000000000001E-5</v>
      </c>
      <c r="AV8" s="130">
        <v>1.0000000000000001E-5</v>
      </c>
      <c r="AW8" s="130">
        <v>0.1</v>
      </c>
      <c r="AX8" s="130">
        <v>0</v>
      </c>
      <c r="AY8" s="130">
        <v>1E-3</v>
      </c>
      <c r="AZ8" s="130">
        <v>0</v>
      </c>
      <c r="BA8" s="130">
        <v>0</v>
      </c>
      <c r="BB8" s="130">
        <v>0</v>
      </c>
      <c r="BC8" s="130">
        <v>0</v>
      </c>
      <c r="BD8" s="130">
        <v>0</v>
      </c>
      <c r="BE8" s="130">
        <v>0</v>
      </c>
      <c r="BF8" s="130">
        <v>0</v>
      </c>
      <c r="BG8" s="130">
        <v>0</v>
      </c>
      <c r="BH8" s="130">
        <v>0</v>
      </c>
      <c r="BI8" s="130">
        <v>0</v>
      </c>
      <c r="BJ8" s="130">
        <v>0</v>
      </c>
      <c r="BK8" s="130">
        <v>0</v>
      </c>
      <c r="BL8" s="130">
        <v>0</v>
      </c>
      <c r="BM8" s="32">
        <v>0</v>
      </c>
      <c r="BN8" s="130">
        <v>0</v>
      </c>
      <c r="BO8" s="130">
        <v>0</v>
      </c>
      <c r="BP8" s="130">
        <v>0</v>
      </c>
      <c r="BQ8" s="130">
        <v>0</v>
      </c>
      <c r="BR8" s="130">
        <v>0</v>
      </c>
      <c r="BS8" s="130">
        <v>0</v>
      </c>
      <c r="BT8" s="130">
        <v>0</v>
      </c>
      <c r="BU8" s="130">
        <v>0</v>
      </c>
      <c r="BV8" s="130">
        <v>0</v>
      </c>
      <c r="BW8" s="130">
        <v>0</v>
      </c>
      <c r="BX8" s="130">
        <v>0</v>
      </c>
      <c r="BY8" s="32">
        <v>4.3616683466538904</v>
      </c>
      <c r="BZ8" s="130">
        <f t="shared" si="1"/>
        <v>3.6</v>
      </c>
      <c r="CA8" s="130">
        <v>2010</v>
      </c>
      <c r="CB8" s="130">
        <v>0</v>
      </c>
      <c r="CC8" s="130">
        <v>0</v>
      </c>
      <c r="CD8" s="67">
        <v>62741.473121339397</v>
      </c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</row>
    <row r="9" spans="1:93" ht="13.5" customHeight="1">
      <c r="A9" s="67" t="s">
        <v>329</v>
      </c>
      <c r="B9" s="31">
        <v>6919631.89986296</v>
      </c>
      <c r="C9" s="130">
        <v>0</v>
      </c>
      <c r="D9" s="130">
        <v>0</v>
      </c>
      <c r="E9" s="130">
        <v>2</v>
      </c>
      <c r="F9" s="112">
        <v>1.8</v>
      </c>
      <c r="G9" s="130">
        <v>3</v>
      </c>
      <c r="H9" s="129">
        <v>31.253530000000001</v>
      </c>
      <c r="I9" s="113">
        <v>80.709299999999999</v>
      </c>
      <c r="J9" s="114">
        <v>4607</v>
      </c>
      <c r="K9" s="130">
        <v>578.86651905415295</v>
      </c>
      <c r="L9" s="130">
        <v>1</v>
      </c>
      <c r="M9" s="130">
        <v>154.33510000000001</v>
      </c>
      <c r="N9" s="137">
        <v>64.2</v>
      </c>
      <c r="O9" s="137">
        <v>0.56999999999999995</v>
      </c>
      <c r="P9" s="137">
        <v>15.4</v>
      </c>
      <c r="Q9" s="137">
        <v>6.21</v>
      </c>
      <c r="R9" s="137">
        <v>0.13</v>
      </c>
      <c r="S9" s="137">
        <v>2.08</v>
      </c>
      <c r="T9" s="137">
        <v>4.72</v>
      </c>
      <c r="U9" s="137">
        <v>3.48</v>
      </c>
      <c r="V9" s="137">
        <v>1.74</v>
      </c>
      <c r="W9" s="137">
        <v>0.1</v>
      </c>
      <c r="X9" s="137">
        <v>1.59</v>
      </c>
      <c r="Y9" s="67"/>
      <c r="Z9" s="112">
        <f t="shared" si="0"/>
        <v>51.913886615066041</v>
      </c>
      <c r="AA9" s="137">
        <v>20</v>
      </c>
      <c r="AB9" s="137">
        <v>3.3</v>
      </c>
      <c r="AC9" s="137">
        <v>3.36</v>
      </c>
      <c r="AD9" s="137">
        <v>1.48</v>
      </c>
      <c r="AE9" s="137">
        <v>6</v>
      </c>
      <c r="AF9" s="130"/>
      <c r="AG9" s="137">
        <v>10</v>
      </c>
      <c r="AH9" s="137">
        <v>1.74</v>
      </c>
      <c r="AI9" s="137">
        <v>4.72</v>
      </c>
      <c r="AJ9" s="137">
        <v>0.56999999999999995</v>
      </c>
      <c r="AK9" s="137">
        <v>6.21</v>
      </c>
      <c r="AL9" s="32">
        <v>46.704010413746602</v>
      </c>
      <c r="AM9" s="67">
        <v>201.6</v>
      </c>
      <c r="AN9" s="130">
        <v>2010</v>
      </c>
      <c r="AO9" s="31">
        <v>565955.06012524304</v>
      </c>
      <c r="AP9" s="130">
        <v>0</v>
      </c>
      <c r="AQ9" s="130">
        <v>0</v>
      </c>
      <c r="AR9" s="130">
        <v>0</v>
      </c>
      <c r="AS9" s="130">
        <v>1</v>
      </c>
      <c r="AT9" s="130">
        <v>0.01</v>
      </c>
      <c r="AU9" s="130">
        <v>1.0000000000000001E-5</v>
      </c>
      <c r="AV9" s="130">
        <v>1.0000000000000001E-5</v>
      </c>
      <c r="AW9" s="130">
        <v>0.1</v>
      </c>
      <c r="AX9" s="130">
        <v>0</v>
      </c>
      <c r="AY9" s="130">
        <v>1E-3</v>
      </c>
      <c r="AZ9" s="130">
        <v>0</v>
      </c>
      <c r="BA9" s="130">
        <v>0</v>
      </c>
      <c r="BB9" s="130">
        <v>0</v>
      </c>
      <c r="BC9" s="130">
        <v>0</v>
      </c>
      <c r="BD9" s="130">
        <v>0</v>
      </c>
      <c r="BE9" s="130">
        <v>0</v>
      </c>
      <c r="BF9" s="130">
        <v>0</v>
      </c>
      <c r="BG9" s="130">
        <v>0</v>
      </c>
      <c r="BH9" s="130">
        <v>0</v>
      </c>
      <c r="BI9" s="130">
        <v>0</v>
      </c>
      <c r="BJ9" s="130">
        <v>0</v>
      </c>
      <c r="BK9" s="130">
        <v>0</v>
      </c>
      <c r="BL9" s="130">
        <v>0</v>
      </c>
      <c r="BM9" s="32">
        <v>0</v>
      </c>
      <c r="BN9" s="130">
        <v>0</v>
      </c>
      <c r="BO9" s="130">
        <v>0</v>
      </c>
      <c r="BP9" s="130">
        <v>0</v>
      </c>
      <c r="BQ9" s="130">
        <v>0</v>
      </c>
      <c r="BR9" s="130">
        <v>0</v>
      </c>
      <c r="BS9" s="130">
        <v>0</v>
      </c>
      <c r="BT9" s="130">
        <v>0</v>
      </c>
      <c r="BU9" s="130">
        <v>0</v>
      </c>
      <c r="BV9" s="130">
        <v>0</v>
      </c>
      <c r="BW9" s="130">
        <v>0</v>
      </c>
      <c r="BX9" s="130">
        <v>0</v>
      </c>
      <c r="BY9" s="32">
        <v>8.8777601589272592</v>
      </c>
      <c r="BZ9" s="130">
        <f t="shared" si="1"/>
        <v>3.6</v>
      </c>
      <c r="CA9" s="130">
        <v>2010</v>
      </c>
      <c r="CB9" s="130">
        <v>0</v>
      </c>
      <c r="CC9" s="130">
        <v>0</v>
      </c>
      <c r="CD9" s="67">
        <v>3507238.4184934702</v>
      </c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</row>
    <row r="10" spans="1:93" ht="13.5" customHeight="1">
      <c r="A10" s="67" t="s">
        <v>330</v>
      </c>
      <c r="B10" s="31">
        <v>6720794.0659620902</v>
      </c>
      <c r="C10" s="130">
        <v>0</v>
      </c>
      <c r="D10" s="130">
        <v>0</v>
      </c>
      <c r="E10" s="130">
        <v>2</v>
      </c>
      <c r="F10" s="112">
        <v>1.8</v>
      </c>
      <c r="G10" s="130">
        <v>7</v>
      </c>
      <c r="H10" s="129">
        <v>31.253530000000001</v>
      </c>
      <c r="I10" s="113">
        <v>80.709299999999999</v>
      </c>
      <c r="J10" s="114">
        <v>4607</v>
      </c>
      <c r="K10" s="130">
        <v>578.86651905415295</v>
      </c>
      <c r="L10" s="130">
        <v>1</v>
      </c>
      <c r="M10" s="130">
        <v>154.33510000000001</v>
      </c>
      <c r="N10" s="137">
        <v>66.099999999999994</v>
      </c>
      <c r="O10" s="137">
        <v>0.5</v>
      </c>
      <c r="P10" s="137">
        <v>14.8</v>
      </c>
      <c r="Q10" s="137">
        <v>5.05</v>
      </c>
      <c r="R10" s="137">
        <v>0.1</v>
      </c>
      <c r="S10" s="137">
        <v>1.78</v>
      </c>
      <c r="T10" s="137">
        <v>4.5999999999999996</v>
      </c>
      <c r="U10" s="137">
        <v>3.49</v>
      </c>
      <c r="V10" s="137">
        <v>1.95</v>
      </c>
      <c r="W10" s="137">
        <v>0.09</v>
      </c>
      <c r="X10" s="137">
        <v>1.81</v>
      </c>
      <c r="Y10" s="67"/>
      <c r="Z10" s="112">
        <f t="shared" si="0"/>
        <v>51.913886615066041</v>
      </c>
      <c r="AA10" s="137">
        <v>20</v>
      </c>
      <c r="AB10" s="137">
        <v>3.4</v>
      </c>
      <c r="AC10" s="137">
        <v>3.23</v>
      </c>
      <c r="AD10" s="137">
        <v>1.6</v>
      </c>
      <c r="AE10" s="137">
        <v>8.5</v>
      </c>
      <c r="AF10" s="130"/>
      <c r="AG10" s="137">
        <v>10</v>
      </c>
      <c r="AH10" s="137">
        <v>1.95</v>
      </c>
      <c r="AI10" s="137">
        <v>4.5999999999999996</v>
      </c>
      <c r="AJ10" s="137">
        <v>0.5</v>
      </c>
      <c r="AK10" s="137">
        <v>5.05</v>
      </c>
      <c r="AL10" s="32">
        <v>54.002074486542803</v>
      </c>
      <c r="AM10" s="67">
        <v>153</v>
      </c>
      <c r="AN10" s="130">
        <v>2010</v>
      </c>
      <c r="AO10" s="31">
        <v>309808.43508148601</v>
      </c>
      <c r="AP10" s="130">
        <v>0</v>
      </c>
      <c r="AQ10" s="130">
        <v>0</v>
      </c>
      <c r="AR10" s="130">
        <v>0</v>
      </c>
      <c r="AS10" s="130">
        <v>1</v>
      </c>
      <c r="AT10" s="130">
        <v>0.01</v>
      </c>
      <c r="AU10" s="130">
        <v>1.0000000000000001E-5</v>
      </c>
      <c r="AV10" s="130">
        <v>1.0000000000000001E-5</v>
      </c>
      <c r="AW10" s="130">
        <v>0.1</v>
      </c>
      <c r="AX10" s="130">
        <v>0</v>
      </c>
      <c r="AY10" s="130">
        <v>1E-3</v>
      </c>
      <c r="AZ10" s="130">
        <v>0</v>
      </c>
      <c r="BA10" s="130">
        <v>0</v>
      </c>
      <c r="BB10" s="130">
        <v>0</v>
      </c>
      <c r="BC10" s="130">
        <v>0</v>
      </c>
      <c r="BD10" s="130">
        <v>0</v>
      </c>
      <c r="BE10" s="130">
        <v>0</v>
      </c>
      <c r="BF10" s="130">
        <v>0</v>
      </c>
      <c r="BG10" s="130">
        <v>0</v>
      </c>
      <c r="BH10" s="130">
        <v>0</v>
      </c>
      <c r="BI10" s="130">
        <v>0</v>
      </c>
      <c r="BJ10" s="130">
        <v>0</v>
      </c>
      <c r="BK10" s="130">
        <v>0</v>
      </c>
      <c r="BL10" s="130">
        <v>0</v>
      </c>
      <c r="BM10" s="32">
        <v>0</v>
      </c>
      <c r="BN10" s="130">
        <v>0</v>
      </c>
      <c r="BO10" s="130">
        <v>0</v>
      </c>
      <c r="BP10" s="130">
        <v>0</v>
      </c>
      <c r="BQ10" s="130">
        <v>0</v>
      </c>
      <c r="BR10" s="130">
        <v>0</v>
      </c>
      <c r="BS10" s="130">
        <v>0</v>
      </c>
      <c r="BT10" s="130">
        <v>0</v>
      </c>
      <c r="BU10" s="130">
        <v>0</v>
      </c>
      <c r="BV10" s="130">
        <v>0</v>
      </c>
      <c r="BW10" s="130">
        <v>0</v>
      </c>
      <c r="BX10" s="130">
        <v>0</v>
      </c>
      <c r="BY10" s="32">
        <v>4.5567490969647597</v>
      </c>
      <c r="BZ10" s="130">
        <f t="shared" si="1"/>
        <v>3.6</v>
      </c>
      <c r="CA10" s="130">
        <v>2010</v>
      </c>
      <c r="CB10" s="130">
        <v>0</v>
      </c>
      <c r="CC10" s="130">
        <v>0</v>
      </c>
      <c r="CD10" s="67">
        <v>193093.6597584</v>
      </c>
      <c r="CE10" s="130"/>
      <c r="CF10" s="130"/>
      <c r="CG10" s="130"/>
      <c r="CH10" s="130"/>
      <c r="CI10" s="130"/>
      <c r="CJ10" s="130"/>
      <c r="CK10" s="130"/>
      <c r="CL10" s="130"/>
      <c r="CM10" s="130"/>
      <c r="CN10" s="130"/>
      <c r="CO10" s="130"/>
    </row>
    <row r="11" spans="1:93" ht="13.5" customHeight="1">
      <c r="A11" s="67" t="s">
        <v>331</v>
      </c>
      <c r="B11" s="31">
        <v>7143668.8220822401</v>
      </c>
      <c r="C11" s="67">
        <v>0</v>
      </c>
      <c r="D11" s="67">
        <v>0</v>
      </c>
      <c r="E11" s="130">
        <v>2</v>
      </c>
      <c r="F11" s="112">
        <v>1.8</v>
      </c>
      <c r="G11" s="67">
        <v>8</v>
      </c>
      <c r="H11" s="129">
        <v>31.253530000000001</v>
      </c>
      <c r="I11" s="113">
        <v>80.709299999999999</v>
      </c>
      <c r="J11" s="114">
        <v>4607</v>
      </c>
      <c r="K11" s="130">
        <v>578.86651905415295</v>
      </c>
      <c r="L11" s="130">
        <v>1</v>
      </c>
      <c r="M11" s="130">
        <v>154.33510000000001</v>
      </c>
      <c r="N11" s="137">
        <v>67.400000000000006</v>
      </c>
      <c r="O11" s="137">
        <v>0.44</v>
      </c>
      <c r="P11" s="137">
        <v>14.6</v>
      </c>
      <c r="Q11" s="137">
        <v>4.8899999999999997</v>
      </c>
      <c r="R11" s="137">
        <v>0.1</v>
      </c>
      <c r="S11" s="137">
        <v>1.76</v>
      </c>
      <c r="T11" s="137">
        <v>3.91</v>
      </c>
      <c r="U11" s="137">
        <v>3.47</v>
      </c>
      <c r="V11" s="137">
        <v>2.2599999999999998</v>
      </c>
      <c r="W11" s="137">
        <v>7.0000000000000007E-2</v>
      </c>
      <c r="X11" s="137">
        <v>1.37</v>
      </c>
      <c r="Y11" s="67"/>
      <c r="Z11" s="112">
        <f t="shared" si="0"/>
        <v>51.913886615066041</v>
      </c>
      <c r="AA11" s="137">
        <v>20</v>
      </c>
      <c r="AB11" s="137">
        <v>2.7</v>
      </c>
      <c r="AC11" s="137">
        <v>2.67</v>
      </c>
      <c r="AD11" s="137">
        <v>1.25</v>
      </c>
      <c r="AE11" s="137">
        <v>5.4</v>
      </c>
      <c r="AF11" s="67"/>
      <c r="AG11" s="137">
        <v>10</v>
      </c>
      <c r="AH11" s="137">
        <v>2.2599999999999998</v>
      </c>
      <c r="AI11" s="137">
        <v>3.91</v>
      </c>
      <c r="AJ11" s="137">
        <v>0.44</v>
      </c>
      <c r="AK11" s="137">
        <v>4.8899999999999997</v>
      </c>
      <c r="AL11" s="32">
        <v>55.683791069503499</v>
      </c>
      <c r="AM11" s="67">
        <v>111.60000000000001</v>
      </c>
      <c r="AN11" s="67">
        <v>2010</v>
      </c>
      <c r="AO11" s="31">
        <v>407414.00476160698</v>
      </c>
      <c r="AP11" s="130">
        <v>0</v>
      </c>
      <c r="AQ11" s="130">
        <v>0</v>
      </c>
      <c r="AR11" s="130">
        <v>0</v>
      </c>
      <c r="AS11" s="130">
        <v>1</v>
      </c>
      <c r="AT11" s="130">
        <v>0.01</v>
      </c>
      <c r="AU11" s="130">
        <v>1.0000000000000001E-5</v>
      </c>
      <c r="AV11" s="130">
        <v>1.0000000000000001E-5</v>
      </c>
      <c r="AW11" s="130">
        <v>0.1</v>
      </c>
      <c r="AX11" s="130">
        <v>0</v>
      </c>
      <c r="AY11" s="130">
        <v>1E-3</v>
      </c>
      <c r="AZ11" s="130">
        <v>0</v>
      </c>
      <c r="BA11" s="130">
        <v>0</v>
      </c>
      <c r="BB11" s="130">
        <v>0</v>
      </c>
      <c r="BC11" s="130">
        <v>0</v>
      </c>
      <c r="BD11" s="130">
        <v>0</v>
      </c>
      <c r="BE11" s="130">
        <v>0</v>
      </c>
      <c r="BF11" s="130">
        <v>0</v>
      </c>
      <c r="BG11" s="130">
        <v>0</v>
      </c>
      <c r="BH11" s="130">
        <v>0</v>
      </c>
      <c r="BI11" s="130">
        <v>0</v>
      </c>
      <c r="BJ11" s="130">
        <v>0</v>
      </c>
      <c r="BK11" s="130">
        <v>0</v>
      </c>
      <c r="BL11" s="130">
        <v>0</v>
      </c>
      <c r="BM11" s="32">
        <v>0</v>
      </c>
      <c r="BN11" s="130">
        <v>0</v>
      </c>
      <c r="BO11" s="130">
        <v>0</v>
      </c>
      <c r="BP11" s="130">
        <v>0</v>
      </c>
      <c r="BQ11" s="130">
        <v>0</v>
      </c>
      <c r="BR11" s="130">
        <v>0</v>
      </c>
      <c r="BS11" s="130">
        <v>0</v>
      </c>
      <c r="BT11" s="130">
        <v>0</v>
      </c>
      <c r="BU11" s="130">
        <v>0</v>
      </c>
      <c r="BV11" s="130">
        <v>0</v>
      </c>
      <c r="BW11" s="130">
        <v>0</v>
      </c>
      <c r="BX11" s="130">
        <v>0</v>
      </c>
      <c r="BY11" s="32">
        <v>5.1381829348089703</v>
      </c>
      <c r="BZ11" s="130">
        <f t="shared" si="1"/>
        <v>3.6</v>
      </c>
      <c r="CA11" s="67">
        <v>2010</v>
      </c>
      <c r="CB11" s="67">
        <v>0</v>
      </c>
      <c r="CC11" s="67">
        <v>0</v>
      </c>
      <c r="CD11" s="67">
        <v>936561.05166218698</v>
      </c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</row>
    <row r="12" spans="1:93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</row>
    <row r="13" spans="1:93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</row>
    <row r="14" spans="1:93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</row>
    <row r="15" spans="1:93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</row>
    <row r="16" spans="1:93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</row>
    <row r="17" spans="1:93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</row>
    <row r="18" spans="1:93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</row>
    <row r="19" spans="1:93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</row>
    <row r="20" spans="1:93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</row>
    <row r="21" spans="1:93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</row>
    <row r="22" spans="1:93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</row>
    <row r="23" spans="1:93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</row>
    <row r="24" spans="1:93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</row>
    <row r="25" spans="1:93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</row>
    <row r="26" spans="1:93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</row>
    <row r="27" spans="1:93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</row>
    <row r="28" spans="1:93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</row>
    <row r="29" spans="1:93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</row>
    <row r="30" spans="1:93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</row>
    <row r="31" spans="1:93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</row>
    <row r="32" spans="1:93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</row>
    <row r="33" spans="1:93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</row>
    <row r="34" spans="1:93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</row>
    <row r="35" spans="1:93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</row>
    <row r="36" spans="1:93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</row>
    <row r="37" spans="1:93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</row>
    <row r="38" spans="1:93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</row>
    <row r="39" spans="1:93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</row>
    <row r="40" spans="1:93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</row>
    <row r="41" spans="1:93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</row>
    <row r="42" spans="1:93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</row>
    <row r="43" spans="1:93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</row>
    <row r="44" spans="1:93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</row>
    <row r="45" spans="1:93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</row>
    <row r="46" spans="1:93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</row>
    <row r="47" spans="1:93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</row>
    <row r="48" spans="1:93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</row>
    <row r="49" spans="1:93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</row>
    <row r="50" spans="1:93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</row>
    <row r="51" spans="1:93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</row>
    <row r="52" spans="1:93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</row>
    <row r="53" spans="1:93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</row>
    <row r="54" spans="1:93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</row>
    <row r="55" spans="1:93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</row>
    <row r="56" spans="1:93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</row>
    <row r="57" spans="1:93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</row>
    <row r="58" spans="1:93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</row>
    <row r="59" spans="1:93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</row>
    <row r="60" spans="1:93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</row>
    <row r="61" spans="1:93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</row>
    <row r="62" spans="1:93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</row>
    <row r="63" spans="1:93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</row>
    <row r="64" spans="1:93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</row>
    <row r="65" spans="1:93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</row>
    <row r="66" spans="1:93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</row>
    <row r="67" spans="1:93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</row>
    <row r="68" spans="1:93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</row>
    <row r="69" spans="1:93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</row>
    <row r="70" spans="1:93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</row>
    <row r="71" spans="1:93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</row>
    <row r="72" spans="1:93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</row>
    <row r="73" spans="1:93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</row>
    <row r="74" spans="1:93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</row>
    <row r="75" spans="1:93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</row>
    <row r="76" spans="1:93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</row>
    <row r="77" spans="1:93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</row>
    <row r="78" spans="1:93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</row>
    <row r="79" spans="1:93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</row>
    <row r="80" spans="1:93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</row>
    <row r="81" spans="1:93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</row>
    <row r="82" spans="1:93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</row>
    <row r="83" spans="1:93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</row>
    <row r="84" spans="1:93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</row>
    <row r="85" spans="1:93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</row>
    <row r="86" spans="1:93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</row>
    <row r="87" spans="1:93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</row>
    <row r="88" spans="1:93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</row>
    <row r="89" spans="1:93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</row>
    <row r="90" spans="1:93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</row>
    <row r="91" spans="1:93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</row>
    <row r="92" spans="1:93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</row>
    <row r="93" spans="1:93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</row>
    <row r="94" spans="1:93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</row>
    <row r="95" spans="1:93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</row>
    <row r="96" spans="1:93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</row>
    <row r="97" spans="1:93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</row>
    <row r="98" spans="1:93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</row>
    <row r="99" spans="1:93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</row>
    <row r="100" spans="1:93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</row>
    <row r="101" spans="1:93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</row>
    <row r="102" spans="1:93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</row>
    <row r="103" spans="1:93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</row>
    <row r="104" spans="1:93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</row>
    <row r="105" spans="1:93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</row>
    <row r="106" spans="1:93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</row>
    <row r="107" spans="1:93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</row>
    <row r="108" spans="1:93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</row>
    <row r="109" spans="1:93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</row>
    <row r="110" spans="1:93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</row>
    <row r="111" spans="1:93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</row>
    <row r="112" spans="1:93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</row>
    <row r="113" spans="1:93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</row>
    <row r="114" spans="1:93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</row>
    <row r="115" spans="1:93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</row>
    <row r="116" spans="1:93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</row>
    <row r="117" spans="1:93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</row>
    <row r="118" spans="1:93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</row>
    <row r="119" spans="1:93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</row>
    <row r="120" spans="1:93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</row>
    <row r="121" spans="1:93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</row>
    <row r="122" spans="1:93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</row>
    <row r="123" spans="1:93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</row>
    <row r="124" spans="1:93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</row>
    <row r="125" spans="1:93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</row>
    <row r="126" spans="1:93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</row>
    <row r="127" spans="1:93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</row>
    <row r="128" spans="1:93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</row>
    <row r="129" spans="1:93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</row>
    <row r="130" spans="1:93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</row>
    <row r="131" spans="1:93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</row>
    <row r="132" spans="1:93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</row>
    <row r="133" spans="1:93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</row>
    <row r="134" spans="1:93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</row>
    <row r="135" spans="1:93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</row>
    <row r="136" spans="1:93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</row>
    <row r="137" spans="1:93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</row>
    <row r="138" spans="1:93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</row>
    <row r="139" spans="1:93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</row>
    <row r="140" spans="1:93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</row>
    <row r="141" spans="1:93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</row>
    <row r="142" spans="1:93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</row>
    <row r="143" spans="1:93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</row>
    <row r="144" spans="1:93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</row>
    <row r="145" spans="1:93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</row>
    <row r="146" spans="1:93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</row>
    <row r="147" spans="1:93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</row>
    <row r="148" spans="1:93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</row>
    <row r="149" spans="1:93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</row>
    <row r="150" spans="1:93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</row>
    <row r="151" spans="1:93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</row>
    <row r="152" spans="1:93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</row>
    <row r="153" spans="1:93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</row>
    <row r="154" spans="1:93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</row>
    <row r="155" spans="1:93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</row>
    <row r="156" spans="1:93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</row>
    <row r="157" spans="1:93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</row>
    <row r="158" spans="1:93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</row>
    <row r="159" spans="1:93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</row>
    <row r="160" spans="1:93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</row>
    <row r="161" spans="1:93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</row>
    <row r="162" spans="1:93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</row>
    <row r="163" spans="1:93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</row>
    <row r="164" spans="1:93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</row>
    <row r="165" spans="1:93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</row>
    <row r="166" spans="1:93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</row>
    <row r="167" spans="1:93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</row>
    <row r="168" spans="1:93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</row>
    <row r="169" spans="1:93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</row>
    <row r="170" spans="1:93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</row>
    <row r="171" spans="1:93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</row>
    <row r="172" spans="1:93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</row>
    <row r="173" spans="1:93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</row>
    <row r="174" spans="1:93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</row>
    <row r="175" spans="1:93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</row>
    <row r="176" spans="1:93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</row>
    <row r="177" spans="1:93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</row>
    <row r="178" spans="1:93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</row>
    <row r="179" spans="1:93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</row>
    <row r="180" spans="1:93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</row>
    <row r="181" spans="1:93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</row>
    <row r="182" spans="1:93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</row>
    <row r="183" spans="1:93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</row>
    <row r="184" spans="1:93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</row>
    <row r="185" spans="1:93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</row>
    <row r="186" spans="1:93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</row>
    <row r="187" spans="1:93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</row>
    <row r="188" spans="1:93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</row>
    <row r="189" spans="1:93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</row>
    <row r="190" spans="1:93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</row>
    <row r="191" spans="1:93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</row>
    <row r="192" spans="1:93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</row>
    <row r="193" spans="1:93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</row>
    <row r="194" spans="1:93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</row>
    <row r="195" spans="1:93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</row>
    <row r="196" spans="1:93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</row>
    <row r="197" spans="1:93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</row>
    <row r="198" spans="1:93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</row>
    <row r="199" spans="1:93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</row>
    <row r="200" spans="1:93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</row>
    <row r="201" spans="1:93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</row>
    <row r="202" spans="1:93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</row>
    <row r="203" spans="1:93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</row>
    <row r="204" spans="1:93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</row>
    <row r="205" spans="1:93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</row>
    <row r="206" spans="1:93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</row>
    <row r="207" spans="1:93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</row>
    <row r="208" spans="1:93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</row>
    <row r="209" spans="1:93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</row>
    <row r="210" spans="1:93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</row>
    <row r="211" spans="1:93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</row>
    <row r="212" spans="1:93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</row>
    <row r="213" spans="1:93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</row>
    <row r="214" spans="1:93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</row>
    <row r="215" spans="1:93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</row>
    <row r="216" spans="1:93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</row>
    <row r="217" spans="1:93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</row>
    <row r="218" spans="1:93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</row>
    <row r="219" spans="1:93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</row>
    <row r="220" spans="1:93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</row>
    <row r="221" spans="1:93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</row>
    <row r="222" spans="1:93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</row>
    <row r="223" spans="1:93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</row>
    <row r="224" spans="1:93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</row>
    <row r="225" spans="1:93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</row>
    <row r="226" spans="1:93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</row>
    <row r="227" spans="1:93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</row>
    <row r="228" spans="1:93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</row>
    <row r="229" spans="1:93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</row>
    <row r="230" spans="1:93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</row>
    <row r="231" spans="1:93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</row>
    <row r="232" spans="1:93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</row>
    <row r="233" spans="1:93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</row>
    <row r="234" spans="1:93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</row>
    <row r="235" spans="1:93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</row>
    <row r="236" spans="1:93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</row>
    <row r="237" spans="1:93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</row>
    <row r="238" spans="1:93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</row>
    <row r="239" spans="1:93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</row>
    <row r="240" spans="1:93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</row>
    <row r="241" spans="1:93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</row>
    <row r="242" spans="1:93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</row>
    <row r="243" spans="1:93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</row>
    <row r="244" spans="1:93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</row>
    <row r="245" spans="1:93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</row>
    <row r="246" spans="1:93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</row>
    <row r="247" spans="1:93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</row>
    <row r="248" spans="1:93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</row>
    <row r="249" spans="1:93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</row>
    <row r="250" spans="1:93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</row>
    <row r="251" spans="1:93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</row>
    <row r="252" spans="1:93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</row>
    <row r="253" spans="1:93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</row>
    <row r="254" spans="1:93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</row>
    <row r="255" spans="1:93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</row>
    <row r="256" spans="1:93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</row>
    <row r="257" spans="1:93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</row>
    <row r="258" spans="1:93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</row>
    <row r="259" spans="1:93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</row>
    <row r="260" spans="1:93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</row>
    <row r="261" spans="1:93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</row>
    <row r="262" spans="1:93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</row>
    <row r="263" spans="1:93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</row>
    <row r="264" spans="1:93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</row>
    <row r="265" spans="1:93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</row>
    <row r="266" spans="1:93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</row>
    <row r="267" spans="1:93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</row>
    <row r="268" spans="1:93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</row>
    <row r="269" spans="1:93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</row>
    <row r="270" spans="1:93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</row>
    <row r="271" spans="1:93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</row>
    <row r="272" spans="1:93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</row>
    <row r="273" spans="1:93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</row>
    <row r="274" spans="1:93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</row>
    <row r="275" spans="1:93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</row>
    <row r="276" spans="1:93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</row>
    <row r="277" spans="1:93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</row>
    <row r="278" spans="1:93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</row>
    <row r="279" spans="1:93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</row>
    <row r="280" spans="1:93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</row>
    <row r="281" spans="1:93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</row>
    <row r="282" spans="1:93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</row>
    <row r="283" spans="1:93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</row>
    <row r="284" spans="1:93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</row>
    <row r="285" spans="1:93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</row>
    <row r="286" spans="1:93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</row>
    <row r="287" spans="1:93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</row>
    <row r="288" spans="1:93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</row>
    <row r="289" spans="1:93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</row>
    <row r="290" spans="1:93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</row>
    <row r="291" spans="1:93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</row>
    <row r="292" spans="1:93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</row>
    <row r="293" spans="1:93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</row>
    <row r="294" spans="1:93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</row>
    <row r="295" spans="1:93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</row>
    <row r="296" spans="1:93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</row>
    <row r="297" spans="1:93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</row>
    <row r="298" spans="1:93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</row>
    <row r="299" spans="1:93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</row>
    <row r="300" spans="1:93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</row>
    <row r="301" spans="1:93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</row>
    <row r="302" spans="1:93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</row>
    <row r="303" spans="1:93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</row>
    <row r="304" spans="1:93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</row>
    <row r="305" spans="1:93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</row>
    <row r="306" spans="1:93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</row>
    <row r="307" spans="1:93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</row>
    <row r="308" spans="1:93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</row>
    <row r="309" spans="1:93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</row>
    <row r="310" spans="1:93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</row>
    <row r="311" spans="1:93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</row>
    <row r="312" spans="1:93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</row>
    <row r="313" spans="1:93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</row>
    <row r="314" spans="1:93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</row>
    <row r="315" spans="1:93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</row>
    <row r="316" spans="1:93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</row>
    <row r="317" spans="1:93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</row>
    <row r="318" spans="1:93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</row>
    <row r="319" spans="1:93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</row>
    <row r="320" spans="1:93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</row>
    <row r="321" spans="1:93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</row>
    <row r="322" spans="1:93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</row>
    <row r="323" spans="1:93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</row>
    <row r="324" spans="1:93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</row>
    <row r="325" spans="1:93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</row>
    <row r="326" spans="1:93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</row>
    <row r="327" spans="1:93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</row>
    <row r="328" spans="1:93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</row>
    <row r="329" spans="1:93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</row>
    <row r="330" spans="1:93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</row>
    <row r="331" spans="1:93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</row>
    <row r="332" spans="1:93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</row>
    <row r="333" spans="1:93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</row>
    <row r="334" spans="1:93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</row>
    <row r="335" spans="1:93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</row>
    <row r="336" spans="1:93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</row>
    <row r="337" spans="1:93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</row>
    <row r="338" spans="1:93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</row>
    <row r="339" spans="1:93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</row>
    <row r="340" spans="1:93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</row>
    <row r="341" spans="1:93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</row>
    <row r="342" spans="1:93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</row>
    <row r="343" spans="1:93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</row>
    <row r="344" spans="1:93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</row>
    <row r="345" spans="1:93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</row>
    <row r="346" spans="1:93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</row>
    <row r="347" spans="1:93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</row>
    <row r="348" spans="1:93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</row>
    <row r="349" spans="1:93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</row>
    <row r="350" spans="1:93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</row>
    <row r="351" spans="1:93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</row>
    <row r="352" spans="1:93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</row>
    <row r="353" spans="1:93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</row>
    <row r="354" spans="1:93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</row>
    <row r="355" spans="1:93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</row>
    <row r="356" spans="1:93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</row>
    <row r="357" spans="1:93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</row>
    <row r="358" spans="1:93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</row>
    <row r="359" spans="1:93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</row>
    <row r="360" spans="1:93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</row>
    <row r="361" spans="1:93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</row>
    <row r="362" spans="1:93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</row>
    <row r="363" spans="1:93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</row>
    <row r="364" spans="1:93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</row>
    <row r="365" spans="1:93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</row>
    <row r="366" spans="1:93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</row>
    <row r="367" spans="1:93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</row>
    <row r="368" spans="1:93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</row>
    <row r="369" spans="1:93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</row>
    <row r="370" spans="1:93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</row>
    <row r="371" spans="1:93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</row>
    <row r="372" spans="1:93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</row>
    <row r="373" spans="1:93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</row>
    <row r="374" spans="1:93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</row>
    <row r="375" spans="1:93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</row>
    <row r="376" spans="1:93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</row>
    <row r="377" spans="1:93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</row>
    <row r="378" spans="1:93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</row>
    <row r="379" spans="1:93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</row>
    <row r="380" spans="1:93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</row>
    <row r="381" spans="1:93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</row>
    <row r="382" spans="1:93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</row>
    <row r="383" spans="1:93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</row>
    <row r="384" spans="1:93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</row>
    <row r="385" spans="1:93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</row>
    <row r="386" spans="1:93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</row>
    <row r="387" spans="1:93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</row>
    <row r="388" spans="1:93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</row>
    <row r="389" spans="1:93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</row>
    <row r="390" spans="1:93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</row>
    <row r="391" spans="1:93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</row>
    <row r="392" spans="1:93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</row>
    <row r="393" spans="1:93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</row>
    <row r="394" spans="1:93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</row>
    <row r="395" spans="1:93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</row>
    <row r="396" spans="1:93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</row>
    <row r="397" spans="1:93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</row>
    <row r="398" spans="1:93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</row>
    <row r="399" spans="1:93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</row>
    <row r="400" spans="1:93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</row>
    <row r="401" spans="1:93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</row>
    <row r="402" spans="1:93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</row>
    <row r="403" spans="1:93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</row>
    <row r="404" spans="1:93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</row>
    <row r="405" spans="1:93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</row>
    <row r="406" spans="1:93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</row>
    <row r="407" spans="1:93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</row>
    <row r="408" spans="1:93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</row>
    <row r="409" spans="1:93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</row>
    <row r="410" spans="1:93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</row>
    <row r="411" spans="1:93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</row>
    <row r="412" spans="1:93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</row>
    <row r="413" spans="1:93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</row>
    <row r="414" spans="1:93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</row>
    <row r="415" spans="1:93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</row>
    <row r="416" spans="1:93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</row>
    <row r="417" spans="1:93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</row>
    <row r="418" spans="1:93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</row>
    <row r="419" spans="1:93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</row>
    <row r="420" spans="1:93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</row>
    <row r="421" spans="1:93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</row>
    <row r="422" spans="1:93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</row>
    <row r="423" spans="1:93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</row>
    <row r="424" spans="1:93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</row>
    <row r="425" spans="1:93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</row>
    <row r="426" spans="1:93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</row>
    <row r="427" spans="1:93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</row>
    <row r="428" spans="1:93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</row>
    <row r="429" spans="1:93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</row>
    <row r="430" spans="1:93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</row>
    <row r="431" spans="1:93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</row>
    <row r="432" spans="1:93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</row>
    <row r="433" spans="1:93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</row>
    <row r="434" spans="1:93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</row>
    <row r="435" spans="1:93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</row>
    <row r="436" spans="1:93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</row>
    <row r="437" spans="1:93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</row>
    <row r="438" spans="1:93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</row>
    <row r="439" spans="1:93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</row>
    <row r="440" spans="1:93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</row>
    <row r="441" spans="1:93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</row>
    <row r="442" spans="1:93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</row>
    <row r="443" spans="1:93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</row>
    <row r="444" spans="1:93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</row>
    <row r="445" spans="1:93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</row>
    <row r="446" spans="1:93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</row>
    <row r="447" spans="1:93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</row>
    <row r="448" spans="1:93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</row>
    <row r="449" spans="1:93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</row>
    <row r="450" spans="1:93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</row>
    <row r="451" spans="1:93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</row>
    <row r="452" spans="1:93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</row>
    <row r="453" spans="1:93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</row>
    <row r="454" spans="1:93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</row>
    <row r="455" spans="1:93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</row>
    <row r="456" spans="1:93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</row>
    <row r="457" spans="1:93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</row>
    <row r="458" spans="1:93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</row>
    <row r="459" spans="1:93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</row>
    <row r="460" spans="1:93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</row>
    <row r="461" spans="1:93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</row>
    <row r="462" spans="1:93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</row>
    <row r="463" spans="1:93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</row>
    <row r="464" spans="1:93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</row>
    <row r="465" spans="1:93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</row>
    <row r="466" spans="1:93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</row>
    <row r="467" spans="1:93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</row>
    <row r="468" spans="1:93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</row>
    <row r="469" spans="1:93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</row>
    <row r="470" spans="1:93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</row>
    <row r="471" spans="1:93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</row>
    <row r="472" spans="1:93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</row>
    <row r="473" spans="1:93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</row>
    <row r="474" spans="1:93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</row>
    <row r="475" spans="1:93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</row>
    <row r="476" spans="1:93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</row>
    <row r="477" spans="1:93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</row>
    <row r="478" spans="1:93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</row>
    <row r="479" spans="1:93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</row>
    <row r="480" spans="1:93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</row>
    <row r="481" spans="1:93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</row>
    <row r="482" spans="1:93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</row>
    <row r="483" spans="1:93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</row>
    <row r="484" spans="1:93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</row>
    <row r="485" spans="1:93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</row>
    <row r="486" spans="1:93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</row>
    <row r="487" spans="1:93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</row>
    <row r="488" spans="1:93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</row>
    <row r="489" spans="1:93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</row>
    <row r="490" spans="1:93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</row>
    <row r="491" spans="1:93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</row>
    <row r="492" spans="1:93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</row>
    <row r="493" spans="1:93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</row>
    <row r="494" spans="1:93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</row>
    <row r="495" spans="1:93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</row>
    <row r="496" spans="1:93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</row>
    <row r="497" spans="1:93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</row>
    <row r="498" spans="1:93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</row>
    <row r="499" spans="1:93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</row>
    <row r="500" spans="1:93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</row>
    <row r="501" spans="1:93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</row>
    <row r="502" spans="1:93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</row>
    <row r="503" spans="1:93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</row>
    <row r="504" spans="1:93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</row>
    <row r="505" spans="1:93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</row>
    <row r="506" spans="1:93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</row>
    <row r="507" spans="1:93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</row>
    <row r="508" spans="1:93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</row>
    <row r="509" spans="1:93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</row>
    <row r="510" spans="1:93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</row>
    <row r="511" spans="1:93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</row>
    <row r="512" spans="1:93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</row>
    <row r="513" spans="1:93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</row>
    <row r="514" spans="1:93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</row>
    <row r="515" spans="1:93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</row>
    <row r="516" spans="1:93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</row>
    <row r="517" spans="1:93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</row>
    <row r="518" spans="1:93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</row>
    <row r="519" spans="1:93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</row>
    <row r="520" spans="1:93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</row>
    <row r="521" spans="1:93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</row>
    <row r="522" spans="1:93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</row>
    <row r="523" spans="1:93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</row>
    <row r="524" spans="1:93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</row>
    <row r="525" spans="1:93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</row>
    <row r="526" spans="1:93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</row>
    <row r="527" spans="1:93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</row>
    <row r="528" spans="1:93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</row>
    <row r="529" spans="1:93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</row>
    <row r="530" spans="1:93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</row>
    <row r="531" spans="1:93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</row>
    <row r="532" spans="1:93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</row>
    <row r="533" spans="1:93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</row>
    <row r="534" spans="1:93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</row>
    <row r="535" spans="1:93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</row>
    <row r="536" spans="1:93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</row>
    <row r="537" spans="1:93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</row>
    <row r="538" spans="1:93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</row>
    <row r="539" spans="1:93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</row>
    <row r="540" spans="1:93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</row>
    <row r="541" spans="1:93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</row>
    <row r="542" spans="1:93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</row>
    <row r="543" spans="1:93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</row>
    <row r="544" spans="1:93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</row>
    <row r="545" spans="1:93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</row>
    <row r="546" spans="1:93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</row>
    <row r="547" spans="1:93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</row>
    <row r="548" spans="1:93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</row>
    <row r="549" spans="1:93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</row>
    <row r="550" spans="1:93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</row>
    <row r="551" spans="1:93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</row>
    <row r="552" spans="1:93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</row>
    <row r="553" spans="1:93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</row>
    <row r="554" spans="1:93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</row>
    <row r="555" spans="1:93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</row>
    <row r="556" spans="1:93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</row>
    <row r="557" spans="1:93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</row>
    <row r="558" spans="1:93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</row>
    <row r="559" spans="1:93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</row>
    <row r="560" spans="1:93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</row>
    <row r="561" spans="1:93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</row>
    <row r="562" spans="1:93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</row>
    <row r="563" spans="1:93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</row>
    <row r="564" spans="1:93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</row>
    <row r="565" spans="1:93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</row>
    <row r="566" spans="1:93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</row>
    <row r="567" spans="1:93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</row>
    <row r="568" spans="1:93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</row>
    <row r="569" spans="1:93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</row>
    <row r="570" spans="1:93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</row>
    <row r="571" spans="1:93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</row>
    <row r="572" spans="1:93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</row>
    <row r="573" spans="1:93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</row>
    <row r="574" spans="1:93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</row>
    <row r="575" spans="1:93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</row>
    <row r="576" spans="1:93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</row>
    <row r="577" spans="1:93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</row>
    <row r="578" spans="1:93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</row>
    <row r="579" spans="1:93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</row>
    <row r="580" spans="1:93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</row>
    <row r="581" spans="1:93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</row>
    <row r="582" spans="1:93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</row>
    <row r="583" spans="1:93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</row>
    <row r="584" spans="1:93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</row>
    <row r="585" spans="1:93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</row>
    <row r="586" spans="1:93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</row>
    <row r="587" spans="1:93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</row>
    <row r="588" spans="1:93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</row>
    <row r="589" spans="1:93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</row>
    <row r="590" spans="1:93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</row>
    <row r="591" spans="1:93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</row>
    <row r="592" spans="1:93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</row>
    <row r="593" spans="1:93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</row>
    <row r="594" spans="1:93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</row>
    <row r="595" spans="1:93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</row>
    <row r="596" spans="1:93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</row>
    <row r="597" spans="1:93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</row>
    <row r="598" spans="1:93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</row>
    <row r="599" spans="1:93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</row>
    <row r="600" spans="1:93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</row>
    <row r="601" spans="1:93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</row>
    <row r="602" spans="1:93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</row>
    <row r="603" spans="1:93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</row>
    <row r="604" spans="1:93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</row>
    <row r="605" spans="1:93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</row>
    <row r="606" spans="1:93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</row>
    <row r="607" spans="1:93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</row>
    <row r="608" spans="1:93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</row>
    <row r="609" spans="1:93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</row>
    <row r="610" spans="1:93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</row>
    <row r="611" spans="1:93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</row>
    <row r="612" spans="1:93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</row>
    <row r="613" spans="1:93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</row>
    <row r="614" spans="1:93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</row>
    <row r="615" spans="1:93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</row>
    <row r="616" spans="1:93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</row>
    <row r="617" spans="1:93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</row>
    <row r="618" spans="1:93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</row>
    <row r="619" spans="1:93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</row>
    <row r="620" spans="1:93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</row>
    <row r="621" spans="1:93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</row>
    <row r="622" spans="1:93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</row>
    <row r="623" spans="1:93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</row>
    <row r="624" spans="1:93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</row>
    <row r="625" spans="1:93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</row>
    <row r="626" spans="1:93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</row>
    <row r="627" spans="1:93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</row>
    <row r="628" spans="1:93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</row>
    <row r="629" spans="1:93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</row>
    <row r="630" spans="1:93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</row>
    <row r="631" spans="1:93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</row>
    <row r="632" spans="1:93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</row>
    <row r="633" spans="1:93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</row>
    <row r="634" spans="1:93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</row>
    <row r="635" spans="1:93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</row>
    <row r="636" spans="1:93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</row>
    <row r="637" spans="1:93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</row>
    <row r="638" spans="1:93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</row>
    <row r="639" spans="1:93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</row>
    <row r="640" spans="1:93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</row>
    <row r="641" spans="1:93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</row>
    <row r="642" spans="1:93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</row>
    <row r="643" spans="1:93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</row>
    <row r="644" spans="1:93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</row>
    <row r="645" spans="1:93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</row>
    <row r="646" spans="1:93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</row>
    <row r="647" spans="1:93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</row>
    <row r="648" spans="1:93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</row>
    <row r="649" spans="1:93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</row>
    <row r="650" spans="1:93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</row>
    <row r="651" spans="1:93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</row>
    <row r="652" spans="1:93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</row>
    <row r="653" spans="1:93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</row>
    <row r="654" spans="1:93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</row>
    <row r="655" spans="1:93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</row>
    <row r="656" spans="1:93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</row>
    <row r="657" spans="1:93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</row>
    <row r="658" spans="1:93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</row>
    <row r="659" spans="1:93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</row>
    <row r="660" spans="1:93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</row>
    <row r="661" spans="1:93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</row>
    <row r="662" spans="1:93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</row>
    <row r="663" spans="1:93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</row>
    <row r="664" spans="1:93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</row>
    <row r="665" spans="1:93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</row>
    <row r="666" spans="1:93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</row>
    <row r="667" spans="1:93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</row>
    <row r="668" spans="1:93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</row>
    <row r="669" spans="1:93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</row>
    <row r="670" spans="1:93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</row>
    <row r="671" spans="1:93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</row>
    <row r="672" spans="1:93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</row>
    <row r="673" spans="1:93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</row>
    <row r="674" spans="1:93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</row>
    <row r="675" spans="1:93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</row>
    <row r="676" spans="1:93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</row>
    <row r="677" spans="1:93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</row>
    <row r="678" spans="1:93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</row>
    <row r="679" spans="1:93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</row>
    <row r="680" spans="1:93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</row>
    <row r="681" spans="1:93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</row>
    <row r="682" spans="1:93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</row>
    <row r="683" spans="1:93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</row>
    <row r="684" spans="1:93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</row>
    <row r="685" spans="1:93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</row>
    <row r="686" spans="1:93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</row>
    <row r="687" spans="1:93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</row>
    <row r="688" spans="1:93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</row>
    <row r="689" spans="1:93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</row>
    <row r="690" spans="1:93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</row>
    <row r="691" spans="1:93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</row>
    <row r="692" spans="1:93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</row>
    <row r="693" spans="1:93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</row>
    <row r="694" spans="1:93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</row>
    <row r="695" spans="1:93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</row>
    <row r="696" spans="1:93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</row>
    <row r="697" spans="1:93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</row>
    <row r="698" spans="1:93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</row>
    <row r="699" spans="1:93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</row>
    <row r="700" spans="1:93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</row>
    <row r="701" spans="1:93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</row>
    <row r="702" spans="1:93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</row>
    <row r="703" spans="1:93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</row>
    <row r="704" spans="1:93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</row>
    <row r="705" spans="1:93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</row>
    <row r="706" spans="1:93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</row>
    <row r="707" spans="1:93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</row>
    <row r="708" spans="1:93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</row>
    <row r="709" spans="1:93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</row>
    <row r="710" spans="1:93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</row>
    <row r="711" spans="1:93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</row>
    <row r="712" spans="1:93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</row>
    <row r="713" spans="1:93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</row>
    <row r="714" spans="1:93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</row>
    <row r="715" spans="1:93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</row>
    <row r="716" spans="1:93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</row>
    <row r="717" spans="1:93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</row>
    <row r="718" spans="1:93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</row>
    <row r="719" spans="1:93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</row>
    <row r="720" spans="1:93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</row>
    <row r="721" spans="1:93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</row>
    <row r="722" spans="1:93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</row>
    <row r="723" spans="1:93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</row>
    <row r="724" spans="1:93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</row>
    <row r="725" spans="1:93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</row>
    <row r="726" spans="1:93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</row>
    <row r="727" spans="1:93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</row>
    <row r="728" spans="1:93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</row>
    <row r="729" spans="1:93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</row>
    <row r="730" spans="1:93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</row>
    <row r="731" spans="1:93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</row>
    <row r="732" spans="1:93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</row>
    <row r="733" spans="1:93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</row>
    <row r="734" spans="1:93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</row>
    <row r="735" spans="1:93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</row>
    <row r="736" spans="1:93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</row>
    <row r="737" spans="1:93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</row>
    <row r="738" spans="1:93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</row>
    <row r="739" spans="1:93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</row>
    <row r="740" spans="1:93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</row>
    <row r="741" spans="1:93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</row>
    <row r="742" spans="1:93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</row>
    <row r="743" spans="1:93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</row>
    <row r="744" spans="1:93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</row>
    <row r="745" spans="1:93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</row>
    <row r="746" spans="1:93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</row>
    <row r="747" spans="1:93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</row>
    <row r="748" spans="1:93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</row>
    <row r="749" spans="1:93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</row>
    <row r="750" spans="1:93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</row>
    <row r="751" spans="1:93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</row>
    <row r="752" spans="1:93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</row>
    <row r="753" spans="1:93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</row>
    <row r="754" spans="1:93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</row>
    <row r="755" spans="1:93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</row>
    <row r="756" spans="1:93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</row>
    <row r="757" spans="1:93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</row>
    <row r="758" spans="1:93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</row>
    <row r="759" spans="1:93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</row>
    <row r="760" spans="1:93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</row>
    <row r="761" spans="1:93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</row>
    <row r="762" spans="1:93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</row>
    <row r="763" spans="1:93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</row>
    <row r="764" spans="1:93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</row>
    <row r="765" spans="1:93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</row>
    <row r="766" spans="1:93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</row>
    <row r="767" spans="1:93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</row>
    <row r="768" spans="1:93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</row>
    <row r="769" spans="1:93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</row>
    <row r="770" spans="1:93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</row>
    <row r="771" spans="1:93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</row>
    <row r="772" spans="1:93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</row>
    <row r="773" spans="1:93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</row>
    <row r="774" spans="1:93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</row>
    <row r="775" spans="1:93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</row>
    <row r="776" spans="1:93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</row>
    <row r="777" spans="1:93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</row>
    <row r="778" spans="1:93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</row>
    <row r="779" spans="1:93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</row>
    <row r="780" spans="1:93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</row>
    <row r="781" spans="1:93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</row>
    <row r="782" spans="1:93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</row>
    <row r="783" spans="1:93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</row>
    <row r="784" spans="1:93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</row>
    <row r="785" spans="1:93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</row>
    <row r="786" spans="1:93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</row>
    <row r="787" spans="1:93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</row>
    <row r="788" spans="1:93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</row>
    <row r="789" spans="1:93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</row>
    <row r="790" spans="1:93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</row>
    <row r="791" spans="1:93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</row>
    <row r="792" spans="1:93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</row>
    <row r="793" spans="1:93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</row>
    <row r="794" spans="1:93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</row>
    <row r="795" spans="1:93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</row>
    <row r="796" spans="1:93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</row>
    <row r="797" spans="1:93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</row>
    <row r="798" spans="1:93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</row>
    <row r="799" spans="1:93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</row>
    <row r="800" spans="1:93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</row>
    <row r="801" spans="1:93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</row>
    <row r="802" spans="1:93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</row>
    <row r="803" spans="1:93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</row>
    <row r="804" spans="1:93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</row>
    <row r="805" spans="1:93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</row>
    <row r="806" spans="1:93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</row>
    <row r="807" spans="1:93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</row>
    <row r="808" spans="1:93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</row>
    <row r="809" spans="1:93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</row>
    <row r="810" spans="1:93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</row>
    <row r="811" spans="1:93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</row>
    <row r="812" spans="1:93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</row>
    <row r="813" spans="1:93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</row>
    <row r="814" spans="1:93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</row>
    <row r="815" spans="1:93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</row>
    <row r="816" spans="1:93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</row>
    <row r="817" spans="1:93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</row>
    <row r="818" spans="1:93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</row>
    <row r="819" spans="1:93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</row>
    <row r="820" spans="1:93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</row>
    <row r="821" spans="1:93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</row>
    <row r="822" spans="1:93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</row>
    <row r="823" spans="1:93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</row>
    <row r="824" spans="1:93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</row>
    <row r="825" spans="1:93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</row>
    <row r="826" spans="1:93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</row>
    <row r="827" spans="1:93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</row>
    <row r="828" spans="1:93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</row>
    <row r="829" spans="1:93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</row>
    <row r="830" spans="1:93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</row>
    <row r="831" spans="1:93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</row>
    <row r="832" spans="1:93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</row>
    <row r="833" spans="1:93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</row>
    <row r="834" spans="1:93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</row>
    <row r="835" spans="1:93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</row>
    <row r="836" spans="1:93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</row>
    <row r="837" spans="1:93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</row>
    <row r="838" spans="1:93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</row>
    <row r="839" spans="1:93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</row>
    <row r="840" spans="1:93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</row>
    <row r="841" spans="1:93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</row>
    <row r="842" spans="1:93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</row>
    <row r="843" spans="1:93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</row>
    <row r="844" spans="1:93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</row>
    <row r="845" spans="1:93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</row>
    <row r="846" spans="1:93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</row>
    <row r="847" spans="1:93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</row>
    <row r="848" spans="1:93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</row>
    <row r="849" spans="1:93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</row>
    <row r="850" spans="1:93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</row>
    <row r="851" spans="1:93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</row>
    <row r="852" spans="1:93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</row>
    <row r="853" spans="1:93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</row>
    <row r="854" spans="1:93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</row>
    <row r="855" spans="1:93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</row>
    <row r="856" spans="1:93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</row>
    <row r="857" spans="1:93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</row>
    <row r="858" spans="1:93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</row>
    <row r="859" spans="1:93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</row>
    <row r="860" spans="1:93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</row>
    <row r="861" spans="1:93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</row>
    <row r="862" spans="1:93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</row>
    <row r="863" spans="1:93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</row>
    <row r="864" spans="1:93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</row>
    <row r="865" spans="1:93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</row>
    <row r="866" spans="1:93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</row>
    <row r="867" spans="1:93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</row>
    <row r="868" spans="1:93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</row>
    <row r="869" spans="1:93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</row>
    <row r="870" spans="1:93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</row>
    <row r="871" spans="1:93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</row>
    <row r="872" spans="1:93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</row>
    <row r="873" spans="1:93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</row>
    <row r="874" spans="1:93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</row>
    <row r="875" spans="1:93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</row>
    <row r="876" spans="1:93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</row>
    <row r="877" spans="1:93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</row>
    <row r="878" spans="1:93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</row>
    <row r="879" spans="1:93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</row>
    <row r="880" spans="1:93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</row>
    <row r="881" spans="1:93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</row>
    <row r="882" spans="1:93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</row>
    <row r="883" spans="1:93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</row>
    <row r="884" spans="1:93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</row>
    <row r="885" spans="1:93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</row>
    <row r="886" spans="1:93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</row>
    <row r="887" spans="1:93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</row>
    <row r="888" spans="1:93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</row>
    <row r="889" spans="1:93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</row>
    <row r="890" spans="1:93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</row>
    <row r="891" spans="1:93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</row>
    <row r="892" spans="1:93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</row>
    <row r="893" spans="1:93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</row>
    <row r="894" spans="1:93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</row>
    <row r="895" spans="1:93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</row>
    <row r="896" spans="1:93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</row>
    <row r="897" spans="1:93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</row>
    <row r="898" spans="1:93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</row>
    <row r="899" spans="1:93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</row>
    <row r="900" spans="1:93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</row>
    <row r="901" spans="1:93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</row>
    <row r="902" spans="1:93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</row>
    <row r="903" spans="1:93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</row>
    <row r="904" spans="1:93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</row>
    <row r="905" spans="1:93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</row>
    <row r="906" spans="1:93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</row>
    <row r="907" spans="1:93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</row>
    <row r="908" spans="1:93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</row>
    <row r="909" spans="1:93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</row>
    <row r="910" spans="1:93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</row>
    <row r="911" spans="1:93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</row>
    <row r="912" spans="1:93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</row>
    <row r="913" spans="1:93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</row>
    <row r="914" spans="1:93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</row>
    <row r="915" spans="1:93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</row>
    <row r="916" spans="1:93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</row>
    <row r="917" spans="1:93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</row>
    <row r="918" spans="1:93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</row>
    <row r="919" spans="1:93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</row>
    <row r="920" spans="1:93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</row>
    <row r="921" spans="1:93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</row>
    <row r="922" spans="1:93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</row>
    <row r="923" spans="1:93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</row>
    <row r="924" spans="1:93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</row>
    <row r="925" spans="1:93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</row>
    <row r="926" spans="1:93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</row>
    <row r="927" spans="1:93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</row>
    <row r="928" spans="1:93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</row>
    <row r="929" spans="1:93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</row>
    <row r="930" spans="1:93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</row>
    <row r="931" spans="1:93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</row>
    <row r="932" spans="1:93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</row>
    <row r="933" spans="1:93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</row>
    <row r="934" spans="1:93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</row>
    <row r="935" spans="1:93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</row>
    <row r="936" spans="1:93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</row>
    <row r="937" spans="1:93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</row>
    <row r="938" spans="1:93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</row>
    <row r="939" spans="1:93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</row>
    <row r="940" spans="1:93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</row>
    <row r="941" spans="1:93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</row>
    <row r="942" spans="1:93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</row>
    <row r="943" spans="1:93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</row>
    <row r="944" spans="1:93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</row>
    <row r="945" spans="1:93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</row>
    <row r="946" spans="1:93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</row>
    <row r="947" spans="1:93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</row>
    <row r="948" spans="1:93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</row>
    <row r="949" spans="1:93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</row>
    <row r="950" spans="1:93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</row>
    <row r="951" spans="1:93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</row>
    <row r="952" spans="1:93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</row>
    <row r="953" spans="1:93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</row>
    <row r="954" spans="1:93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</row>
    <row r="955" spans="1:93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</row>
    <row r="956" spans="1:93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</row>
    <row r="957" spans="1:93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</row>
    <row r="958" spans="1:93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</row>
    <row r="959" spans="1:93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</row>
    <row r="960" spans="1:93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</row>
    <row r="961" spans="1:93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</row>
    <row r="962" spans="1:93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</row>
    <row r="963" spans="1:93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</row>
    <row r="964" spans="1:93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</row>
    <row r="965" spans="1:93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</row>
    <row r="966" spans="1:93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</row>
    <row r="967" spans="1:93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</row>
    <row r="968" spans="1:93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</row>
    <row r="969" spans="1:93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</row>
    <row r="970" spans="1:93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</row>
    <row r="971" spans="1:93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</row>
    <row r="972" spans="1:93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</row>
    <row r="973" spans="1:93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</row>
    <row r="974" spans="1:93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</row>
    <row r="975" spans="1:93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</row>
    <row r="976" spans="1:93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</row>
    <row r="977" spans="1:93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</row>
    <row r="978" spans="1:93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</row>
    <row r="979" spans="1:93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</row>
    <row r="980" spans="1:93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</row>
    <row r="981" spans="1:93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</row>
    <row r="982" spans="1:93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</row>
    <row r="983" spans="1:93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</row>
    <row r="984" spans="1:93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</row>
    <row r="985" spans="1:93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</row>
    <row r="986" spans="1:93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</row>
    <row r="987" spans="1:93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</row>
    <row r="988" spans="1:93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</row>
    <row r="989" spans="1:93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</row>
    <row r="990" spans="1:93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</row>
    <row r="991" spans="1:93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</row>
    <row r="992" spans="1:93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</row>
    <row r="993" spans="1:93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</row>
    <row r="994" spans="1:93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</row>
    <row r="995" spans="1:93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</row>
    <row r="996" spans="1:93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</row>
    <row r="997" spans="1:93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</row>
    <row r="998" spans="1:93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</row>
    <row r="999" spans="1:93" ht="14.25" customHeight="1">
      <c r="A999" s="67"/>
      <c r="B999" s="67"/>
      <c r="C999" s="67"/>
      <c r="D999" s="67"/>
      <c r="E999" s="67"/>
      <c r="F999" s="67"/>
      <c r="G999" s="67"/>
      <c r="H999" s="67"/>
      <c r="I999" s="67"/>
      <c r="J999" s="67"/>
      <c r="K999" s="67"/>
      <c r="L999" s="67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67"/>
      <c r="X999" s="67"/>
      <c r="Y999" s="67"/>
      <c r="Z999" s="67"/>
      <c r="AA999" s="67"/>
      <c r="AB999" s="67"/>
      <c r="AC999" s="67"/>
      <c r="AD999" s="67"/>
      <c r="AE999" s="67"/>
      <c r="AF999" s="67"/>
      <c r="AG999" s="67"/>
      <c r="AH999" s="67"/>
      <c r="AI999" s="67"/>
      <c r="AJ999" s="67"/>
      <c r="AK999" s="67"/>
      <c r="AL999" s="67"/>
      <c r="AM999" s="67"/>
      <c r="AN999" s="67"/>
      <c r="AO999" s="67"/>
      <c r="AP999" s="67"/>
      <c r="AQ999" s="67"/>
      <c r="AR999" s="67"/>
      <c r="AS999" s="67"/>
      <c r="AT999" s="67"/>
      <c r="AU999" s="67"/>
      <c r="AV999" s="67"/>
      <c r="AW999" s="67"/>
      <c r="AX999" s="67"/>
      <c r="AY999" s="67"/>
      <c r="AZ999" s="67"/>
      <c r="BA999" s="67"/>
      <c r="BB999" s="67"/>
      <c r="BC999" s="67"/>
      <c r="BD999" s="67"/>
      <c r="BE999" s="67"/>
      <c r="BF999" s="67"/>
      <c r="BG999" s="67"/>
      <c r="BH999" s="67"/>
      <c r="BI999" s="67"/>
      <c r="BJ999" s="67"/>
      <c r="BK999" s="67"/>
      <c r="BL999" s="67"/>
      <c r="BM999" s="67"/>
      <c r="BN999" s="67"/>
      <c r="BO999" s="67"/>
      <c r="BP999" s="67"/>
      <c r="BQ999" s="67"/>
      <c r="BR999" s="67"/>
      <c r="BS999" s="67"/>
      <c r="BT999" s="67"/>
      <c r="BU999" s="67"/>
      <c r="BV999" s="67"/>
      <c r="BW999" s="67"/>
      <c r="BX999" s="67"/>
      <c r="BY999" s="67"/>
      <c r="BZ999" s="67"/>
      <c r="CA999" s="67"/>
      <c r="CB999" s="67"/>
      <c r="CC999" s="67"/>
      <c r="CD999" s="67"/>
      <c r="CE999" s="67"/>
      <c r="CF999" s="67"/>
      <c r="CG999" s="67"/>
      <c r="CH999" s="67"/>
      <c r="CI999" s="67"/>
      <c r="CJ999" s="67"/>
      <c r="CK999" s="67"/>
      <c r="CL999" s="67"/>
      <c r="CM999" s="67"/>
      <c r="CN999" s="67"/>
      <c r="CO999" s="67"/>
    </row>
    <row r="1000" spans="1:93" ht="14.25" customHeight="1">
      <c r="A1000" s="67"/>
      <c r="B1000" s="67"/>
      <c r="C1000" s="67"/>
      <c r="D1000" s="67"/>
      <c r="E1000" s="67"/>
      <c r="F1000" s="67"/>
      <c r="G1000" s="67"/>
      <c r="H1000" s="67"/>
      <c r="I1000" s="67"/>
      <c r="J1000" s="67"/>
      <c r="K1000" s="67"/>
      <c r="L1000" s="67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67"/>
      <c r="X1000" s="67"/>
      <c r="Y1000" s="67"/>
      <c r="Z1000" s="67"/>
      <c r="AA1000" s="67"/>
      <c r="AB1000" s="67"/>
      <c r="AC1000" s="67"/>
      <c r="AD1000" s="67"/>
      <c r="AE1000" s="67"/>
      <c r="AF1000" s="67"/>
      <c r="AG1000" s="67"/>
      <c r="AH1000" s="67"/>
      <c r="AI1000" s="67"/>
      <c r="AJ1000" s="67"/>
      <c r="AK1000" s="67"/>
      <c r="AL1000" s="67"/>
      <c r="AM1000" s="67"/>
      <c r="AN1000" s="67"/>
      <c r="AO1000" s="67"/>
      <c r="AP1000" s="67"/>
      <c r="AQ1000" s="67"/>
      <c r="AR1000" s="67"/>
      <c r="AS1000" s="67"/>
      <c r="AT1000" s="67"/>
      <c r="AU1000" s="67"/>
      <c r="AV1000" s="67"/>
      <c r="AW1000" s="67"/>
      <c r="AX1000" s="67"/>
      <c r="AY1000" s="67"/>
      <c r="AZ1000" s="67"/>
      <c r="BA1000" s="67"/>
      <c r="BB1000" s="67"/>
      <c r="BC1000" s="67"/>
      <c r="BD1000" s="67"/>
      <c r="BE1000" s="67"/>
      <c r="BF1000" s="67"/>
      <c r="BG1000" s="67"/>
      <c r="BH1000" s="67"/>
      <c r="BI1000" s="67"/>
      <c r="BJ1000" s="67"/>
      <c r="BK1000" s="67"/>
      <c r="BL1000" s="67"/>
      <c r="BM1000" s="67"/>
      <c r="BN1000" s="67"/>
      <c r="BO1000" s="67"/>
      <c r="BP1000" s="67"/>
      <c r="BQ1000" s="67"/>
      <c r="BR1000" s="67"/>
      <c r="BS1000" s="67"/>
      <c r="BT1000" s="67"/>
      <c r="BU1000" s="67"/>
      <c r="BV1000" s="67"/>
      <c r="BW1000" s="67"/>
      <c r="BX1000" s="67"/>
      <c r="BY1000" s="67"/>
      <c r="BZ1000" s="67"/>
      <c r="CA1000" s="67"/>
      <c r="CB1000" s="67"/>
      <c r="CC1000" s="67"/>
      <c r="CD1000" s="67"/>
      <c r="CE1000" s="67"/>
      <c r="CF1000" s="67"/>
      <c r="CG1000" s="67"/>
      <c r="CH1000" s="67"/>
      <c r="CI1000" s="67"/>
      <c r="CJ1000" s="67"/>
      <c r="CK1000" s="67"/>
      <c r="CL1000" s="67"/>
      <c r="CM1000" s="67"/>
      <c r="CN1000" s="67"/>
      <c r="CO1000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998"/>
  <sheetViews>
    <sheetView workbookViewId="0">
      <selection activeCell="B6" sqref="B6:CD9"/>
    </sheetView>
    <sheetView tabSelected="1" topLeftCell="BS1" workbookViewId="1">
      <selection activeCell="CD6" sqref="CD6:CD9"/>
    </sheetView>
  </sheetViews>
  <sheetFormatPr baseColWidth="10" defaultColWidth="17.33203125" defaultRowHeight="15" customHeight="1" x14ac:dyDescent="0"/>
  <cols>
    <col min="1" max="1" width="10.1640625" style="136" customWidth="1"/>
    <col min="2" max="2" width="20" style="136" customWidth="1"/>
    <col min="3" max="3" width="13.83203125" style="136" customWidth="1"/>
    <col min="4" max="4" width="17.6640625" style="136" customWidth="1"/>
    <col min="5" max="5" width="21.83203125" style="136" customWidth="1"/>
    <col min="6" max="6" width="12.1640625" style="136" customWidth="1"/>
    <col min="7" max="7" width="16.33203125" style="136" customWidth="1"/>
    <col min="8" max="8" width="9.33203125" style="136" customWidth="1"/>
    <col min="9" max="9" width="16.33203125" style="136" customWidth="1"/>
    <col min="10" max="10" width="10.1640625" style="136" customWidth="1"/>
    <col min="11" max="11" width="15.83203125" style="136" customWidth="1"/>
    <col min="12" max="12" width="10.1640625" style="136" customWidth="1"/>
    <col min="13" max="13" width="16.5" style="136" customWidth="1"/>
    <col min="14" max="23" width="10.1640625" style="136" customWidth="1"/>
    <col min="24" max="24" width="18.5" style="136" customWidth="1"/>
    <col min="25" max="25" width="18.33203125" style="136" customWidth="1"/>
    <col min="26" max="33" width="13.83203125" style="136" customWidth="1"/>
    <col min="34" max="36" width="15.5" style="136" customWidth="1"/>
    <col min="37" max="37" width="16.1640625" style="136" customWidth="1"/>
    <col min="38" max="38" width="14.83203125" style="136" customWidth="1"/>
    <col min="39" max="39" width="22.1640625" style="136" customWidth="1"/>
    <col min="40" max="40" width="13.83203125" style="136" customWidth="1"/>
    <col min="41" max="41" width="16.83203125" style="136" customWidth="1"/>
    <col min="42" max="42" width="11.5" style="136" customWidth="1"/>
    <col min="43" max="43" width="12.1640625" style="136" customWidth="1"/>
    <col min="44" max="44" width="14.33203125" style="136" customWidth="1"/>
    <col min="45" max="45" width="12.1640625" style="136" customWidth="1"/>
    <col min="46" max="46" width="16.33203125" style="136" customWidth="1"/>
    <col min="47" max="51" width="11.5" style="136" customWidth="1"/>
    <col min="52" max="52" width="16.5" style="136" customWidth="1"/>
    <col min="53" max="64" width="18.5" style="136" customWidth="1"/>
    <col min="65" max="72" width="13.83203125" style="136" customWidth="1"/>
    <col min="73" max="75" width="15.5" style="136" customWidth="1"/>
    <col min="76" max="76" width="16.1640625" style="136" customWidth="1"/>
    <col min="77" max="77" width="15.5" style="136" customWidth="1"/>
    <col min="78" max="78" width="21.83203125" style="136" customWidth="1"/>
    <col min="79" max="79" width="13.83203125" style="136" customWidth="1"/>
    <col min="80" max="81" width="10.1640625" style="136" customWidth="1"/>
    <col min="82" max="82" width="26.1640625" style="136" customWidth="1"/>
    <col min="83" max="93" width="10.1640625" style="136" customWidth="1"/>
    <col min="94" max="16384" width="17.33203125" style="136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</row>
    <row r="2" spans="1:93" ht="14.25" customHeight="1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  <c r="BC2" s="67"/>
      <c r="BD2" s="67"/>
      <c r="BE2" s="67"/>
      <c r="BF2" s="67"/>
      <c r="BG2" s="67"/>
      <c r="BH2" s="67"/>
      <c r="BI2" s="67"/>
      <c r="BJ2" s="67"/>
      <c r="BK2" s="67"/>
      <c r="BL2" s="67"/>
      <c r="BM2" s="67"/>
      <c r="BN2" s="67"/>
      <c r="BO2" s="67"/>
      <c r="BP2" s="67"/>
      <c r="BQ2" s="67"/>
      <c r="BR2" s="67"/>
      <c r="BS2" s="67"/>
      <c r="BT2" s="67"/>
      <c r="BU2" s="67"/>
      <c r="BV2" s="67"/>
      <c r="BW2" s="67"/>
      <c r="BX2" s="67"/>
      <c r="BY2" s="67"/>
      <c r="BZ2" s="67"/>
      <c r="CA2" s="67"/>
      <c r="CB2" s="67"/>
      <c r="CC2" s="67"/>
      <c r="CD2" s="67"/>
      <c r="CE2" s="67"/>
      <c r="CF2" s="67"/>
      <c r="CG2" s="67"/>
      <c r="CH2" s="67"/>
      <c r="CI2" s="67"/>
      <c r="CJ2" s="67"/>
      <c r="CK2" s="67"/>
      <c r="CL2" s="67"/>
      <c r="CM2" s="67"/>
      <c r="CN2" s="67"/>
      <c r="CO2" s="67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4.2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4.2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67" t="s">
        <v>332</v>
      </c>
      <c r="B6" s="31">
        <v>2955070.50859277</v>
      </c>
      <c r="C6" s="130">
        <v>0</v>
      </c>
      <c r="D6" s="130">
        <v>0</v>
      </c>
      <c r="E6" s="130">
        <v>2</v>
      </c>
      <c r="F6" s="112">
        <v>1.8</v>
      </c>
      <c r="G6" s="130">
        <v>5</v>
      </c>
      <c r="H6" s="129">
        <v>31.2544</v>
      </c>
      <c r="I6" s="113">
        <v>80.708060000000003</v>
      </c>
      <c r="J6" s="114">
        <v>4601</v>
      </c>
      <c r="K6" s="130">
        <v>578.86651905415295</v>
      </c>
      <c r="L6" s="130">
        <v>1</v>
      </c>
      <c r="M6" s="130">
        <v>154.33510000000001</v>
      </c>
      <c r="N6" s="137">
        <v>59.6</v>
      </c>
      <c r="O6" s="137">
        <v>0.73</v>
      </c>
      <c r="P6" s="137">
        <v>16.600000000000001</v>
      </c>
      <c r="Q6" s="137">
        <v>7.24</v>
      </c>
      <c r="R6" s="137">
        <v>0.14000000000000001</v>
      </c>
      <c r="S6" s="137">
        <v>2.5499999999999998</v>
      </c>
      <c r="T6" s="137">
        <v>5.44</v>
      </c>
      <c r="U6" s="137">
        <v>3.8</v>
      </c>
      <c r="V6" s="137">
        <v>1.58</v>
      </c>
      <c r="W6" s="137">
        <v>0.15</v>
      </c>
      <c r="X6" s="137">
        <v>2.2400000000000002</v>
      </c>
      <c r="Y6" s="67">
        <v>0</v>
      </c>
      <c r="Z6" s="112">
        <f>AVERAGE($AL$6:$AL$9)</f>
        <v>48.7411964309875</v>
      </c>
      <c r="AA6" s="137">
        <v>10</v>
      </c>
      <c r="AB6" s="137">
        <v>3</v>
      </c>
      <c r="AC6" s="137">
        <v>3.32</v>
      </c>
      <c r="AD6" s="137">
        <v>1.32</v>
      </c>
      <c r="AE6" s="137">
        <v>6</v>
      </c>
      <c r="AF6" s="130">
        <v>0</v>
      </c>
      <c r="AG6" s="137">
        <v>10</v>
      </c>
      <c r="AH6" s="137">
        <v>1.58</v>
      </c>
      <c r="AI6" s="137">
        <v>5.44</v>
      </c>
      <c r="AJ6" s="137">
        <v>0.73</v>
      </c>
      <c r="AK6" s="137">
        <v>7.24</v>
      </c>
      <c r="AL6" s="32">
        <v>56.7468603388308</v>
      </c>
      <c r="AM6" s="67">
        <v>228.6</v>
      </c>
      <c r="AN6" s="130">
        <v>2010</v>
      </c>
      <c r="AO6" s="31">
        <v>144442.93476510499</v>
      </c>
      <c r="AP6" s="130">
        <v>0</v>
      </c>
      <c r="AQ6" s="130">
        <v>0</v>
      </c>
      <c r="AR6" s="130">
        <v>0</v>
      </c>
      <c r="AS6" s="130">
        <v>1</v>
      </c>
      <c r="AT6" s="130">
        <v>0.01</v>
      </c>
      <c r="AU6" s="130">
        <v>1.0000000000000001E-5</v>
      </c>
      <c r="AV6" s="130">
        <v>1.0000000000000001E-5</v>
      </c>
      <c r="AW6" s="130">
        <v>0.1</v>
      </c>
      <c r="AX6" s="130">
        <v>0</v>
      </c>
      <c r="AY6" s="130">
        <v>1E-3</v>
      </c>
      <c r="AZ6" s="130">
        <v>0</v>
      </c>
      <c r="BA6" s="130">
        <v>0</v>
      </c>
      <c r="BB6" s="130">
        <v>0</v>
      </c>
      <c r="BC6" s="130">
        <v>0</v>
      </c>
      <c r="BD6" s="130">
        <v>0</v>
      </c>
      <c r="BE6" s="130">
        <v>0</v>
      </c>
      <c r="BF6" s="130">
        <v>0</v>
      </c>
      <c r="BG6" s="130">
        <v>0</v>
      </c>
      <c r="BH6" s="130">
        <v>0</v>
      </c>
      <c r="BI6" s="130">
        <v>0</v>
      </c>
      <c r="BJ6" s="130">
        <v>0</v>
      </c>
      <c r="BK6" s="130">
        <v>0</v>
      </c>
      <c r="BL6" s="130">
        <v>0</v>
      </c>
      <c r="BM6" s="118">
        <v>0</v>
      </c>
      <c r="BN6" s="130">
        <v>0</v>
      </c>
      <c r="BO6" s="130">
        <v>0</v>
      </c>
      <c r="BP6" s="130">
        <v>0</v>
      </c>
      <c r="BQ6" s="130">
        <v>0</v>
      </c>
      <c r="BR6" s="130">
        <v>0</v>
      </c>
      <c r="BS6" s="130">
        <v>0</v>
      </c>
      <c r="BT6" s="130">
        <v>0</v>
      </c>
      <c r="BU6" s="130">
        <v>0</v>
      </c>
      <c r="BV6" s="130">
        <v>0</v>
      </c>
      <c r="BW6" s="130">
        <v>0</v>
      </c>
      <c r="BX6" s="130">
        <v>0</v>
      </c>
      <c r="BY6" s="32">
        <v>5.3252541580671897</v>
      </c>
      <c r="BZ6" s="130">
        <f t="shared" ref="BZ6:BZ9" si="0">1.8*2</f>
        <v>3.6</v>
      </c>
      <c r="CA6" s="130">
        <v>2010</v>
      </c>
      <c r="CB6" s="130">
        <v>0</v>
      </c>
      <c r="CC6" s="130">
        <v>0</v>
      </c>
      <c r="CD6" s="67">
        <v>155575.338769839</v>
      </c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</row>
    <row r="7" spans="1:93" ht="13.5" customHeight="1">
      <c r="A7" s="67" t="s">
        <v>333</v>
      </c>
      <c r="B7" s="31">
        <v>2960211.22202081</v>
      </c>
      <c r="C7" s="130">
        <v>0</v>
      </c>
      <c r="D7" s="130">
        <v>0</v>
      </c>
      <c r="E7" s="130">
        <v>2</v>
      </c>
      <c r="F7" s="112">
        <v>1.8</v>
      </c>
      <c r="G7" s="130">
        <v>6</v>
      </c>
      <c r="H7" s="129">
        <v>31.2544</v>
      </c>
      <c r="I7" s="113">
        <v>80.708060000000003</v>
      </c>
      <c r="J7" s="114">
        <v>4601</v>
      </c>
      <c r="K7" s="130">
        <v>578.86651905415295</v>
      </c>
      <c r="L7" s="130">
        <v>1</v>
      </c>
      <c r="M7" s="130">
        <v>154.33510000000001</v>
      </c>
      <c r="N7" s="137">
        <v>57.8</v>
      </c>
      <c r="O7" s="137">
        <v>0.81</v>
      </c>
      <c r="P7" s="137">
        <v>17.2</v>
      </c>
      <c r="Q7" s="137">
        <v>8.0299999999999994</v>
      </c>
      <c r="R7" s="137">
        <v>0.14000000000000001</v>
      </c>
      <c r="S7" s="137">
        <v>3.28</v>
      </c>
      <c r="T7" s="137">
        <v>5.83</v>
      </c>
      <c r="U7" s="137">
        <v>3.52</v>
      </c>
      <c r="V7" s="137">
        <v>1.53</v>
      </c>
      <c r="W7" s="137">
        <v>0.15</v>
      </c>
      <c r="X7" s="137">
        <v>2.1</v>
      </c>
      <c r="Y7" s="67">
        <v>0</v>
      </c>
      <c r="Z7" s="112">
        <f>AVERAGE($AL$6:$AL$9)</f>
        <v>48.7411964309875</v>
      </c>
      <c r="AA7" s="137">
        <v>10</v>
      </c>
      <c r="AB7" s="137">
        <v>2.9</v>
      </c>
      <c r="AC7" s="137">
        <v>3.33</v>
      </c>
      <c r="AD7" s="137">
        <v>1.91</v>
      </c>
      <c r="AE7" s="137">
        <v>9.3000000000000007</v>
      </c>
      <c r="AF7" s="130">
        <v>0</v>
      </c>
      <c r="AG7" s="137">
        <v>10</v>
      </c>
      <c r="AH7" s="137">
        <v>1.53</v>
      </c>
      <c r="AI7" s="137">
        <v>5.83</v>
      </c>
      <c r="AJ7" s="137">
        <v>0.81</v>
      </c>
      <c r="AK7" s="137">
        <v>8.0299999999999994</v>
      </c>
      <c r="AL7" s="32">
        <v>38.143327230045799</v>
      </c>
      <c r="AM7" s="67">
        <v>144</v>
      </c>
      <c r="AN7" s="130">
        <v>2010</v>
      </c>
      <c r="AO7" s="31">
        <v>123044.634330268</v>
      </c>
      <c r="AP7" s="130">
        <v>0</v>
      </c>
      <c r="AQ7" s="130">
        <v>0</v>
      </c>
      <c r="AR7" s="130">
        <v>0</v>
      </c>
      <c r="AS7" s="130">
        <v>1</v>
      </c>
      <c r="AT7" s="130">
        <v>0.01</v>
      </c>
      <c r="AU7" s="130">
        <v>1.0000000000000001E-5</v>
      </c>
      <c r="AV7" s="130">
        <v>1.0000000000000001E-5</v>
      </c>
      <c r="AW7" s="130">
        <v>0.1</v>
      </c>
      <c r="AX7" s="130">
        <v>0</v>
      </c>
      <c r="AY7" s="130">
        <v>1E-3</v>
      </c>
      <c r="AZ7" s="130">
        <v>0</v>
      </c>
      <c r="BA7" s="130">
        <v>0</v>
      </c>
      <c r="BB7" s="130">
        <v>0</v>
      </c>
      <c r="BC7" s="130">
        <v>0</v>
      </c>
      <c r="BD7" s="130">
        <v>0</v>
      </c>
      <c r="BE7" s="130">
        <v>0</v>
      </c>
      <c r="BF7" s="130">
        <v>0</v>
      </c>
      <c r="BG7" s="130">
        <v>0</v>
      </c>
      <c r="BH7" s="130">
        <v>0</v>
      </c>
      <c r="BI7" s="130">
        <v>0</v>
      </c>
      <c r="BJ7" s="130">
        <v>0</v>
      </c>
      <c r="BK7" s="130">
        <v>0</v>
      </c>
      <c r="BL7" s="130">
        <v>0</v>
      </c>
      <c r="BM7" s="118">
        <v>0</v>
      </c>
      <c r="BN7" s="130">
        <v>0</v>
      </c>
      <c r="BO7" s="130">
        <v>0</v>
      </c>
      <c r="BP7" s="130">
        <v>0</v>
      </c>
      <c r="BQ7" s="130">
        <v>0</v>
      </c>
      <c r="BR7" s="130">
        <v>0</v>
      </c>
      <c r="BS7" s="130">
        <v>0</v>
      </c>
      <c r="BT7" s="130">
        <v>0</v>
      </c>
      <c r="BU7" s="130">
        <v>0</v>
      </c>
      <c r="BV7" s="130">
        <v>0</v>
      </c>
      <c r="BW7" s="130">
        <v>0</v>
      </c>
      <c r="BX7" s="130">
        <v>0</v>
      </c>
      <c r="BY7" s="32">
        <v>9.0260466822029102</v>
      </c>
      <c r="BZ7" s="130">
        <f t="shared" si="0"/>
        <v>3.6</v>
      </c>
      <c r="CA7" s="130">
        <v>2010</v>
      </c>
      <c r="CB7" s="130">
        <v>0</v>
      </c>
      <c r="CC7" s="130">
        <v>0</v>
      </c>
      <c r="CD7" s="67">
        <v>55080.339828962497</v>
      </c>
      <c r="CE7" s="130"/>
      <c r="CF7" s="130"/>
      <c r="CG7" s="130"/>
      <c r="CH7" s="130"/>
      <c r="CI7" s="130"/>
      <c r="CJ7" s="130"/>
      <c r="CK7" s="130"/>
      <c r="CL7" s="130"/>
      <c r="CM7" s="130"/>
      <c r="CN7" s="130"/>
      <c r="CO7" s="130"/>
    </row>
    <row r="8" spans="1:93" ht="13.5" customHeight="1">
      <c r="A8" s="67" t="s">
        <v>334</v>
      </c>
      <c r="B8" s="31">
        <v>3100638.9324037698</v>
      </c>
      <c r="C8" s="130">
        <v>0</v>
      </c>
      <c r="D8" s="130">
        <v>0</v>
      </c>
      <c r="E8" s="130">
        <v>2</v>
      </c>
      <c r="F8" s="112">
        <v>1.8</v>
      </c>
      <c r="G8" s="130">
        <v>7</v>
      </c>
      <c r="H8" s="129">
        <v>31.2544</v>
      </c>
      <c r="I8" s="113">
        <v>80.708060000000003</v>
      </c>
      <c r="J8" s="114">
        <v>4601</v>
      </c>
      <c r="K8" s="130">
        <v>578.86651905415295</v>
      </c>
      <c r="L8" s="130">
        <v>1</v>
      </c>
      <c r="M8" s="130">
        <v>154.33510000000001</v>
      </c>
      <c r="N8" s="137">
        <v>57.6</v>
      </c>
      <c r="O8" s="137">
        <v>0.82</v>
      </c>
      <c r="P8" s="137">
        <v>16.899999999999999</v>
      </c>
      <c r="Q8" s="137">
        <v>7.92</v>
      </c>
      <c r="R8" s="137">
        <v>0.16</v>
      </c>
      <c r="S8" s="137">
        <v>3.04</v>
      </c>
      <c r="T8" s="137">
        <v>6.07</v>
      </c>
      <c r="U8" s="137">
        <v>3.58</v>
      </c>
      <c r="V8" s="137">
        <v>1.33</v>
      </c>
      <c r="W8" s="137">
        <v>0.14000000000000001</v>
      </c>
      <c r="X8" s="137">
        <v>2.3199999999999998</v>
      </c>
      <c r="Y8" s="67">
        <v>0</v>
      </c>
      <c r="Z8" s="112">
        <f>AVERAGE($AL$6:$AL$9)</f>
        <v>48.7411964309875</v>
      </c>
      <c r="AA8" s="137">
        <v>10</v>
      </c>
      <c r="AB8" s="137">
        <v>3.1</v>
      </c>
      <c r="AC8" s="137">
        <v>3.43</v>
      </c>
      <c r="AD8" s="137">
        <v>1.1399999999999999</v>
      </c>
      <c r="AE8" s="137">
        <v>5.7</v>
      </c>
      <c r="AF8" s="130">
        <v>0</v>
      </c>
      <c r="AG8" s="137">
        <v>10</v>
      </c>
      <c r="AH8" s="137">
        <v>1.33</v>
      </c>
      <c r="AI8" s="137">
        <v>6.07</v>
      </c>
      <c r="AJ8" s="137">
        <v>0.82</v>
      </c>
      <c r="AK8" s="137">
        <v>7.92</v>
      </c>
      <c r="AL8" s="32">
        <v>56.175379246226797</v>
      </c>
      <c r="AM8" s="67">
        <v>109.8</v>
      </c>
      <c r="AN8" s="130">
        <v>2010</v>
      </c>
      <c r="AO8" s="31">
        <v>131140.15572365501</v>
      </c>
      <c r="AP8" s="130">
        <v>0</v>
      </c>
      <c r="AQ8" s="130">
        <v>0</v>
      </c>
      <c r="AR8" s="130">
        <v>0</v>
      </c>
      <c r="AS8" s="130">
        <v>1</v>
      </c>
      <c r="AT8" s="130">
        <v>0.01</v>
      </c>
      <c r="AU8" s="130">
        <v>1.0000000000000001E-5</v>
      </c>
      <c r="AV8" s="130">
        <v>1.0000000000000001E-5</v>
      </c>
      <c r="AW8" s="130">
        <v>0.1</v>
      </c>
      <c r="AX8" s="130">
        <v>0</v>
      </c>
      <c r="AY8" s="130">
        <v>1E-3</v>
      </c>
      <c r="AZ8" s="130">
        <v>0</v>
      </c>
      <c r="BA8" s="130">
        <v>0</v>
      </c>
      <c r="BB8" s="130">
        <v>0</v>
      </c>
      <c r="BC8" s="130">
        <v>0</v>
      </c>
      <c r="BD8" s="130">
        <v>0</v>
      </c>
      <c r="BE8" s="130">
        <v>0</v>
      </c>
      <c r="BF8" s="130">
        <v>0</v>
      </c>
      <c r="BG8" s="130">
        <v>0</v>
      </c>
      <c r="BH8" s="130">
        <v>0</v>
      </c>
      <c r="BI8" s="130">
        <v>0</v>
      </c>
      <c r="BJ8" s="130">
        <v>0</v>
      </c>
      <c r="BK8" s="130">
        <v>0</v>
      </c>
      <c r="BL8" s="130">
        <v>0</v>
      </c>
      <c r="BM8" s="118">
        <v>0</v>
      </c>
      <c r="BN8" s="130">
        <v>0</v>
      </c>
      <c r="BO8" s="130">
        <v>0</v>
      </c>
      <c r="BP8" s="130">
        <v>0</v>
      </c>
      <c r="BQ8" s="130">
        <v>0</v>
      </c>
      <c r="BR8" s="130">
        <v>0</v>
      </c>
      <c r="BS8" s="130">
        <v>0</v>
      </c>
      <c r="BT8" s="130">
        <v>0</v>
      </c>
      <c r="BU8" s="130">
        <v>0</v>
      </c>
      <c r="BV8" s="130">
        <v>0</v>
      </c>
      <c r="BW8" s="130">
        <v>0</v>
      </c>
      <c r="BX8" s="130">
        <v>0</v>
      </c>
      <c r="BY8" s="32">
        <v>4.5309347398681501</v>
      </c>
      <c r="BZ8" s="130">
        <f t="shared" si="0"/>
        <v>3.6</v>
      </c>
      <c r="CA8" s="130">
        <v>2010</v>
      </c>
      <c r="CB8" s="130">
        <v>0</v>
      </c>
      <c r="CC8" s="130">
        <v>0</v>
      </c>
      <c r="CD8" s="67">
        <v>77586.153872154493</v>
      </c>
      <c r="CE8" s="130"/>
      <c r="CF8" s="130"/>
      <c r="CG8" s="130"/>
      <c r="CH8" s="130"/>
      <c r="CI8" s="130"/>
      <c r="CJ8" s="130"/>
      <c r="CK8" s="130"/>
      <c r="CL8" s="130"/>
      <c r="CM8" s="130"/>
      <c r="CN8" s="130"/>
      <c r="CO8" s="130"/>
    </row>
    <row r="9" spans="1:93" ht="13.5" customHeight="1">
      <c r="A9" s="67" t="s">
        <v>335</v>
      </c>
      <c r="B9" s="31">
        <v>2988165.9818629599</v>
      </c>
      <c r="C9" s="130">
        <v>0</v>
      </c>
      <c r="D9" s="130">
        <v>0</v>
      </c>
      <c r="E9" s="130">
        <v>2</v>
      </c>
      <c r="F9" s="112">
        <v>1.8</v>
      </c>
      <c r="G9" s="130">
        <v>7</v>
      </c>
      <c r="H9" s="129">
        <v>31.2544</v>
      </c>
      <c r="I9" s="113">
        <v>80.708060000000003</v>
      </c>
      <c r="J9" s="114">
        <v>4601</v>
      </c>
      <c r="K9" s="130">
        <v>578.86651905415295</v>
      </c>
      <c r="L9" s="130">
        <v>1</v>
      </c>
      <c r="M9" s="130">
        <v>154.33510000000001</v>
      </c>
      <c r="N9" s="137">
        <v>59.7</v>
      </c>
      <c r="O9" s="137">
        <v>0.7</v>
      </c>
      <c r="P9" s="137">
        <v>16.8</v>
      </c>
      <c r="Q9" s="137">
        <v>7.6</v>
      </c>
      <c r="R9" s="137">
        <v>0.17</v>
      </c>
      <c r="S9" s="137">
        <v>2.8</v>
      </c>
      <c r="T9" s="137">
        <v>6.19</v>
      </c>
      <c r="U9" s="137">
        <v>3.58</v>
      </c>
      <c r="V9" s="137">
        <v>1.46</v>
      </c>
      <c r="W9" s="137">
        <v>0.13</v>
      </c>
      <c r="X9" s="137">
        <v>1.98</v>
      </c>
      <c r="Y9" s="67">
        <v>0</v>
      </c>
      <c r="Z9" s="112">
        <f>AVERAGE($AL$6:$AL$9)</f>
        <v>48.7411964309875</v>
      </c>
      <c r="AA9" s="137">
        <v>10</v>
      </c>
      <c r="AB9" s="137">
        <v>3.5</v>
      </c>
      <c r="AC9" s="137">
        <v>3.67</v>
      </c>
      <c r="AD9" s="137">
        <v>1.28</v>
      </c>
      <c r="AE9" s="137">
        <v>7.2</v>
      </c>
      <c r="AF9" s="130">
        <v>0</v>
      </c>
      <c r="AG9" s="130">
        <v>5</v>
      </c>
      <c r="AH9" s="137">
        <v>1.46</v>
      </c>
      <c r="AI9" s="137">
        <v>6.19</v>
      </c>
      <c r="AJ9" s="137">
        <v>0.7</v>
      </c>
      <c r="AK9" s="137">
        <v>7.6</v>
      </c>
      <c r="AL9" s="32">
        <v>43.899218908846599</v>
      </c>
      <c r="AM9" s="67">
        <v>91.8</v>
      </c>
      <c r="AN9" s="130">
        <v>2010</v>
      </c>
      <c r="AO9" s="31">
        <v>402349.001820134</v>
      </c>
      <c r="AP9" s="130">
        <v>0</v>
      </c>
      <c r="AQ9" s="130">
        <v>0</v>
      </c>
      <c r="AR9" s="130">
        <v>0</v>
      </c>
      <c r="AS9" s="130">
        <v>1</v>
      </c>
      <c r="AT9" s="130">
        <v>0.01</v>
      </c>
      <c r="AU9" s="130">
        <v>1.0000000000000001E-5</v>
      </c>
      <c r="AV9" s="130">
        <v>1.0000000000000001E-5</v>
      </c>
      <c r="AW9" s="130">
        <v>0.1</v>
      </c>
      <c r="AX9" s="130">
        <v>0</v>
      </c>
      <c r="AY9" s="130">
        <v>1E-3</v>
      </c>
      <c r="AZ9" s="130">
        <v>0</v>
      </c>
      <c r="BA9" s="130">
        <v>0</v>
      </c>
      <c r="BB9" s="130">
        <v>0</v>
      </c>
      <c r="BC9" s="130">
        <v>0</v>
      </c>
      <c r="BD9" s="130">
        <v>0</v>
      </c>
      <c r="BE9" s="130">
        <v>0</v>
      </c>
      <c r="BF9" s="130">
        <v>0</v>
      </c>
      <c r="BG9" s="130">
        <v>0</v>
      </c>
      <c r="BH9" s="130">
        <v>0</v>
      </c>
      <c r="BI9" s="130">
        <v>0</v>
      </c>
      <c r="BJ9" s="130">
        <v>0</v>
      </c>
      <c r="BK9" s="130">
        <v>0</v>
      </c>
      <c r="BL9" s="130">
        <v>0</v>
      </c>
      <c r="BM9" s="118">
        <v>0</v>
      </c>
      <c r="BN9" s="130">
        <v>0</v>
      </c>
      <c r="BO9" s="130">
        <v>0</v>
      </c>
      <c r="BP9" s="130">
        <v>0</v>
      </c>
      <c r="BQ9" s="130">
        <v>0</v>
      </c>
      <c r="BR9" s="130">
        <v>0</v>
      </c>
      <c r="BS9" s="130">
        <v>0</v>
      </c>
      <c r="BT9" s="130">
        <v>0</v>
      </c>
      <c r="BU9" s="130">
        <v>0</v>
      </c>
      <c r="BV9" s="130">
        <v>0</v>
      </c>
      <c r="BW9" s="130">
        <v>0</v>
      </c>
      <c r="BX9" s="130">
        <v>0</v>
      </c>
      <c r="BY9" s="32">
        <v>13.2343393722269</v>
      </c>
      <c r="BZ9" s="130">
        <f t="shared" si="0"/>
        <v>3.6</v>
      </c>
      <c r="CA9" s="130">
        <v>2010</v>
      </c>
      <c r="CB9" s="130">
        <v>0</v>
      </c>
      <c r="CC9" s="130">
        <v>0</v>
      </c>
      <c r="CD9" s="67">
        <v>4747886.3095683204</v>
      </c>
      <c r="CE9" s="130"/>
      <c r="CF9" s="130"/>
      <c r="CG9" s="130"/>
      <c r="CH9" s="130"/>
      <c r="CI9" s="130"/>
      <c r="CJ9" s="130"/>
      <c r="CK9" s="130"/>
      <c r="CL9" s="130"/>
      <c r="CM9" s="130"/>
      <c r="CN9" s="130"/>
      <c r="CO9" s="130"/>
    </row>
    <row r="10" spans="1:93" ht="14.25" customHeight="1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</row>
    <row r="11" spans="1:93" ht="14.25" customHeight="1">
      <c r="A11" s="67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</row>
    <row r="12" spans="1:93" ht="14.25" customHeight="1">
      <c r="A12" s="6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  <c r="AA12" s="67"/>
      <c r="AB12" s="67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  <c r="AX12" s="67"/>
      <c r="AY12" s="67"/>
      <c r="AZ12" s="67"/>
      <c r="BA12" s="67"/>
      <c r="BB12" s="67"/>
      <c r="BC12" s="67"/>
      <c r="BD12" s="67"/>
      <c r="BE12" s="67"/>
      <c r="BF12" s="67"/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</row>
    <row r="13" spans="1:93" ht="14.25" customHeight="1">
      <c r="A13" s="6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</row>
    <row r="14" spans="1:93" ht="14.25" customHeight="1">
      <c r="A14" s="6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/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</row>
    <row r="15" spans="1:93" ht="14.25" customHeight="1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  <c r="AX15" s="67"/>
      <c r="AY15" s="67"/>
      <c r="AZ15" s="67"/>
      <c r="BA15" s="67"/>
      <c r="BB15" s="67"/>
      <c r="BC15" s="67"/>
      <c r="BD15" s="67"/>
      <c r="BE15" s="67"/>
      <c r="BF15" s="67"/>
      <c r="BG15" s="67"/>
      <c r="BH15" s="67"/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</row>
    <row r="16" spans="1:93" ht="14.25" customHeight="1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67"/>
      <c r="AF16" s="67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  <c r="AX16" s="67"/>
      <c r="AY16" s="67"/>
      <c r="AZ16" s="67"/>
      <c r="BA16" s="67"/>
      <c r="BB16" s="67"/>
      <c r="BC16" s="67"/>
      <c r="BD16" s="67"/>
      <c r="BE16" s="67"/>
      <c r="BF16" s="67"/>
      <c r="BG16" s="67"/>
      <c r="BH16" s="67"/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</row>
    <row r="17" spans="1:93" ht="14.25" customHeight="1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67"/>
      <c r="AF17" s="67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  <c r="AX17" s="67"/>
      <c r="AY17" s="67"/>
      <c r="AZ17" s="67"/>
      <c r="BA17" s="67"/>
      <c r="BB17" s="67"/>
      <c r="BC17" s="67"/>
      <c r="BD17" s="67"/>
      <c r="BE17" s="67"/>
      <c r="BF17" s="67"/>
      <c r="BG17" s="67"/>
      <c r="BH17" s="67"/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</row>
    <row r="18" spans="1:93" ht="14.2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/>
      <c r="BA18" s="67"/>
      <c r="BB18" s="67"/>
      <c r="BC18" s="67"/>
      <c r="BD18" s="67"/>
      <c r="BE18" s="67"/>
      <c r="BF18" s="67"/>
      <c r="BG18" s="67"/>
      <c r="BH18" s="67"/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</row>
    <row r="19" spans="1:93" ht="14.2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  <c r="AF19" s="67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  <c r="AX19" s="67"/>
      <c r="AY19" s="67"/>
      <c r="AZ19" s="67"/>
      <c r="BA19" s="67"/>
      <c r="BB19" s="67"/>
      <c r="BC19" s="67"/>
      <c r="BD19" s="67"/>
      <c r="BE19" s="67"/>
      <c r="BF19" s="67"/>
      <c r="BG19" s="67"/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</row>
    <row r="20" spans="1:93" ht="14.2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  <c r="AA20" s="67"/>
      <c r="AB20" s="67"/>
      <c r="AC20" s="67"/>
      <c r="AD20" s="67"/>
      <c r="AE20" s="67"/>
      <c r="AF20" s="67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</row>
    <row r="21" spans="1:93" ht="14.2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  <c r="AA21" s="67"/>
      <c r="AB21" s="67"/>
      <c r="AC21" s="67"/>
      <c r="AD21" s="67"/>
      <c r="AE21" s="67"/>
      <c r="AF21" s="67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  <c r="AX21" s="67"/>
      <c r="AY21" s="67"/>
      <c r="AZ21" s="67"/>
      <c r="BA21" s="67"/>
      <c r="BB21" s="67"/>
      <c r="BC21" s="67"/>
      <c r="BD21" s="67"/>
      <c r="BE21" s="67"/>
      <c r="BF21" s="67"/>
      <c r="BG21" s="67"/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</row>
    <row r="22" spans="1:93" ht="14.2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  <c r="AA22" s="67"/>
      <c r="AB22" s="67"/>
      <c r="AC22" s="67"/>
      <c r="AD22" s="67"/>
      <c r="AE22" s="67"/>
      <c r="AF22" s="67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</row>
    <row r="23" spans="1:93" ht="14.2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</row>
    <row r="24" spans="1:93" ht="14.2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</row>
    <row r="25" spans="1:93" ht="14.2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</row>
    <row r="26" spans="1:93" ht="14.2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  <c r="AA26" s="67"/>
      <c r="AB26" s="67"/>
      <c r="AC26" s="67"/>
      <c r="AD26" s="67"/>
      <c r="AE26" s="67"/>
      <c r="AF26" s="67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</row>
    <row r="27" spans="1:93" ht="14.2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</row>
    <row r="28" spans="1:93" ht="14.2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</row>
    <row r="29" spans="1:93" ht="14.2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</row>
    <row r="30" spans="1:93" ht="14.2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</row>
    <row r="31" spans="1:93" ht="14.2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</row>
    <row r="32" spans="1:93" ht="14.2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</row>
    <row r="33" spans="1:93" ht="14.2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/>
      <c r="AD33" s="67"/>
      <c r="AE33" s="67"/>
      <c r="AF33" s="67"/>
      <c r="AG33" s="67"/>
      <c r="AH33" s="67"/>
      <c r="AI33" s="67"/>
      <c r="AJ33" s="67"/>
      <c r="AK33" s="67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</row>
    <row r="34" spans="1:93" ht="14.2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  <c r="AA34" s="67"/>
      <c r="AB34" s="67"/>
      <c r="AC34" s="67"/>
      <c r="AD34" s="67"/>
      <c r="AE34" s="67"/>
      <c r="AF34" s="67"/>
      <c r="AG34" s="67"/>
      <c r="AH34" s="67"/>
      <c r="AI34" s="67"/>
      <c r="AJ34" s="67"/>
      <c r="AK34" s="67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</row>
    <row r="35" spans="1:93" ht="14.2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  <c r="AA35" s="67"/>
      <c r="AB35" s="67"/>
      <c r="AC35" s="67"/>
      <c r="AD35" s="67"/>
      <c r="AE35" s="67"/>
      <c r="AF35" s="67"/>
      <c r="AG35" s="67"/>
      <c r="AH35" s="67"/>
      <c r="AI35" s="67"/>
      <c r="AJ35" s="67"/>
      <c r="AK35" s="67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</row>
    <row r="36" spans="1:93" ht="14.2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7"/>
      <c r="AJ36" s="67"/>
      <c r="AK36" s="67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</row>
    <row r="37" spans="1:93" ht="14.2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  <c r="AA37" s="67"/>
      <c r="AB37" s="67"/>
      <c r="AC37" s="67"/>
      <c r="AD37" s="67"/>
      <c r="AE37" s="67"/>
      <c r="AF37" s="67"/>
      <c r="AG37" s="67"/>
      <c r="AH37" s="67"/>
      <c r="AI37" s="67"/>
      <c r="AJ37" s="67"/>
      <c r="AK37" s="67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</row>
    <row r="38" spans="1:93" ht="14.2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</row>
    <row r="39" spans="1:93" ht="14.2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</row>
    <row r="40" spans="1:93" ht="14.2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  <c r="AA40" s="67"/>
      <c r="AB40" s="67"/>
      <c r="AC40" s="67"/>
      <c r="AD40" s="67"/>
      <c r="AE40" s="67"/>
      <c r="AF40" s="67"/>
      <c r="AG40" s="67"/>
      <c r="AH40" s="67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</row>
    <row r="41" spans="1:93" ht="14.2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</row>
    <row r="42" spans="1:93" ht="14.2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</row>
    <row r="43" spans="1:93" ht="14.2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7"/>
      <c r="AB43" s="67"/>
      <c r="AC43" s="67"/>
      <c r="AD43" s="67"/>
      <c r="AE43" s="67"/>
      <c r="AF43" s="67"/>
      <c r="AG43" s="67"/>
      <c r="AH43" s="67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  <c r="AX43" s="67"/>
      <c r="AY43" s="67"/>
      <c r="AZ43" s="67"/>
      <c r="BA43" s="67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</row>
    <row r="44" spans="1:93" ht="14.2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7"/>
      <c r="AB44" s="67"/>
      <c r="AC44" s="67"/>
      <c r="AD44" s="67"/>
      <c r="AE44" s="67"/>
      <c r="AF44" s="67"/>
      <c r="AG44" s="67"/>
      <c r="AH44" s="67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  <c r="AX44" s="67"/>
      <c r="AY44" s="67"/>
      <c r="AZ44" s="67"/>
      <c r="BA44" s="67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</row>
    <row r="45" spans="1:93" ht="14.2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7"/>
      <c r="AB45" s="67"/>
      <c r="AC45" s="67"/>
      <c r="AD45" s="67"/>
      <c r="AE45" s="67"/>
      <c r="AF45" s="67"/>
      <c r="AG45" s="67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67"/>
      <c r="AY45" s="67"/>
      <c r="AZ45" s="67"/>
      <c r="BA45" s="67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</row>
    <row r="46" spans="1:93" ht="14.2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</row>
    <row r="47" spans="1:93" ht="14.2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/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</row>
    <row r="48" spans="1:93" ht="14.2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/>
      <c r="AV48" s="67"/>
      <c r="AW48" s="67"/>
      <c r="AX48" s="67"/>
      <c r="AY48" s="67"/>
      <c r="AZ48" s="67"/>
      <c r="BA48" s="67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</row>
    <row r="49" spans="1:93" ht="14.2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67"/>
      <c r="AK49" s="67"/>
      <c r="AL49" s="67"/>
      <c r="AM49" s="67"/>
      <c r="AN49" s="67"/>
      <c r="AO49" s="67"/>
      <c r="AP49" s="67"/>
      <c r="AQ49" s="67"/>
      <c r="AR49" s="67"/>
      <c r="AS49" s="67"/>
      <c r="AT49" s="67"/>
      <c r="AU49" s="67"/>
      <c r="AV49" s="67"/>
      <c r="AW49" s="67"/>
      <c r="AX49" s="67"/>
      <c r="AY49" s="67"/>
      <c r="AZ49" s="67"/>
      <c r="BA49" s="67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</row>
    <row r="50" spans="1:93" ht="14.2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</row>
    <row r="51" spans="1:93" ht="14.2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  <c r="AX51" s="67"/>
      <c r="AY51" s="67"/>
      <c r="AZ51" s="67"/>
      <c r="BA51" s="67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</row>
    <row r="52" spans="1:93" ht="14.2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</row>
    <row r="53" spans="1:93" ht="14.2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</row>
    <row r="54" spans="1:93" ht="14.2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  <c r="AX54" s="67"/>
      <c r="AY54" s="67"/>
      <c r="AZ54" s="67"/>
      <c r="BA54" s="67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</row>
    <row r="55" spans="1:93" ht="14.2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7"/>
      <c r="AB55" s="67"/>
      <c r="AC55" s="67"/>
      <c r="AD55" s="67"/>
      <c r="AE55" s="67"/>
      <c r="AF55" s="67"/>
      <c r="AG55" s="6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  <c r="AX55" s="67"/>
      <c r="AY55" s="67"/>
      <c r="AZ55" s="67"/>
      <c r="BA55" s="67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</row>
    <row r="56" spans="1:93" ht="14.2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</row>
    <row r="57" spans="1:93" ht="14.2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  <c r="AX57" s="67"/>
      <c r="AY57" s="67"/>
      <c r="AZ57" s="67"/>
      <c r="BA57" s="67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</row>
    <row r="58" spans="1:93" ht="14.2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7"/>
      <c r="AB58" s="67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</row>
    <row r="59" spans="1:93" ht="14.2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7"/>
      <c r="AB59" s="67"/>
      <c r="AC59" s="67"/>
      <c r="AD59" s="67"/>
      <c r="AE59" s="67"/>
      <c r="AF59" s="67"/>
      <c r="AG59" s="67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</row>
    <row r="60" spans="1:93" ht="14.2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7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</row>
    <row r="61" spans="1:93" ht="14.2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7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</row>
    <row r="62" spans="1:93" ht="14.2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</row>
    <row r="63" spans="1:93" ht="14.2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7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</row>
    <row r="64" spans="1:93" ht="14.2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7"/>
      <c r="AB64" s="67"/>
      <c r="AC64" s="67"/>
      <c r="AD64" s="67"/>
      <c r="AE64" s="67"/>
      <c r="AF64" s="67"/>
      <c r="AG64" s="67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</row>
    <row r="65" spans="1:93" ht="14.2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7"/>
      <c r="AB65" s="67"/>
      <c r="AC65" s="67"/>
      <c r="AD65" s="67"/>
      <c r="AE65" s="67"/>
      <c r="AF65" s="67"/>
      <c r="AG65" s="67"/>
      <c r="AH65" s="67"/>
      <c r="AI65" s="67"/>
      <c r="AJ65" s="67"/>
      <c r="AK65" s="67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</row>
    <row r="66" spans="1:93" ht="14.2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</row>
    <row r="67" spans="1:93" ht="14.2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7"/>
      <c r="AB67" s="67"/>
      <c r="AC67" s="67"/>
      <c r="AD67" s="67"/>
      <c r="AE67" s="67"/>
      <c r="AF67" s="67"/>
      <c r="AG67" s="67"/>
      <c r="AH67" s="67"/>
      <c r="AI67" s="67"/>
      <c r="AJ67" s="67"/>
      <c r="AK67" s="67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</row>
    <row r="68" spans="1:93" ht="14.2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  <c r="AA68" s="67"/>
      <c r="AB68" s="67"/>
      <c r="AC68" s="67"/>
      <c r="AD68" s="67"/>
      <c r="AE68" s="67"/>
      <c r="AF68" s="67"/>
      <c r="AG68" s="67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</row>
    <row r="69" spans="1:93" ht="14.2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  <c r="AA69" s="67"/>
      <c r="AB69" s="67"/>
      <c r="AC69" s="67"/>
      <c r="AD69" s="67"/>
      <c r="AE69" s="67"/>
      <c r="AF69" s="67"/>
      <c r="AG69" s="67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</row>
    <row r="70" spans="1:93" ht="14.2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</row>
    <row r="71" spans="1:93" ht="14.2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  <c r="AA71" s="67"/>
      <c r="AB71" s="67"/>
      <c r="AC71" s="67"/>
      <c r="AD71" s="67"/>
      <c r="AE71" s="67"/>
      <c r="AF71" s="67"/>
      <c r="AG71" s="67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</row>
    <row r="72" spans="1:93" ht="14.2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</row>
    <row r="73" spans="1:93" ht="14.2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  <c r="AA73" s="67"/>
      <c r="AB73" s="67"/>
      <c r="AC73" s="67"/>
      <c r="AD73" s="67"/>
      <c r="AE73" s="67"/>
      <c r="AF73" s="67"/>
      <c r="AG73" s="67"/>
      <c r="AH73" s="67"/>
      <c r="AI73" s="67"/>
      <c r="AJ73" s="67"/>
      <c r="AK73" s="67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</row>
    <row r="74" spans="1:93" ht="14.2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  <c r="AA74" s="67"/>
      <c r="AB74" s="67"/>
      <c r="AC74" s="67"/>
      <c r="AD74" s="67"/>
      <c r="AE74" s="67"/>
      <c r="AF74" s="67"/>
      <c r="AG74" s="67"/>
      <c r="AH74" s="67"/>
      <c r="AI74" s="67"/>
      <c r="AJ74" s="67"/>
      <c r="AK74" s="67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</row>
    <row r="75" spans="1:93" ht="14.2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B75" s="67"/>
      <c r="AC75" s="67"/>
      <c r="AD75" s="67"/>
      <c r="AE75" s="67"/>
      <c r="AF75" s="67"/>
      <c r="AG75" s="67"/>
      <c r="AH75" s="67"/>
      <c r="AI75" s="67"/>
      <c r="AJ75" s="67"/>
      <c r="AK75" s="67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</row>
    <row r="76" spans="1:93" ht="14.2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B76" s="67"/>
      <c r="AC76" s="67"/>
      <c r="AD76" s="67"/>
      <c r="AE76" s="67"/>
      <c r="AF76" s="67"/>
      <c r="AG76" s="67"/>
      <c r="AH76" s="67"/>
      <c r="AI76" s="67"/>
      <c r="AJ76" s="67"/>
      <c r="AK76" s="67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</row>
    <row r="77" spans="1:93" ht="14.2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B77" s="67"/>
      <c r="AC77" s="67"/>
      <c r="AD77" s="67"/>
      <c r="AE77" s="67"/>
      <c r="AF77" s="67"/>
      <c r="AG77" s="67"/>
      <c r="AH77" s="67"/>
      <c r="AI77" s="67"/>
      <c r="AJ77" s="67"/>
      <c r="AK77" s="67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</row>
    <row r="78" spans="1:93" ht="14.2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</row>
    <row r="79" spans="1:93" ht="14.2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</row>
    <row r="80" spans="1:93" ht="14.2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B80" s="67"/>
      <c r="AC80" s="67"/>
      <c r="AD80" s="67"/>
      <c r="AE80" s="67"/>
      <c r="AF80" s="67"/>
      <c r="AG80" s="67"/>
      <c r="AH80" s="67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</row>
    <row r="81" spans="1:93" ht="14.2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B81" s="67"/>
      <c r="AC81" s="67"/>
      <c r="AD81" s="67"/>
      <c r="AE81" s="67"/>
      <c r="AF81" s="67"/>
      <c r="AG81" s="67"/>
      <c r="AH81" s="67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</row>
    <row r="82" spans="1:93" ht="14.2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B82" s="67"/>
      <c r="AC82" s="67"/>
      <c r="AD82" s="67"/>
      <c r="AE82" s="67"/>
      <c r="AF82" s="67"/>
      <c r="AG82" s="67"/>
      <c r="AH82" s="67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</row>
    <row r="83" spans="1:93" ht="14.2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B83" s="67"/>
      <c r="AC83" s="67"/>
      <c r="AD83" s="67"/>
      <c r="AE83" s="67"/>
      <c r="AF83" s="67"/>
      <c r="AG83" s="67"/>
      <c r="AH83" s="67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</row>
    <row r="84" spans="1:93" ht="14.2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B84" s="67"/>
      <c r="AC84" s="67"/>
      <c r="AD84" s="67"/>
      <c r="AE84" s="67"/>
      <c r="AF84" s="67"/>
      <c r="AG84" s="67"/>
      <c r="AH84" s="67"/>
      <c r="AI84" s="67"/>
      <c r="AJ84" s="67"/>
      <c r="AK84" s="67"/>
      <c r="AL84" s="67"/>
      <c r="AM84" s="67"/>
      <c r="AN84" s="67"/>
      <c r="AO84" s="67"/>
      <c r="AP84" s="67"/>
      <c r="AQ84" s="67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</row>
    <row r="85" spans="1:93" ht="14.2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B85" s="67"/>
      <c r="AC85" s="67"/>
      <c r="AD85" s="67"/>
      <c r="AE85" s="67"/>
      <c r="AF85" s="67"/>
      <c r="AG85" s="67"/>
      <c r="AH85" s="67"/>
      <c r="AI85" s="67"/>
      <c r="AJ85" s="67"/>
      <c r="AK85" s="67"/>
      <c r="AL85" s="67"/>
      <c r="AM85" s="67"/>
      <c r="AN85" s="67"/>
      <c r="AO85" s="67"/>
      <c r="AP85" s="67"/>
      <c r="AQ85" s="67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</row>
    <row r="86" spans="1:93" ht="14.2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B86" s="67"/>
      <c r="AC86" s="67"/>
      <c r="AD86" s="67"/>
      <c r="AE86" s="67"/>
      <c r="AF86" s="67"/>
      <c r="AG86" s="67"/>
      <c r="AH86" s="67"/>
      <c r="AI86" s="67"/>
      <c r="AJ86" s="67"/>
      <c r="AK86" s="67"/>
      <c r="AL86" s="67"/>
      <c r="AM86" s="67"/>
      <c r="AN86" s="67"/>
      <c r="AO86" s="67"/>
      <c r="AP86" s="67"/>
      <c r="AQ86" s="67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</row>
    <row r="87" spans="1:93" ht="14.2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</row>
    <row r="88" spans="1:93" ht="14.2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B88" s="67"/>
      <c r="AC88" s="67"/>
      <c r="AD88" s="67"/>
      <c r="AE88" s="67"/>
      <c r="AF88" s="67"/>
      <c r="AG88" s="67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</row>
    <row r="89" spans="1:93" ht="14.2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B89" s="67"/>
      <c r="AC89" s="67"/>
      <c r="AD89" s="67"/>
      <c r="AE89" s="67"/>
      <c r="AF89" s="67"/>
      <c r="AG89" s="67"/>
      <c r="AH89" s="67"/>
      <c r="AI89" s="67"/>
      <c r="AJ89" s="67"/>
      <c r="AK89" s="67"/>
      <c r="AL89" s="67"/>
      <c r="AM89" s="67"/>
      <c r="AN89" s="67"/>
      <c r="AO89" s="67"/>
      <c r="AP89" s="67"/>
      <c r="AQ89" s="67"/>
      <c r="AR89" s="67"/>
      <c r="AS89" s="67"/>
      <c r="AT89" s="67"/>
      <c r="AU89" s="67"/>
      <c r="AV89" s="67"/>
      <c r="AW89" s="67"/>
      <c r="AX89" s="67"/>
      <c r="AY89" s="67"/>
      <c r="AZ89" s="67"/>
      <c r="BA89" s="67"/>
      <c r="BB89" s="67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</row>
    <row r="90" spans="1:93" ht="14.2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</row>
    <row r="91" spans="1:93" ht="14.2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  <c r="AA91" s="67"/>
      <c r="AB91" s="67"/>
      <c r="AC91" s="67"/>
      <c r="AD91" s="67"/>
      <c r="AE91" s="67"/>
      <c r="AF91" s="67"/>
      <c r="AG91" s="67"/>
      <c r="AH91" s="67"/>
      <c r="AI91" s="67"/>
      <c r="AJ91" s="67"/>
      <c r="AK91" s="67"/>
      <c r="AL91" s="67"/>
      <c r="AM91" s="67"/>
      <c r="AN91" s="67"/>
      <c r="AO91" s="67"/>
      <c r="AP91" s="67"/>
      <c r="AQ91" s="67"/>
      <c r="AR91" s="67"/>
      <c r="AS91" s="67"/>
      <c r="AT91" s="67"/>
      <c r="AU91" s="67"/>
      <c r="AV91" s="67"/>
      <c r="AW91" s="67"/>
      <c r="AX91" s="67"/>
      <c r="AY91" s="67"/>
      <c r="AZ91" s="67"/>
      <c r="BA91" s="67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</row>
    <row r="92" spans="1:93" ht="14.2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  <c r="AA92" s="67"/>
      <c r="AB92" s="67"/>
      <c r="AC92" s="67"/>
      <c r="AD92" s="67"/>
      <c r="AE92" s="67"/>
      <c r="AF92" s="67"/>
      <c r="AG92" s="67"/>
      <c r="AH92" s="67"/>
      <c r="AI92" s="67"/>
      <c r="AJ92" s="67"/>
      <c r="AK92" s="67"/>
      <c r="AL92" s="67"/>
      <c r="AM92" s="67"/>
      <c r="AN92" s="67"/>
      <c r="AO92" s="67"/>
      <c r="AP92" s="67"/>
      <c r="AQ92" s="67"/>
      <c r="AR92" s="67"/>
      <c r="AS92" s="67"/>
      <c r="AT92" s="67"/>
      <c r="AU92" s="67"/>
      <c r="AV92" s="67"/>
      <c r="AW92" s="67"/>
      <c r="AX92" s="67"/>
      <c r="AY92" s="67"/>
      <c r="AZ92" s="67"/>
      <c r="BA92" s="67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</row>
    <row r="93" spans="1:93" ht="14.2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  <c r="AA93" s="67"/>
      <c r="AB93" s="67"/>
      <c r="AC93" s="67"/>
      <c r="AD93" s="67"/>
      <c r="AE93" s="67"/>
      <c r="AF93" s="67"/>
      <c r="AG93" s="67"/>
      <c r="AH93" s="67"/>
      <c r="AI93" s="67"/>
      <c r="AJ93" s="67"/>
      <c r="AK93" s="67"/>
      <c r="AL93" s="67"/>
      <c r="AM93" s="67"/>
      <c r="AN93" s="67"/>
      <c r="AO93" s="67"/>
      <c r="AP93" s="67"/>
      <c r="AQ93" s="67"/>
      <c r="AR93" s="67"/>
      <c r="AS93" s="67"/>
      <c r="AT93" s="67"/>
      <c r="AU93" s="67"/>
      <c r="AV93" s="67"/>
      <c r="AW93" s="67"/>
      <c r="AX93" s="67"/>
      <c r="AY93" s="67"/>
      <c r="AZ93" s="67"/>
      <c r="BA93" s="67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</row>
    <row r="94" spans="1:93" ht="14.2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</row>
    <row r="95" spans="1:93" ht="14.2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  <c r="AA95" s="67"/>
      <c r="AB95" s="67"/>
      <c r="AC95" s="67"/>
      <c r="AD95" s="67"/>
      <c r="AE95" s="67"/>
      <c r="AF95" s="67"/>
      <c r="AG95" s="67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</row>
    <row r="96" spans="1:93" ht="14.2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  <c r="AA96" s="67"/>
      <c r="AB96" s="67"/>
      <c r="AC96" s="67"/>
      <c r="AD96" s="67"/>
      <c r="AE96" s="67"/>
      <c r="AF96" s="67"/>
      <c r="AG96" s="67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</row>
    <row r="97" spans="1:93" ht="14.2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</row>
    <row r="98" spans="1:93" ht="14.2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</row>
    <row r="99" spans="1:93" ht="14.2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</row>
    <row r="100" spans="1:93" ht="14.2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  <c r="AH100" s="67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</row>
    <row r="101" spans="1:93" ht="14.2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</row>
    <row r="102" spans="1:93" ht="14.2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</row>
    <row r="103" spans="1:93" ht="14.2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</row>
    <row r="104" spans="1:93" ht="14.2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</row>
    <row r="105" spans="1:93" ht="14.2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</row>
    <row r="106" spans="1:93" ht="14.2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</row>
    <row r="107" spans="1:93" ht="14.2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</row>
    <row r="108" spans="1:93" ht="14.2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</row>
    <row r="109" spans="1:93" ht="14.2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</row>
    <row r="110" spans="1:93" ht="14.2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</row>
    <row r="111" spans="1:93" ht="14.2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  <c r="AH111" s="67"/>
      <c r="AI111" s="67"/>
      <c r="AJ111" s="67"/>
      <c r="AK111" s="67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</row>
    <row r="112" spans="1:93" ht="14.2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  <c r="AH112" s="67"/>
      <c r="AI112" s="67"/>
      <c r="AJ112" s="67"/>
      <c r="AK112" s="67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</row>
    <row r="113" spans="1:93" ht="14.2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  <c r="AH113" s="67"/>
      <c r="AI113" s="67"/>
      <c r="AJ113" s="67"/>
      <c r="AK113" s="67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</row>
    <row r="114" spans="1:93" ht="14.2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7"/>
      <c r="AG114" s="67"/>
      <c r="AH114" s="67"/>
      <c r="AI114" s="67"/>
      <c r="AJ114" s="67"/>
      <c r="AK114" s="67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</row>
    <row r="115" spans="1:93" ht="14.2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  <c r="AA115" s="67"/>
      <c r="AB115" s="67"/>
      <c r="AC115" s="67"/>
      <c r="AD115" s="67"/>
      <c r="AE115" s="67"/>
      <c r="AF115" s="67"/>
      <c r="AG115" s="67"/>
      <c r="AH115" s="67"/>
      <c r="AI115" s="67"/>
      <c r="AJ115" s="67"/>
      <c r="AK115" s="67"/>
      <c r="AL115" s="67"/>
      <c r="AM115" s="67"/>
      <c r="AN115" s="67"/>
      <c r="AO115" s="67"/>
      <c r="AP115" s="67"/>
      <c r="AQ115" s="67"/>
      <c r="AR115" s="67"/>
      <c r="AS115" s="67"/>
      <c r="AT115" s="67"/>
      <c r="AU115" s="67"/>
      <c r="AV115" s="67"/>
      <c r="AW115" s="67"/>
      <c r="AX115" s="67"/>
      <c r="AY115" s="67"/>
      <c r="AZ115" s="67"/>
      <c r="BA115" s="67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</row>
    <row r="116" spans="1:93" ht="14.2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  <c r="AA116" s="67"/>
      <c r="AB116" s="67"/>
      <c r="AC116" s="67"/>
      <c r="AD116" s="67"/>
      <c r="AE116" s="67"/>
      <c r="AF116" s="67"/>
      <c r="AG116" s="67"/>
      <c r="AH116" s="67"/>
      <c r="AI116" s="67"/>
      <c r="AJ116" s="67"/>
      <c r="AK116" s="67"/>
      <c r="AL116" s="67"/>
      <c r="AM116" s="67"/>
      <c r="AN116" s="67"/>
      <c r="AO116" s="67"/>
      <c r="AP116" s="67"/>
      <c r="AQ116" s="6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</row>
    <row r="117" spans="1:93" ht="14.2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/>
      <c r="AB117" s="67"/>
      <c r="AC117" s="67"/>
      <c r="AD117" s="67"/>
      <c r="AE117" s="67"/>
      <c r="AF117" s="67"/>
      <c r="AG117" s="67"/>
      <c r="AH117" s="67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  <c r="AX117" s="67"/>
      <c r="AY117" s="67"/>
      <c r="AZ117" s="67"/>
      <c r="BA117" s="67"/>
      <c r="BB117" s="67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</row>
    <row r="118" spans="1:93" ht="14.2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/>
      <c r="AC118" s="67"/>
      <c r="AD118" s="67"/>
      <c r="AE118" s="67"/>
      <c r="AF118" s="67"/>
      <c r="AG118" s="67"/>
      <c r="AH118" s="67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  <c r="AX118" s="67"/>
      <c r="AY118" s="67"/>
      <c r="AZ118" s="67"/>
      <c r="BA118" s="67"/>
      <c r="BB118" s="67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</row>
    <row r="119" spans="1:93" ht="14.2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/>
      <c r="AD119" s="67"/>
      <c r="AE119" s="67"/>
      <c r="AF119" s="67"/>
      <c r="AG119" s="67"/>
      <c r="AH119" s="67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  <c r="AX119" s="67"/>
      <c r="AY119" s="67"/>
      <c r="AZ119" s="67"/>
      <c r="BA119" s="67"/>
      <c r="BB119" s="67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</row>
    <row r="120" spans="1:93" ht="14.2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/>
      <c r="AE120" s="67"/>
      <c r="AF120" s="67"/>
      <c r="AG120" s="67"/>
      <c r="AH120" s="67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  <c r="AX120" s="67"/>
      <c r="AY120" s="67"/>
      <c r="AZ120" s="67"/>
      <c r="BA120" s="67"/>
      <c r="BB120" s="67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</row>
    <row r="121" spans="1:93" ht="14.2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/>
      <c r="AF121" s="67"/>
      <c r="AG121" s="67"/>
      <c r="AH121" s="67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  <c r="AX121" s="67"/>
      <c r="AY121" s="67"/>
      <c r="AZ121" s="67"/>
      <c r="BA121" s="67"/>
      <c r="BB121" s="67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</row>
    <row r="122" spans="1:93" ht="14.2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/>
      <c r="AG122" s="67"/>
      <c r="AH122" s="67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  <c r="AX122" s="67"/>
      <c r="AY122" s="67"/>
      <c r="AZ122" s="67"/>
      <c r="BA122" s="67"/>
      <c r="BB122" s="67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</row>
    <row r="123" spans="1:93" ht="14.2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67"/>
      <c r="AY123" s="67"/>
      <c r="AZ123" s="67"/>
      <c r="BA123" s="67"/>
      <c r="BB123" s="67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</row>
    <row r="124" spans="1:93" ht="14.2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/>
      <c r="AI124" s="67"/>
      <c r="AJ124" s="67"/>
      <c r="AK124" s="67"/>
      <c r="AL124" s="67"/>
      <c r="AM124" s="67"/>
      <c r="AN124" s="67"/>
      <c r="AO124" s="67"/>
      <c r="AP124" s="67"/>
      <c r="AQ124" s="67"/>
      <c r="AR124" s="67"/>
      <c r="AS124" s="67"/>
      <c r="AT124" s="67"/>
      <c r="AU124" s="67"/>
      <c r="AV124" s="67"/>
      <c r="AW124" s="67"/>
      <c r="AX124" s="67"/>
      <c r="AY124" s="67"/>
      <c r="AZ124" s="67"/>
      <c r="BA124" s="67"/>
      <c r="BB124" s="67"/>
      <c r="BC124" s="67"/>
      <c r="BD124" s="67"/>
      <c r="BE124" s="67"/>
      <c r="BF124" s="67"/>
      <c r="BG124" s="67"/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</row>
    <row r="125" spans="1:93" ht="14.2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</row>
    <row r="126" spans="1:93" ht="14.2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  <c r="AX126" s="67"/>
      <c r="AY126" s="67"/>
      <c r="AZ126" s="67"/>
      <c r="BA126" s="67"/>
      <c r="BB126" s="67"/>
      <c r="BC126" s="67"/>
      <c r="BD126" s="67"/>
      <c r="BE126" s="67"/>
      <c r="BF126" s="67"/>
      <c r="BG126" s="67"/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</row>
    <row r="127" spans="1:93" ht="14.2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</row>
    <row r="128" spans="1:93" ht="14.2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/>
      <c r="AM128" s="67"/>
      <c r="AN128" s="67"/>
      <c r="AO128" s="67"/>
      <c r="AP128" s="67"/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7"/>
      <c r="BB128" s="67"/>
      <c r="BC128" s="67"/>
      <c r="BD128" s="67"/>
      <c r="BE128" s="67"/>
      <c r="BF128" s="67"/>
      <c r="BG128" s="67"/>
      <c r="BH128" s="67"/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</row>
    <row r="129" spans="1:93" ht="14.2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/>
      <c r="AN129" s="67"/>
      <c r="AO129" s="67"/>
      <c r="AP129" s="67"/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7"/>
      <c r="BB129" s="67"/>
      <c r="BC129" s="67"/>
      <c r="BD129" s="67"/>
      <c r="BE129" s="67"/>
      <c r="BF129" s="67"/>
      <c r="BG129" s="67"/>
      <c r="BH129" s="67"/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</row>
    <row r="130" spans="1:93" ht="14.2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</row>
    <row r="131" spans="1:93" ht="14.2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</row>
    <row r="132" spans="1:93" ht="14.2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</row>
    <row r="133" spans="1:93" ht="14.2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</row>
    <row r="134" spans="1:93" ht="14.2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</row>
    <row r="135" spans="1:93" ht="14.2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</row>
    <row r="136" spans="1:93" ht="14.2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</row>
    <row r="137" spans="1:93" ht="14.2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</row>
    <row r="138" spans="1:93" ht="14.2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</row>
    <row r="139" spans="1:93" ht="14.2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</row>
    <row r="140" spans="1:93" ht="14.2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</row>
    <row r="141" spans="1:93" ht="14.2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</row>
    <row r="142" spans="1:93" ht="14.2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</row>
    <row r="143" spans="1:93" ht="14.2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</row>
    <row r="144" spans="1:93" ht="14.2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</row>
    <row r="145" spans="1:93" ht="14.2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</row>
    <row r="146" spans="1:93" ht="14.2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</row>
    <row r="147" spans="1:93" ht="14.2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</row>
    <row r="148" spans="1:93" ht="14.2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</row>
    <row r="149" spans="1:93" ht="14.2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</row>
    <row r="150" spans="1:93" ht="14.2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</row>
    <row r="151" spans="1:93" ht="14.2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/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</row>
    <row r="152" spans="1:93" ht="14.2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</row>
    <row r="153" spans="1:93" ht="14.2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</row>
    <row r="154" spans="1:93" ht="14.2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</row>
    <row r="155" spans="1:93" ht="14.2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</row>
    <row r="156" spans="1:93" ht="14.2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</row>
    <row r="157" spans="1:93" ht="14.2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</row>
    <row r="158" spans="1:93" ht="14.2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</row>
    <row r="159" spans="1:93" ht="14.2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</row>
    <row r="160" spans="1:93" ht="14.2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</row>
    <row r="161" spans="1:93" ht="14.2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</row>
    <row r="162" spans="1:93" ht="14.2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</row>
    <row r="163" spans="1:93" ht="14.2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</row>
    <row r="164" spans="1:93" ht="14.2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</row>
    <row r="165" spans="1:93" ht="14.2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</row>
    <row r="166" spans="1:93" ht="14.2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</row>
    <row r="167" spans="1:93" ht="14.2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</row>
    <row r="168" spans="1:93" ht="14.2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</row>
    <row r="169" spans="1:93" ht="14.2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</row>
    <row r="170" spans="1:93" ht="14.2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</row>
    <row r="171" spans="1:93" ht="14.2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</row>
    <row r="172" spans="1:93" ht="14.2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</row>
    <row r="173" spans="1:93" ht="14.2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</row>
    <row r="174" spans="1:93" ht="14.2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</row>
    <row r="175" spans="1:93" ht="14.2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</row>
    <row r="176" spans="1:93" ht="14.2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</row>
    <row r="177" spans="1:93" ht="14.2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</row>
    <row r="178" spans="1:93" ht="14.2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</row>
    <row r="179" spans="1:93" ht="14.2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</row>
    <row r="180" spans="1:93" ht="14.2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</row>
    <row r="181" spans="1:93" ht="14.2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</row>
    <row r="182" spans="1:93" ht="14.2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</row>
    <row r="183" spans="1:93" ht="14.2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</row>
    <row r="184" spans="1:93" ht="14.2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</row>
    <row r="185" spans="1:93" ht="14.2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</row>
    <row r="186" spans="1:93" ht="14.2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</row>
    <row r="187" spans="1:93" ht="14.2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</row>
    <row r="188" spans="1:93" ht="14.2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</row>
    <row r="189" spans="1:93" ht="14.2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</row>
    <row r="190" spans="1:93" ht="14.2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</row>
    <row r="191" spans="1:93" ht="14.2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</row>
    <row r="192" spans="1:93" ht="14.2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</row>
    <row r="193" spans="1:93" ht="14.2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  <c r="AA193" s="67"/>
      <c r="AB193" s="67"/>
      <c r="AC193" s="67"/>
      <c r="AD193" s="67"/>
      <c r="AE193" s="67"/>
      <c r="AF193" s="67"/>
      <c r="AG193" s="67"/>
      <c r="AH193" s="67"/>
      <c r="AI193" s="67"/>
      <c r="AJ193" s="67"/>
      <c r="AK193" s="67"/>
      <c r="AL193" s="67"/>
      <c r="AM193" s="67"/>
      <c r="AN193" s="67"/>
      <c r="AO193" s="67"/>
      <c r="AP193" s="67"/>
      <c r="AQ193" s="67"/>
      <c r="AR193" s="67"/>
      <c r="AS193" s="67"/>
      <c r="AT193" s="67"/>
      <c r="AU193" s="67"/>
      <c r="AV193" s="67"/>
      <c r="AW193" s="67"/>
      <c r="AX193" s="67"/>
      <c r="AY193" s="67"/>
      <c r="AZ193" s="67"/>
      <c r="BA193" s="67"/>
      <c r="BB193" s="67"/>
      <c r="BC193" s="67"/>
      <c r="BD193" s="67"/>
      <c r="BE193" s="67"/>
      <c r="BF193" s="67"/>
      <c r="BG193" s="67"/>
      <c r="BH193" s="67"/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</row>
    <row r="194" spans="1:93" ht="14.2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  <c r="AA194" s="67"/>
      <c r="AB194" s="67"/>
      <c r="AC194" s="67"/>
      <c r="AD194" s="67"/>
      <c r="AE194" s="67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/>
      <c r="BA194" s="67"/>
      <c r="BB194" s="67"/>
      <c r="BC194" s="67"/>
      <c r="BD194" s="67"/>
      <c r="BE194" s="67"/>
      <c r="BF194" s="67"/>
      <c r="BG194" s="67"/>
      <c r="BH194" s="67"/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</row>
    <row r="195" spans="1:93" ht="14.2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  <c r="AA195" s="67"/>
      <c r="AB195" s="67"/>
      <c r="AC195" s="67"/>
      <c r="AD195" s="67"/>
      <c r="AE195" s="67"/>
      <c r="AF195" s="67"/>
      <c r="AG195" s="67"/>
      <c r="AH195" s="67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  <c r="AX195" s="67"/>
      <c r="AY195" s="67"/>
      <c r="AZ195" s="67"/>
      <c r="BA195" s="67"/>
      <c r="BB195" s="67"/>
      <c r="BC195" s="67"/>
      <c r="BD195" s="67"/>
      <c r="BE195" s="67"/>
      <c r="BF195" s="67"/>
      <c r="BG195" s="67"/>
      <c r="BH195" s="67"/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</row>
    <row r="196" spans="1:93" ht="14.2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  <c r="AA196" s="67"/>
      <c r="AB196" s="67"/>
      <c r="AC196" s="67"/>
      <c r="AD196" s="67"/>
      <c r="AE196" s="67"/>
      <c r="AF196" s="67"/>
      <c r="AG196" s="67"/>
      <c r="AH196" s="67"/>
      <c r="AI196" s="67"/>
      <c r="AJ196" s="67"/>
      <c r="AK196" s="67"/>
      <c r="AL196" s="67"/>
      <c r="AM196" s="67"/>
      <c r="AN196" s="67"/>
      <c r="AO196" s="67"/>
      <c r="AP196" s="67"/>
      <c r="AQ196" s="67"/>
      <c r="AR196" s="67"/>
      <c r="AS196" s="67"/>
      <c r="AT196" s="67"/>
      <c r="AU196" s="67"/>
      <c r="AV196" s="67"/>
      <c r="AW196" s="67"/>
      <c r="AX196" s="67"/>
      <c r="AY196" s="67"/>
      <c r="AZ196" s="67"/>
      <c r="BA196" s="67"/>
      <c r="BB196" s="67"/>
      <c r="BC196" s="67"/>
      <c r="BD196" s="67"/>
      <c r="BE196" s="67"/>
      <c r="BF196" s="67"/>
      <c r="BG196" s="67"/>
      <c r="BH196" s="67"/>
      <c r="BI196" s="67"/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</row>
    <row r="197" spans="1:93" ht="14.2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  <c r="AA197" s="67"/>
      <c r="AB197" s="67"/>
      <c r="AC197" s="67"/>
      <c r="AD197" s="67"/>
      <c r="AE197" s="67"/>
      <c r="AF197" s="67"/>
      <c r="AG197" s="67"/>
      <c r="AH197" s="67"/>
      <c r="AI197" s="67"/>
      <c r="AJ197" s="67"/>
      <c r="AK197" s="67"/>
      <c r="AL197" s="67"/>
      <c r="AM197" s="67"/>
      <c r="AN197" s="67"/>
      <c r="AO197" s="67"/>
      <c r="AP197" s="67"/>
      <c r="AQ197" s="67"/>
      <c r="AR197" s="67"/>
      <c r="AS197" s="67"/>
      <c r="AT197" s="67"/>
      <c r="AU197" s="67"/>
      <c r="AV197" s="67"/>
      <c r="AW197" s="67"/>
      <c r="AX197" s="67"/>
      <c r="AY197" s="67"/>
      <c r="AZ197" s="67"/>
      <c r="BA197" s="67"/>
      <c r="BB197" s="67"/>
      <c r="BC197" s="67"/>
      <c r="BD197" s="67"/>
      <c r="BE197" s="67"/>
      <c r="BF197" s="67"/>
      <c r="BG197" s="67"/>
      <c r="BH197" s="67"/>
      <c r="BI197" s="67"/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</row>
    <row r="198" spans="1:93" ht="14.2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  <c r="AA198" s="67"/>
      <c r="AB198" s="67"/>
      <c r="AC198" s="67"/>
      <c r="AD198" s="67"/>
      <c r="AE198" s="67"/>
      <c r="AF198" s="67"/>
      <c r="AG198" s="67"/>
      <c r="AH198" s="67"/>
      <c r="AI198" s="67"/>
      <c r="AJ198" s="67"/>
      <c r="AK198" s="67"/>
      <c r="AL198" s="67"/>
      <c r="AM198" s="67"/>
      <c r="AN198" s="67"/>
      <c r="AO198" s="67"/>
      <c r="AP198" s="67"/>
      <c r="AQ198" s="67"/>
      <c r="AR198" s="67"/>
      <c r="AS198" s="67"/>
      <c r="AT198" s="67"/>
      <c r="AU198" s="67"/>
      <c r="AV198" s="67"/>
      <c r="AW198" s="67"/>
      <c r="AX198" s="67"/>
      <c r="AY198" s="67"/>
      <c r="AZ198" s="67"/>
      <c r="BA198" s="67"/>
      <c r="BB198" s="67"/>
      <c r="BC198" s="67"/>
      <c r="BD198" s="67"/>
      <c r="BE198" s="67"/>
      <c r="BF198" s="67"/>
      <c r="BG198" s="67"/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</row>
    <row r="199" spans="1:93" ht="14.2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  <c r="AA199" s="67"/>
      <c r="AB199" s="67"/>
      <c r="AC199" s="67"/>
      <c r="AD199" s="67"/>
      <c r="AE199" s="67"/>
      <c r="AF199" s="67"/>
      <c r="AG199" s="67"/>
      <c r="AH199" s="67"/>
      <c r="AI199" s="67"/>
      <c r="AJ199" s="67"/>
      <c r="AK199" s="67"/>
      <c r="AL199" s="67"/>
      <c r="AM199" s="67"/>
      <c r="AN199" s="67"/>
      <c r="AO199" s="67"/>
      <c r="AP199" s="67"/>
      <c r="AQ199" s="67"/>
      <c r="AR199" s="67"/>
      <c r="AS199" s="67"/>
      <c r="AT199" s="67"/>
      <c r="AU199" s="67"/>
      <c r="AV199" s="67"/>
      <c r="AW199" s="67"/>
      <c r="AX199" s="67"/>
      <c r="AY199" s="67"/>
      <c r="AZ199" s="67"/>
      <c r="BA199" s="67"/>
      <c r="BB199" s="67"/>
      <c r="BC199" s="67"/>
      <c r="BD199" s="67"/>
      <c r="BE199" s="67"/>
      <c r="BF199" s="67"/>
      <c r="BG199" s="67"/>
      <c r="BH199" s="67"/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</row>
    <row r="200" spans="1:93" ht="14.2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  <c r="AA200" s="67"/>
      <c r="AB200" s="67"/>
      <c r="AC200" s="67"/>
      <c r="AD200" s="67"/>
      <c r="AE200" s="67"/>
      <c r="AF200" s="67"/>
      <c r="AG200" s="67"/>
      <c r="AH200" s="67"/>
      <c r="AI200" s="67"/>
      <c r="AJ200" s="67"/>
      <c r="AK200" s="67"/>
      <c r="AL200" s="67"/>
      <c r="AM200" s="67"/>
      <c r="AN200" s="67"/>
      <c r="AO200" s="67"/>
      <c r="AP200" s="67"/>
      <c r="AQ200" s="67"/>
      <c r="AR200" s="67"/>
      <c r="AS200" s="67"/>
      <c r="AT200" s="67"/>
      <c r="AU200" s="67"/>
      <c r="AV200" s="67"/>
      <c r="AW200" s="67"/>
      <c r="AX200" s="67"/>
      <c r="AY200" s="67"/>
      <c r="AZ200" s="67"/>
      <c r="BA200" s="67"/>
      <c r="BB200" s="67"/>
      <c r="BC200" s="67"/>
      <c r="BD200" s="67"/>
      <c r="BE200" s="67"/>
      <c r="BF200" s="67"/>
      <c r="BG200" s="67"/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</row>
    <row r="201" spans="1:93" ht="14.2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  <c r="AA201" s="67"/>
      <c r="AB201" s="67"/>
      <c r="AC201" s="67"/>
      <c r="AD201" s="67"/>
      <c r="AE201" s="67"/>
      <c r="AF201" s="67"/>
      <c r="AG201" s="67"/>
      <c r="AH201" s="67"/>
      <c r="AI201" s="67"/>
      <c r="AJ201" s="67"/>
      <c r="AK201" s="67"/>
      <c r="AL201" s="67"/>
      <c r="AM201" s="67"/>
      <c r="AN201" s="67"/>
      <c r="AO201" s="67"/>
      <c r="AP201" s="67"/>
      <c r="AQ201" s="67"/>
      <c r="AR201" s="67"/>
      <c r="AS201" s="67"/>
      <c r="AT201" s="67"/>
      <c r="AU201" s="67"/>
      <c r="AV201" s="67"/>
      <c r="AW201" s="67"/>
      <c r="AX201" s="67"/>
      <c r="AY201" s="67"/>
      <c r="AZ201" s="67"/>
      <c r="BA201" s="67"/>
      <c r="BB201" s="67"/>
      <c r="BC201" s="67"/>
      <c r="BD201" s="67"/>
      <c r="BE201" s="67"/>
      <c r="BF201" s="67"/>
      <c r="BG201" s="67"/>
      <c r="BH201" s="67"/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</row>
    <row r="202" spans="1:93" ht="14.2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</row>
    <row r="203" spans="1:93" ht="14.2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</row>
    <row r="204" spans="1:93" ht="14.2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</row>
    <row r="205" spans="1:93" ht="14.2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  <c r="AA205" s="67"/>
      <c r="AB205" s="67"/>
      <c r="AC205" s="67"/>
      <c r="AD205" s="67"/>
      <c r="AE205" s="67"/>
      <c r="AF205" s="67"/>
      <c r="AG205" s="67"/>
      <c r="AH205" s="67"/>
      <c r="AI205" s="67"/>
      <c r="AJ205" s="67"/>
      <c r="AK205" s="67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</row>
    <row r="206" spans="1:93" ht="14.2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</row>
    <row r="207" spans="1:93" ht="14.2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  <c r="AA207" s="67"/>
      <c r="AB207" s="67"/>
      <c r="AC207" s="67"/>
      <c r="AD207" s="67"/>
      <c r="AE207" s="67"/>
      <c r="AF207" s="67"/>
      <c r="AG207" s="67"/>
      <c r="AH207" s="67"/>
      <c r="AI207" s="67"/>
      <c r="AJ207" s="67"/>
      <c r="AK207" s="67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</row>
    <row r="208" spans="1:93" ht="14.2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  <c r="AA208" s="67"/>
      <c r="AB208" s="67"/>
      <c r="AC208" s="67"/>
      <c r="AD208" s="67"/>
      <c r="AE208" s="67"/>
      <c r="AF208" s="67"/>
      <c r="AG208" s="67"/>
      <c r="AH208" s="67"/>
      <c r="AI208" s="67"/>
      <c r="AJ208" s="67"/>
      <c r="AK208" s="67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</row>
    <row r="209" spans="1:93" ht="14.2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  <c r="AA209" s="67"/>
      <c r="AB209" s="67"/>
      <c r="AC209" s="67"/>
      <c r="AD209" s="67"/>
      <c r="AE209" s="67"/>
      <c r="AF209" s="67"/>
      <c r="AG209" s="67"/>
      <c r="AH209" s="67"/>
      <c r="AI209" s="67"/>
      <c r="AJ209" s="67"/>
      <c r="AK209" s="67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</row>
    <row r="210" spans="1:93" ht="14.2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  <c r="AA210" s="67"/>
      <c r="AB210" s="67"/>
      <c r="AC210" s="67"/>
      <c r="AD210" s="67"/>
      <c r="AE210" s="67"/>
      <c r="AF210" s="67"/>
      <c r="AG210" s="67"/>
      <c r="AH210" s="67"/>
      <c r="AI210" s="67"/>
      <c r="AJ210" s="67"/>
      <c r="AK210" s="67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</row>
    <row r="211" spans="1:93" ht="14.2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  <c r="AA211" s="67"/>
      <c r="AB211" s="67"/>
      <c r="AC211" s="67"/>
      <c r="AD211" s="67"/>
      <c r="AE211" s="67"/>
      <c r="AF211" s="67"/>
      <c r="AG211" s="67"/>
      <c r="AH211" s="67"/>
      <c r="AI211" s="67"/>
      <c r="AJ211" s="67"/>
      <c r="AK211" s="67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</row>
    <row r="212" spans="1:93" ht="14.2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  <c r="AA212" s="67"/>
      <c r="AB212" s="67"/>
      <c r="AC212" s="67"/>
      <c r="AD212" s="67"/>
      <c r="AE212" s="67"/>
      <c r="AF212" s="67"/>
      <c r="AG212" s="67"/>
      <c r="AH212" s="67"/>
      <c r="AI212" s="67"/>
      <c r="AJ212" s="67"/>
      <c r="AK212" s="67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</row>
    <row r="213" spans="1:93" ht="14.2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  <c r="AA213" s="67"/>
      <c r="AB213" s="67"/>
      <c r="AC213" s="67"/>
      <c r="AD213" s="67"/>
      <c r="AE213" s="67"/>
      <c r="AF213" s="67"/>
      <c r="AG213" s="67"/>
      <c r="AH213" s="67"/>
      <c r="AI213" s="67"/>
      <c r="AJ213" s="67"/>
      <c r="AK213" s="67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</row>
    <row r="214" spans="1:93" ht="14.2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  <c r="AA214" s="67"/>
      <c r="AB214" s="67"/>
      <c r="AC214" s="67"/>
      <c r="AD214" s="67"/>
      <c r="AE214" s="67"/>
      <c r="AF214" s="67"/>
      <c r="AG214" s="67"/>
      <c r="AH214" s="67"/>
      <c r="AI214" s="67"/>
      <c r="AJ214" s="67"/>
      <c r="AK214" s="67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</row>
    <row r="215" spans="1:93" ht="14.2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  <c r="AA215" s="67"/>
      <c r="AB215" s="67"/>
      <c r="AC215" s="67"/>
      <c r="AD215" s="67"/>
      <c r="AE215" s="67"/>
      <c r="AF215" s="67"/>
      <c r="AG215" s="67"/>
      <c r="AH215" s="67"/>
      <c r="AI215" s="67"/>
      <c r="AJ215" s="67"/>
      <c r="AK215" s="67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</row>
    <row r="216" spans="1:93" ht="14.2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  <c r="AA216" s="67"/>
      <c r="AB216" s="67"/>
      <c r="AC216" s="67"/>
      <c r="AD216" s="67"/>
      <c r="AE216" s="67"/>
      <c r="AF216" s="67"/>
      <c r="AG216" s="67"/>
      <c r="AH216" s="67"/>
      <c r="AI216" s="67"/>
      <c r="AJ216" s="67"/>
      <c r="AK216" s="67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</row>
    <row r="217" spans="1:93" ht="14.2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  <c r="AA217" s="67"/>
      <c r="AB217" s="67"/>
      <c r="AC217" s="67"/>
      <c r="AD217" s="67"/>
      <c r="AE217" s="67"/>
      <c r="AF217" s="67"/>
      <c r="AG217" s="67"/>
      <c r="AH217" s="67"/>
      <c r="AI217" s="67"/>
      <c r="AJ217" s="67"/>
      <c r="AK217" s="67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</row>
    <row r="218" spans="1:93" ht="14.2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  <c r="AA218" s="67"/>
      <c r="AB218" s="67"/>
      <c r="AC218" s="67"/>
      <c r="AD218" s="67"/>
      <c r="AE218" s="67"/>
      <c r="AF218" s="67"/>
      <c r="AG218" s="67"/>
      <c r="AH218" s="67"/>
      <c r="AI218" s="67"/>
      <c r="AJ218" s="67"/>
      <c r="AK218" s="67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</row>
    <row r="219" spans="1:93" ht="14.2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  <c r="AA219" s="67"/>
      <c r="AB219" s="67"/>
      <c r="AC219" s="67"/>
      <c r="AD219" s="67"/>
      <c r="AE219" s="67"/>
      <c r="AF219" s="67"/>
      <c r="AG219" s="67"/>
      <c r="AH219" s="67"/>
      <c r="AI219" s="67"/>
      <c r="AJ219" s="67"/>
      <c r="AK219" s="67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</row>
    <row r="220" spans="1:93" ht="14.2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  <c r="AA220" s="67"/>
      <c r="AB220" s="67"/>
      <c r="AC220" s="67"/>
      <c r="AD220" s="67"/>
      <c r="AE220" s="67"/>
      <c r="AF220" s="67"/>
      <c r="AG220" s="67"/>
      <c r="AH220" s="67"/>
      <c r="AI220" s="67"/>
      <c r="AJ220" s="67"/>
      <c r="AK220" s="67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</row>
    <row r="221" spans="1:93" ht="14.2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  <c r="AA221" s="67"/>
      <c r="AB221" s="67"/>
      <c r="AC221" s="67"/>
      <c r="AD221" s="67"/>
      <c r="AE221" s="67"/>
      <c r="AF221" s="67"/>
      <c r="AG221" s="67"/>
      <c r="AH221" s="67"/>
      <c r="AI221" s="67"/>
      <c r="AJ221" s="67"/>
      <c r="AK221" s="67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</row>
    <row r="222" spans="1:93" ht="14.2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  <c r="AA222" s="67"/>
      <c r="AB222" s="67"/>
      <c r="AC222" s="67"/>
      <c r="AD222" s="67"/>
      <c r="AE222" s="67"/>
      <c r="AF222" s="67"/>
      <c r="AG222" s="67"/>
      <c r="AH222" s="67"/>
      <c r="AI222" s="67"/>
      <c r="AJ222" s="67"/>
      <c r="AK222" s="67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</row>
    <row r="223" spans="1:93" ht="14.2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  <c r="AA223" s="67"/>
      <c r="AB223" s="67"/>
      <c r="AC223" s="67"/>
      <c r="AD223" s="67"/>
      <c r="AE223" s="67"/>
      <c r="AF223" s="67"/>
      <c r="AG223" s="67"/>
      <c r="AH223" s="67"/>
      <c r="AI223" s="67"/>
      <c r="AJ223" s="67"/>
      <c r="AK223" s="67"/>
      <c r="AL223" s="67"/>
      <c r="AM223" s="67"/>
      <c r="AN223" s="67"/>
      <c r="AO223" s="67"/>
      <c r="AP223" s="67"/>
      <c r="AQ223" s="67"/>
      <c r="AR223" s="67"/>
      <c r="AS223" s="67"/>
      <c r="AT223" s="67"/>
      <c r="AU223" s="67"/>
      <c r="AV223" s="67"/>
      <c r="AW223" s="67"/>
      <c r="AX223" s="67"/>
      <c r="AY223" s="67"/>
      <c r="AZ223" s="67"/>
      <c r="BA223" s="67"/>
      <c r="BB223" s="67"/>
      <c r="BC223" s="67"/>
      <c r="BD223" s="67"/>
      <c r="BE223" s="67"/>
      <c r="BF223" s="67"/>
      <c r="BG223" s="67"/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</row>
    <row r="224" spans="1:93" ht="14.2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  <c r="AA224" s="67"/>
      <c r="AB224" s="67"/>
      <c r="AC224" s="67"/>
      <c r="AD224" s="67"/>
      <c r="AE224" s="67"/>
      <c r="AF224" s="67"/>
      <c r="AG224" s="67"/>
      <c r="AH224" s="67"/>
      <c r="AI224" s="67"/>
      <c r="AJ224" s="67"/>
      <c r="AK224" s="67"/>
      <c r="AL224" s="67"/>
      <c r="AM224" s="67"/>
      <c r="AN224" s="67"/>
      <c r="AO224" s="67"/>
      <c r="AP224" s="67"/>
      <c r="AQ224" s="67"/>
      <c r="AR224" s="67"/>
      <c r="AS224" s="67"/>
      <c r="AT224" s="67"/>
      <c r="AU224" s="67"/>
      <c r="AV224" s="67"/>
      <c r="AW224" s="67"/>
      <c r="AX224" s="67"/>
      <c r="AY224" s="67"/>
      <c r="AZ224" s="67"/>
      <c r="BA224" s="67"/>
      <c r="BB224" s="67"/>
      <c r="BC224" s="67"/>
      <c r="BD224" s="67"/>
      <c r="BE224" s="67"/>
      <c r="BF224" s="67"/>
      <c r="BG224" s="67"/>
      <c r="BH224" s="67"/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</row>
    <row r="225" spans="1:93" ht="14.2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  <c r="AA225" s="67"/>
      <c r="AB225" s="67"/>
      <c r="AC225" s="67"/>
      <c r="AD225" s="67"/>
      <c r="AE225" s="67"/>
      <c r="AF225" s="67"/>
      <c r="AG225" s="67"/>
      <c r="AH225" s="67"/>
      <c r="AI225" s="67"/>
      <c r="AJ225" s="67"/>
      <c r="AK225" s="67"/>
      <c r="AL225" s="67"/>
      <c r="AM225" s="67"/>
      <c r="AN225" s="67"/>
      <c r="AO225" s="67"/>
      <c r="AP225" s="67"/>
      <c r="AQ225" s="67"/>
      <c r="AR225" s="67"/>
      <c r="AS225" s="67"/>
      <c r="AT225" s="67"/>
      <c r="AU225" s="67"/>
      <c r="AV225" s="67"/>
      <c r="AW225" s="67"/>
      <c r="AX225" s="67"/>
      <c r="AY225" s="67"/>
      <c r="AZ225" s="67"/>
      <c r="BA225" s="67"/>
      <c r="BB225" s="67"/>
      <c r="BC225" s="67"/>
      <c r="BD225" s="67"/>
      <c r="BE225" s="67"/>
      <c r="BF225" s="67"/>
      <c r="BG225" s="67"/>
      <c r="BH225" s="67"/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</row>
    <row r="226" spans="1:93" ht="14.2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  <c r="AA226" s="67"/>
      <c r="AB226" s="67"/>
      <c r="AC226" s="67"/>
      <c r="AD226" s="67"/>
      <c r="AE226" s="67"/>
      <c r="AF226" s="67"/>
      <c r="AG226" s="67"/>
      <c r="AH226" s="67"/>
      <c r="AI226" s="67"/>
      <c r="AJ226" s="67"/>
      <c r="AK226" s="67"/>
      <c r="AL226" s="67"/>
      <c r="AM226" s="67"/>
      <c r="AN226" s="67"/>
      <c r="AO226" s="67"/>
      <c r="AP226" s="67"/>
      <c r="AQ226" s="67"/>
      <c r="AR226" s="67"/>
      <c r="AS226" s="67"/>
      <c r="AT226" s="67"/>
      <c r="AU226" s="67"/>
      <c r="AV226" s="67"/>
      <c r="AW226" s="67"/>
      <c r="AX226" s="67"/>
      <c r="AY226" s="67"/>
      <c r="AZ226" s="67"/>
      <c r="BA226" s="67"/>
      <c r="BB226" s="67"/>
      <c r="BC226" s="67"/>
      <c r="BD226" s="67"/>
      <c r="BE226" s="67"/>
      <c r="BF226" s="67"/>
      <c r="BG226" s="67"/>
      <c r="BH226" s="67"/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</row>
    <row r="227" spans="1:93" ht="14.2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  <c r="AA227" s="67"/>
      <c r="AB227" s="67"/>
      <c r="AC227" s="67"/>
      <c r="AD227" s="67"/>
      <c r="AE227" s="67"/>
      <c r="AF227" s="67"/>
      <c r="AG227" s="67"/>
      <c r="AH227" s="67"/>
      <c r="AI227" s="67"/>
      <c r="AJ227" s="67"/>
      <c r="AK227" s="67"/>
      <c r="AL227" s="67"/>
      <c r="AM227" s="67"/>
      <c r="AN227" s="67"/>
      <c r="AO227" s="67"/>
      <c r="AP227" s="67"/>
      <c r="AQ227" s="67"/>
      <c r="AR227" s="67"/>
      <c r="AS227" s="67"/>
      <c r="AT227" s="67"/>
      <c r="AU227" s="67"/>
      <c r="AV227" s="67"/>
      <c r="AW227" s="67"/>
      <c r="AX227" s="67"/>
      <c r="AY227" s="67"/>
      <c r="AZ227" s="67"/>
      <c r="BA227" s="67"/>
      <c r="BB227" s="67"/>
      <c r="BC227" s="67"/>
      <c r="BD227" s="67"/>
      <c r="BE227" s="67"/>
      <c r="BF227" s="67"/>
      <c r="BG227" s="67"/>
      <c r="BH227" s="67"/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</row>
    <row r="228" spans="1:93" ht="14.2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  <c r="AA228" s="67"/>
      <c r="AB228" s="67"/>
      <c r="AC228" s="67"/>
      <c r="AD228" s="67"/>
      <c r="AE228" s="67"/>
      <c r="AF228" s="67"/>
      <c r="AG228" s="67"/>
      <c r="AH228" s="67"/>
      <c r="AI228" s="67"/>
      <c r="AJ228" s="67"/>
      <c r="AK228" s="67"/>
      <c r="AL228" s="67"/>
      <c r="AM228" s="67"/>
      <c r="AN228" s="67"/>
      <c r="AO228" s="67"/>
      <c r="AP228" s="67"/>
      <c r="AQ228" s="67"/>
      <c r="AR228" s="67"/>
      <c r="AS228" s="67"/>
      <c r="AT228" s="67"/>
      <c r="AU228" s="67"/>
      <c r="AV228" s="67"/>
      <c r="AW228" s="67"/>
      <c r="AX228" s="67"/>
      <c r="AY228" s="67"/>
      <c r="AZ228" s="67"/>
      <c r="BA228" s="67"/>
      <c r="BB228" s="67"/>
      <c r="BC228" s="67"/>
      <c r="BD228" s="67"/>
      <c r="BE228" s="67"/>
      <c r="BF228" s="67"/>
      <c r="BG228" s="67"/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</row>
    <row r="229" spans="1:93" ht="14.2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  <c r="AA229" s="67"/>
      <c r="AB229" s="67"/>
      <c r="AC229" s="67"/>
      <c r="AD229" s="67"/>
      <c r="AE229" s="67"/>
      <c r="AF229" s="67"/>
      <c r="AG229" s="67"/>
      <c r="AH229" s="67"/>
      <c r="AI229" s="67"/>
      <c r="AJ229" s="67"/>
      <c r="AK229" s="67"/>
      <c r="AL229" s="67"/>
      <c r="AM229" s="67"/>
      <c r="AN229" s="67"/>
      <c r="AO229" s="67"/>
      <c r="AP229" s="67"/>
      <c r="AQ229" s="67"/>
      <c r="AR229" s="67"/>
      <c r="AS229" s="67"/>
      <c r="AT229" s="67"/>
      <c r="AU229" s="67"/>
      <c r="AV229" s="67"/>
      <c r="AW229" s="67"/>
      <c r="AX229" s="67"/>
      <c r="AY229" s="67"/>
      <c r="AZ229" s="67"/>
      <c r="BA229" s="67"/>
      <c r="BB229" s="67"/>
      <c r="BC229" s="67"/>
      <c r="BD229" s="67"/>
      <c r="BE229" s="67"/>
      <c r="BF229" s="67"/>
      <c r="BG229" s="67"/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</row>
    <row r="230" spans="1:93" ht="14.2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  <c r="AA230" s="67"/>
      <c r="AB230" s="67"/>
      <c r="AC230" s="67"/>
      <c r="AD230" s="67"/>
      <c r="AE230" s="67"/>
      <c r="AF230" s="67"/>
      <c r="AG230" s="67"/>
      <c r="AH230" s="67"/>
      <c r="AI230" s="67"/>
      <c r="AJ230" s="67"/>
      <c r="AK230" s="67"/>
      <c r="AL230" s="67"/>
      <c r="AM230" s="67"/>
      <c r="AN230" s="67"/>
      <c r="AO230" s="67"/>
      <c r="AP230" s="67"/>
      <c r="AQ230" s="67"/>
      <c r="AR230" s="67"/>
      <c r="AS230" s="67"/>
      <c r="AT230" s="67"/>
      <c r="AU230" s="67"/>
      <c r="AV230" s="67"/>
      <c r="AW230" s="67"/>
      <c r="AX230" s="67"/>
      <c r="AY230" s="67"/>
      <c r="AZ230" s="67"/>
      <c r="BA230" s="67"/>
      <c r="BB230" s="67"/>
      <c r="BC230" s="67"/>
      <c r="BD230" s="67"/>
      <c r="BE230" s="67"/>
      <c r="BF230" s="67"/>
      <c r="BG230" s="67"/>
      <c r="BH230" s="67"/>
      <c r="BI230" s="67"/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</row>
    <row r="231" spans="1:93" ht="14.2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  <c r="AA231" s="67"/>
      <c r="AB231" s="67"/>
      <c r="AC231" s="67"/>
      <c r="AD231" s="67"/>
      <c r="AE231" s="67"/>
      <c r="AF231" s="67"/>
      <c r="AG231" s="67"/>
      <c r="AH231" s="67"/>
      <c r="AI231" s="67"/>
      <c r="AJ231" s="67"/>
      <c r="AK231" s="67"/>
      <c r="AL231" s="67"/>
      <c r="AM231" s="67"/>
      <c r="AN231" s="67"/>
      <c r="AO231" s="67"/>
      <c r="AP231" s="67"/>
      <c r="AQ231" s="67"/>
      <c r="AR231" s="67"/>
      <c r="AS231" s="67"/>
      <c r="AT231" s="67"/>
      <c r="AU231" s="67"/>
      <c r="AV231" s="67"/>
      <c r="AW231" s="67"/>
      <c r="AX231" s="67"/>
      <c r="AY231" s="67"/>
      <c r="AZ231" s="67"/>
      <c r="BA231" s="67"/>
      <c r="BB231" s="67"/>
      <c r="BC231" s="67"/>
      <c r="BD231" s="67"/>
      <c r="BE231" s="67"/>
      <c r="BF231" s="67"/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</row>
    <row r="232" spans="1:93" ht="14.2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  <c r="AA232" s="67"/>
      <c r="AB232" s="67"/>
      <c r="AC232" s="67"/>
      <c r="AD232" s="67"/>
      <c r="AE232" s="67"/>
      <c r="AF232" s="67"/>
      <c r="AG232" s="67"/>
      <c r="AH232" s="67"/>
      <c r="AI232" s="67"/>
      <c r="AJ232" s="67"/>
      <c r="AK232" s="67"/>
      <c r="AL232" s="67"/>
      <c r="AM232" s="67"/>
      <c r="AN232" s="67"/>
      <c r="AO232" s="67"/>
      <c r="AP232" s="67"/>
      <c r="AQ232" s="67"/>
      <c r="AR232" s="67"/>
      <c r="AS232" s="67"/>
      <c r="AT232" s="67"/>
      <c r="AU232" s="67"/>
      <c r="AV232" s="67"/>
      <c r="AW232" s="67"/>
      <c r="AX232" s="67"/>
      <c r="AY232" s="67"/>
      <c r="AZ232" s="67"/>
      <c r="BA232" s="67"/>
      <c r="BB232" s="67"/>
      <c r="BC232" s="67"/>
      <c r="BD232" s="67"/>
      <c r="BE232" s="67"/>
      <c r="BF232" s="67"/>
      <c r="BG232" s="67"/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</row>
    <row r="233" spans="1:93" ht="14.2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  <c r="AA233" s="67"/>
      <c r="AB233" s="67"/>
      <c r="AC233" s="67"/>
      <c r="AD233" s="67"/>
      <c r="AE233" s="67"/>
      <c r="AF233" s="67"/>
      <c r="AG233" s="67"/>
      <c r="AH233" s="67"/>
      <c r="AI233" s="67"/>
      <c r="AJ233" s="67"/>
      <c r="AK233" s="67"/>
      <c r="AL233" s="67"/>
      <c r="AM233" s="67"/>
      <c r="AN233" s="67"/>
      <c r="AO233" s="67"/>
      <c r="AP233" s="67"/>
      <c r="AQ233" s="67"/>
      <c r="AR233" s="67"/>
      <c r="AS233" s="67"/>
      <c r="AT233" s="67"/>
      <c r="AU233" s="67"/>
      <c r="AV233" s="67"/>
      <c r="AW233" s="67"/>
      <c r="AX233" s="67"/>
      <c r="AY233" s="67"/>
      <c r="AZ233" s="67"/>
      <c r="BA233" s="67"/>
      <c r="BB233" s="67"/>
      <c r="BC233" s="67"/>
      <c r="BD233" s="67"/>
      <c r="BE233" s="67"/>
      <c r="BF233" s="67"/>
      <c r="BG233" s="67"/>
      <c r="BH233" s="67"/>
      <c r="BI233" s="67"/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</row>
    <row r="234" spans="1:93" ht="14.2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</row>
    <row r="235" spans="1:93" ht="14.2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</row>
    <row r="236" spans="1:93" ht="14.2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/>
      <c r="BB236" s="67"/>
      <c r="BC236" s="67"/>
      <c r="BD236" s="67"/>
      <c r="BE236" s="67"/>
      <c r="BF236" s="67"/>
      <c r="BG236" s="67"/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</row>
    <row r="237" spans="1:93" ht="14.2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  <c r="AA237" s="67"/>
      <c r="AB237" s="67"/>
      <c r="AC237" s="67"/>
      <c r="AD237" s="67"/>
      <c r="AE237" s="67"/>
      <c r="AF237" s="67"/>
      <c r="AG237" s="67"/>
      <c r="AH237" s="67"/>
      <c r="AI237" s="67"/>
      <c r="AJ237" s="67"/>
      <c r="AK237" s="67"/>
      <c r="AL237" s="67"/>
      <c r="AM237" s="67"/>
      <c r="AN237" s="67"/>
      <c r="AO237" s="67"/>
      <c r="AP237" s="67"/>
      <c r="AQ237" s="67"/>
      <c r="AR237" s="67"/>
      <c r="AS237" s="67"/>
      <c r="AT237" s="67"/>
      <c r="AU237" s="67"/>
      <c r="AV237" s="67"/>
      <c r="AW237" s="67"/>
      <c r="AX237" s="67"/>
      <c r="AY237" s="67"/>
      <c r="AZ237" s="67"/>
      <c r="BA237" s="67"/>
      <c r="BB237" s="67"/>
      <c r="BC237" s="67"/>
      <c r="BD237" s="67"/>
      <c r="BE237" s="67"/>
      <c r="BF237" s="67"/>
      <c r="BG237" s="67"/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</row>
    <row r="238" spans="1:93" ht="14.2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  <c r="AA238" s="67"/>
      <c r="AB238" s="67"/>
      <c r="AC238" s="67"/>
      <c r="AD238" s="67"/>
      <c r="AE238" s="67"/>
      <c r="AF238" s="67"/>
      <c r="AG238" s="67"/>
      <c r="AH238" s="67"/>
      <c r="AI238" s="67"/>
      <c r="AJ238" s="67"/>
      <c r="AK238" s="67"/>
      <c r="AL238" s="67"/>
      <c r="AM238" s="67"/>
      <c r="AN238" s="67"/>
      <c r="AO238" s="67"/>
      <c r="AP238" s="67"/>
      <c r="AQ238" s="67"/>
      <c r="AR238" s="67"/>
      <c r="AS238" s="67"/>
      <c r="AT238" s="67"/>
      <c r="AU238" s="67"/>
      <c r="AV238" s="67"/>
      <c r="AW238" s="67"/>
      <c r="AX238" s="67"/>
      <c r="AY238" s="67"/>
      <c r="AZ238" s="67"/>
      <c r="BA238" s="67"/>
      <c r="BB238" s="67"/>
      <c r="BC238" s="67"/>
      <c r="BD238" s="67"/>
      <c r="BE238" s="67"/>
      <c r="BF238" s="67"/>
      <c r="BG238" s="67"/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</row>
    <row r="239" spans="1:93" ht="14.2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  <c r="AA239" s="67"/>
      <c r="AB239" s="67"/>
      <c r="AC239" s="67"/>
      <c r="AD239" s="67"/>
      <c r="AE239" s="67"/>
      <c r="AF239" s="67"/>
      <c r="AG239" s="67"/>
      <c r="AH239" s="67"/>
      <c r="AI239" s="67"/>
      <c r="AJ239" s="67"/>
      <c r="AK239" s="67"/>
      <c r="AL239" s="67"/>
      <c r="AM239" s="67"/>
      <c r="AN239" s="67"/>
      <c r="AO239" s="67"/>
      <c r="AP239" s="67"/>
      <c r="AQ239" s="67"/>
      <c r="AR239" s="67"/>
      <c r="AS239" s="67"/>
      <c r="AT239" s="67"/>
      <c r="AU239" s="67"/>
      <c r="AV239" s="67"/>
      <c r="AW239" s="67"/>
      <c r="AX239" s="67"/>
      <c r="AY239" s="67"/>
      <c r="AZ239" s="67"/>
      <c r="BA239" s="67"/>
      <c r="BB239" s="67"/>
      <c r="BC239" s="67"/>
      <c r="BD239" s="67"/>
      <c r="BE239" s="67"/>
      <c r="BF239" s="67"/>
      <c r="BG239" s="67"/>
      <c r="BH239" s="67"/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</row>
    <row r="240" spans="1:93" ht="14.2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  <c r="AA240" s="67"/>
      <c r="AB240" s="67"/>
      <c r="AC240" s="67"/>
      <c r="AD240" s="67"/>
      <c r="AE240" s="67"/>
      <c r="AF240" s="67"/>
      <c r="AG240" s="67"/>
      <c r="AH240" s="67"/>
      <c r="AI240" s="67"/>
      <c r="AJ240" s="67"/>
      <c r="AK240" s="67"/>
      <c r="AL240" s="67"/>
      <c r="AM240" s="67"/>
      <c r="AN240" s="67"/>
      <c r="AO240" s="67"/>
      <c r="AP240" s="67"/>
      <c r="AQ240" s="67"/>
      <c r="AR240" s="67"/>
      <c r="AS240" s="67"/>
      <c r="AT240" s="67"/>
      <c r="AU240" s="67"/>
      <c r="AV240" s="67"/>
      <c r="AW240" s="67"/>
      <c r="AX240" s="67"/>
      <c r="AY240" s="67"/>
      <c r="AZ240" s="67"/>
      <c r="BA240" s="67"/>
      <c r="BB240" s="67"/>
      <c r="BC240" s="67"/>
      <c r="BD240" s="67"/>
      <c r="BE240" s="67"/>
      <c r="BF240" s="67"/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</row>
    <row r="241" spans="1:93" ht="14.2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C241" s="67"/>
      <c r="AD241" s="67"/>
      <c r="AE241" s="67"/>
      <c r="AF241" s="67"/>
      <c r="AG241" s="67"/>
      <c r="AH241" s="67"/>
      <c r="AI241" s="67"/>
      <c r="AJ241" s="67"/>
      <c r="AK241" s="67"/>
      <c r="AL241" s="67"/>
      <c r="AM241" s="67"/>
      <c r="AN241" s="67"/>
      <c r="AO241" s="67"/>
      <c r="AP241" s="67"/>
      <c r="AQ241" s="67"/>
      <c r="AR241" s="67"/>
      <c r="AS241" s="67"/>
      <c r="AT241" s="67"/>
      <c r="AU241" s="67"/>
      <c r="AV241" s="67"/>
      <c r="AW241" s="67"/>
      <c r="AX241" s="67"/>
      <c r="AY241" s="67"/>
      <c r="AZ241" s="67"/>
      <c r="BA241" s="67"/>
      <c r="BB241" s="67"/>
      <c r="BC241" s="67"/>
      <c r="BD241" s="67"/>
      <c r="BE241" s="67"/>
      <c r="BF241" s="67"/>
      <c r="BG241" s="67"/>
      <c r="BH241" s="67"/>
      <c r="BI241" s="67"/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</row>
    <row r="242" spans="1:93" ht="14.2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C242" s="67"/>
      <c r="AD242" s="67"/>
      <c r="AE242" s="67"/>
      <c r="AF242" s="67"/>
      <c r="AG242" s="67"/>
      <c r="AH242" s="67"/>
      <c r="AI242" s="67"/>
      <c r="AJ242" s="67"/>
      <c r="AK242" s="67"/>
      <c r="AL242" s="67"/>
      <c r="AM242" s="67"/>
      <c r="AN242" s="67"/>
      <c r="AO242" s="67"/>
      <c r="AP242" s="67"/>
      <c r="AQ242" s="67"/>
      <c r="AR242" s="67"/>
      <c r="AS242" s="67"/>
      <c r="AT242" s="67"/>
      <c r="AU242" s="67"/>
      <c r="AV242" s="67"/>
      <c r="AW242" s="67"/>
      <c r="AX242" s="67"/>
      <c r="AY242" s="67"/>
      <c r="AZ242" s="67"/>
      <c r="BA242" s="67"/>
      <c r="BB242" s="67"/>
      <c r="BC242" s="67"/>
      <c r="BD242" s="67"/>
      <c r="BE242" s="67"/>
      <c r="BF242" s="67"/>
      <c r="BG242" s="67"/>
      <c r="BH242" s="67"/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</row>
    <row r="243" spans="1:93" ht="14.2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C243" s="67"/>
      <c r="AD243" s="67"/>
      <c r="AE243" s="67"/>
      <c r="AF243" s="67"/>
      <c r="AG243" s="67"/>
      <c r="AH243" s="67"/>
      <c r="AI243" s="67"/>
      <c r="AJ243" s="67"/>
      <c r="AK243" s="67"/>
      <c r="AL243" s="67"/>
      <c r="AM243" s="67"/>
      <c r="AN243" s="67"/>
      <c r="AO243" s="67"/>
      <c r="AP243" s="67"/>
      <c r="AQ243" s="67"/>
      <c r="AR243" s="67"/>
      <c r="AS243" s="67"/>
      <c r="AT243" s="67"/>
      <c r="AU243" s="67"/>
      <c r="AV243" s="67"/>
      <c r="AW243" s="67"/>
      <c r="AX243" s="67"/>
      <c r="AY243" s="67"/>
      <c r="AZ243" s="67"/>
      <c r="BA243" s="67"/>
      <c r="BB243" s="67"/>
      <c r="BC243" s="67"/>
      <c r="BD243" s="67"/>
      <c r="BE243" s="67"/>
      <c r="BF243" s="67"/>
      <c r="BG243" s="67"/>
      <c r="BH243" s="67"/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</row>
    <row r="244" spans="1:93" ht="14.2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C244" s="67"/>
      <c r="AD244" s="67"/>
      <c r="AE244" s="67"/>
      <c r="AF244" s="67"/>
      <c r="AG244" s="67"/>
      <c r="AH244" s="67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/>
      <c r="BC244" s="67"/>
      <c r="BD244" s="67"/>
      <c r="BE244" s="67"/>
      <c r="BF244" s="67"/>
      <c r="BG244" s="67"/>
      <c r="BH244" s="67"/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</row>
    <row r="245" spans="1:93" ht="14.2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C245" s="67"/>
      <c r="AD245" s="67"/>
      <c r="AE245" s="67"/>
      <c r="AF245" s="67"/>
      <c r="AG245" s="67"/>
      <c r="AH245" s="67"/>
      <c r="AI245" s="67"/>
      <c r="AJ245" s="67"/>
      <c r="AK245" s="67"/>
      <c r="AL245" s="67"/>
      <c r="AM245" s="67"/>
      <c r="AN245" s="67"/>
      <c r="AO245" s="67"/>
      <c r="AP245" s="67"/>
      <c r="AQ245" s="67"/>
      <c r="AR245" s="67"/>
      <c r="AS245" s="67"/>
      <c r="AT245" s="67"/>
      <c r="AU245" s="67"/>
      <c r="AV245" s="67"/>
      <c r="AW245" s="67"/>
      <c r="AX245" s="67"/>
      <c r="AY245" s="67"/>
      <c r="AZ245" s="67"/>
      <c r="BA245" s="67"/>
      <c r="BB245" s="67"/>
      <c r="BC245" s="67"/>
      <c r="BD245" s="67"/>
      <c r="BE245" s="67"/>
      <c r="BF245" s="67"/>
      <c r="BG245" s="67"/>
      <c r="BH245" s="67"/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</row>
    <row r="246" spans="1:93" ht="14.2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C246" s="67"/>
      <c r="AD246" s="67"/>
      <c r="AE246" s="67"/>
      <c r="AF246" s="67"/>
      <c r="AG246" s="67"/>
      <c r="AH246" s="67"/>
      <c r="AI246" s="67"/>
      <c r="AJ246" s="67"/>
      <c r="AK246" s="67"/>
      <c r="AL246" s="67"/>
      <c r="AM246" s="67"/>
      <c r="AN246" s="67"/>
      <c r="AO246" s="67"/>
      <c r="AP246" s="67"/>
      <c r="AQ246" s="67"/>
      <c r="AR246" s="67"/>
      <c r="AS246" s="67"/>
      <c r="AT246" s="67"/>
      <c r="AU246" s="67"/>
      <c r="AV246" s="67"/>
      <c r="AW246" s="67"/>
      <c r="AX246" s="67"/>
      <c r="AY246" s="67"/>
      <c r="AZ246" s="67"/>
      <c r="BA246" s="67"/>
      <c r="BB246" s="67"/>
      <c r="BC246" s="67"/>
      <c r="BD246" s="67"/>
      <c r="BE246" s="67"/>
      <c r="BF246" s="67"/>
      <c r="BG246" s="67"/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</row>
    <row r="247" spans="1:93" ht="14.2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C247" s="67"/>
      <c r="AD247" s="67"/>
      <c r="AE247" s="67"/>
      <c r="AF247" s="67"/>
      <c r="AG247" s="67"/>
      <c r="AH247" s="67"/>
      <c r="AI247" s="67"/>
      <c r="AJ247" s="67"/>
      <c r="AK247" s="67"/>
      <c r="AL247" s="67"/>
      <c r="AM247" s="67"/>
      <c r="AN247" s="67"/>
      <c r="AO247" s="67"/>
      <c r="AP247" s="67"/>
      <c r="AQ247" s="67"/>
      <c r="AR247" s="67"/>
      <c r="AS247" s="67"/>
      <c r="AT247" s="67"/>
      <c r="AU247" s="67"/>
      <c r="AV247" s="67"/>
      <c r="AW247" s="67"/>
      <c r="AX247" s="67"/>
      <c r="AY247" s="67"/>
      <c r="AZ247" s="67"/>
      <c r="BA247" s="67"/>
      <c r="BB247" s="67"/>
      <c r="BC247" s="67"/>
      <c r="BD247" s="67"/>
      <c r="BE247" s="67"/>
      <c r="BF247" s="67"/>
      <c r="BG247" s="67"/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</row>
    <row r="248" spans="1:93" ht="14.2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C248" s="67"/>
      <c r="AD248" s="67"/>
      <c r="AE248" s="67"/>
      <c r="AF248" s="67"/>
      <c r="AG248" s="67"/>
      <c r="AH248" s="67"/>
      <c r="AI248" s="67"/>
      <c r="AJ248" s="67"/>
      <c r="AK248" s="67"/>
      <c r="AL248" s="67"/>
      <c r="AM248" s="67"/>
      <c r="AN248" s="67"/>
      <c r="AO248" s="67"/>
      <c r="AP248" s="67"/>
      <c r="AQ248" s="67"/>
      <c r="AR248" s="67"/>
      <c r="AS248" s="67"/>
      <c r="AT248" s="67"/>
      <c r="AU248" s="67"/>
      <c r="AV248" s="67"/>
      <c r="AW248" s="67"/>
      <c r="AX248" s="67"/>
      <c r="AY248" s="67"/>
      <c r="AZ248" s="67"/>
      <c r="BA248" s="67"/>
      <c r="BB248" s="67"/>
      <c r="BC248" s="67"/>
      <c r="BD248" s="67"/>
      <c r="BE248" s="67"/>
      <c r="BF248" s="67"/>
      <c r="BG248" s="67"/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</row>
    <row r="249" spans="1:93" ht="14.2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</row>
    <row r="250" spans="1:93" ht="14.2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</row>
    <row r="251" spans="1:93" ht="14.2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C251" s="67"/>
      <c r="AD251" s="67"/>
      <c r="AE251" s="67"/>
      <c r="AF251" s="67"/>
      <c r="AG251" s="67"/>
      <c r="AH251" s="67"/>
      <c r="AI251" s="67"/>
      <c r="AJ251" s="67"/>
      <c r="AK251" s="67"/>
      <c r="AL251" s="67"/>
      <c r="AM251" s="67"/>
      <c r="AN251" s="67"/>
      <c r="AO251" s="67"/>
      <c r="AP251" s="67"/>
      <c r="AQ251" s="67"/>
      <c r="AR251" s="67"/>
      <c r="AS251" s="67"/>
      <c r="AT251" s="67"/>
      <c r="AU251" s="67"/>
      <c r="AV251" s="67"/>
      <c r="AW251" s="67"/>
      <c r="AX251" s="67"/>
      <c r="AY251" s="67"/>
      <c r="AZ251" s="67"/>
      <c r="BA251" s="67"/>
      <c r="BB251" s="67"/>
      <c r="BC251" s="67"/>
      <c r="BD251" s="67"/>
      <c r="BE251" s="67"/>
      <c r="BF251" s="67"/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</row>
    <row r="252" spans="1:93" ht="14.2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  <c r="AH252" s="67"/>
      <c r="AI252" s="67"/>
      <c r="AJ252" s="67"/>
      <c r="AK252" s="67"/>
      <c r="AL252" s="67"/>
      <c r="AM252" s="67"/>
      <c r="AN252" s="67"/>
      <c r="AO252" s="67"/>
      <c r="AP252" s="67"/>
      <c r="AQ252" s="67"/>
      <c r="AR252" s="67"/>
      <c r="AS252" s="67"/>
      <c r="AT252" s="67"/>
      <c r="AU252" s="67"/>
      <c r="AV252" s="67"/>
      <c r="AW252" s="67"/>
      <c r="AX252" s="67"/>
      <c r="AY252" s="67"/>
      <c r="AZ252" s="67"/>
      <c r="BA252" s="67"/>
      <c r="BB252" s="67"/>
      <c r="BC252" s="67"/>
      <c r="BD252" s="67"/>
      <c r="BE252" s="67"/>
      <c r="BF252" s="67"/>
      <c r="BG252" s="67"/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</row>
    <row r="253" spans="1:93" ht="14.2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C253" s="67"/>
      <c r="AD253" s="67"/>
      <c r="AE253" s="67"/>
      <c r="AF253" s="67"/>
      <c r="AG253" s="67"/>
      <c r="AH253" s="67"/>
      <c r="AI253" s="67"/>
      <c r="AJ253" s="67"/>
      <c r="AK253" s="67"/>
      <c r="AL253" s="67"/>
      <c r="AM253" s="67"/>
      <c r="AN253" s="67"/>
      <c r="AO253" s="67"/>
      <c r="AP253" s="67"/>
      <c r="AQ253" s="67"/>
      <c r="AR253" s="67"/>
      <c r="AS253" s="67"/>
      <c r="AT253" s="67"/>
      <c r="AU253" s="67"/>
      <c r="AV253" s="67"/>
      <c r="AW253" s="67"/>
      <c r="AX253" s="67"/>
      <c r="AY253" s="67"/>
      <c r="AZ253" s="67"/>
      <c r="BA253" s="67"/>
      <c r="BB253" s="67"/>
      <c r="BC253" s="67"/>
      <c r="BD253" s="67"/>
      <c r="BE253" s="67"/>
      <c r="BF253" s="67"/>
      <c r="BG253" s="67"/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</row>
    <row r="254" spans="1:93" ht="14.2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C254" s="67"/>
      <c r="AD254" s="67"/>
      <c r="AE254" s="67"/>
      <c r="AF254" s="67"/>
      <c r="AG254" s="67"/>
      <c r="AH254" s="67"/>
      <c r="AI254" s="67"/>
      <c r="AJ254" s="67"/>
      <c r="AK254" s="67"/>
      <c r="AL254" s="67"/>
      <c r="AM254" s="67"/>
      <c r="AN254" s="67"/>
      <c r="AO254" s="67"/>
      <c r="AP254" s="67"/>
      <c r="AQ254" s="67"/>
      <c r="AR254" s="67"/>
      <c r="AS254" s="67"/>
      <c r="AT254" s="67"/>
      <c r="AU254" s="67"/>
      <c r="AV254" s="67"/>
      <c r="AW254" s="67"/>
      <c r="AX254" s="67"/>
      <c r="AY254" s="67"/>
      <c r="AZ254" s="67"/>
      <c r="BA254" s="67"/>
      <c r="BB254" s="67"/>
      <c r="BC254" s="67"/>
      <c r="BD254" s="67"/>
      <c r="BE254" s="67"/>
      <c r="BF254" s="67"/>
      <c r="BG254" s="67"/>
      <c r="BH254" s="67"/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</row>
    <row r="255" spans="1:93" ht="14.2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C255" s="67"/>
      <c r="AD255" s="67"/>
      <c r="AE255" s="67"/>
      <c r="AF255" s="67"/>
      <c r="AG255" s="67"/>
      <c r="AH255" s="67"/>
      <c r="AI255" s="67"/>
      <c r="AJ255" s="67"/>
      <c r="AK255" s="67"/>
      <c r="AL255" s="67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/>
      <c r="BC255" s="67"/>
      <c r="BD255" s="67"/>
      <c r="BE255" s="67"/>
      <c r="BF255" s="67"/>
      <c r="BG255" s="67"/>
      <c r="BH255" s="67"/>
      <c r="BI255" s="67"/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</row>
    <row r="256" spans="1:93" ht="14.2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7"/>
      <c r="AO256" s="67"/>
      <c r="AP256" s="67"/>
      <c r="AQ256" s="67"/>
      <c r="AR256" s="67"/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67"/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</row>
    <row r="257" spans="1:93" ht="14.2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  <c r="AC257" s="67"/>
      <c r="AD257" s="67"/>
      <c r="AE257" s="67"/>
      <c r="AF257" s="67"/>
      <c r="AG257" s="67"/>
      <c r="AH257" s="67"/>
      <c r="AI257" s="67"/>
      <c r="AJ257" s="67"/>
      <c r="AK257" s="67"/>
      <c r="AL257" s="67"/>
      <c r="AM257" s="67"/>
      <c r="AN257" s="67"/>
      <c r="AO257" s="67"/>
      <c r="AP257" s="67"/>
      <c r="AQ257" s="67"/>
      <c r="AR257" s="67"/>
      <c r="AS257" s="67"/>
      <c r="AT257" s="67"/>
      <c r="AU257" s="67"/>
      <c r="AV257" s="67"/>
      <c r="AW257" s="67"/>
      <c r="AX257" s="67"/>
      <c r="AY257" s="67"/>
      <c r="AZ257" s="67"/>
      <c r="BA257" s="67"/>
      <c r="BB257" s="67"/>
      <c r="BC257" s="67"/>
      <c r="BD257" s="67"/>
      <c r="BE257" s="67"/>
      <c r="BF257" s="67"/>
      <c r="BG257" s="67"/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</row>
    <row r="258" spans="1:93" ht="14.2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  <c r="AH258" s="67"/>
      <c r="AI258" s="67"/>
      <c r="AJ258" s="67"/>
      <c r="AK258" s="67"/>
      <c r="AL258" s="67"/>
      <c r="AM258" s="67"/>
      <c r="AN258" s="67"/>
      <c r="AO258" s="67"/>
      <c r="AP258" s="67"/>
      <c r="AQ258" s="67"/>
      <c r="AR258" s="67"/>
      <c r="AS258" s="67"/>
      <c r="AT258" s="67"/>
      <c r="AU258" s="67"/>
      <c r="AV258" s="67"/>
      <c r="AW258" s="67"/>
      <c r="AX258" s="67"/>
      <c r="AY258" s="67"/>
      <c r="AZ258" s="67"/>
      <c r="BA258" s="67"/>
      <c r="BB258" s="67"/>
      <c r="BC258" s="67"/>
      <c r="BD258" s="67"/>
      <c r="BE258" s="67"/>
      <c r="BF258" s="67"/>
      <c r="BG258" s="67"/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</row>
    <row r="259" spans="1:93" ht="14.2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  <c r="AH259" s="67"/>
      <c r="AI259" s="67"/>
      <c r="AJ259" s="67"/>
      <c r="AK259" s="67"/>
      <c r="AL259" s="67"/>
      <c r="AM259" s="67"/>
      <c r="AN259" s="67"/>
      <c r="AO259" s="67"/>
      <c r="AP259" s="67"/>
      <c r="AQ259" s="67"/>
      <c r="AR259" s="67"/>
      <c r="AS259" s="67"/>
      <c r="AT259" s="67"/>
      <c r="AU259" s="67"/>
      <c r="AV259" s="67"/>
      <c r="AW259" s="67"/>
      <c r="AX259" s="67"/>
      <c r="AY259" s="67"/>
      <c r="AZ259" s="67"/>
      <c r="BA259" s="67"/>
      <c r="BB259" s="67"/>
      <c r="BC259" s="67"/>
      <c r="BD259" s="67"/>
      <c r="BE259" s="67"/>
      <c r="BF259" s="67"/>
      <c r="BG259" s="67"/>
      <c r="BH259" s="67"/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</row>
    <row r="260" spans="1:93" ht="14.2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  <c r="AH260" s="67"/>
      <c r="AI260" s="67"/>
      <c r="AJ260" s="67"/>
      <c r="AK260" s="67"/>
      <c r="AL260" s="67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/>
      <c r="BC260" s="67"/>
      <c r="BD260" s="67"/>
      <c r="BE260" s="67"/>
      <c r="BF260" s="67"/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</row>
    <row r="261" spans="1:93" ht="14.2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  <c r="AH261" s="67"/>
      <c r="AI261" s="67"/>
      <c r="AJ261" s="67"/>
      <c r="AK261" s="67"/>
      <c r="AL261" s="67"/>
      <c r="AM261" s="67"/>
      <c r="AN261" s="67"/>
      <c r="AO261" s="67"/>
      <c r="AP261" s="67"/>
      <c r="AQ261" s="67"/>
      <c r="AR261" s="67"/>
      <c r="AS261" s="67"/>
      <c r="AT261" s="67"/>
      <c r="AU261" s="67"/>
      <c r="AV261" s="67"/>
      <c r="AW261" s="67"/>
      <c r="AX261" s="67"/>
      <c r="AY261" s="67"/>
      <c r="AZ261" s="67"/>
      <c r="BA261" s="67"/>
      <c r="BB261" s="67"/>
      <c r="BC261" s="67"/>
      <c r="BD261" s="67"/>
      <c r="BE261" s="67"/>
      <c r="BF261" s="67"/>
      <c r="BG261" s="67"/>
      <c r="BH261" s="67"/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</row>
    <row r="262" spans="1:93" ht="14.2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  <c r="AH262" s="67"/>
      <c r="AI262" s="67"/>
      <c r="AJ262" s="67"/>
      <c r="AK262" s="67"/>
      <c r="AL262" s="67"/>
      <c r="AM262" s="67"/>
      <c r="AN262" s="67"/>
      <c r="AO262" s="67"/>
      <c r="AP262" s="67"/>
      <c r="AQ262" s="67"/>
      <c r="AR262" s="67"/>
      <c r="AS262" s="67"/>
      <c r="AT262" s="67"/>
      <c r="AU262" s="67"/>
      <c r="AV262" s="67"/>
      <c r="AW262" s="67"/>
      <c r="AX262" s="67"/>
      <c r="AY262" s="67"/>
      <c r="AZ262" s="67"/>
      <c r="BA262" s="67"/>
      <c r="BB262" s="67"/>
      <c r="BC262" s="67"/>
      <c r="BD262" s="67"/>
      <c r="BE262" s="67"/>
      <c r="BF262" s="67"/>
      <c r="BG262" s="67"/>
      <c r="BH262" s="67"/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</row>
    <row r="263" spans="1:93" ht="14.2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  <c r="AH263" s="67"/>
      <c r="AI263" s="67"/>
      <c r="AJ263" s="67"/>
      <c r="AK263" s="67"/>
      <c r="AL263" s="67"/>
      <c r="AM263" s="67"/>
      <c r="AN263" s="67"/>
      <c r="AO263" s="67"/>
      <c r="AP263" s="67"/>
      <c r="AQ263" s="67"/>
      <c r="AR263" s="67"/>
      <c r="AS263" s="67"/>
      <c r="AT263" s="67"/>
      <c r="AU263" s="67"/>
      <c r="AV263" s="67"/>
      <c r="AW263" s="67"/>
      <c r="AX263" s="67"/>
      <c r="AY263" s="67"/>
      <c r="AZ263" s="67"/>
      <c r="BA263" s="67"/>
      <c r="BB263" s="67"/>
      <c r="BC263" s="67"/>
      <c r="BD263" s="67"/>
      <c r="BE263" s="67"/>
      <c r="BF263" s="67"/>
      <c r="BG263" s="67"/>
      <c r="BH263" s="67"/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</row>
    <row r="264" spans="1:93" ht="14.2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  <c r="AH264" s="67"/>
      <c r="AI264" s="67"/>
      <c r="AJ264" s="67"/>
      <c r="AK264" s="67"/>
      <c r="AL264" s="67"/>
      <c r="AM264" s="67"/>
      <c r="AN264" s="67"/>
      <c r="AO264" s="67"/>
      <c r="AP264" s="67"/>
      <c r="AQ264" s="67"/>
      <c r="AR264" s="67"/>
      <c r="AS264" s="67"/>
      <c r="AT264" s="67"/>
      <c r="AU264" s="67"/>
      <c r="AV264" s="67"/>
      <c r="AW264" s="67"/>
      <c r="AX264" s="67"/>
      <c r="AY264" s="67"/>
      <c r="AZ264" s="67"/>
      <c r="BA264" s="67"/>
      <c r="BB264" s="67"/>
      <c r="BC264" s="67"/>
      <c r="BD264" s="67"/>
      <c r="BE264" s="67"/>
      <c r="BF264" s="67"/>
      <c r="BG264" s="67"/>
      <c r="BH264" s="67"/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</row>
    <row r="265" spans="1:93" ht="14.2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  <c r="AH265" s="67"/>
      <c r="AI265" s="67"/>
      <c r="AJ265" s="67"/>
      <c r="AK265" s="67"/>
      <c r="AL265" s="67"/>
      <c r="AM265" s="67"/>
      <c r="AN265" s="67"/>
      <c r="AO265" s="67"/>
      <c r="AP265" s="67"/>
      <c r="AQ265" s="67"/>
      <c r="AR265" s="67"/>
      <c r="AS265" s="67"/>
      <c r="AT265" s="67"/>
      <c r="AU265" s="67"/>
      <c r="AV265" s="67"/>
      <c r="AW265" s="67"/>
      <c r="AX265" s="67"/>
      <c r="AY265" s="67"/>
      <c r="AZ265" s="67"/>
      <c r="BA265" s="67"/>
      <c r="BB265" s="67"/>
      <c r="BC265" s="67"/>
      <c r="BD265" s="67"/>
      <c r="BE265" s="67"/>
      <c r="BF265" s="67"/>
      <c r="BG265" s="67"/>
      <c r="BH265" s="67"/>
      <c r="BI265" s="67"/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</row>
    <row r="266" spans="1:93" ht="14.2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  <c r="AH266" s="67"/>
      <c r="AI266" s="67"/>
      <c r="AJ266" s="67"/>
      <c r="AK266" s="67"/>
      <c r="AL266" s="67"/>
      <c r="AM266" s="67"/>
      <c r="AN266" s="67"/>
      <c r="AO266" s="67"/>
      <c r="AP266" s="67"/>
      <c r="AQ266" s="67"/>
      <c r="AR266" s="67"/>
      <c r="AS266" s="67"/>
      <c r="AT266" s="67"/>
      <c r="AU266" s="67"/>
      <c r="AV266" s="67"/>
      <c r="AW266" s="67"/>
      <c r="AX266" s="67"/>
      <c r="AY266" s="67"/>
      <c r="AZ266" s="67"/>
      <c r="BA266" s="67"/>
      <c r="BB266" s="67"/>
      <c r="BC266" s="67"/>
      <c r="BD266" s="67"/>
      <c r="BE266" s="67"/>
      <c r="BF266" s="67"/>
      <c r="BG266" s="67"/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</row>
    <row r="267" spans="1:93" ht="14.2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  <c r="AH267" s="67"/>
      <c r="AI267" s="67"/>
      <c r="AJ267" s="67"/>
      <c r="AK267" s="67"/>
      <c r="AL267" s="67"/>
      <c r="AM267" s="67"/>
      <c r="AN267" s="67"/>
      <c r="AO267" s="67"/>
      <c r="AP267" s="67"/>
      <c r="AQ267" s="67"/>
      <c r="AR267" s="67"/>
      <c r="AS267" s="67"/>
      <c r="AT267" s="67"/>
      <c r="AU267" s="67"/>
      <c r="AV267" s="67"/>
      <c r="AW267" s="67"/>
      <c r="AX267" s="67"/>
      <c r="AY267" s="67"/>
      <c r="AZ267" s="67"/>
      <c r="BA267" s="67"/>
      <c r="BB267" s="67"/>
      <c r="BC267" s="67"/>
      <c r="BD267" s="67"/>
      <c r="BE267" s="67"/>
      <c r="BF267" s="67"/>
      <c r="BG267" s="67"/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</row>
    <row r="268" spans="1:93" ht="14.2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  <c r="AH268" s="67"/>
      <c r="AI268" s="67"/>
      <c r="AJ268" s="67"/>
      <c r="AK268" s="67"/>
      <c r="AL268" s="67"/>
      <c r="AM268" s="67"/>
      <c r="AN268" s="67"/>
      <c r="AO268" s="67"/>
      <c r="AP268" s="67"/>
      <c r="AQ268" s="67"/>
      <c r="AR268" s="67"/>
      <c r="AS268" s="67"/>
      <c r="AT268" s="67"/>
      <c r="AU268" s="67"/>
      <c r="AV268" s="67"/>
      <c r="AW268" s="67"/>
      <c r="AX268" s="67"/>
      <c r="AY268" s="67"/>
      <c r="AZ268" s="67"/>
      <c r="BA268" s="67"/>
      <c r="BB268" s="67"/>
      <c r="BC268" s="67"/>
      <c r="BD268" s="67"/>
      <c r="BE268" s="67"/>
      <c r="BF268" s="67"/>
      <c r="BG268" s="67"/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</row>
    <row r="269" spans="1:93" ht="14.2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  <c r="AH269" s="67"/>
      <c r="AI269" s="67"/>
      <c r="AJ269" s="67"/>
      <c r="AK269" s="67"/>
      <c r="AL269" s="67"/>
      <c r="AM269" s="67"/>
      <c r="AN269" s="67"/>
      <c r="AO269" s="67"/>
      <c r="AP269" s="67"/>
      <c r="AQ269" s="67"/>
      <c r="AR269" s="67"/>
      <c r="AS269" s="67"/>
      <c r="AT269" s="67"/>
      <c r="AU269" s="67"/>
      <c r="AV269" s="67"/>
      <c r="AW269" s="67"/>
      <c r="AX269" s="67"/>
      <c r="AY269" s="67"/>
      <c r="AZ269" s="67"/>
      <c r="BA269" s="67"/>
      <c r="BB269" s="67"/>
      <c r="BC269" s="67"/>
      <c r="BD269" s="67"/>
      <c r="BE269" s="67"/>
      <c r="BF269" s="67"/>
      <c r="BG269" s="67"/>
      <c r="BH269" s="67"/>
      <c r="BI269" s="67"/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</row>
    <row r="270" spans="1:93" ht="14.2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  <c r="AH270" s="67"/>
      <c r="AI270" s="67"/>
      <c r="AJ270" s="67"/>
      <c r="AK270" s="67"/>
      <c r="AL270" s="67"/>
      <c r="AM270" s="67"/>
      <c r="AN270" s="67"/>
      <c r="AO270" s="67"/>
      <c r="AP270" s="67"/>
      <c r="AQ270" s="67"/>
      <c r="AR270" s="67"/>
      <c r="AS270" s="67"/>
      <c r="AT270" s="67"/>
      <c r="AU270" s="67"/>
      <c r="AV270" s="67"/>
      <c r="AW270" s="67"/>
      <c r="AX270" s="67"/>
      <c r="AY270" s="67"/>
      <c r="AZ270" s="67"/>
      <c r="BA270" s="67"/>
      <c r="BB270" s="67"/>
      <c r="BC270" s="67"/>
      <c r="BD270" s="67"/>
      <c r="BE270" s="67"/>
      <c r="BF270" s="67"/>
      <c r="BG270" s="67"/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</row>
    <row r="271" spans="1:93" ht="14.2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  <c r="AH271" s="67"/>
      <c r="AI271" s="67"/>
      <c r="AJ271" s="67"/>
      <c r="AK271" s="67"/>
      <c r="AL271" s="67"/>
      <c r="AM271" s="67"/>
      <c r="AN271" s="67"/>
      <c r="AO271" s="67"/>
      <c r="AP271" s="67"/>
      <c r="AQ271" s="67"/>
      <c r="AR271" s="67"/>
      <c r="AS271" s="67"/>
      <c r="AT271" s="67"/>
      <c r="AU271" s="67"/>
      <c r="AV271" s="67"/>
      <c r="AW271" s="67"/>
      <c r="AX271" s="67"/>
      <c r="AY271" s="67"/>
      <c r="AZ271" s="67"/>
      <c r="BA271" s="67"/>
      <c r="BB271" s="67"/>
      <c r="BC271" s="67"/>
      <c r="BD271" s="67"/>
      <c r="BE271" s="67"/>
      <c r="BF271" s="67"/>
      <c r="BG271" s="67"/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</row>
    <row r="272" spans="1:93" ht="14.2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  <c r="AH272" s="67"/>
      <c r="AI272" s="67"/>
      <c r="AJ272" s="67"/>
      <c r="AK272" s="67"/>
      <c r="AL272" s="67"/>
      <c r="AM272" s="67"/>
      <c r="AN272" s="67"/>
      <c r="AO272" s="67"/>
      <c r="AP272" s="67"/>
      <c r="AQ272" s="67"/>
      <c r="AR272" s="67"/>
      <c r="AS272" s="67"/>
      <c r="AT272" s="67"/>
      <c r="AU272" s="67"/>
      <c r="AV272" s="67"/>
      <c r="AW272" s="67"/>
      <c r="AX272" s="67"/>
      <c r="AY272" s="67"/>
      <c r="AZ272" s="67"/>
      <c r="BA272" s="67"/>
      <c r="BB272" s="67"/>
      <c r="BC272" s="67"/>
      <c r="BD272" s="67"/>
      <c r="BE272" s="67"/>
      <c r="BF272" s="67"/>
      <c r="BG272" s="67"/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</row>
    <row r="273" spans="1:93" ht="14.2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  <c r="AC273" s="67"/>
      <c r="AD273" s="67"/>
      <c r="AE273" s="67"/>
      <c r="AF273" s="67"/>
      <c r="AG273" s="67"/>
      <c r="AH273" s="67"/>
      <c r="AI273" s="67"/>
      <c r="AJ273" s="67"/>
      <c r="AK273" s="67"/>
      <c r="AL273" s="67"/>
      <c r="AM273" s="67"/>
      <c r="AN273" s="67"/>
      <c r="AO273" s="67"/>
      <c r="AP273" s="67"/>
      <c r="AQ273" s="67"/>
      <c r="AR273" s="67"/>
      <c r="AS273" s="67"/>
      <c r="AT273" s="67"/>
      <c r="AU273" s="67"/>
      <c r="AV273" s="67"/>
      <c r="AW273" s="67"/>
      <c r="AX273" s="67"/>
      <c r="AY273" s="67"/>
      <c r="AZ273" s="67"/>
      <c r="BA273" s="67"/>
      <c r="BB273" s="67"/>
      <c r="BC273" s="67"/>
      <c r="BD273" s="67"/>
      <c r="BE273" s="67"/>
      <c r="BF273" s="67"/>
      <c r="BG273" s="67"/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</row>
    <row r="274" spans="1:93" ht="14.2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  <c r="AC274" s="67"/>
      <c r="AD274" s="67"/>
      <c r="AE274" s="67"/>
      <c r="AF274" s="67"/>
      <c r="AG274" s="67"/>
      <c r="AH274" s="67"/>
      <c r="AI274" s="67"/>
      <c r="AJ274" s="67"/>
      <c r="AK274" s="67"/>
      <c r="AL274" s="67"/>
      <c r="AM274" s="67"/>
      <c r="AN274" s="67"/>
      <c r="AO274" s="67"/>
      <c r="AP274" s="67"/>
      <c r="AQ274" s="67"/>
      <c r="AR274" s="67"/>
      <c r="AS274" s="67"/>
      <c r="AT274" s="67"/>
      <c r="AU274" s="67"/>
      <c r="AV274" s="67"/>
      <c r="AW274" s="67"/>
      <c r="AX274" s="67"/>
      <c r="AY274" s="67"/>
      <c r="AZ274" s="67"/>
      <c r="BA274" s="67"/>
      <c r="BB274" s="67"/>
      <c r="BC274" s="67"/>
      <c r="BD274" s="67"/>
      <c r="BE274" s="67"/>
      <c r="BF274" s="67"/>
      <c r="BG274" s="67"/>
      <c r="BH274" s="67"/>
      <c r="BI274" s="67"/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</row>
    <row r="275" spans="1:93" ht="14.2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  <c r="AC275" s="67"/>
      <c r="AD275" s="67"/>
      <c r="AE275" s="67"/>
      <c r="AF275" s="67"/>
      <c r="AG275" s="67"/>
      <c r="AH275" s="67"/>
      <c r="AI275" s="67"/>
      <c r="AJ275" s="67"/>
      <c r="AK275" s="67"/>
      <c r="AL275" s="67"/>
      <c r="AM275" s="67"/>
      <c r="AN275" s="67"/>
      <c r="AO275" s="67"/>
      <c r="AP275" s="67"/>
      <c r="AQ275" s="67"/>
      <c r="AR275" s="67"/>
      <c r="AS275" s="67"/>
      <c r="AT275" s="67"/>
      <c r="AU275" s="67"/>
      <c r="AV275" s="67"/>
      <c r="AW275" s="67"/>
      <c r="AX275" s="67"/>
      <c r="AY275" s="67"/>
      <c r="AZ275" s="67"/>
      <c r="BA275" s="67"/>
      <c r="BB275" s="67"/>
      <c r="BC275" s="67"/>
      <c r="BD275" s="67"/>
      <c r="BE275" s="67"/>
      <c r="BF275" s="67"/>
      <c r="BG275" s="67"/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</row>
    <row r="276" spans="1:93" ht="14.2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  <c r="AC276" s="67"/>
      <c r="AD276" s="67"/>
      <c r="AE276" s="67"/>
      <c r="AF276" s="67"/>
      <c r="AG276" s="67"/>
      <c r="AH276" s="67"/>
      <c r="AI276" s="67"/>
      <c r="AJ276" s="67"/>
      <c r="AK276" s="67"/>
      <c r="AL276" s="67"/>
      <c r="AM276" s="67"/>
      <c r="AN276" s="67"/>
      <c r="AO276" s="67"/>
      <c r="AP276" s="67"/>
      <c r="AQ276" s="67"/>
      <c r="AR276" s="67"/>
      <c r="AS276" s="67"/>
      <c r="AT276" s="67"/>
      <c r="AU276" s="67"/>
      <c r="AV276" s="67"/>
      <c r="AW276" s="67"/>
      <c r="AX276" s="67"/>
      <c r="AY276" s="67"/>
      <c r="AZ276" s="67"/>
      <c r="BA276" s="67"/>
      <c r="BB276" s="67"/>
      <c r="BC276" s="67"/>
      <c r="BD276" s="67"/>
      <c r="BE276" s="67"/>
      <c r="BF276" s="67"/>
      <c r="BG276" s="67"/>
      <c r="BH276" s="67"/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</row>
    <row r="277" spans="1:93" ht="14.2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  <c r="AC277" s="67"/>
      <c r="AD277" s="67"/>
      <c r="AE277" s="67"/>
      <c r="AF277" s="67"/>
      <c r="AG277" s="67"/>
      <c r="AH277" s="67"/>
      <c r="AI277" s="67"/>
      <c r="AJ277" s="67"/>
      <c r="AK277" s="67"/>
      <c r="AL277" s="67"/>
      <c r="AM277" s="67"/>
      <c r="AN277" s="67"/>
      <c r="AO277" s="67"/>
      <c r="AP277" s="67"/>
      <c r="AQ277" s="67"/>
      <c r="AR277" s="67"/>
      <c r="AS277" s="67"/>
      <c r="AT277" s="67"/>
      <c r="AU277" s="67"/>
      <c r="AV277" s="67"/>
      <c r="AW277" s="67"/>
      <c r="AX277" s="67"/>
      <c r="AY277" s="67"/>
      <c r="AZ277" s="67"/>
      <c r="BA277" s="67"/>
      <c r="BB277" s="67"/>
      <c r="BC277" s="67"/>
      <c r="BD277" s="67"/>
      <c r="BE277" s="67"/>
      <c r="BF277" s="67"/>
      <c r="BG277" s="67"/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</row>
    <row r="278" spans="1:93" ht="14.2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  <c r="AC278" s="67"/>
      <c r="AD278" s="67"/>
      <c r="AE278" s="67"/>
      <c r="AF278" s="67"/>
      <c r="AG278" s="67"/>
      <c r="AH278" s="67"/>
      <c r="AI278" s="67"/>
      <c r="AJ278" s="67"/>
      <c r="AK278" s="67"/>
      <c r="AL278" s="67"/>
      <c r="AM278" s="67"/>
      <c r="AN278" s="67"/>
      <c r="AO278" s="67"/>
      <c r="AP278" s="67"/>
      <c r="AQ278" s="67"/>
      <c r="AR278" s="67"/>
      <c r="AS278" s="67"/>
      <c r="AT278" s="67"/>
      <c r="AU278" s="67"/>
      <c r="AV278" s="67"/>
      <c r="AW278" s="67"/>
      <c r="AX278" s="67"/>
      <c r="AY278" s="67"/>
      <c r="AZ278" s="67"/>
      <c r="BA278" s="67"/>
      <c r="BB278" s="67"/>
      <c r="BC278" s="67"/>
      <c r="BD278" s="67"/>
      <c r="BE278" s="67"/>
      <c r="BF278" s="67"/>
      <c r="BG278" s="67"/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</row>
    <row r="279" spans="1:93" ht="14.2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  <c r="AC279" s="67"/>
      <c r="AD279" s="67"/>
      <c r="AE279" s="67"/>
      <c r="AF279" s="67"/>
      <c r="AG279" s="67"/>
      <c r="AH279" s="67"/>
      <c r="AI279" s="67"/>
      <c r="AJ279" s="67"/>
      <c r="AK279" s="67"/>
      <c r="AL279" s="67"/>
      <c r="AM279" s="67"/>
      <c r="AN279" s="67"/>
      <c r="AO279" s="67"/>
      <c r="AP279" s="67"/>
      <c r="AQ279" s="67"/>
      <c r="AR279" s="67"/>
      <c r="AS279" s="67"/>
      <c r="AT279" s="67"/>
      <c r="AU279" s="67"/>
      <c r="AV279" s="67"/>
      <c r="AW279" s="67"/>
      <c r="AX279" s="67"/>
      <c r="AY279" s="67"/>
      <c r="AZ279" s="67"/>
      <c r="BA279" s="67"/>
      <c r="BB279" s="67"/>
      <c r="BC279" s="67"/>
      <c r="BD279" s="67"/>
      <c r="BE279" s="67"/>
      <c r="BF279" s="67"/>
      <c r="BG279" s="67"/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</row>
    <row r="280" spans="1:93" ht="14.2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C280" s="67"/>
      <c r="AD280" s="67"/>
      <c r="AE280" s="67"/>
      <c r="AF280" s="67"/>
      <c r="AG280" s="67"/>
      <c r="AH280" s="67"/>
      <c r="AI280" s="67"/>
      <c r="AJ280" s="67"/>
      <c r="AK280" s="67"/>
      <c r="AL280" s="67"/>
      <c r="AM280" s="67"/>
      <c r="AN280" s="67"/>
      <c r="AO280" s="67"/>
      <c r="AP280" s="67"/>
      <c r="AQ280" s="67"/>
      <c r="AR280" s="67"/>
      <c r="AS280" s="67"/>
      <c r="AT280" s="67"/>
      <c r="AU280" s="67"/>
      <c r="AV280" s="67"/>
      <c r="AW280" s="67"/>
      <c r="AX280" s="67"/>
      <c r="AY280" s="67"/>
      <c r="AZ280" s="67"/>
      <c r="BA280" s="67"/>
      <c r="BB280" s="67"/>
      <c r="BC280" s="67"/>
      <c r="BD280" s="67"/>
      <c r="BE280" s="67"/>
      <c r="BF280" s="67"/>
      <c r="BG280" s="67"/>
      <c r="BH280" s="67"/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</row>
    <row r="281" spans="1:93" ht="14.2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C281" s="67"/>
      <c r="AD281" s="67"/>
      <c r="AE281" s="67"/>
      <c r="AF281" s="67"/>
      <c r="AG281" s="67"/>
      <c r="AH281" s="67"/>
      <c r="AI281" s="67"/>
      <c r="AJ281" s="67"/>
      <c r="AK281" s="67"/>
      <c r="AL281" s="67"/>
      <c r="AM281" s="67"/>
      <c r="AN281" s="67"/>
      <c r="AO281" s="67"/>
      <c r="AP281" s="67"/>
      <c r="AQ281" s="67"/>
      <c r="AR281" s="67"/>
      <c r="AS281" s="67"/>
      <c r="AT281" s="67"/>
      <c r="AU281" s="67"/>
      <c r="AV281" s="67"/>
      <c r="AW281" s="67"/>
      <c r="AX281" s="67"/>
      <c r="AY281" s="67"/>
      <c r="AZ281" s="67"/>
      <c r="BA281" s="67"/>
      <c r="BB281" s="67"/>
      <c r="BC281" s="67"/>
      <c r="BD281" s="67"/>
      <c r="BE281" s="67"/>
      <c r="BF281" s="67"/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</row>
    <row r="282" spans="1:93" ht="14.2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  <c r="AA282" s="67"/>
      <c r="AB282" s="67"/>
      <c r="AC282" s="67"/>
      <c r="AD282" s="67"/>
      <c r="AE282" s="67"/>
      <c r="AF282" s="67"/>
      <c r="AG282" s="67"/>
      <c r="AH282" s="67"/>
      <c r="AI282" s="67"/>
      <c r="AJ282" s="67"/>
      <c r="AK282" s="67"/>
      <c r="AL282" s="67"/>
      <c r="AM282" s="67"/>
      <c r="AN282" s="67"/>
      <c r="AO282" s="67"/>
      <c r="AP282" s="67"/>
      <c r="AQ282" s="67"/>
      <c r="AR282" s="67"/>
      <c r="AS282" s="67"/>
      <c r="AT282" s="67"/>
      <c r="AU282" s="67"/>
      <c r="AV282" s="67"/>
      <c r="AW282" s="67"/>
      <c r="AX282" s="67"/>
      <c r="AY282" s="67"/>
      <c r="AZ282" s="67"/>
      <c r="BA282" s="67"/>
      <c r="BB282" s="67"/>
      <c r="BC282" s="67"/>
      <c r="BD282" s="67"/>
      <c r="BE282" s="67"/>
      <c r="BF282" s="67"/>
      <c r="BG282" s="67"/>
      <c r="BH282" s="67"/>
      <c r="BI282" s="67"/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</row>
    <row r="283" spans="1:93" ht="14.2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  <c r="AA283" s="67"/>
      <c r="AB283" s="67"/>
      <c r="AC283" s="67"/>
      <c r="AD283" s="67"/>
      <c r="AE283" s="67"/>
      <c r="AF283" s="67"/>
      <c r="AG283" s="67"/>
      <c r="AH283" s="67"/>
      <c r="AI283" s="67"/>
      <c r="AJ283" s="67"/>
      <c r="AK283" s="67"/>
      <c r="AL283" s="67"/>
      <c r="AM283" s="67"/>
      <c r="AN283" s="67"/>
      <c r="AO283" s="67"/>
      <c r="AP283" s="67"/>
      <c r="AQ283" s="67"/>
      <c r="AR283" s="67"/>
      <c r="AS283" s="67"/>
      <c r="AT283" s="67"/>
      <c r="AU283" s="67"/>
      <c r="AV283" s="67"/>
      <c r="AW283" s="67"/>
      <c r="AX283" s="67"/>
      <c r="AY283" s="67"/>
      <c r="AZ283" s="67"/>
      <c r="BA283" s="67"/>
      <c r="BB283" s="67"/>
      <c r="BC283" s="67"/>
      <c r="BD283" s="67"/>
      <c r="BE283" s="67"/>
      <c r="BF283" s="67"/>
      <c r="BG283" s="67"/>
      <c r="BH283" s="67"/>
      <c r="BI283" s="67"/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</row>
    <row r="284" spans="1:93" ht="14.2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  <c r="AA284" s="67"/>
      <c r="AB284" s="67"/>
      <c r="AC284" s="67"/>
      <c r="AD284" s="67"/>
      <c r="AE284" s="67"/>
      <c r="AF284" s="67"/>
      <c r="AG284" s="67"/>
      <c r="AH284" s="67"/>
      <c r="AI284" s="67"/>
      <c r="AJ284" s="67"/>
      <c r="AK284" s="67"/>
      <c r="AL284" s="67"/>
      <c r="AM284" s="67"/>
      <c r="AN284" s="67"/>
      <c r="AO284" s="67"/>
      <c r="AP284" s="67"/>
      <c r="AQ284" s="67"/>
      <c r="AR284" s="67"/>
      <c r="AS284" s="67"/>
      <c r="AT284" s="67"/>
      <c r="AU284" s="67"/>
      <c r="AV284" s="67"/>
      <c r="AW284" s="67"/>
      <c r="AX284" s="67"/>
      <c r="AY284" s="67"/>
      <c r="AZ284" s="67"/>
      <c r="BA284" s="67"/>
      <c r="BB284" s="67"/>
      <c r="BC284" s="67"/>
      <c r="BD284" s="67"/>
      <c r="BE284" s="67"/>
      <c r="BF284" s="67"/>
      <c r="BG284" s="67"/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</row>
    <row r="285" spans="1:93" ht="14.2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  <c r="AA285" s="67"/>
      <c r="AB285" s="67"/>
      <c r="AC285" s="67"/>
      <c r="AD285" s="67"/>
      <c r="AE285" s="67"/>
      <c r="AF285" s="67"/>
      <c r="AG285" s="67"/>
      <c r="AH285" s="67"/>
      <c r="AI285" s="67"/>
      <c r="AJ285" s="67"/>
      <c r="AK285" s="67"/>
      <c r="AL285" s="67"/>
      <c r="AM285" s="67"/>
      <c r="AN285" s="67"/>
      <c r="AO285" s="67"/>
      <c r="AP285" s="67"/>
      <c r="AQ285" s="67"/>
      <c r="AR285" s="67"/>
      <c r="AS285" s="67"/>
      <c r="AT285" s="67"/>
      <c r="AU285" s="67"/>
      <c r="AV285" s="67"/>
      <c r="AW285" s="67"/>
      <c r="AX285" s="67"/>
      <c r="AY285" s="67"/>
      <c r="AZ285" s="67"/>
      <c r="BA285" s="67"/>
      <c r="BB285" s="67"/>
      <c r="BC285" s="67"/>
      <c r="BD285" s="67"/>
      <c r="BE285" s="67"/>
      <c r="BF285" s="67"/>
      <c r="BG285" s="67"/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</row>
    <row r="286" spans="1:93" ht="14.2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  <c r="AA286" s="67"/>
      <c r="AB286" s="67"/>
      <c r="AC286" s="67"/>
      <c r="AD286" s="67"/>
      <c r="AE286" s="67"/>
      <c r="AF286" s="67"/>
      <c r="AG286" s="67"/>
      <c r="AH286" s="67"/>
      <c r="AI286" s="67"/>
      <c r="AJ286" s="67"/>
      <c r="AK286" s="67"/>
      <c r="AL286" s="67"/>
      <c r="AM286" s="67"/>
      <c r="AN286" s="67"/>
      <c r="AO286" s="67"/>
      <c r="AP286" s="67"/>
      <c r="AQ286" s="67"/>
      <c r="AR286" s="67"/>
      <c r="AS286" s="67"/>
      <c r="AT286" s="67"/>
      <c r="AU286" s="67"/>
      <c r="AV286" s="67"/>
      <c r="AW286" s="67"/>
      <c r="AX286" s="67"/>
      <c r="AY286" s="67"/>
      <c r="AZ286" s="67"/>
      <c r="BA286" s="67"/>
      <c r="BB286" s="67"/>
      <c r="BC286" s="67"/>
      <c r="BD286" s="67"/>
      <c r="BE286" s="67"/>
      <c r="BF286" s="67"/>
      <c r="BG286" s="67"/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</row>
    <row r="287" spans="1:93" ht="14.2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  <c r="AA287" s="67"/>
      <c r="AB287" s="67"/>
      <c r="AC287" s="67"/>
      <c r="AD287" s="67"/>
      <c r="AE287" s="67"/>
      <c r="AF287" s="67"/>
      <c r="AG287" s="67"/>
      <c r="AH287" s="67"/>
      <c r="AI287" s="67"/>
      <c r="AJ287" s="67"/>
      <c r="AK287" s="67"/>
      <c r="AL287" s="67"/>
      <c r="AM287" s="67"/>
      <c r="AN287" s="67"/>
      <c r="AO287" s="67"/>
      <c r="AP287" s="67"/>
      <c r="AQ287" s="67"/>
      <c r="AR287" s="67"/>
      <c r="AS287" s="67"/>
      <c r="AT287" s="67"/>
      <c r="AU287" s="67"/>
      <c r="AV287" s="67"/>
      <c r="AW287" s="67"/>
      <c r="AX287" s="67"/>
      <c r="AY287" s="67"/>
      <c r="AZ287" s="67"/>
      <c r="BA287" s="67"/>
      <c r="BB287" s="67"/>
      <c r="BC287" s="67"/>
      <c r="BD287" s="67"/>
      <c r="BE287" s="67"/>
      <c r="BF287" s="67"/>
      <c r="BG287" s="67"/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</row>
    <row r="288" spans="1:93" ht="14.2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  <c r="AH288" s="67"/>
      <c r="AI288" s="67"/>
      <c r="AJ288" s="67"/>
      <c r="AK288" s="67"/>
      <c r="AL288" s="67"/>
      <c r="AM288" s="67"/>
      <c r="AN288" s="67"/>
      <c r="AO288" s="67"/>
      <c r="AP288" s="67"/>
      <c r="AQ288" s="67"/>
      <c r="AR288" s="67"/>
      <c r="AS288" s="67"/>
      <c r="AT288" s="67"/>
      <c r="AU288" s="67"/>
      <c r="AV288" s="67"/>
      <c r="AW288" s="67"/>
      <c r="AX288" s="67"/>
      <c r="AY288" s="67"/>
      <c r="AZ288" s="67"/>
      <c r="BA288" s="67"/>
      <c r="BB288" s="67"/>
      <c r="BC288" s="67"/>
      <c r="BD288" s="67"/>
      <c r="BE288" s="67"/>
      <c r="BF288" s="67"/>
      <c r="BG288" s="67"/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</row>
    <row r="289" spans="1:93" ht="14.2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  <c r="AH289" s="67"/>
      <c r="AI289" s="67"/>
      <c r="AJ289" s="67"/>
      <c r="AK289" s="67"/>
      <c r="AL289" s="67"/>
      <c r="AM289" s="67"/>
      <c r="AN289" s="67"/>
      <c r="AO289" s="67"/>
      <c r="AP289" s="67"/>
      <c r="AQ289" s="67"/>
      <c r="AR289" s="67"/>
      <c r="AS289" s="67"/>
      <c r="AT289" s="67"/>
      <c r="AU289" s="67"/>
      <c r="AV289" s="67"/>
      <c r="AW289" s="67"/>
      <c r="AX289" s="67"/>
      <c r="AY289" s="67"/>
      <c r="AZ289" s="67"/>
      <c r="BA289" s="67"/>
      <c r="BB289" s="67"/>
      <c r="BC289" s="67"/>
      <c r="BD289" s="67"/>
      <c r="BE289" s="67"/>
      <c r="BF289" s="67"/>
      <c r="BG289" s="67"/>
      <c r="BH289" s="67"/>
      <c r="BI289" s="67"/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</row>
    <row r="290" spans="1:93" ht="14.2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  <c r="AH290" s="67"/>
      <c r="AI290" s="67"/>
      <c r="AJ290" s="67"/>
      <c r="AK290" s="67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/>
      <c r="BC290" s="67"/>
      <c r="BD290" s="67"/>
      <c r="BE290" s="67"/>
      <c r="BF290" s="67"/>
      <c r="BG290" s="67"/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</row>
    <row r="291" spans="1:93" ht="14.2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  <c r="AH291" s="67"/>
      <c r="AI291" s="67"/>
      <c r="AJ291" s="67"/>
      <c r="AK291" s="67"/>
      <c r="AL291" s="67"/>
      <c r="AM291" s="67"/>
      <c r="AN291" s="67"/>
      <c r="AO291" s="67"/>
      <c r="AP291" s="67"/>
      <c r="AQ291" s="67"/>
      <c r="AR291" s="67"/>
      <c r="AS291" s="67"/>
      <c r="AT291" s="67"/>
      <c r="AU291" s="67"/>
      <c r="AV291" s="67"/>
      <c r="AW291" s="67"/>
      <c r="AX291" s="67"/>
      <c r="AY291" s="67"/>
      <c r="AZ291" s="67"/>
      <c r="BA291" s="67"/>
      <c r="BB291" s="67"/>
      <c r="BC291" s="67"/>
      <c r="BD291" s="67"/>
      <c r="BE291" s="67"/>
      <c r="BF291" s="67"/>
      <c r="BG291" s="67"/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</row>
    <row r="292" spans="1:93" ht="14.2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  <c r="AI292" s="67"/>
      <c r="AJ292" s="67"/>
      <c r="AK292" s="67"/>
      <c r="AL292" s="67"/>
      <c r="AM292" s="67"/>
      <c r="AN292" s="67"/>
      <c r="AO292" s="67"/>
      <c r="AP292" s="67"/>
      <c r="AQ292" s="67"/>
      <c r="AR292" s="67"/>
      <c r="AS292" s="67"/>
      <c r="AT292" s="67"/>
      <c r="AU292" s="67"/>
      <c r="AV292" s="67"/>
      <c r="AW292" s="67"/>
      <c r="AX292" s="67"/>
      <c r="AY292" s="67"/>
      <c r="AZ292" s="67"/>
      <c r="BA292" s="67"/>
      <c r="BB292" s="67"/>
      <c r="BC292" s="67"/>
      <c r="BD292" s="67"/>
      <c r="BE292" s="67"/>
      <c r="BF292" s="67"/>
      <c r="BG292" s="67"/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</row>
    <row r="293" spans="1:93" ht="14.2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  <c r="AH293" s="67"/>
      <c r="AI293" s="67"/>
      <c r="AJ293" s="67"/>
      <c r="AK293" s="67"/>
      <c r="AL293" s="67"/>
      <c r="AM293" s="67"/>
      <c r="AN293" s="67"/>
      <c r="AO293" s="67"/>
      <c r="AP293" s="67"/>
      <c r="AQ293" s="67"/>
      <c r="AR293" s="67"/>
      <c r="AS293" s="67"/>
      <c r="AT293" s="67"/>
      <c r="AU293" s="67"/>
      <c r="AV293" s="67"/>
      <c r="AW293" s="67"/>
      <c r="AX293" s="67"/>
      <c r="AY293" s="67"/>
      <c r="AZ293" s="67"/>
      <c r="BA293" s="67"/>
      <c r="BB293" s="67"/>
      <c r="BC293" s="67"/>
      <c r="BD293" s="67"/>
      <c r="BE293" s="67"/>
      <c r="BF293" s="67"/>
      <c r="BG293" s="67"/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</row>
    <row r="294" spans="1:93" ht="14.2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  <c r="AH294" s="67"/>
      <c r="AI294" s="67"/>
      <c r="AJ294" s="67"/>
      <c r="AK294" s="67"/>
      <c r="AL294" s="67"/>
      <c r="AM294" s="67"/>
      <c r="AN294" s="67"/>
      <c r="AO294" s="67"/>
      <c r="AP294" s="67"/>
      <c r="AQ294" s="67"/>
      <c r="AR294" s="67"/>
      <c r="AS294" s="67"/>
      <c r="AT294" s="67"/>
      <c r="AU294" s="67"/>
      <c r="AV294" s="67"/>
      <c r="AW294" s="67"/>
      <c r="AX294" s="67"/>
      <c r="AY294" s="67"/>
      <c r="AZ294" s="67"/>
      <c r="BA294" s="67"/>
      <c r="BB294" s="67"/>
      <c r="BC294" s="67"/>
      <c r="BD294" s="67"/>
      <c r="BE294" s="67"/>
      <c r="BF294" s="67"/>
      <c r="BG294" s="67"/>
      <c r="BH294" s="67"/>
      <c r="BI294" s="67"/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</row>
    <row r="295" spans="1:93" ht="14.2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  <c r="AH295" s="67"/>
      <c r="AI295" s="67"/>
      <c r="AJ295" s="67"/>
      <c r="AK295" s="67"/>
      <c r="AL295" s="67"/>
      <c r="AM295" s="67"/>
      <c r="AN295" s="67"/>
      <c r="AO295" s="67"/>
      <c r="AP295" s="67"/>
      <c r="AQ295" s="67"/>
      <c r="AR295" s="67"/>
      <c r="AS295" s="67"/>
      <c r="AT295" s="67"/>
      <c r="AU295" s="67"/>
      <c r="AV295" s="67"/>
      <c r="AW295" s="67"/>
      <c r="AX295" s="67"/>
      <c r="AY295" s="67"/>
      <c r="AZ295" s="67"/>
      <c r="BA295" s="67"/>
      <c r="BB295" s="67"/>
      <c r="BC295" s="67"/>
      <c r="BD295" s="67"/>
      <c r="BE295" s="67"/>
      <c r="BF295" s="67"/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</row>
    <row r="296" spans="1:93" ht="14.2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  <c r="AH296" s="67"/>
      <c r="AI296" s="67"/>
      <c r="AJ296" s="67"/>
      <c r="AK296" s="67"/>
      <c r="AL296" s="67"/>
      <c r="AM296" s="67"/>
      <c r="AN296" s="67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/>
      <c r="BC296" s="67"/>
      <c r="BD296" s="67"/>
      <c r="BE296" s="67"/>
      <c r="BF296" s="67"/>
      <c r="BG296" s="67"/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</row>
    <row r="297" spans="1:93" ht="14.2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  <c r="AH297" s="67"/>
      <c r="AI297" s="67"/>
      <c r="AJ297" s="67"/>
      <c r="AK297" s="67"/>
      <c r="AL297" s="67"/>
      <c r="AM297" s="67"/>
      <c r="AN297" s="67"/>
      <c r="AO297" s="67"/>
      <c r="AP297" s="67"/>
      <c r="AQ297" s="67"/>
      <c r="AR297" s="67"/>
      <c r="AS297" s="67"/>
      <c r="AT297" s="67"/>
      <c r="AU297" s="67"/>
      <c r="AV297" s="67"/>
      <c r="AW297" s="67"/>
      <c r="AX297" s="67"/>
      <c r="AY297" s="67"/>
      <c r="AZ297" s="67"/>
      <c r="BA297" s="67"/>
      <c r="BB297" s="67"/>
      <c r="BC297" s="67"/>
      <c r="BD297" s="67"/>
      <c r="BE297" s="67"/>
      <c r="BF297" s="67"/>
      <c r="BG297" s="67"/>
      <c r="BH297" s="67"/>
      <c r="BI297" s="67"/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</row>
    <row r="298" spans="1:93" ht="14.2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  <c r="AH298" s="67"/>
      <c r="AI298" s="67"/>
      <c r="AJ298" s="67"/>
      <c r="AK298" s="67"/>
      <c r="AL298" s="67"/>
      <c r="AM298" s="67"/>
      <c r="AN298" s="67"/>
      <c r="AO298" s="67"/>
      <c r="AP298" s="67"/>
      <c r="AQ298" s="67"/>
      <c r="AR298" s="67"/>
      <c r="AS298" s="67"/>
      <c r="AT298" s="67"/>
      <c r="AU298" s="67"/>
      <c r="AV298" s="67"/>
      <c r="AW298" s="67"/>
      <c r="AX298" s="67"/>
      <c r="AY298" s="67"/>
      <c r="AZ298" s="67"/>
      <c r="BA298" s="67"/>
      <c r="BB298" s="67"/>
      <c r="BC298" s="67"/>
      <c r="BD298" s="67"/>
      <c r="BE298" s="67"/>
      <c r="BF298" s="67"/>
      <c r="BG298" s="67"/>
      <c r="BH298" s="67"/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</row>
    <row r="299" spans="1:93" ht="14.2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  <c r="AA299" s="67"/>
      <c r="AB299" s="67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67"/>
      <c r="AR299" s="67"/>
      <c r="AS299" s="67"/>
      <c r="AT299" s="67"/>
      <c r="AU299" s="67"/>
      <c r="AV299" s="67"/>
      <c r="AW299" s="67"/>
      <c r="AX299" s="67"/>
      <c r="AY299" s="67"/>
      <c r="AZ299" s="67"/>
      <c r="BA299" s="67"/>
      <c r="BB299" s="67"/>
      <c r="BC299" s="67"/>
      <c r="BD299" s="67"/>
      <c r="BE299" s="67"/>
      <c r="BF299" s="67"/>
      <c r="BG299" s="67"/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</row>
    <row r="300" spans="1:93" ht="14.2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  <c r="AA300" s="67"/>
      <c r="AB300" s="67"/>
      <c r="AC300" s="67"/>
      <c r="AD300" s="67"/>
      <c r="AE300" s="67"/>
      <c r="AF300" s="67"/>
      <c r="AG300" s="67"/>
      <c r="AH300" s="67"/>
      <c r="AI300" s="67"/>
      <c r="AJ300" s="67"/>
      <c r="AK300" s="67"/>
      <c r="AL300" s="67"/>
      <c r="AM300" s="67"/>
      <c r="AN300" s="67"/>
      <c r="AO300" s="67"/>
      <c r="AP300" s="67"/>
      <c r="AQ300" s="67"/>
      <c r="AR300" s="67"/>
      <c r="AS300" s="67"/>
      <c r="AT300" s="67"/>
      <c r="AU300" s="67"/>
      <c r="AV300" s="67"/>
      <c r="AW300" s="67"/>
      <c r="AX300" s="67"/>
      <c r="AY300" s="67"/>
      <c r="AZ300" s="67"/>
      <c r="BA300" s="67"/>
      <c r="BB300" s="67"/>
      <c r="BC300" s="67"/>
      <c r="BD300" s="67"/>
      <c r="BE300" s="67"/>
      <c r="BF300" s="67"/>
      <c r="BG300" s="67"/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</row>
    <row r="301" spans="1:93" ht="14.2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  <c r="AA301" s="67"/>
      <c r="AB301" s="67"/>
      <c r="AC301" s="67"/>
      <c r="AD301" s="67"/>
      <c r="AE301" s="67"/>
      <c r="AF301" s="67"/>
      <c r="AG301" s="67"/>
      <c r="AH301" s="67"/>
      <c r="AI301" s="67"/>
      <c r="AJ301" s="67"/>
      <c r="AK301" s="67"/>
      <c r="AL301" s="67"/>
      <c r="AM301" s="67"/>
      <c r="AN301" s="67"/>
      <c r="AO301" s="67"/>
      <c r="AP301" s="67"/>
      <c r="AQ301" s="67"/>
      <c r="AR301" s="67"/>
      <c r="AS301" s="67"/>
      <c r="AT301" s="67"/>
      <c r="AU301" s="67"/>
      <c r="AV301" s="67"/>
      <c r="AW301" s="67"/>
      <c r="AX301" s="67"/>
      <c r="AY301" s="67"/>
      <c r="AZ301" s="67"/>
      <c r="BA301" s="67"/>
      <c r="BB301" s="67"/>
      <c r="BC301" s="67"/>
      <c r="BD301" s="67"/>
      <c r="BE301" s="67"/>
      <c r="BF301" s="67"/>
      <c r="BG301" s="67"/>
      <c r="BH301" s="67"/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</row>
    <row r="302" spans="1:93" ht="14.2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  <c r="AA302" s="67"/>
      <c r="AB302" s="67"/>
      <c r="AC302" s="67"/>
      <c r="AD302" s="67"/>
      <c r="AE302" s="67"/>
      <c r="AF302" s="67"/>
      <c r="AG302" s="67"/>
      <c r="AH302" s="67"/>
      <c r="AI302" s="67"/>
      <c r="AJ302" s="67"/>
      <c r="AK302" s="67"/>
      <c r="AL302" s="67"/>
      <c r="AM302" s="67"/>
      <c r="AN302" s="67"/>
      <c r="AO302" s="67"/>
      <c r="AP302" s="67"/>
      <c r="AQ302" s="67"/>
      <c r="AR302" s="67"/>
      <c r="AS302" s="67"/>
      <c r="AT302" s="67"/>
      <c r="AU302" s="67"/>
      <c r="AV302" s="67"/>
      <c r="AW302" s="67"/>
      <c r="AX302" s="67"/>
      <c r="AY302" s="67"/>
      <c r="AZ302" s="67"/>
      <c r="BA302" s="67"/>
      <c r="BB302" s="67"/>
      <c r="BC302" s="67"/>
      <c r="BD302" s="67"/>
      <c r="BE302" s="67"/>
      <c r="BF302" s="67"/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</row>
    <row r="303" spans="1:93" ht="14.2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  <c r="AA303" s="67"/>
      <c r="AB303" s="67"/>
      <c r="AC303" s="67"/>
      <c r="AD303" s="67"/>
      <c r="AE303" s="67"/>
      <c r="AF303" s="67"/>
      <c r="AG303" s="67"/>
      <c r="AH303" s="67"/>
      <c r="AI303" s="67"/>
      <c r="AJ303" s="67"/>
      <c r="AK303" s="67"/>
      <c r="AL303" s="67"/>
      <c r="AM303" s="67"/>
      <c r="AN303" s="67"/>
      <c r="AO303" s="67"/>
      <c r="AP303" s="67"/>
      <c r="AQ303" s="67"/>
      <c r="AR303" s="67"/>
      <c r="AS303" s="67"/>
      <c r="AT303" s="67"/>
      <c r="AU303" s="67"/>
      <c r="AV303" s="67"/>
      <c r="AW303" s="67"/>
      <c r="AX303" s="67"/>
      <c r="AY303" s="67"/>
      <c r="AZ303" s="67"/>
      <c r="BA303" s="67"/>
      <c r="BB303" s="67"/>
      <c r="BC303" s="67"/>
      <c r="BD303" s="67"/>
      <c r="BE303" s="67"/>
      <c r="BF303" s="67"/>
      <c r="BG303" s="67"/>
      <c r="BH303" s="67"/>
      <c r="BI303" s="67"/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</row>
    <row r="304" spans="1:93" ht="14.2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  <c r="AA304" s="67"/>
      <c r="AB304" s="67"/>
      <c r="AC304" s="67"/>
      <c r="AD304" s="67"/>
      <c r="AE304" s="67"/>
      <c r="AF304" s="67"/>
      <c r="AG304" s="67"/>
      <c r="AH304" s="67"/>
      <c r="AI304" s="67"/>
      <c r="AJ304" s="67"/>
      <c r="AK304" s="67"/>
      <c r="AL304" s="67"/>
      <c r="AM304" s="67"/>
      <c r="AN304" s="67"/>
      <c r="AO304" s="67"/>
      <c r="AP304" s="67"/>
      <c r="AQ304" s="67"/>
      <c r="AR304" s="67"/>
      <c r="AS304" s="67"/>
      <c r="AT304" s="67"/>
      <c r="AU304" s="67"/>
      <c r="AV304" s="67"/>
      <c r="AW304" s="67"/>
      <c r="AX304" s="67"/>
      <c r="AY304" s="67"/>
      <c r="AZ304" s="67"/>
      <c r="BA304" s="67"/>
      <c r="BB304" s="67"/>
      <c r="BC304" s="67"/>
      <c r="BD304" s="67"/>
      <c r="BE304" s="67"/>
      <c r="BF304" s="67"/>
      <c r="BG304" s="67"/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</row>
    <row r="305" spans="1:93" ht="14.2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  <c r="AA305" s="67"/>
      <c r="AB305" s="67"/>
      <c r="AC305" s="67"/>
      <c r="AD305" s="67"/>
      <c r="AE305" s="67"/>
      <c r="AF305" s="67"/>
      <c r="AG305" s="67"/>
      <c r="AH305" s="67"/>
      <c r="AI305" s="67"/>
      <c r="AJ305" s="67"/>
      <c r="AK305" s="67"/>
      <c r="AL305" s="67"/>
      <c r="AM305" s="67"/>
      <c r="AN305" s="67"/>
      <c r="AO305" s="67"/>
      <c r="AP305" s="67"/>
      <c r="AQ305" s="67"/>
      <c r="AR305" s="67"/>
      <c r="AS305" s="67"/>
      <c r="AT305" s="67"/>
      <c r="AU305" s="67"/>
      <c r="AV305" s="67"/>
      <c r="AW305" s="67"/>
      <c r="AX305" s="67"/>
      <c r="AY305" s="67"/>
      <c r="AZ305" s="67"/>
      <c r="BA305" s="67"/>
      <c r="BB305" s="67"/>
      <c r="BC305" s="67"/>
      <c r="BD305" s="67"/>
      <c r="BE305" s="67"/>
      <c r="BF305" s="67"/>
      <c r="BG305" s="67"/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</row>
    <row r="306" spans="1:93" ht="14.2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7"/>
      <c r="AO306" s="67"/>
      <c r="AP306" s="67"/>
      <c r="AQ306" s="67"/>
      <c r="AR306" s="67"/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</row>
    <row r="307" spans="1:93" ht="14.2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  <c r="AA307" s="67"/>
      <c r="AB307" s="67"/>
      <c r="AC307" s="67"/>
      <c r="AD307" s="67"/>
      <c r="AE307" s="67"/>
      <c r="AF307" s="67"/>
      <c r="AG307" s="67"/>
      <c r="AH307" s="67"/>
      <c r="AI307" s="67"/>
      <c r="AJ307" s="67"/>
      <c r="AK307" s="67"/>
      <c r="AL307" s="67"/>
      <c r="AM307" s="67"/>
      <c r="AN307" s="67"/>
      <c r="AO307" s="67"/>
      <c r="AP307" s="67"/>
      <c r="AQ307" s="67"/>
      <c r="AR307" s="67"/>
      <c r="AS307" s="67"/>
      <c r="AT307" s="67"/>
      <c r="AU307" s="67"/>
      <c r="AV307" s="67"/>
      <c r="AW307" s="67"/>
      <c r="AX307" s="67"/>
      <c r="AY307" s="67"/>
      <c r="AZ307" s="67"/>
      <c r="BA307" s="67"/>
      <c r="BB307" s="67"/>
      <c r="BC307" s="67"/>
      <c r="BD307" s="67"/>
      <c r="BE307" s="67"/>
      <c r="BF307" s="67"/>
      <c r="BG307" s="67"/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</row>
    <row r="308" spans="1:93" ht="14.2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  <c r="AA308" s="67"/>
      <c r="AB308" s="67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67"/>
      <c r="AR308" s="67"/>
      <c r="AS308" s="67"/>
      <c r="AT308" s="67"/>
      <c r="AU308" s="67"/>
      <c r="AV308" s="67"/>
      <c r="AW308" s="67"/>
      <c r="AX308" s="67"/>
      <c r="AY308" s="67"/>
      <c r="AZ308" s="67"/>
      <c r="BA308" s="67"/>
      <c r="BB308" s="67"/>
      <c r="BC308" s="67"/>
      <c r="BD308" s="67"/>
      <c r="BE308" s="67"/>
      <c r="BF308" s="67"/>
      <c r="BG308" s="67"/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</row>
    <row r="309" spans="1:93" ht="14.2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  <c r="AA309" s="67"/>
      <c r="AB309" s="67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67"/>
      <c r="AR309" s="67"/>
      <c r="AS309" s="67"/>
      <c r="AT309" s="67"/>
      <c r="AU309" s="67"/>
      <c r="AV309" s="67"/>
      <c r="AW309" s="67"/>
      <c r="AX309" s="67"/>
      <c r="AY309" s="67"/>
      <c r="AZ309" s="67"/>
      <c r="BA309" s="67"/>
      <c r="BB309" s="67"/>
      <c r="BC309" s="67"/>
      <c r="BD309" s="67"/>
      <c r="BE309" s="67"/>
      <c r="BF309" s="67"/>
      <c r="BG309" s="67"/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</row>
    <row r="310" spans="1:93" ht="14.2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  <c r="AA310" s="67"/>
      <c r="AB310" s="67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67"/>
      <c r="AR310" s="67"/>
      <c r="AS310" s="67"/>
      <c r="AT310" s="67"/>
      <c r="AU310" s="67"/>
      <c r="AV310" s="67"/>
      <c r="AW310" s="67"/>
      <c r="AX310" s="67"/>
      <c r="AY310" s="67"/>
      <c r="AZ310" s="67"/>
      <c r="BA310" s="67"/>
      <c r="BB310" s="67"/>
      <c r="BC310" s="67"/>
      <c r="BD310" s="67"/>
      <c r="BE310" s="67"/>
      <c r="BF310" s="67"/>
      <c r="BG310" s="67"/>
      <c r="BH310" s="67"/>
      <c r="BI310" s="67"/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</row>
    <row r="311" spans="1:93" ht="14.2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  <c r="AA311" s="67"/>
      <c r="AB311" s="67"/>
      <c r="AC311" s="67"/>
      <c r="AD311" s="67"/>
      <c r="AE311" s="67"/>
      <c r="AF311" s="67"/>
      <c r="AG311" s="67"/>
      <c r="AH311" s="67"/>
      <c r="AI311" s="67"/>
      <c r="AJ311" s="67"/>
      <c r="AK311" s="67"/>
      <c r="AL311" s="67"/>
      <c r="AM311" s="67"/>
      <c r="AN311" s="67"/>
      <c r="AO311" s="67"/>
      <c r="AP311" s="67"/>
      <c r="AQ311" s="67"/>
      <c r="AR311" s="67"/>
      <c r="AS311" s="67"/>
      <c r="AT311" s="67"/>
      <c r="AU311" s="67"/>
      <c r="AV311" s="67"/>
      <c r="AW311" s="67"/>
      <c r="AX311" s="67"/>
      <c r="AY311" s="67"/>
      <c r="AZ311" s="67"/>
      <c r="BA311" s="67"/>
      <c r="BB311" s="67"/>
      <c r="BC311" s="67"/>
      <c r="BD311" s="67"/>
      <c r="BE311" s="67"/>
      <c r="BF311" s="67"/>
      <c r="BG311" s="67"/>
      <c r="BH311" s="67"/>
      <c r="BI311" s="67"/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</row>
    <row r="312" spans="1:93" ht="14.2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  <c r="AA312" s="67"/>
      <c r="AB312" s="67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67"/>
      <c r="AR312" s="67"/>
      <c r="AS312" s="67"/>
      <c r="AT312" s="67"/>
      <c r="AU312" s="67"/>
      <c r="AV312" s="67"/>
      <c r="AW312" s="67"/>
      <c r="AX312" s="67"/>
      <c r="AY312" s="67"/>
      <c r="AZ312" s="67"/>
      <c r="BA312" s="67"/>
      <c r="BB312" s="67"/>
      <c r="BC312" s="67"/>
      <c r="BD312" s="67"/>
      <c r="BE312" s="67"/>
      <c r="BF312" s="67"/>
      <c r="BG312" s="67"/>
      <c r="BH312" s="67"/>
      <c r="BI312" s="67"/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</row>
    <row r="313" spans="1:93" ht="14.2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  <c r="AA313" s="67"/>
      <c r="AB313" s="67"/>
      <c r="AC313" s="67"/>
      <c r="AD313" s="67"/>
      <c r="AE313" s="67"/>
      <c r="AF313" s="67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/>
      <c r="BA313" s="67"/>
      <c r="BB313" s="67"/>
      <c r="BC313" s="67"/>
      <c r="BD313" s="67"/>
      <c r="BE313" s="67"/>
      <c r="BF313" s="67"/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</row>
    <row r="314" spans="1:93" ht="14.2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  <c r="AA314" s="67"/>
      <c r="AB314" s="67"/>
      <c r="AC314" s="67"/>
      <c r="AD314" s="67"/>
      <c r="AE314" s="67"/>
      <c r="AF314" s="67"/>
      <c r="AG314" s="67"/>
      <c r="AH314" s="67"/>
      <c r="AI314" s="67"/>
      <c r="AJ314" s="67"/>
      <c r="AK314" s="67"/>
      <c r="AL314" s="67"/>
      <c r="AM314" s="67"/>
      <c r="AN314" s="67"/>
      <c r="AO314" s="67"/>
      <c r="AP314" s="67"/>
      <c r="AQ314" s="67"/>
      <c r="AR314" s="67"/>
      <c r="AS314" s="67"/>
      <c r="AT314" s="67"/>
      <c r="AU314" s="67"/>
      <c r="AV314" s="67"/>
      <c r="AW314" s="67"/>
      <c r="AX314" s="67"/>
      <c r="AY314" s="67"/>
      <c r="AZ314" s="67"/>
      <c r="BA314" s="67"/>
      <c r="BB314" s="67"/>
      <c r="BC314" s="67"/>
      <c r="BD314" s="67"/>
      <c r="BE314" s="67"/>
      <c r="BF314" s="67"/>
      <c r="BG314" s="67"/>
      <c r="BH314" s="67"/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</row>
    <row r="315" spans="1:93" ht="14.2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  <c r="AA315" s="67"/>
      <c r="AB315" s="67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7"/>
      <c r="AR315" s="67"/>
      <c r="AS315" s="67"/>
      <c r="AT315" s="67"/>
      <c r="AU315" s="67"/>
      <c r="AV315" s="67"/>
      <c r="AW315" s="67"/>
      <c r="AX315" s="67"/>
      <c r="AY315" s="67"/>
      <c r="AZ315" s="67"/>
      <c r="BA315" s="67"/>
      <c r="BB315" s="67"/>
      <c r="BC315" s="67"/>
      <c r="BD315" s="67"/>
      <c r="BE315" s="67"/>
      <c r="BF315" s="67"/>
      <c r="BG315" s="67"/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</row>
    <row r="316" spans="1:93" ht="14.2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  <c r="AA316" s="67"/>
      <c r="AB316" s="67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7"/>
      <c r="AR316" s="67"/>
      <c r="AS316" s="67"/>
      <c r="AT316" s="67"/>
      <c r="AU316" s="67"/>
      <c r="AV316" s="67"/>
      <c r="AW316" s="67"/>
      <c r="AX316" s="67"/>
      <c r="AY316" s="67"/>
      <c r="AZ316" s="67"/>
      <c r="BA316" s="67"/>
      <c r="BB316" s="67"/>
      <c r="BC316" s="67"/>
      <c r="BD316" s="67"/>
      <c r="BE316" s="67"/>
      <c r="BF316" s="67"/>
      <c r="BG316" s="67"/>
      <c r="BH316" s="67"/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</row>
    <row r="317" spans="1:93" ht="14.2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  <c r="AA317" s="67"/>
      <c r="AB317" s="67"/>
      <c r="AC317" s="67"/>
      <c r="AD317" s="67"/>
      <c r="AE317" s="67"/>
      <c r="AF317" s="67"/>
      <c r="AG317" s="67"/>
      <c r="AH317" s="67"/>
      <c r="AI317" s="67"/>
      <c r="AJ317" s="67"/>
      <c r="AK317" s="67"/>
      <c r="AL317" s="67"/>
      <c r="AM317" s="67"/>
      <c r="AN317" s="67"/>
      <c r="AO317" s="67"/>
      <c r="AP317" s="67"/>
      <c r="AQ317" s="67"/>
      <c r="AR317" s="67"/>
      <c r="AS317" s="67"/>
      <c r="AT317" s="67"/>
      <c r="AU317" s="67"/>
      <c r="AV317" s="67"/>
      <c r="AW317" s="67"/>
      <c r="AX317" s="67"/>
      <c r="AY317" s="67"/>
      <c r="AZ317" s="67"/>
      <c r="BA317" s="67"/>
      <c r="BB317" s="67"/>
      <c r="BC317" s="67"/>
      <c r="BD317" s="67"/>
      <c r="BE317" s="67"/>
      <c r="BF317" s="67"/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</row>
    <row r="318" spans="1:93" ht="14.2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  <c r="AA318" s="67"/>
      <c r="AB318" s="67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67"/>
      <c r="AR318" s="67"/>
      <c r="AS318" s="67"/>
      <c r="AT318" s="67"/>
      <c r="AU318" s="67"/>
      <c r="AV318" s="67"/>
      <c r="AW318" s="67"/>
      <c r="AX318" s="67"/>
      <c r="AY318" s="67"/>
      <c r="AZ318" s="67"/>
      <c r="BA318" s="67"/>
      <c r="BB318" s="67"/>
      <c r="BC318" s="67"/>
      <c r="BD318" s="67"/>
      <c r="BE318" s="67"/>
      <c r="BF318" s="67"/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</row>
    <row r="319" spans="1:93" ht="14.2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  <c r="AA319" s="67"/>
      <c r="AB319" s="67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67"/>
      <c r="AR319" s="67"/>
      <c r="AS319" s="67"/>
      <c r="AT319" s="67"/>
      <c r="AU319" s="67"/>
      <c r="AV319" s="67"/>
      <c r="AW319" s="67"/>
      <c r="AX319" s="67"/>
      <c r="AY319" s="67"/>
      <c r="AZ319" s="67"/>
      <c r="BA319" s="67"/>
      <c r="BB319" s="67"/>
      <c r="BC319" s="67"/>
      <c r="BD319" s="67"/>
      <c r="BE319" s="67"/>
      <c r="BF319" s="67"/>
      <c r="BG319" s="67"/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</row>
    <row r="320" spans="1:93" ht="14.2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  <c r="AA320" s="67"/>
      <c r="AB320" s="67"/>
      <c r="AC320" s="67"/>
      <c r="AD320" s="67"/>
      <c r="AE320" s="67"/>
      <c r="AF320" s="67"/>
      <c r="AG320" s="67"/>
      <c r="AH320" s="67"/>
      <c r="AI320" s="67"/>
      <c r="AJ320" s="67"/>
      <c r="AK320" s="67"/>
      <c r="AL320" s="67"/>
      <c r="AM320" s="67"/>
      <c r="AN320" s="67"/>
      <c r="AO320" s="67"/>
      <c r="AP320" s="67"/>
      <c r="AQ320" s="67"/>
      <c r="AR320" s="67"/>
      <c r="AS320" s="67"/>
      <c r="AT320" s="67"/>
      <c r="AU320" s="67"/>
      <c r="AV320" s="67"/>
      <c r="AW320" s="67"/>
      <c r="AX320" s="67"/>
      <c r="AY320" s="67"/>
      <c r="AZ320" s="67"/>
      <c r="BA320" s="67"/>
      <c r="BB320" s="67"/>
      <c r="BC320" s="67"/>
      <c r="BD320" s="67"/>
      <c r="BE320" s="67"/>
      <c r="BF320" s="67"/>
      <c r="BG320" s="67"/>
      <c r="BH320" s="67"/>
      <c r="BI320" s="67"/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</row>
    <row r="321" spans="1:93" ht="14.2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  <c r="AA321" s="67"/>
      <c r="AB321" s="67"/>
      <c r="AC321" s="67"/>
      <c r="AD321" s="67"/>
      <c r="AE321" s="67"/>
      <c r="AF321" s="67"/>
      <c r="AG321" s="67"/>
      <c r="AH321" s="67"/>
      <c r="AI321" s="67"/>
      <c r="AJ321" s="67"/>
      <c r="AK321" s="67"/>
      <c r="AL321" s="67"/>
      <c r="AM321" s="67"/>
      <c r="AN321" s="67"/>
      <c r="AO321" s="67"/>
      <c r="AP321" s="67"/>
      <c r="AQ321" s="67"/>
      <c r="AR321" s="67"/>
      <c r="AS321" s="67"/>
      <c r="AT321" s="67"/>
      <c r="AU321" s="67"/>
      <c r="AV321" s="67"/>
      <c r="AW321" s="67"/>
      <c r="AX321" s="67"/>
      <c r="AY321" s="67"/>
      <c r="AZ321" s="67"/>
      <c r="BA321" s="67"/>
      <c r="BB321" s="67"/>
      <c r="BC321" s="67"/>
      <c r="BD321" s="67"/>
      <c r="BE321" s="67"/>
      <c r="BF321" s="67"/>
      <c r="BG321" s="67"/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</row>
    <row r="322" spans="1:93" ht="14.2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  <c r="AA322" s="67"/>
      <c r="AB322" s="67"/>
      <c r="AC322" s="67"/>
      <c r="AD322" s="67"/>
      <c r="AE322" s="67"/>
      <c r="AF322" s="67"/>
      <c r="AG322" s="67"/>
      <c r="AH322" s="67"/>
      <c r="AI322" s="67"/>
      <c r="AJ322" s="67"/>
      <c r="AK322" s="67"/>
      <c r="AL322" s="67"/>
      <c r="AM322" s="67"/>
      <c r="AN322" s="67"/>
      <c r="AO322" s="67"/>
      <c r="AP322" s="67"/>
      <c r="AQ322" s="67"/>
      <c r="AR322" s="67"/>
      <c r="AS322" s="67"/>
      <c r="AT322" s="67"/>
      <c r="AU322" s="67"/>
      <c r="AV322" s="67"/>
      <c r="AW322" s="67"/>
      <c r="AX322" s="67"/>
      <c r="AY322" s="67"/>
      <c r="AZ322" s="67"/>
      <c r="BA322" s="67"/>
      <c r="BB322" s="67"/>
      <c r="BC322" s="67"/>
      <c r="BD322" s="67"/>
      <c r="BE322" s="67"/>
      <c r="BF322" s="67"/>
      <c r="BG322" s="67"/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</row>
    <row r="323" spans="1:93" ht="14.2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  <c r="AA323" s="67"/>
      <c r="AB323" s="67"/>
      <c r="AC323" s="67"/>
      <c r="AD323" s="67"/>
      <c r="AE323" s="67"/>
      <c r="AF323" s="67"/>
      <c r="AG323" s="67"/>
      <c r="AH323" s="67"/>
      <c r="AI323" s="67"/>
      <c r="AJ323" s="67"/>
      <c r="AK323" s="67"/>
      <c r="AL323" s="67"/>
      <c r="AM323" s="67"/>
      <c r="AN323" s="67"/>
      <c r="AO323" s="67"/>
      <c r="AP323" s="67"/>
      <c r="AQ323" s="67"/>
      <c r="AR323" s="67"/>
      <c r="AS323" s="67"/>
      <c r="AT323" s="67"/>
      <c r="AU323" s="67"/>
      <c r="AV323" s="67"/>
      <c r="AW323" s="67"/>
      <c r="AX323" s="67"/>
      <c r="AY323" s="67"/>
      <c r="AZ323" s="67"/>
      <c r="BA323" s="67"/>
      <c r="BB323" s="67"/>
      <c r="BC323" s="67"/>
      <c r="BD323" s="67"/>
      <c r="BE323" s="67"/>
      <c r="BF323" s="67"/>
      <c r="BG323" s="67"/>
      <c r="BH323" s="67"/>
      <c r="BI323" s="67"/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</row>
    <row r="324" spans="1:93" ht="14.2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  <c r="AA324" s="67"/>
      <c r="AB324" s="67"/>
      <c r="AC324" s="67"/>
      <c r="AD324" s="67"/>
      <c r="AE324" s="67"/>
      <c r="AF324" s="67"/>
      <c r="AG324" s="67"/>
      <c r="AH324" s="67"/>
      <c r="AI324" s="67"/>
      <c r="AJ324" s="67"/>
      <c r="AK324" s="67"/>
      <c r="AL324" s="67"/>
      <c r="AM324" s="67"/>
      <c r="AN324" s="67"/>
      <c r="AO324" s="67"/>
      <c r="AP324" s="67"/>
      <c r="AQ324" s="67"/>
      <c r="AR324" s="67"/>
      <c r="AS324" s="67"/>
      <c r="AT324" s="67"/>
      <c r="AU324" s="67"/>
      <c r="AV324" s="67"/>
      <c r="AW324" s="67"/>
      <c r="AX324" s="67"/>
      <c r="AY324" s="67"/>
      <c r="AZ324" s="67"/>
      <c r="BA324" s="67"/>
      <c r="BB324" s="67"/>
      <c r="BC324" s="67"/>
      <c r="BD324" s="67"/>
      <c r="BE324" s="67"/>
      <c r="BF324" s="67"/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</row>
    <row r="325" spans="1:93" ht="14.2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  <c r="AA325" s="67"/>
      <c r="AB325" s="67"/>
      <c r="AC325" s="67"/>
      <c r="AD325" s="67"/>
      <c r="AE325" s="67"/>
      <c r="AF325" s="67"/>
      <c r="AG325" s="67"/>
      <c r="AH325" s="67"/>
      <c r="AI325" s="67"/>
      <c r="AJ325" s="67"/>
      <c r="AK325" s="67"/>
      <c r="AL325" s="67"/>
      <c r="AM325" s="67"/>
      <c r="AN325" s="67"/>
      <c r="AO325" s="67"/>
      <c r="AP325" s="67"/>
      <c r="AQ325" s="67"/>
      <c r="AR325" s="67"/>
      <c r="AS325" s="67"/>
      <c r="AT325" s="67"/>
      <c r="AU325" s="67"/>
      <c r="AV325" s="67"/>
      <c r="AW325" s="67"/>
      <c r="AX325" s="67"/>
      <c r="AY325" s="67"/>
      <c r="AZ325" s="67"/>
      <c r="BA325" s="67"/>
      <c r="BB325" s="67"/>
      <c r="BC325" s="67"/>
      <c r="BD325" s="67"/>
      <c r="BE325" s="67"/>
      <c r="BF325" s="67"/>
      <c r="BG325" s="67"/>
      <c r="BH325" s="67"/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</row>
    <row r="326" spans="1:93" ht="14.2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  <c r="AA326" s="67"/>
      <c r="AB326" s="67"/>
      <c r="AC326" s="67"/>
      <c r="AD326" s="67"/>
      <c r="AE326" s="67"/>
      <c r="AF326" s="67"/>
      <c r="AG326" s="67"/>
      <c r="AH326" s="67"/>
      <c r="AI326" s="67"/>
      <c r="AJ326" s="67"/>
      <c r="AK326" s="67"/>
      <c r="AL326" s="67"/>
      <c r="AM326" s="67"/>
      <c r="AN326" s="67"/>
      <c r="AO326" s="67"/>
      <c r="AP326" s="67"/>
      <c r="AQ326" s="67"/>
      <c r="AR326" s="67"/>
      <c r="AS326" s="67"/>
      <c r="AT326" s="67"/>
      <c r="AU326" s="67"/>
      <c r="AV326" s="67"/>
      <c r="AW326" s="67"/>
      <c r="AX326" s="67"/>
      <c r="AY326" s="67"/>
      <c r="AZ326" s="67"/>
      <c r="BA326" s="67"/>
      <c r="BB326" s="67"/>
      <c r="BC326" s="67"/>
      <c r="BD326" s="67"/>
      <c r="BE326" s="67"/>
      <c r="BF326" s="67"/>
      <c r="BG326" s="67"/>
      <c r="BH326" s="67"/>
      <c r="BI326" s="67"/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</row>
    <row r="327" spans="1:93" ht="14.2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  <c r="AA327" s="67"/>
      <c r="AB327" s="67"/>
      <c r="AC327" s="67"/>
      <c r="AD327" s="67"/>
      <c r="AE327" s="67"/>
      <c r="AF327" s="67"/>
      <c r="AG327" s="67"/>
      <c r="AH327" s="67"/>
      <c r="AI327" s="67"/>
      <c r="AJ327" s="67"/>
      <c r="AK327" s="67"/>
      <c r="AL327" s="67"/>
      <c r="AM327" s="67"/>
      <c r="AN327" s="67"/>
      <c r="AO327" s="67"/>
      <c r="AP327" s="67"/>
      <c r="AQ327" s="67"/>
      <c r="AR327" s="67"/>
      <c r="AS327" s="67"/>
      <c r="AT327" s="67"/>
      <c r="AU327" s="67"/>
      <c r="AV327" s="67"/>
      <c r="AW327" s="67"/>
      <c r="AX327" s="67"/>
      <c r="AY327" s="67"/>
      <c r="AZ327" s="67"/>
      <c r="BA327" s="67"/>
      <c r="BB327" s="67"/>
      <c r="BC327" s="67"/>
      <c r="BD327" s="67"/>
      <c r="BE327" s="67"/>
      <c r="BF327" s="67"/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</row>
    <row r="328" spans="1:93" ht="14.2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  <c r="AA328" s="67"/>
      <c r="AB328" s="67"/>
      <c r="AC328" s="67"/>
      <c r="AD328" s="67"/>
      <c r="AE328" s="67"/>
      <c r="AF328" s="67"/>
      <c r="AG328" s="67"/>
      <c r="AH328" s="67"/>
      <c r="AI328" s="67"/>
      <c r="AJ328" s="67"/>
      <c r="AK328" s="67"/>
      <c r="AL328" s="67"/>
      <c r="AM328" s="67"/>
      <c r="AN328" s="67"/>
      <c r="AO328" s="67"/>
      <c r="AP328" s="67"/>
      <c r="AQ328" s="67"/>
      <c r="AR328" s="67"/>
      <c r="AS328" s="67"/>
      <c r="AT328" s="67"/>
      <c r="AU328" s="67"/>
      <c r="AV328" s="67"/>
      <c r="AW328" s="67"/>
      <c r="AX328" s="67"/>
      <c r="AY328" s="67"/>
      <c r="AZ328" s="67"/>
      <c r="BA328" s="67"/>
      <c r="BB328" s="67"/>
      <c r="BC328" s="67"/>
      <c r="BD328" s="67"/>
      <c r="BE328" s="67"/>
      <c r="BF328" s="67"/>
      <c r="BG328" s="67"/>
      <c r="BH328" s="67"/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</row>
    <row r="329" spans="1:93" ht="14.2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  <c r="AA329" s="67"/>
      <c r="AB329" s="67"/>
      <c r="AC329" s="67"/>
      <c r="AD329" s="67"/>
      <c r="AE329" s="67"/>
      <c r="AF329" s="67"/>
      <c r="AG329" s="67"/>
      <c r="AH329" s="67"/>
      <c r="AI329" s="67"/>
      <c r="AJ329" s="67"/>
      <c r="AK329" s="67"/>
      <c r="AL329" s="67"/>
      <c r="AM329" s="67"/>
      <c r="AN329" s="67"/>
      <c r="AO329" s="67"/>
      <c r="AP329" s="67"/>
      <c r="AQ329" s="67"/>
      <c r="AR329" s="67"/>
      <c r="AS329" s="67"/>
      <c r="AT329" s="67"/>
      <c r="AU329" s="67"/>
      <c r="AV329" s="67"/>
      <c r="AW329" s="67"/>
      <c r="AX329" s="67"/>
      <c r="AY329" s="67"/>
      <c r="AZ329" s="67"/>
      <c r="BA329" s="67"/>
      <c r="BB329" s="67"/>
      <c r="BC329" s="67"/>
      <c r="BD329" s="67"/>
      <c r="BE329" s="67"/>
      <c r="BF329" s="67"/>
      <c r="BG329" s="67"/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</row>
    <row r="330" spans="1:93" ht="14.2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  <c r="AA330" s="67"/>
      <c r="AB330" s="67"/>
      <c r="AC330" s="67"/>
      <c r="AD330" s="67"/>
      <c r="AE330" s="67"/>
      <c r="AF330" s="67"/>
      <c r="AG330" s="67"/>
      <c r="AH330" s="67"/>
      <c r="AI330" s="67"/>
      <c r="AJ330" s="67"/>
      <c r="AK330" s="67"/>
      <c r="AL330" s="67"/>
      <c r="AM330" s="67"/>
      <c r="AN330" s="67"/>
      <c r="AO330" s="67"/>
      <c r="AP330" s="67"/>
      <c r="AQ330" s="67"/>
      <c r="AR330" s="67"/>
      <c r="AS330" s="67"/>
      <c r="AT330" s="67"/>
      <c r="AU330" s="67"/>
      <c r="AV330" s="67"/>
      <c r="AW330" s="67"/>
      <c r="AX330" s="67"/>
      <c r="AY330" s="67"/>
      <c r="AZ330" s="67"/>
      <c r="BA330" s="67"/>
      <c r="BB330" s="67"/>
      <c r="BC330" s="67"/>
      <c r="BD330" s="67"/>
      <c r="BE330" s="67"/>
      <c r="BF330" s="67"/>
      <c r="BG330" s="67"/>
      <c r="BH330" s="67"/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</row>
    <row r="331" spans="1:93" ht="14.2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  <c r="AA331" s="67"/>
      <c r="AB331" s="67"/>
      <c r="AC331" s="67"/>
      <c r="AD331" s="67"/>
      <c r="AE331" s="67"/>
      <c r="AF331" s="67"/>
      <c r="AG331" s="67"/>
      <c r="AH331" s="67"/>
      <c r="AI331" s="67"/>
      <c r="AJ331" s="67"/>
      <c r="AK331" s="67"/>
      <c r="AL331" s="67"/>
      <c r="AM331" s="67"/>
      <c r="AN331" s="67"/>
      <c r="AO331" s="67"/>
      <c r="AP331" s="67"/>
      <c r="AQ331" s="67"/>
      <c r="AR331" s="67"/>
      <c r="AS331" s="67"/>
      <c r="AT331" s="67"/>
      <c r="AU331" s="67"/>
      <c r="AV331" s="67"/>
      <c r="AW331" s="67"/>
      <c r="AX331" s="67"/>
      <c r="AY331" s="67"/>
      <c r="AZ331" s="67"/>
      <c r="BA331" s="67"/>
      <c r="BB331" s="67"/>
      <c r="BC331" s="67"/>
      <c r="BD331" s="67"/>
      <c r="BE331" s="67"/>
      <c r="BF331" s="67"/>
      <c r="BG331" s="67"/>
      <c r="BH331" s="67"/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</row>
    <row r="332" spans="1:93" ht="14.2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  <c r="AA332" s="67"/>
      <c r="AB332" s="67"/>
      <c r="AC332" s="67"/>
      <c r="AD332" s="67"/>
      <c r="AE332" s="67"/>
      <c r="AF332" s="67"/>
      <c r="AG332" s="67"/>
      <c r="AH332" s="67"/>
      <c r="AI332" s="67"/>
      <c r="AJ332" s="67"/>
      <c r="AK332" s="67"/>
      <c r="AL332" s="67"/>
      <c r="AM332" s="67"/>
      <c r="AN332" s="67"/>
      <c r="AO332" s="67"/>
      <c r="AP332" s="67"/>
      <c r="AQ332" s="67"/>
      <c r="AR332" s="67"/>
      <c r="AS332" s="67"/>
      <c r="AT332" s="67"/>
      <c r="AU332" s="67"/>
      <c r="AV332" s="67"/>
      <c r="AW332" s="67"/>
      <c r="AX332" s="67"/>
      <c r="AY332" s="67"/>
      <c r="AZ332" s="67"/>
      <c r="BA332" s="67"/>
      <c r="BB332" s="67"/>
      <c r="BC332" s="67"/>
      <c r="BD332" s="67"/>
      <c r="BE332" s="67"/>
      <c r="BF332" s="67"/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</row>
    <row r="333" spans="1:93" ht="14.2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  <c r="AA333" s="67"/>
      <c r="AB333" s="67"/>
      <c r="AC333" s="67"/>
      <c r="AD333" s="67"/>
      <c r="AE333" s="67"/>
      <c r="AF333" s="67"/>
      <c r="AG333" s="67"/>
      <c r="AH333" s="67"/>
      <c r="AI333" s="67"/>
      <c r="AJ333" s="67"/>
      <c r="AK333" s="67"/>
      <c r="AL333" s="67"/>
      <c r="AM333" s="67"/>
      <c r="AN333" s="67"/>
      <c r="AO333" s="67"/>
      <c r="AP333" s="67"/>
      <c r="AQ333" s="67"/>
      <c r="AR333" s="67"/>
      <c r="AS333" s="67"/>
      <c r="AT333" s="67"/>
      <c r="AU333" s="67"/>
      <c r="AV333" s="67"/>
      <c r="AW333" s="67"/>
      <c r="AX333" s="67"/>
      <c r="AY333" s="67"/>
      <c r="AZ333" s="67"/>
      <c r="BA333" s="67"/>
      <c r="BB333" s="67"/>
      <c r="BC333" s="67"/>
      <c r="BD333" s="67"/>
      <c r="BE333" s="67"/>
      <c r="BF333" s="67"/>
      <c r="BG333" s="67"/>
      <c r="BH333" s="67"/>
      <c r="BI333" s="67"/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</row>
    <row r="334" spans="1:93" ht="14.2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  <c r="AA334" s="67"/>
      <c r="AB334" s="67"/>
      <c r="AC334" s="67"/>
      <c r="AD334" s="67"/>
      <c r="AE334" s="67"/>
      <c r="AF334" s="67"/>
      <c r="AG334" s="67"/>
      <c r="AH334" s="67"/>
      <c r="AI334" s="67"/>
      <c r="AJ334" s="67"/>
      <c r="AK334" s="67"/>
      <c r="AL334" s="67"/>
      <c r="AM334" s="67"/>
      <c r="AN334" s="67"/>
      <c r="AO334" s="67"/>
      <c r="AP334" s="67"/>
      <c r="AQ334" s="67"/>
      <c r="AR334" s="67"/>
      <c r="AS334" s="67"/>
      <c r="AT334" s="67"/>
      <c r="AU334" s="67"/>
      <c r="AV334" s="67"/>
      <c r="AW334" s="67"/>
      <c r="AX334" s="67"/>
      <c r="AY334" s="67"/>
      <c r="AZ334" s="67"/>
      <c r="BA334" s="67"/>
      <c r="BB334" s="67"/>
      <c r="BC334" s="67"/>
      <c r="BD334" s="67"/>
      <c r="BE334" s="67"/>
      <c r="BF334" s="67"/>
      <c r="BG334" s="67"/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</row>
    <row r="335" spans="1:93" ht="14.2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  <c r="AA335" s="67"/>
      <c r="AB335" s="67"/>
      <c r="AC335" s="67"/>
      <c r="AD335" s="67"/>
      <c r="AE335" s="67"/>
      <c r="AF335" s="67"/>
      <c r="AG335" s="67"/>
      <c r="AH335" s="67"/>
      <c r="AI335" s="67"/>
      <c r="AJ335" s="67"/>
      <c r="AK335" s="67"/>
      <c r="AL335" s="67"/>
      <c r="AM335" s="67"/>
      <c r="AN335" s="67"/>
      <c r="AO335" s="67"/>
      <c r="AP335" s="67"/>
      <c r="AQ335" s="67"/>
      <c r="AR335" s="67"/>
      <c r="AS335" s="67"/>
      <c r="AT335" s="67"/>
      <c r="AU335" s="67"/>
      <c r="AV335" s="67"/>
      <c r="AW335" s="67"/>
      <c r="AX335" s="67"/>
      <c r="AY335" s="67"/>
      <c r="AZ335" s="67"/>
      <c r="BA335" s="67"/>
      <c r="BB335" s="67"/>
      <c r="BC335" s="67"/>
      <c r="BD335" s="67"/>
      <c r="BE335" s="67"/>
      <c r="BF335" s="67"/>
      <c r="BG335" s="67"/>
      <c r="BH335" s="67"/>
      <c r="BI335" s="67"/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</row>
    <row r="336" spans="1:93" ht="14.2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  <c r="AA336" s="67"/>
      <c r="AB336" s="67"/>
      <c r="AC336" s="67"/>
      <c r="AD336" s="67"/>
      <c r="AE336" s="67"/>
      <c r="AF336" s="67"/>
      <c r="AG336" s="67"/>
      <c r="AH336" s="67"/>
      <c r="AI336" s="67"/>
      <c r="AJ336" s="67"/>
      <c r="AK336" s="67"/>
      <c r="AL336" s="67"/>
      <c r="AM336" s="67"/>
      <c r="AN336" s="67"/>
      <c r="AO336" s="67"/>
      <c r="AP336" s="67"/>
      <c r="AQ336" s="67"/>
      <c r="AR336" s="67"/>
      <c r="AS336" s="67"/>
      <c r="AT336" s="67"/>
      <c r="AU336" s="67"/>
      <c r="AV336" s="67"/>
      <c r="AW336" s="67"/>
      <c r="AX336" s="67"/>
      <c r="AY336" s="67"/>
      <c r="AZ336" s="67"/>
      <c r="BA336" s="67"/>
      <c r="BB336" s="67"/>
      <c r="BC336" s="67"/>
      <c r="BD336" s="67"/>
      <c r="BE336" s="67"/>
      <c r="BF336" s="67"/>
      <c r="BG336" s="67"/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</row>
    <row r="337" spans="1:93" ht="14.2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  <c r="AA337" s="67"/>
      <c r="AB337" s="67"/>
      <c r="AC337" s="67"/>
      <c r="AD337" s="67"/>
      <c r="AE337" s="67"/>
      <c r="AF337" s="67"/>
      <c r="AG337" s="67"/>
      <c r="AH337" s="67"/>
      <c r="AI337" s="67"/>
      <c r="AJ337" s="67"/>
      <c r="AK337" s="67"/>
      <c r="AL337" s="67"/>
      <c r="AM337" s="67"/>
      <c r="AN337" s="67"/>
      <c r="AO337" s="67"/>
      <c r="AP337" s="67"/>
      <c r="AQ337" s="67"/>
      <c r="AR337" s="67"/>
      <c r="AS337" s="67"/>
      <c r="AT337" s="67"/>
      <c r="AU337" s="67"/>
      <c r="AV337" s="67"/>
      <c r="AW337" s="67"/>
      <c r="AX337" s="67"/>
      <c r="AY337" s="67"/>
      <c r="AZ337" s="67"/>
      <c r="BA337" s="67"/>
      <c r="BB337" s="67"/>
      <c r="BC337" s="67"/>
      <c r="BD337" s="67"/>
      <c r="BE337" s="67"/>
      <c r="BF337" s="67"/>
      <c r="BG337" s="67"/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</row>
    <row r="338" spans="1:93" ht="14.2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  <c r="AA338" s="67"/>
      <c r="AB338" s="67"/>
      <c r="AC338" s="67"/>
      <c r="AD338" s="67"/>
      <c r="AE338" s="67"/>
      <c r="AF338" s="67"/>
      <c r="AG338" s="67"/>
      <c r="AH338" s="67"/>
      <c r="AI338" s="67"/>
      <c r="AJ338" s="67"/>
      <c r="AK338" s="67"/>
      <c r="AL338" s="67"/>
      <c r="AM338" s="67"/>
      <c r="AN338" s="67"/>
      <c r="AO338" s="67"/>
      <c r="AP338" s="67"/>
      <c r="AQ338" s="67"/>
      <c r="AR338" s="67"/>
      <c r="AS338" s="67"/>
      <c r="AT338" s="67"/>
      <c r="AU338" s="67"/>
      <c r="AV338" s="67"/>
      <c r="AW338" s="67"/>
      <c r="AX338" s="67"/>
      <c r="AY338" s="67"/>
      <c r="AZ338" s="67"/>
      <c r="BA338" s="67"/>
      <c r="BB338" s="67"/>
      <c r="BC338" s="67"/>
      <c r="BD338" s="67"/>
      <c r="BE338" s="67"/>
      <c r="BF338" s="67"/>
      <c r="BG338" s="67"/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</row>
    <row r="339" spans="1:93" ht="14.2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  <c r="AA339" s="67"/>
      <c r="AB339" s="67"/>
      <c r="AC339" s="67"/>
      <c r="AD339" s="67"/>
      <c r="AE339" s="67"/>
      <c r="AF339" s="67"/>
      <c r="AG339" s="67"/>
      <c r="AH339" s="67"/>
      <c r="AI339" s="67"/>
      <c r="AJ339" s="67"/>
      <c r="AK339" s="67"/>
      <c r="AL339" s="67"/>
      <c r="AM339" s="67"/>
      <c r="AN339" s="67"/>
      <c r="AO339" s="67"/>
      <c r="AP339" s="67"/>
      <c r="AQ339" s="67"/>
      <c r="AR339" s="67"/>
      <c r="AS339" s="67"/>
      <c r="AT339" s="67"/>
      <c r="AU339" s="67"/>
      <c r="AV339" s="67"/>
      <c r="AW339" s="67"/>
      <c r="AX339" s="67"/>
      <c r="AY339" s="67"/>
      <c r="AZ339" s="67"/>
      <c r="BA339" s="67"/>
      <c r="BB339" s="67"/>
      <c r="BC339" s="67"/>
      <c r="BD339" s="67"/>
      <c r="BE339" s="67"/>
      <c r="BF339" s="67"/>
      <c r="BG339" s="67"/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</row>
    <row r="340" spans="1:93" ht="14.2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  <c r="AA340" s="67"/>
      <c r="AB340" s="67"/>
      <c r="AC340" s="67"/>
      <c r="AD340" s="67"/>
      <c r="AE340" s="67"/>
      <c r="AF340" s="67"/>
      <c r="AG340" s="67"/>
      <c r="AH340" s="67"/>
      <c r="AI340" s="67"/>
      <c r="AJ340" s="67"/>
      <c r="AK340" s="67"/>
      <c r="AL340" s="67"/>
      <c r="AM340" s="67"/>
      <c r="AN340" s="67"/>
      <c r="AO340" s="67"/>
      <c r="AP340" s="67"/>
      <c r="AQ340" s="67"/>
      <c r="AR340" s="67"/>
      <c r="AS340" s="67"/>
      <c r="AT340" s="67"/>
      <c r="AU340" s="67"/>
      <c r="AV340" s="67"/>
      <c r="AW340" s="67"/>
      <c r="AX340" s="67"/>
      <c r="AY340" s="67"/>
      <c r="AZ340" s="67"/>
      <c r="BA340" s="67"/>
      <c r="BB340" s="67"/>
      <c r="BC340" s="67"/>
      <c r="BD340" s="67"/>
      <c r="BE340" s="67"/>
      <c r="BF340" s="67"/>
      <c r="BG340" s="67"/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</row>
    <row r="341" spans="1:93" ht="14.2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  <c r="AA341" s="67"/>
      <c r="AB341" s="67"/>
      <c r="AC341" s="67"/>
      <c r="AD341" s="67"/>
      <c r="AE341" s="67"/>
      <c r="AF341" s="67"/>
      <c r="AG341" s="67"/>
      <c r="AH341" s="67"/>
      <c r="AI341" s="67"/>
      <c r="AJ341" s="67"/>
      <c r="AK341" s="67"/>
      <c r="AL341" s="67"/>
      <c r="AM341" s="67"/>
      <c r="AN341" s="67"/>
      <c r="AO341" s="67"/>
      <c r="AP341" s="67"/>
      <c r="AQ341" s="67"/>
      <c r="AR341" s="67"/>
      <c r="AS341" s="67"/>
      <c r="AT341" s="67"/>
      <c r="AU341" s="67"/>
      <c r="AV341" s="67"/>
      <c r="AW341" s="67"/>
      <c r="AX341" s="67"/>
      <c r="AY341" s="67"/>
      <c r="AZ341" s="67"/>
      <c r="BA341" s="67"/>
      <c r="BB341" s="67"/>
      <c r="BC341" s="67"/>
      <c r="BD341" s="67"/>
      <c r="BE341" s="67"/>
      <c r="BF341" s="67"/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</row>
    <row r="342" spans="1:93" ht="14.2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  <c r="AA342" s="67"/>
      <c r="AB342" s="67"/>
      <c r="AC342" s="67"/>
      <c r="AD342" s="67"/>
      <c r="AE342" s="67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/>
      <c r="BA342" s="67"/>
      <c r="BB342" s="67"/>
      <c r="BC342" s="67"/>
      <c r="BD342" s="67"/>
      <c r="BE342" s="67"/>
      <c r="BF342" s="67"/>
      <c r="BG342" s="67"/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</row>
    <row r="343" spans="1:93" ht="14.2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  <c r="AA343" s="67"/>
      <c r="AB343" s="67"/>
      <c r="AC343" s="67"/>
      <c r="AD343" s="67"/>
      <c r="AE343" s="67"/>
      <c r="AF343" s="67"/>
      <c r="AG343" s="67"/>
      <c r="AH343" s="67"/>
      <c r="AI343" s="67"/>
      <c r="AJ343" s="67"/>
      <c r="AK343" s="67"/>
      <c r="AL343" s="67"/>
      <c r="AM343" s="67"/>
      <c r="AN343" s="67"/>
      <c r="AO343" s="67"/>
      <c r="AP343" s="67"/>
      <c r="AQ343" s="67"/>
      <c r="AR343" s="67"/>
      <c r="AS343" s="67"/>
      <c r="AT343" s="67"/>
      <c r="AU343" s="67"/>
      <c r="AV343" s="67"/>
      <c r="AW343" s="67"/>
      <c r="AX343" s="67"/>
      <c r="AY343" s="67"/>
      <c r="AZ343" s="67"/>
      <c r="BA343" s="67"/>
      <c r="BB343" s="67"/>
      <c r="BC343" s="67"/>
      <c r="BD343" s="67"/>
      <c r="BE343" s="67"/>
      <c r="BF343" s="67"/>
      <c r="BG343" s="67"/>
      <c r="BH343" s="67"/>
      <c r="BI343" s="67"/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</row>
    <row r="344" spans="1:93" ht="14.2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  <c r="AA344" s="67"/>
      <c r="AB344" s="67"/>
      <c r="AC344" s="67"/>
      <c r="AD344" s="67"/>
      <c r="AE344" s="67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67"/>
      <c r="AR344" s="67"/>
      <c r="AS344" s="67"/>
      <c r="AT344" s="67"/>
      <c r="AU344" s="67"/>
      <c r="AV344" s="67"/>
      <c r="AW344" s="67"/>
      <c r="AX344" s="67"/>
      <c r="AY344" s="67"/>
      <c r="AZ344" s="67"/>
      <c r="BA344" s="67"/>
      <c r="BB344" s="67"/>
      <c r="BC344" s="67"/>
      <c r="BD344" s="67"/>
      <c r="BE344" s="67"/>
      <c r="BF344" s="67"/>
      <c r="BG344" s="67"/>
      <c r="BH344" s="67"/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</row>
    <row r="345" spans="1:93" ht="14.2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  <c r="AA345" s="67"/>
      <c r="AB345" s="67"/>
      <c r="AC345" s="67"/>
      <c r="AD345" s="67"/>
      <c r="AE345" s="67"/>
      <c r="AF345" s="67"/>
      <c r="AG345" s="67"/>
      <c r="AH345" s="67"/>
      <c r="AI345" s="67"/>
      <c r="AJ345" s="67"/>
      <c r="AK345" s="67"/>
      <c r="AL345" s="67"/>
      <c r="AM345" s="67"/>
      <c r="AN345" s="67"/>
      <c r="AO345" s="67"/>
      <c r="AP345" s="67"/>
      <c r="AQ345" s="67"/>
      <c r="AR345" s="67"/>
      <c r="AS345" s="67"/>
      <c r="AT345" s="67"/>
      <c r="AU345" s="67"/>
      <c r="AV345" s="67"/>
      <c r="AW345" s="67"/>
      <c r="AX345" s="67"/>
      <c r="AY345" s="67"/>
      <c r="AZ345" s="67"/>
      <c r="BA345" s="67"/>
      <c r="BB345" s="67"/>
      <c r="BC345" s="67"/>
      <c r="BD345" s="67"/>
      <c r="BE345" s="67"/>
      <c r="BF345" s="67"/>
      <c r="BG345" s="67"/>
      <c r="BH345" s="67"/>
      <c r="BI345" s="67"/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</row>
    <row r="346" spans="1:93" ht="14.2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  <c r="AA346" s="67"/>
      <c r="AB346" s="67"/>
      <c r="AC346" s="67"/>
      <c r="AD346" s="67"/>
      <c r="AE346" s="67"/>
      <c r="AF346" s="67"/>
      <c r="AG346" s="67"/>
      <c r="AH346" s="67"/>
      <c r="AI346" s="67"/>
      <c r="AJ346" s="67"/>
      <c r="AK346" s="67"/>
      <c r="AL346" s="67"/>
      <c r="AM346" s="67"/>
      <c r="AN346" s="67"/>
      <c r="AO346" s="67"/>
      <c r="AP346" s="67"/>
      <c r="AQ346" s="67"/>
      <c r="AR346" s="67"/>
      <c r="AS346" s="67"/>
      <c r="AT346" s="67"/>
      <c r="AU346" s="67"/>
      <c r="AV346" s="67"/>
      <c r="AW346" s="67"/>
      <c r="AX346" s="67"/>
      <c r="AY346" s="67"/>
      <c r="AZ346" s="67"/>
      <c r="BA346" s="67"/>
      <c r="BB346" s="67"/>
      <c r="BC346" s="67"/>
      <c r="BD346" s="67"/>
      <c r="BE346" s="67"/>
      <c r="BF346" s="67"/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</row>
    <row r="347" spans="1:93" ht="14.2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  <c r="AA347" s="67"/>
      <c r="AB347" s="67"/>
      <c r="AC347" s="67"/>
      <c r="AD347" s="67"/>
      <c r="AE347" s="67"/>
      <c r="AF347" s="67"/>
      <c r="AG347" s="67"/>
      <c r="AH347" s="67"/>
      <c r="AI347" s="67"/>
      <c r="AJ347" s="67"/>
      <c r="AK347" s="67"/>
      <c r="AL347" s="67"/>
      <c r="AM347" s="67"/>
      <c r="AN347" s="67"/>
      <c r="AO347" s="67"/>
      <c r="AP347" s="67"/>
      <c r="AQ347" s="67"/>
      <c r="AR347" s="67"/>
      <c r="AS347" s="67"/>
      <c r="AT347" s="67"/>
      <c r="AU347" s="67"/>
      <c r="AV347" s="67"/>
      <c r="AW347" s="67"/>
      <c r="AX347" s="67"/>
      <c r="AY347" s="67"/>
      <c r="AZ347" s="67"/>
      <c r="BA347" s="67"/>
      <c r="BB347" s="67"/>
      <c r="BC347" s="67"/>
      <c r="BD347" s="67"/>
      <c r="BE347" s="67"/>
      <c r="BF347" s="67"/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</row>
    <row r="348" spans="1:93" ht="14.2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  <c r="AI348" s="67"/>
      <c r="AJ348" s="67"/>
      <c r="AK348" s="67"/>
      <c r="AL348" s="67"/>
      <c r="AM348" s="67"/>
      <c r="AN348" s="67"/>
      <c r="AO348" s="67"/>
      <c r="AP348" s="67"/>
      <c r="AQ348" s="67"/>
      <c r="AR348" s="67"/>
      <c r="AS348" s="67"/>
      <c r="AT348" s="67"/>
      <c r="AU348" s="67"/>
      <c r="AV348" s="67"/>
      <c r="AW348" s="67"/>
      <c r="AX348" s="67"/>
      <c r="AY348" s="67"/>
      <c r="AZ348" s="67"/>
      <c r="BA348" s="67"/>
      <c r="BB348" s="67"/>
      <c r="BC348" s="67"/>
      <c r="BD348" s="67"/>
      <c r="BE348" s="67"/>
      <c r="BF348" s="67"/>
      <c r="BG348" s="67"/>
      <c r="BH348" s="67"/>
      <c r="BI348" s="67"/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</row>
    <row r="349" spans="1:93" ht="14.2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  <c r="AA349" s="67"/>
      <c r="AB349" s="67"/>
      <c r="AC349" s="67"/>
      <c r="AD349" s="67"/>
      <c r="AE349" s="67"/>
      <c r="AF349" s="67"/>
      <c r="AG349" s="67"/>
      <c r="AH349" s="67"/>
      <c r="AI349" s="67"/>
      <c r="AJ349" s="67"/>
      <c r="AK349" s="67"/>
      <c r="AL349" s="67"/>
      <c r="AM349" s="67"/>
      <c r="AN349" s="67"/>
      <c r="AO349" s="67"/>
      <c r="AP349" s="67"/>
      <c r="AQ349" s="67"/>
      <c r="AR349" s="67"/>
      <c r="AS349" s="67"/>
      <c r="AT349" s="67"/>
      <c r="AU349" s="67"/>
      <c r="AV349" s="67"/>
      <c r="AW349" s="67"/>
      <c r="AX349" s="67"/>
      <c r="AY349" s="67"/>
      <c r="AZ349" s="67"/>
      <c r="BA349" s="67"/>
      <c r="BB349" s="67"/>
      <c r="BC349" s="67"/>
      <c r="BD349" s="67"/>
      <c r="BE349" s="67"/>
      <c r="BF349" s="67"/>
      <c r="BG349" s="67"/>
      <c r="BH349" s="67"/>
      <c r="BI349" s="67"/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</row>
    <row r="350" spans="1:93" ht="14.2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  <c r="AA350" s="67"/>
      <c r="AB350" s="67"/>
      <c r="AC350" s="67"/>
      <c r="AD350" s="67"/>
      <c r="AE350" s="67"/>
      <c r="AF350" s="67"/>
      <c r="AG350" s="67"/>
      <c r="AH350" s="67"/>
      <c r="AI350" s="67"/>
      <c r="AJ350" s="67"/>
      <c r="AK350" s="67"/>
      <c r="AL350" s="67"/>
      <c r="AM350" s="67"/>
      <c r="AN350" s="67"/>
      <c r="AO350" s="67"/>
      <c r="AP350" s="67"/>
      <c r="AQ350" s="67"/>
      <c r="AR350" s="67"/>
      <c r="AS350" s="67"/>
      <c r="AT350" s="67"/>
      <c r="AU350" s="67"/>
      <c r="AV350" s="67"/>
      <c r="AW350" s="67"/>
      <c r="AX350" s="67"/>
      <c r="AY350" s="67"/>
      <c r="AZ350" s="67"/>
      <c r="BA350" s="67"/>
      <c r="BB350" s="67"/>
      <c r="BC350" s="67"/>
      <c r="BD350" s="67"/>
      <c r="BE350" s="67"/>
      <c r="BF350" s="67"/>
      <c r="BG350" s="67"/>
      <c r="BH350" s="67"/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</row>
    <row r="351" spans="1:93" ht="14.2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  <c r="AA351" s="67"/>
      <c r="AB351" s="67"/>
      <c r="AC351" s="67"/>
      <c r="AD351" s="67"/>
      <c r="AE351" s="67"/>
      <c r="AF351" s="67"/>
      <c r="AG351" s="67"/>
      <c r="AH351" s="67"/>
      <c r="AI351" s="67"/>
      <c r="AJ351" s="67"/>
      <c r="AK351" s="67"/>
      <c r="AL351" s="67"/>
      <c r="AM351" s="67"/>
      <c r="AN351" s="67"/>
      <c r="AO351" s="67"/>
      <c r="AP351" s="67"/>
      <c r="AQ351" s="67"/>
      <c r="AR351" s="67"/>
      <c r="AS351" s="67"/>
      <c r="AT351" s="67"/>
      <c r="AU351" s="67"/>
      <c r="AV351" s="67"/>
      <c r="AW351" s="67"/>
      <c r="AX351" s="67"/>
      <c r="AY351" s="67"/>
      <c r="AZ351" s="67"/>
      <c r="BA351" s="67"/>
      <c r="BB351" s="67"/>
      <c r="BC351" s="67"/>
      <c r="BD351" s="67"/>
      <c r="BE351" s="67"/>
      <c r="BF351" s="67"/>
      <c r="BG351" s="67"/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</row>
    <row r="352" spans="1:93" ht="14.2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  <c r="AA352" s="67"/>
      <c r="AB352" s="67"/>
      <c r="AC352" s="67"/>
      <c r="AD352" s="67"/>
      <c r="AE352" s="67"/>
      <c r="AF352" s="67"/>
      <c r="AG352" s="67"/>
      <c r="AH352" s="67"/>
      <c r="AI352" s="67"/>
      <c r="AJ352" s="67"/>
      <c r="AK352" s="67"/>
      <c r="AL352" s="67"/>
      <c r="AM352" s="67"/>
      <c r="AN352" s="67"/>
      <c r="AO352" s="67"/>
      <c r="AP352" s="67"/>
      <c r="AQ352" s="67"/>
      <c r="AR352" s="67"/>
      <c r="AS352" s="67"/>
      <c r="AT352" s="67"/>
      <c r="AU352" s="67"/>
      <c r="AV352" s="67"/>
      <c r="AW352" s="67"/>
      <c r="AX352" s="67"/>
      <c r="AY352" s="67"/>
      <c r="AZ352" s="67"/>
      <c r="BA352" s="67"/>
      <c r="BB352" s="67"/>
      <c r="BC352" s="67"/>
      <c r="BD352" s="67"/>
      <c r="BE352" s="67"/>
      <c r="BF352" s="67"/>
      <c r="BG352" s="67"/>
      <c r="BH352" s="67"/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</row>
    <row r="353" spans="1:93" ht="14.2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  <c r="AA353" s="67"/>
      <c r="AB353" s="67"/>
      <c r="AC353" s="67"/>
      <c r="AD353" s="67"/>
      <c r="AE353" s="67"/>
      <c r="AF353" s="67"/>
      <c r="AG353" s="67"/>
      <c r="AH353" s="67"/>
      <c r="AI353" s="67"/>
      <c r="AJ353" s="67"/>
      <c r="AK353" s="67"/>
      <c r="AL353" s="67"/>
      <c r="AM353" s="67"/>
      <c r="AN353" s="67"/>
      <c r="AO353" s="67"/>
      <c r="AP353" s="67"/>
      <c r="AQ353" s="67"/>
      <c r="AR353" s="67"/>
      <c r="AS353" s="67"/>
      <c r="AT353" s="67"/>
      <c r="AU353" s="67"/>
      <c r="AV353" s="67"/>
      <c r="AW353" s="67"/>
      <c r="AX353" s="67"/>
      <c r="AY353" s="67"/>
      <c r="AZ353" s="67"/>
      <c r="BA353" s="67"/>
      <c r="BB353" s="67"/>
      <c r="BC353" s="67"/>
      <c r="BD353" s="67"/>
      <c r="BE353" s="67"/>
      <c r="BF353" s="67"/>
      <c r="BG353" s="67"/>
      <c r="BH353" s="67"/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</row>
    <row r="354" spans="1:93" ht="14.2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  <c r="AA354" s="67"/>
      <c r="AB354" s="67"/>
      <c r="AC354" s="67"/>
      <c r="AD354" s="67"/>
      <c r="AE354" s="67"/>
      <c r="AF354" s="67"/>
      <c r="AG354" s="67"/>
      <c r="AH354" s="67"/>
      <c r="AI354" s="67"/>
      <c r="AJ354" s="67"/>
      <c r="AK354" s="67"/>
      <c r="AL354" s="67"/>
      <c r="AM354" s="67"/>
      <c r="AN354" s="67"/>
      <c r="AO354" s="67"/>
      <c r="AP354" s="67"/>
      <c r="AQ354" s="67"/>
      <c r="AR354" s="67"/>
      <c r="AS354" s="67"/>
      <c r="AT354" s="67"/>
      <c r="AU354" s="67"/>
      <c r="AV354" s="67"/>
      <c r="AW354" s="67"/>
      <c r="AX354" s="67"/>
      <c r="AY354" s="67"/>
      <c r="AZ354" s="67"/>
      <c r="BA354" s="67"/>
      <c r="BB354" s="67"/>
      <c r="BC354" s="67"/>
      <c r="BD354" s="67"/>
      <c r="BE354" s="67"/>
      <c r="BF354" s="67"/>
      <c r="BG354" s="67"/>
      <c r="BH354" s="67"/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</row>
    <row r="355" spans="1:93" ht="14.2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  <c r="AA355" s="67"/>
      <c r="AB355" s="67"/>
      <c r="AC355" s="67"/>
      <c r="AD355" s="67"/>
      <c r="AE355" s="67"/>
      <c r="AF355" s="67"/>
      <c r="AG355" s="67"/>
      <c r="AH355" s="67"/>
      <c r="AI355" s="67"/>
      <c r="AJ355" s="67"/>
      <c r="AK355" s="67"/>
      <c r="AL355" s="67"/>
      <c r="AM355" s="67"/>
      <c r="AN355" s="67"/>
      <c r="AO355" s="67"/>
      <c r="AP355" s="67"/>
      <c r="AQ355" s="67"/>
      <c r="AR355" s="67"/>
      <c r="AS355" s="67"/>
      <c r="AT355" s="67"/>
      <c r="AU355" s="67"/>
      <c r="AV355" s="67"/>
      <c r="AW355" s="67"/>
      <c r="AX355" s="67"/>
      <c r="AY355" s="67"/>
      <c r="AZ355" s="67"/>
      <c r="BA355" s="67"/>
      <c r="BB355" s="67"/>
      <c r="BC355" s="67"/>
      <c r="BD355" s="67"/>
      <c r="BE355" s="67"/>
      <c r="BF355" s="67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</row>
    <row r="356" spans="1:93" ht="14.2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7"/>
      <c r="AO356" s="67"/>
      <c r="AP356" s="67"/>
      <c r="AQ356" s="67"/>
      <c r="AR356" s="67"/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</row>
    <row r="357" spans="1:93" ht="14.2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  <c r="AA357" s="67"/>
      <c r="AB357" s="67"/>
      <c r="AC357" s="67"/>
      <c r="AD357" s="67"/>
      <c r="AE357" s="67"/>
      <c r="AF357" s="67"/>
      <c r="AG357" s="67"/>
      <c r="AH357" s="67"/>
      <c r="AI357" s="67"/>
      <c r="AJ357" s="67"/>
      <c r="AK357" s="67"/>
      <c r="AL357" s="67"/>
      <c r="AM357" s="67"/>
      <c r="AN357" s="67"/>
      <c r="AO357" s="67"/>
      <c r="AP357" s="67"/>
      <c r="AQ357" s="67"/>
      <c r="AR357" s="67"/>
      <c r="AS357" s="67"/>
      <c r="AT357" s="67"/>
      <c r="AU357" s="67"/>
      <c r="AV357" s="67"/>
      <c r="AW357" s="67"/>
      <c r="AX357" s="67"/>
      <c r="AY357" s="67"/>
      <c r="AZ357" s="67"/>
      <c r="BA357" s="67"/>
      <c r="BB357" s="67"/>
      <c r="BC357" s="67"/>
      <c r="BD357" s="67"/>
      <c r="BE357" s="67"/>
      <c r="BF357" s="67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</row>
    <row r="358" spans="1:93" ht="14.2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  <c r="AA358" s="67"/>
      <c r="AB358" s="67"/>
      <c r="AC358" s="67"/>
      <c r="AD358" s="67"/>
      <c r="AE358" s="67"/>
      <c r="AF358" s="67"/>
      <c r="AG358" s="67"/>
      <c r="AH358" s="67"/>
      <c r="AI358" s="67"/>
      <c r="AJ358" s="67"/>
      <c r="AK358" s="67"/>
      <c r="AL358" s="67"/>
      <c r="AM358" s="67"/>
      <c r="AN358" s="67"/>
      <c r="AO358" s="67"/>
      <c r="AP358" s="67"/>
      <c r="AQ358" s="67"/>
      <c r="AR358" s="67"/>
      <c r="AS358" s="67"/>
      <c r="AT358" s="67"/>
      <c r="AU358" s="67"/>
      <c r="AV358" s="67"/>
      <c r="AW358" s="67"/>
      <c r="AX358" s="67"/>
      <c r="AY358" s="67"/>
      <c r="AZ358" s="67"/>
      <c r="BA358" s="67"/>
      <c r="BB358" s="67"/>
      <c r="BC358" s="67"/>
      <c r="BD358" s="67"/>
      <c r="BE358" s="67"/>
      <c r="BF358" s="67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</row>
    <row r="359" spans="1:93" ht="14.2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  <c r="AA359" s="67"/>
      <c r="AB359" s="67"/>
      <c r="AC359" s="67"/>
      <c r="AD359" s="67"/>
      <c r="AE359" s="67"/>
      <c r="AF359" s="67"/>
      <c r="AG359" s="67"/>
      <c r="AH359" s="67"/>
      <c r="AI359" s="67"/>
      <c r="AJ359" s="67"/>
      <c r="AK359" s="67"/>
      <c r="AL359" s="67"/>
      <c r="AM359" s="67"/>
      <c r="AN359" s="67"/>
      <c r="AO359" s="67"/>
      <c r="AP359" s="67"/>
      <c r="AQ359" s="67"/>
      <c r="AR359" s="67"/>
      <c r="AS359" s="67"/>
      <c r="AT359" s="67"/>
      <c r="AU359" s="67"/>
      <c r="AV359" s="67"/>
      <c r="AW359" s="67"/>
      <c r="AX359" s="67"/>
      <c r="AY359" s="67"/>
      <c r="AZ359" s="67"/>
      <c r="BA359" s="67"/>
      <c r="BB359" s="67"/>
      <c r="BC359" s="67"/>
      <c r="BD359" s="67"/>
      <c r="BE359" s="67"/>
      <c r="BF359" s="67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</row>
    <row r="360" spans="1:93" ht="14.2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  <c r="AA360" s="67"/>
      <c r="AB360" s="67"/>
      <c r="AC360" s="67"/>
      <c r="AD360" s="67"/>
      <c r="AE360" s="67"/>
      <c r="AF360" s="67"/>
      <c r="AG360" s="67"/>
      <c r="AH360" s="67"/>
      <c r="AI360" s="67"/>
      <c r="AJ360" s="67"/>
      <c r="AK360" s="67"/>
      <c r="AL360" s="67"/>
      <c r="AM360" s="67"/>
      <c r="AN360" s="67"/>
      <c r="AO360" s="67"/>
      <c r="AP360" s="67"/>
      <c r="AQ360" s="67"/>
      <c r="AR360" s="67"/>
      <c r="AS360" s="67"/>
      <c r="AT360" s="67"/>
      <c r="AU360" s="67"/>
      <c r="AV360" s="67"/>
      <c r="AW360" s="67"/>
      <c r="AX360" s="67"/>
      <c r="AY360" s="67"/>
      <c r="AZ360" s="67"/>
      <c r="BA360" s="67"/>
      <c r="BB360" s="67"/>
      <c r="BC360" s="67"/>
      <c r="BD360" s="67"/>
      <c r="BE360" s="67"/>
      <c r="BF360" s="67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</row>
    <row r="361" spans="1:93" ht="14.2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  <c r="AA361" s="67"/>
      <c r="AB361" s="67"/>
      <c r="AC361" s="67"/>
      <c r="AD361" s="67"/>
      <c r="AE361" s="67"/>
      <c r="AF361" s="67"/>
      <c r="AG361" s="67"/>
      <c r="AH361" s="67"/>
      <c r="AI361" s="67"/>
      <c r="AJ361" s="67"/>
      <c r="AK361" s="67"/>
      <c r="AL361" s="67"/>
      <c r="AM361" s="67"/>
      <c r="AN361" s="67"/>
      <c r="AO361" s="67"/>
      <c r="AP361" s="67"/>
      <c r="AQ361" s="67"/>
      <c r="AR361" s="67"/>
      <c r="AS361" s="67"/>
      <c r="AT361" s="67"/>
      <c r="AU361" s="67"/>
      <c r="AV361" s="67"/>
      <c r="AW361" s="67"/>
      <c r="AX361" s="67"/>
      <c r="AY361" s="67"/>
      <c r="AZ361" s="67"/>
      <c r="BA361" s="67"/>
      <c r="BB361" s="67"/>
      <c r="BC361" s="67"/>
      <c r="BD361" s="67"/>
      <c r="BE361" s="67"/>
      <c r="BF361" s="67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</row>
    <row r="362" spans="1:93" ht="14.2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67"/>
      <c r="X362" s="67"/>
      <c r="Y362" s="67"/>
      <c r="Z362" s="67"/>
      <c r="AA362" s="67"/>
      <c r="AB362" s="67"/>
      <c r="AC362" s="67"/>
      <c r="AD362" s="67"/>
      <c r="AE362" s="67"/>
      <c r="AF362" s="67"/>
      <c r="AG362" s="67"/>
      <c r="AH362" s="67"/>
      <c r="AI362" s="67"/>
      <c r="AJ362" s="67"/>
      <c r="AK362" s="67"/>
      <c r="AL362" s="67"/>
      <c r="AM362" s="67"/>
      <c r="AN362" s="67"/>
      <c r="AO362" s="67"/>
      <c r="AP362" s="67"/>
      <c r="AQ362" s="67"/>
      <c r="AR362" s="67"/>
      <c r="AS362" s="67"/>
      <c r="AT362" s="67"/>
      <c r="AU362" s="67"/>
      <c r="AV362" s="67"/>
      <c r="AW362" s="67"/>
      <c r="AX362" s="67"/>
      <c r="AY362" s="67"/>
      <c r="AZ362" s="67"/>
      <c r="BA362" s="67"/>
      <c r="BB362" s="67"/>
      <c r="BC362" s="67"/>
      <c r="BD362" s="67"/>
      <c r="BE362" s="67"/>
      <c r="BF362" s="67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</row>
    <row r="363" spans="1:93" ht="14.2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67"/>
      <c r="X363" s="67"/>
      <c r="Y363" s="67"/>
      <c r="Z363" s="67"/>
      <c r="AA363" s="67"/>
      <c r="AB363" s="67"/>
      <c r="AC363" s="67"/>
      <c r="AD363" s="67"/>
      <c r="AE363" s="67"/>
      <c r="AF363" s="67"/>
      <c r="AG363" s="67"/>
      <c r="AH363" s="67"/>
      <c r="AI363" s="67"/>
      <c r="AJ363" s="67"/>
      <c r="AK363" s="67"/>
      <c r="AL363" s="67"/>
      <c r="AM363" s="67"/>
      <c r="AN363" s="67"/>
      <c r="AO363" s="67"/>
      <c r="AP363" s="67"/>
      <c r="AQ363" s="67"/>
      <c r="AR363" s="67"/>
      <c r="AS363" s="67"/>
      <c r="AT363" s="67"/>
      <c r="AU363" s="67"/>
      <c r="AV363" s="67"/>
      <c r="AW363" s="67"/>
      <c r="AX363" s="67"/>
      <c r="AY363" s="67"/>
      <c r="AZ363" s="67"/>
      <c r="BA363" s="67"/>
      <c r="BB363" s="67"/>
      <c r="BC363" s="67"/>
      <c r="BD363" s="67"/>
      <c r="BE363" s="67"/>
      <c r="BF363" s="67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</row>
    <row r="364" spans="1:93" ht="14.2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67"/>
      <c r="X364" s="67"/>
      <c r="Y364" s="67"/>
      <c r="Z364" s="67"/>
      <c r="AA364" s="67"/>
      <c r="AB364" s="67"/>
      <c r="AC364" s="67"/>
      <c r="AD364" s="67"/>
      <c r="AE364" s="67"/>
      <c r="AF364" s="67"/>
      <c r="AG364" s="67"/>
      <c r="AH364" s="67"/>
      <c r="AI364" s="67"/>
      <c r="AJ364" s="67"/>
      <c r="AK364" s="67"/>
      <c r="AL364" s="67"/>
      <c r="AM364" s="67"/>
      <c r="AN364" s="67"/>
      <c r="AO364" s="67"/>
      <c r="AP364" s="67"/>
      <c r="AQ364" s="67"/>
      <c r="AR364" s="67"/>
      <c r="AS364" s="67"/>
      <c r="AT364" s="67"/>
      <c r="AU364" s="67"/>
      <c r="AV364" s="67"/>
      <c r="AW364" s="67"/>
      <c r="AX364" s="67"/>
      <c r="AY364" s="67"/>
      <c r="AZ364" s="67"/>
      <c r="BA364" s="67"/>
      <c r="BB364" s="67"/>
      <c r="BC364" s="67"/>
      <c r="BD364" s="67"/>
      <c r="BE364" s="67"/>
      <c r="BF364" s="67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</row>
    <row r="365" spans="1:93" ht="14.2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67"/>
      <c r="X365" s="67"/>
      <c r="Y365" s="67"/>
      <c r="Z365" s="67"/>
      <c r="AA365" s="67"/>
      <c r="AB365" s="67"/>
      <c r="AC365" s="67"/>
      <c r="AD365" s="67"/>
      <c r="AE365" s="67"/>
      <c r="AF365" s="67"/>
      <c r="AG365" s="67"/>
      <c r="AH365" s="67"/>
      <c r="AI365" s="67"/>
      <c r="AJ365" s="67"/>
      <c r="AK365" s="67"/>
      <c r="AL365" s="67"/>
      <c r="AM365" s="67"/>
      <c r="AN365" s="67"/>
      <c r="AO365" s="67"/>
      <c r="AP365" s="67"/>
      <c r="AQ365" s="67"/>
      <c r="AR365" s="67"/>
      <c r="AS365" s="67"/>
      <c r="AT365" s="67"/>
      <c r="AU365" s="67"/>
      <c r="AV365" s="67"/>
      <c r="AW365" s="67"/>
      <c r="AX365" s="67"/>
      <c r="AY365" s="67"/>
      <c r="AZ365" s="67"/>
      <c r="BA365" s="67"/>
      <c r="BB365" s="67"/>
      <c r="BC365" s="67"/>
      <c r="BD365" s="67"/>
      <c r="BE365" s="67"/>
      <c r="BF365" s="67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</row>
    <row r="366" spans="1:93" ht="14.2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67"/>
      <c r="X366" s="67"/>
      <c r="Y366" s="67"/>
      <c r="Z366" s="67"/>
      <c r="AA366" s="67"/>
      <c r="AB366" s="67"/>
      <c r="AC366" s="67"/>
      <c r="AD366" s="67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/>
      <c r="BC366" s="67"/>
      <c r="BD366" s="67"/>
      <c r="BE366" s="67"/>
      <c r="BF366" s="67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</row>
    <row r="367" spans="1:93" ht="14.2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67"/>
      <c r="X367" s="67"/>
      <c r="Y367" s="67"/>
      <c r="Z367" s="67"/>
      <c r="AA367" s="67"/>
      <c r="AB367" s="67"/>
      <c r="AC367" s="67"/>
      <c r="AD367" s="67"/>
      <c r="AE367" s="67"/>
      <c r="AF367" s="67"/>
      <c r="AG367" s="67"/>
      <c r="AH367" s="67"/>
      <c r="AI367" s="67"/>
      <c r="AJ367" s="67"/>
      <c r="AK367" s="67"/>
      <c r="AL367" s="67"/>
      <c r="AM367" s="67"/>
      <c r="AN367" s="67"/>
      <c r="AO367" s="67"/>
      <c r="AP367" s="67"/>
      <c r="AQ367" s="67"/>
      <c r="AR367" s="67"/>
      <c r="AS367" s="67"/>
      <c r="AT367" s="67"/>
      <c r="AU367" s="67"/>
      <c r="AV367" s="67"/>
      <c r="AW367" s="67"/>
      <c r="AX367" s="67"/>
      <c r="AY367" s="67"/>
      <c r="AZ367" s="67"/>
      <c r="BA367" s="67"/>
      <c r="BB367" s="67"/>
      <c r="BC367" s="67"/>
      <c r="BD367" s="67"/>
      <c r="BE367" s="67"/>
      <c r="BF367" s="67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</row>
    <row r="368" spans="1:93" ht="14.2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67"/>
      <c r="X368" s="67"/>
      <c r="Y368" s="67"/>
      <c r="Z368" s="67"/>
      <c r="AA368" s="67"/>
      <c r="AB368" s="67"/>
      <c r="AC368" s="67"/>
      <c r="AD368" s="67"/>
      <c r="AE368" s="67"/>
      <c r="AF368" s="67"/>
      <c r="AG368" s="67"/>
      <c r="AH368" s="67"/>
      <c r="AI368" s="67"/>
      <c r="AJ368" s="67"/>
      <c r="AK368" s="67"/>
      <c r="AL368" s="67"/>
      <c r="AM368" s="67"/>
      <c r="AN368" s="67"/>
      <c r="AO368" s="67"/>
      <c r="AP368" s="67"/>
      <c r="AQ368" s="67"/>
      <c r="AR368" s="67"/>
      <c r="AS368" s="67"/>
      <c r="AT368" s="67"/>
      <c r="AU368" s="67"/>
      <c r="AV368" s="67"/>
      <c r="AW368" s="67"/>
      <c r="AX368" s="67"/>
      <c r="AY368" s="67"/>
      <c r="AZ368" s="67"/>
      <c r="BA368" s="67"/>
      <c r="BB368" s="67"/>
      <c r="BC368" s="67"/>
      <c r="BD368" s="67"/>
      <c r="BE368" s="67"/>
      <c r="BF368" s="67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</row>
    <row r="369" spans="1:93" ht="14.2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67"/>
      <c r="X369" s="67"/>
      <c r="Y369" s="67"/>
      <c r="Z369" s="67"/>
      <c r="AA369" s="67"/>
      <c r="AB369" s="67"/>
      <c r="AC369" s="67"/>
      <c r="AD369" s="67"/>
      <c r="AE369" s="67"/>
      <c r="AF369" s="67"/>
      <c r="AG369" s="67"/>
      <c r="AH369" s="67"/>
      <c r="AI369" s="67"/>
      <c r="AJ369" s="67"/>
      <c r="AK369" s="67"/>
      <c r="AL369" s="67"/>
      <c r="AM369" s="67"/>
      <c r="AN369" s="67"/>
      <c r="AO369" s="67"/>
      <c r="AP369" s="67"/>
      <c r="AQ369" s="67"/>
      <c r="AR369" s="67"/>
      <c r="AS369" s="67"/>
      <c r="AT369" s="67"/>
      <c r="AU369" s="67"/>
      <c r="AV369" s="67"/>
      <c r="AW369" s="67"/>
      <c r="AX369" s="67"/>
      <c r="AY369" s="67"/>
      <c r="AZ369" s="67"/>
      <c r="BA369" s="67"/>
      <c r="BB369" s="67"/>
      <c r="BC369" s="67"/>
      <c r="BD369" s="67"/>
      <c r="BE369" s="67"/>
      <c r="BF369" s="67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</row>
    <row r="370" spans="1:93" ht="14.2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67"/>
      <c r="X370" s="67"/>
      <c r="Y370" s="67"/>
      <c r="Z370" s="67"/>
      <c r="AA370" s="67"/>
      <c r="AB370" s="67"/>
      <c r="AC370" s="67"/>
      <c r="AD370" s="67"/>
      <c r="AE370" s="67"/>
      <c r="AF370" s="67"/>
      <c r="AG370" s="67"/>
      <c r="AH370" s="67"/>
      <c r="AI370" s="67"/>
      <c r="AJ370" s="67"/>
      <c r="AK370" s="67"/>
      <c r="AL370" s="67"/>
      <c r="AM370" s="67"/>
      <c r="AN370" s="67"/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67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</row>
    <row r="371" spans="1:93" ht="14.2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67"/>
      <c r="X371" s="67"/>
      <c r="Y371" s="67"/>
      <c r="Z371" s="67"/>
      <c r="AA371" s="67"/>
      <c r="AB371" s="67"/>
      <c r="AC371" s="67"/>
      <c r="AD371" s="67"/>
      <c r="AE371" s="67"/>
      <c r="AF371" s="67"/>
      <c r="AG371" s="67"/>
      <c r="AH371" s="67"/>
      <c r="AI371" s="67"/>
      <c r="AJ371" s="67"/>
      <c r="AK371" s="67"/>
      <c r="AL371" s="67"/>
      <c r="AM371" s="67"/>
      <c r="AN371" s="67"/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67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</row>
    <row r="372" spans="1:93" ht="14.2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67"/>
      <c r="X372" s="67"/>
      <c r="Y372" s="67"/>
      <c r="Z372" s="67"/>
      <c r="AA372" s="67"/>
      <c r="AB372" s="67"/>
      <c r="AC372" s="67"/>
      <c r="AD372" s="67"/>
      <c r="AE372" s="67"/>
      <c r="AF372" s="67"/>
      <c r="AG372" s="67"/>
      <c r="AH372" s="67"/>
      <c r="AI372" s="67"/>
      <c r="AJ372" s="67"/>
      <c r="AK372" s="67"/>
      <c r="AL372" s="67"/>
      <c r="AM372" s="67"/>
      <c r="AN372" s="67"/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67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</row>
    <row r="373" spans="1:93" ht="14.2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67"/>
      <c r="X373" s="67"/>
      <c r="Y373" s="67"/>
      <c r="Z373" s="67"/>
      <c r="AA373" s="67"/>
      <c r="AB373" s="67"/>
      <c r="AC373" s="67"/>
      <c r="AD373" s="67"/>
      <c r="AE373" s="67"/>
      <c r="AF373" s="67"/>
      <c r="AG373" s="67"/>
      <c r="AH373" s="67"/>
      <c r="AI373" s="67"/>
      <c r="AJ373" s="67"/>
      <c r="AK373" s="67"/>
      <c r="AL373" s="67"/>
      <c r="AM373" s="67"/>
      <c r="AN373" s="67"/>
      <c r="AO373" s="67"/>
      <c r="AP373" s="67"/>
      <c r="AQ373" s="67"/>
      <c r="AR373" s="67"/>
      <c r="AS373" s="67"/>
      <c r="AT373" s="67"/>
      <c r="AU373" s="67"/>
      <c r="AV373" s="67"/>
      <c r="AW373" s="67"/>
      <c r="AX373" s="67"/>
      <c r="AY373" s="67"/>
      <c r="AZ373" s="67"/>
      <c r="BA373" s="67"/>
      <c r="BB373" s="67"/>
      <c r="BC373" s="67"/>
      <c r="BD373" s="67"/>
      <c r="BE373" s="67"/>
      <c r="BF373" s="67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</row>
    <row r="374" spans="1:93" ht="14.2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67"/>
      <c r="X374" s="67"/>
      <c r="Y374" s="67"/>
      <c r="Z374" s="67"/>
      <c r="AA374" s="67"/>
      <c r="AB374" s="67"/>
      <c r="AC374" s="67"/>
      <c r="AD374" s="67"/>
      <c r="AE374" s="67"/>
      <c r="AF374" s="67"/>
      <c r="AG374" s="67"/>
      <c r="AH374" s="67"/>
      <c r="AI374" s="67"/>
      <c r="AJ374" s="67"/>
      <c r="AK374" s="67"/>
      <c r="AL374" s="67"/>
      <c r="AM374" s="67"/>
      <c r="AN374" s="67"/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67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</row>
    <row r="375" spans="1:93" ht="14.2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67"/>
      <c r="X375" s="67"/>
      <c r="Y375" s="67"/>
      <c r="Z375" s="67"/>
      <c r="AA375" s="67"/>
      <c r="AB375" s="67"/>
      <c r="AC375" s="67"/>
      <c r="AD375" s="67"/>
      <c r="AE375" s="67"/>
      <c r="AF375" s="67"/>
      <c r="AG375" s="67"/>
      <c r="AH375" s="67"/>
      <c r="AI375" s="67"/>
      <c r="AJ375" s="67"/>
      <c r="AK375" s="67"/>
      <c r="AL375" s="67"/>
      <c r="AM375" s="67"/>
      <c r="AN375" s="67"/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67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</row>
    <row r="376" spans="1:93" ht="14.2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  <c r="AI376" s="67"/>
      <c r="AJ376" s="67"/>
      <c r="AK376" s="67"/>
      <c r="AL376" s="67"/>
      <c r="AM376" s="67"/>
      <c r="AN376" s="67"/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67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</row>
    <row r="377" spans="1:93" ht="14.2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67"/>
      <c r="X377" s="67"/>
      <c r="Y377" s="67"/>
      <c r="Z377" s="67"/>
      <c r="AA377" s="67"/>
      <c r="AB377" s="67"/>
      <c r="AC377" s="67"/>
      <c r="AD377" s="67"/>
      <c r="AE377" s="67"/>
      <c r="AF377" s="67"/>
      <c r="AG377" s="67"/>
      <c r="AH377" s="67"/>
      <c r="AI377" s="67"/>
      <c r="AJ377" s="67"/>
      <c r="AK377" s="67"/>
      <c r="AL377" s="67"/>
      <c r="AM377" s="67"/>
      <c r="AN377" s="67"/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67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</row>
    <row r="378" spans="1:93" ht="14.2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67"/>
      <c r="X378" s="67"/>
      <c r="Y378" s="67"/>
      <c r="Z378" s="67"/>
      <c r="AA378" s="67"/>
      <c r="AB378" s="67"/>
      <c r="AC378" s="67"/>
      <c r="AD378" s="67"/>
      <c r="AE378" s="67"/>
      <c r="AF378" s="67"/>
      <c r="AG378" s="67"/>
      <c r="AH378" s="67"/>
      <c r="AI378" s="67"/>
      <c r="AJ378" s="67"/>
      <c r="AK378" s="67"/>
      <c r="AL378" s="67"/>
      <c r="AM378" s="67"/>
      <c r="AN378" s="67"/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67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</row>
    <row r="379" spans="1:93" ht="14.2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67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</row>
    <row r="380" spans="1:93" ht="14.2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67"/>
      <c r="X380" s="67"/>
      <c r="Y380" s="67"/>
      <c r="Z380" s="67"/>
      <c r="AA380" s="67"/>
      <c r="AB380" s="67"/>
      <c r="AC380" s="67"/>
      <c r="AD380" s="67"/>
      <c r="AE380" s="67"/>
      <c r="AF380" s="67"/>
      <c r="AG380" s="67"/>
      <c r="AH380" s="67"/>
      <c r="AI380" s="67"/>
      <c r="AJ380" s="67"/>
      <c r="AK380" s="67"/>
      <c r="AL380" s="67"/>
      <c r="AM380" s="67"/>
      <c r="AN380" s="67"/>
      <c r="AO380" s="67"/>
      <c r="AP380" s="67"/>
      <c r="AQ380" s="67"/>
      <c r="AR380" s="67"/>
      <c r="AS380" s="67"/>
      <c r="AT380" s="67"/>
      <c r="AU380" s="67"/>
      <c r="AV380" s="67"/>
      <c r="AW380" s="67"/>
      <c r="AX380" s="67"/>
      <c r="AY380" s="67"/>
      <c r="AZ380" s="67"/>
      <c r="BA380" s="67"/>
      <c r="BB380" s="67"/>
      <c r="BC380" s="67"/>
      <c r="BD380" s="67"/>
      <c r="BE380" s="67"/>
      <c r="BF380" s="67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</row>
    <row r="381" spans="1:93" ht="14.2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67"/>
      <c r="X381" s="67"/>
      <c r="Y381" s="67"/>
      <c r="Z381" s="67"/>
      <c r="AA381" s="67"/>
      <c r="AB381" s="67"/>
      <c r="AC381" s="67"/>
      <c r="AD381" s="67"/>
      <c r="AE381" s="67"/>
      <c r="AF381" s="67"/>
      <c r="AG381" s="67"/>
      <c r="AH381" s="67"/>
      <c r="AI381" s="67"/>
      <c r="AJ381" s="67"/>
      <c r="AK381" s="67"/>
      <c r="AL381" s="67"/>
      <c r="AM381" s="67"/>
      <c r="AN381" s="67"/>
      <c r="AO381" s="67"/>
      <c r="AP381" s="67"/>
      <c r="AQ381" s="67"/>
      <c r="AR381" s="67"/>
      <c r="AS381" s="67"/>
      <c r="AT381" s="67"/>
      <c r="AU381" s="67"/>
      <c r="AV381" s="67"/>
      <c r="AW381" s="67"/>
      <c r="AX381" s="67"/>
      <c r="AY381" s="67"/>
      <c r="AZ381" s="67"/>
      <c r="BA381" s="67"/>
      <c r="BB381" s="67"/>
      <c r="BC381" s="67"/>
      <c r="BD381" s="67"/>
      <c r="BE381" s="67"/>
      <c r="BF381" s="67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</row>
    <row r="382" spans="1:93" ht="14.2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67"/>
      <c r="X382" s="67"/>
      <c r="Y382" s="67"/>
      <c r="Z382" s="67"/>
      <c r="AA382" s="67"/>
      <c r="AB382" s="67"/>
      <c r="AC382" s="67"/>
      <c r="AD382" s="67"/>
      <c r="AE382" s="67"/>
      <c r="AF382" s="67"/>
      <c r="AG382" s="67"/>
      <c r="AH382" s="67"/>
      <c r="AI382" s="67"/>
      <c r="AJ382" s="67"/>
      <c r="AK382" s="67"/>
      <c r="AL382" s="67"/>
      <c r="AM382" s="67"/>
      <c r="AN382" s="67"/>
      <c r="AO382" s="67"/>
      <c r="AP382" s="67"/>
      <c r="AQ382" s="67"/>
      <c r="AR382" s="67"/>
      <c r="AS382" s="67"/>
      <c r="AT382" s="67"/>
      <c r="AU382" s="67"/>
      <c r="AV382" s="67"/>
      <c r="AW382" s="67"/>
      <c r="AX382" s="67"/>
      <c r="AY382" s="67"/>
      <c r="AZ382" s="67"/>
      <c r="BA382" s="67"/>
      <c r="BB382" s="67"/>
      <c r="BC382" s="67"/>
      <c r="BD382" s="67"/>
      <c r="BE382" s="67"/>
      <c r="BF382" s="67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</row>
    <row r="383" spans="1:93" ht="14.2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67"/>
      <c r="X383" s="67"/>
      <c r="Y383" s="67"/>
      <c r="Z383" s="67"/>
      <c r="AA383" s="67"/>
      <c r="AB383" s="67"/>
      <c r="AC383" s="67"/>
      <c r="AD383" s="67"/>
      <c r="AE383" s="67"/>
      <c r="AF383" s="67"/>
      <c r="AG383" s="67"/>
      <c r="AH383" s="67"/>
      <c r="AI383" s="67"/>
      <c r="AJ383" s="67"/>
      <c r="AK383" s="67"/>
      <c r="AL383" s="67"/>
      <c r="AM383" s="67"/>
      <c r="AN383" s="67"/>
      <c r="AO383" s="67"/>
      <c r="AP383" s="67"/>
      <c r="AQ383" s="67"/>
      <c r="AR383" s="67"/>
      <c r="AS383" s="67"/>
      <c r="AT383" s="67"/>
      <c r="AU383" s="67"/>
      <c r="AV383" s="67"/>
      <c r="AW383" s="67"/>
      <c r="AX383" s="67"/>
      <c r="AY383" s="67"/>
      <c r="AZ383" s="67"/>
      <c r="BA383" s="67"/>
      <c r="BB383" s="67"/>
      <c r="BC383" s="67"/>
      <c r="BD383" s="67"/>
      <c r="BE383" s="67"/>
      <c r="BF383" s="67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</row>
    <row r="384" spans="1:93" ht="14.2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67"/>
      <c r="X384" s="67"/>
      <c r="Y384" s="67"/>
      <c r="Z384" s="67"/>
      <c r="AA384" s="67"/>
      <c r="AB384" s="67"/>
      <c r="AC384" s="67"/>
      <c r="AD384" s="67"/>
      <c r="AE384" s="67"/>
      <c r="AF384" s="67"/>
      <c r="AG384" s="67"/>
      <c r="AH384" s="67"/>
      <c r="AI384" s="67"/>
      <c r="AJ384" s="67"/>
      <c r="AK384" s="67"/>
      <c r="AL384" s="67"/>
      <c r="AM384" s="67"/>
      <c r="AN384" s="67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/>
      <c r="BB384" s="67"/>
      <c r="BC384" s="67"/>
      <c r="BD384" s="67"/>
      <c r="BE384" s="67"/>
      <c r="BF384" s="67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</row>
    <row r="385" spans="1:93" ht="14.2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67"/>
      <c r="X385" s="67"/>
      <c r="Y385" s="67"/>
      <c r="Z385" s="67"/>
      <c r="AA385" s="67"/>
      <c r="AB385" s="67"/>
      <c r="AC385" s="67"/>
      <c r="AD385" s="67"/>
      <c r="AE385" s="67"/>
      <c r="AF385" s="67"/>
      <c r="AG385" s="67"/>
      <c r="AH385" s="67"/>
      <c r="AI385" s="67"/>
      <c r="AJ385" s="67"/>
      <c r="AK385" s="67"/>
      <c r="AL385" s="67"/>
      <c r="AM385" s="67"/>
      <c r="AN385" s="67"/>
      <c r="AO385" s="67"/>
      <c r="AP385" s="67"/>
      <c r="AQ385" s="67"/>
      <c r="AR385" s="67"/>
      <c r="AS385" s="67"/>
      <c r="AT385" s="67"/>
      <c r="AU385" s="67"/>
      <c r="AV385" s="67"/>
      <c r="AW385" s="67"/>
      <c r="AX385" s="67"/>
      <c r="AY385" s="67"/>
      <c r="AZ385" s="67"/>
      <c r="BA385" s="67"/>
      <c r="BB385" s="67"/>
      <c r="BC385" s="67"/>
      <c r="BD385" s="67"/>
      <c r="BE385" s="67"/>
      <c r="BF385" s="67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</row>
    <row r="386" spans="1:93" ht="14.2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67"/>
      <c r="X386" s="67"/>
      <c r="Y386" s="67"/>
      <c r="Z386" s="67"/>
      <c r="AA386" s="67"/>
      <c r="AB386" s="67"/>
      <c r="AC386" s="67"/>
      <c r="AD386" s="67"/>
      <c r="AE386" s="67"/>
      <c r="AF386" s="67"/>
      <c r="AG386" s="67"/>
      <c r="AH386" s="67"/>
      <c r="AI386" s="67"/>
      <c r="AJ386" s="67"/>
      <c r="AK386" s="67"/>
      <c r="AL386" s="67"/>
      <c r="AM386" s="67"/>
      <c r="AN386" s="67"/>
      <c r="AO386" s="67"/>
      <c r="AP386" s="67"/>
      <c r="AQ386" s="67"/>
      <c r="AR386" s="67"/>
      <c r="AS386" s="67"/>
      <c r="AT386" s="67"/>
      <c r="AU386" s="67"/>
      <c r="AV386" s="67"/>
      <c r="AW386" s="67"/>
      <c r="AX386" s="67"/>
      <c r="AY386" s="67"/>
      <c r="AZ386" s="67"/>
      <c r="BA386" s="67"/>
      <c r="BB386" s="67"/>
      <c r="BC386" s="67"/>
      <c r="BD386" s="67"/>
      <c r="BE386" s="67"/>
      <c r="BF386" s="67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</row>
    <row r="387" spans="1:93" ht="14.2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67"/>
      <c r="X387" s="67"/>
      <c r="Y387" s="67"/>
      <c r="Z387" s="67"/>
      <c r="AA387" s="67"/>
      <c r="AB387" s="67"/>
      <c r="AC387" s="67"/>
      <c r="AD387" s="67"/>
      <c r="AE387" s="67"/>
      <c r="AF387" s="67"/>
      <c r="AG387" s="67"/>
      <c r="AH387" s="67"/>
      <c r="AI387" s="67"/>
      <c r="AJ387" s="67"/>
      <c r="AK387" s="67"/>
      <c r="AL387" s="67"/>
      <c r="AM387" s="67"/>
      <c r="AN387" s="67"/>
      <c r="AO387" s="67"/>
      <c r="AP387" s="67"/>
      <c r="AQ387" s="67"/>
      <c r="AR387" s="67"/>
      <c r="AS387" s="67"/>
      <c r="AT387" s="67"/>
      <c r="AU387" s="67"/>
      <c r="AV387" s="67"/>
      <c r="AW387" s="67"/>
      <c r="AX387" s="67"/>
      <c r="AY387" s="67"/>
      <c r="AZ387" s="67"/>
      <c r="BA387" s="67"/>
      <c r="BB387" s="67"/>
      <c r="BC387" s="67"/>
      <c r="BD387" s="67"/>
      <c r="BE387" s="67"/>
      <c r="BF387" s="67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</row>
    <row r="388" spans="1:93" ht="14.2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67"/>
      <c r="X388" s="67"/>
      <c r="Y388" s="67"/>
      <c r="Z388" s="67"/>
      <c r="AA388" s="67"/>
      <c r="AB388" s="67"/>
      <c r="AC388" s="67"/>
      <c r="AD388" s="67"/>
      <c r="AE388" s="67"/>
      <c r="AF388" s="67"/>
      <c r="AG388" s="67"/>
      <c r="AH388" s="67"/>
      <c r="AI388" s="67"/>
      <c r="AJ388" s="67"/>
      <c r="AK388" s="67"/>
      <c r="AL388" s="67"/>
      <c r="AM388" s="67"/>
      <c r="AN388" s="67"/>
      <c r="AO388" s="67"/>
      <c r="AP388" s="67"/>
      <c r="AQ388" s="67"/>
      <c r="AR388" s="67"/>
      <c r="AS388" s="67"/>
      <c r="AT388" s="67"/>
      <c r="AU388" s="67"/>
      <c r="AV388" s="67"/>
      <c r="AW388" s="67"/>
      <c r="AX388" s="67"/>
      <c r="AY388" s="67"/>
      <c r="AZ388" s="67"/>
      <c r="BA388" s="67"/>
      <c r="BB388" s="67"/>
      <c r="BC388" s="67"/>
      <c r="BD388" s="67"/>
      <c r="BE388" s="67"/>
      <c r="BF388" s="67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</row>
    <row r="389" spans="1:93" ht="14.2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67"/>
      <c r="X389" s="67"/>
      <c r="Y389" s="67"/>
      <c r="Z389" s="67"/>
      <c r="AA389" s="67"/>
      <c r="AB389" s="67"/>
      <c r="AC389" s="67"/>
      <c r="AD389" s="67"/>
      <c r="AE389" s="67"/>
      <c r="AF389" s="67"/>
      <c r="AG389" s="67"/>
      <c r="AH389" s="67"/>
      <c r="AI389" s="67"/>
      <c r="AJ389" s="67"/>
      <c r="AK389" s="67"/>
      <c r="AL389" s="67"/>
      <c r="AM389" s="67"/>
      <c r="AN389" s="67"/>
      <c r="AO389" s="67"/>
      <c r="AP389" s="67"/>
      <c r="AQ389" s="67"/>
      <c r="AR389" s="67"/>
      <c r="AS389" s="67"/>
      <c r="AT389" s="67"/>
      <c r="AU389" s="67"/>
      <c r="AV389" s="67"/>
      <c r="AW389" s="67"/>
      <c r="AX389" s="67"/>
      <c r="AY389" s="67"/>
      <c r="AZ389" s="67"/>
      <c r="BA389" s="67"/>
      <c r="BB389" s="67"/>
      <c r="BC389" s="67"/>
      <c r="BD389" s="67"/>
      <c r="BE389" s="67"/>
      <c r="BF389" s="67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</row>
    <row r="390" spans="1:93" ht="14.2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67"/>
      <c r="X390" s="67"/>
      <c r="Y390" s="67"/>
      <c r="Z390" s="67"/>
      <c r="AA390" s="67"/>
      <c r="AB390" s="67"/>
      <c r="AC390" s="67"/>
      <c r="AD390" s="67"/>
      <c r="AE390" s="67"/>
      <c r="AF390" s="67"/>
      <c r="AG390" s="67"/>
      <c r="AH390" s="67"/>
      <c r="AI390" s="67"/>
      <c r="AJ390" s="67"/>
      <c r="AK390" s="67"/>
      <c r="AL390" s="67"/>
      <c r="AM390" s="67"/>
      <c r="AN390" s="67"/>
      <c r="AO390" s="67"/>
      <c r="AP390" s="67"/>
      <c r="AQ390" s="67"/>
      <c r="AR390" s="67"/>
      <c r="AS390" s="67"/>
      <c r="AT390" s="67"/>
      <c r="AU390" s="67"/>
      <c r="AV390" s="67"/>
      <c r="AW390" s="67"/>
      <c r="AX390" s="67"/>
      <c r="AY390" s="67"/>
      <c r="AZ390" s="67"/>
      <c r="BA390" s="67"/>
      <c r="BB390" s="67"/>
      <c r="BC390" s="67"/>
      <c r="BD390" s="67"/>
      <c r="BE390" s="67"/>
      <c r="BF390" s="67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</row>
    <row r="391" spans="1:93" ht="14.2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67"/>
      <c r="X391" s="67"/>
      <c r="Y391" s="67"/>
      <c r="Z391" s="67"/>
      <c r="AA391" s="67"/>
      <c r="AB391" s="67"/>
      <c r="AC391" s="67"/>
      <c r="AD391" s="67"/>
      <c r="AE391" s="67"/>
      <c r="AF391" s="67"/>
      <c r="AG391" s="67"/>
      <c r="AH391" s="67"/>
      <c r="AI391" s="67"/>
      <c r="AJ391" s="67"/>
      <c r="AK391" s="67"/>
      <c r="AL391" s="67"/>
      <c r="AM391" s="67"/>
      <c r="AN391" s="67"/>
      <c r="AO391" s="67"/>
      <c r="AP391" s="67"/>
      <c r="AQ391" s="67"/>
      <c r="AR391" s="67"/>
      <c r="AS391" s="67"/>
      <c r="AT391" s="67"/>
      <c r="AU391" s="67"/>
      <c r="AV391" s="67"/>
      <c r="AW391" s="67"/>
      <c r="AX391" s="67"/>
      <c r="AY391" s="67"/>
      <c r="AZ391" s="67"/>
      <c r="BA391" s="67"/>
      <c r="BB391" s="67"/>
      <c r="BC391" s="67"/>
      <c r="BD391" s="67"/>
      <c r="BE391" s="67"/>
      <c r="BF391" s="67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</row>
    <row r="392" spans="1:93" ht="14.2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67"/>
      <c r="X392" s="67"/>
      <c r="Y392" s="67"/>
      <c r="Z392" s="67"/>
      <c r="AA392" s="67"/>
      <c r="AB392" s="67"/>
      <c r="AC392" s="67"/>
      <c r="AD392" s="67"/>
      <c r="AE392" s="67"/>
      <c r="AF392" s="67"/>
      <c r="AG392" s="67"/>
      <c r="AH392" s="67"/>
      <c r="AI392" s="67"/>
      <c r="AJ392" s="67"/>
      <c r="AK392" s="67"/>
      <c r="AL392" s="67"/>
      <c r="AM392" s="67"/>
      <c r="AN392" s="67"/>
      <c r="AO392" s="67"/>
      <c r="AP392" s="67"/>
      <c r="AQ392" s="67"/>
      <c r="AR392" s="67"/>
      <c r="AS392" s="67"/>
      <c r="AT392" s="67"/>
      <c r="AU392" s="67"/>
      <c r="AV392" s="67"/>
      <c r="AW392" s="67"/>
      <c r="AX392" s="67"/>
      <c r="AY392" s="67"/>
      <c r="AZ392" s="67"/>
      <c r="BA392" s="67"/>
      <c r="BB392" s="67"/>
      <c r="BC392" s="67"/>
      <c r="BD392" s="67"/>
      <c r="BE392" s="67"/>
      <c r="BF392" s="67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</row>
    <row r="393" spans="1:93" ht="14.2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67"/>
      <c r="X393" s="67"/>
      <c r="Y393" s="67"/>
      <c r="Z393" s="67"/>
      <c r="AA393" s="67"/>
      <c r="AB393" s="67"/>
      <c r="AC393" s="67"/>
      <c r="AD393" s="67"/>
      <c r="AE393" s="67"/>
      <c r="AF393" s="67"/>
      <c r="AG393" s="67"/>
      <c r="AH393" s="67"/>
      <c r="AI393" s="67"/>
      <c r="AJ393" s="67"/>
      <c r="AK393" s="67"/>
      <c r="AL393" s="67"/>
      <c r="AM393" s="67"/>
      <c r="AN393" s="67"/>
      <c r="AO393" s="67"/>
      <c r="AP393" s="67"/>
      <c r="AQ393" s="67"/>
      <c r="AR393" s="67"/>
      <c r="AS393" s="67"/>
      <c r="AT393" s="67"/>
      <c r="AU393" s="67"/>
      <c r="AV393" s="67"/>
      <c r="AW393" s="67"/>
      <c r="AX393" s="67"/>
      <c r="AY393" s="67"/>
      <c r="AZ393" s="67"/>
      <c r="BA393" s="67"/>
      <c r="BB393" s="67"/>
      <c r="BC393" s="67"/>
      <c r="BD393" s="67"/>
      <c r="BE393" s="67"/>
      <c r="BF393" s="67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</row>
    <row r="394" spans="1:93" ht="14.2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67"/>
      <c r="X394" s="67"/>
      <c r="Y394" s="67"/>
      <c r="Z394" s="67"/>
      <c r="AA394" s="67"/>
      <c r="AB394" s="67"/>
      <c r="AC394" s="67"/>
      <c r="AD394" s="67"/>
      <c r="AE394" s="67"/>
      <c r="AF394" s="67"/>
      <c r="AG394" s="67"/>
      <c r="AH394" s="67"/>
      <c r="AI394" s="67"/>
      <c r="AJ394" s="67"/>
      <c r="AK394" s="67"/>
      <c r="AL394" s="67"/>
      <c r="AM394" s="67"/>
      <c r="AN394" s="67"/>
      <c r="AO394" s="67"/>
      <c r="AP394" s="67"/>
      <c r="AQ394" s="67"/>
      <c r="AR394" s="67"/>
      <c r="AS394" s="67"/>
      <c r="AT394" s="67"/>
      <c r="AU394" s="67"/>
      <c r="AV394" s="67"/>
      <c r="AW394" s="67"/>
      <c r="AX394" s="67"/>
      <c r="AY394" s="67"/>
      <c r="AZ394" s="67"/>
      <c r="BA394" s="67"/>
      <c r="BB394" s="67"/>
      <c r="BC394" s="67"/>
      <c r="BD394" s="67"/>
      <c r="BE394" s="67"/>
      <c r="BF394" s="67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</row>
    <row r="395" spans="1:93" ht="14.2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67"/>
      <c r="X395" s="67"/>
      <c r="Y395" s="67"/>
      <c r="Z395" s="67"/>
      <c r="AA395" s="67"/>
      <c r="AB395" s="67"/>
      <c r="AC395" s="67"/>
      <c r="AD395" s="67"/>
      <c r="AE395" s="67"/>
      <c r="AF395" s="67"/>
      <c r="AG395" s="67"/>
      <c r="AH395" s="67"/>
      <c r="AI395" s="67"/>
      <c r="AJ395" s="67"/>
      <c r="AK395" s="67"/>
      <c r="AL395" s="67"/>
      <c r="AM395" s="67"/>
      <c r="AN395" s="67"/>
      <c r="AO395" s="67"/>
      <c r="AP395" s="67"/>
      <c r="AQ395" s="67"/>
      <c r="AR395" s="67"/>
      <c r="AS395" s="67"/>
      <c r="AT395" s="67"/>
      <c r="AU395" s="67"/>
      <c r="AV395" s="67"/>
      <c r="AW395" s="67"/>
      <c r="AX395" s="67"/>
      <c r="AY395" s="67"/>
      <c r="AZ395" s="67"/>
      <c r="BA395" s="67"/>
      <c r="BB395" s="67"/>
      <c r="BC395" s="67"/>
      <c r="BD395" s="67"/>
      <c r="BE395" s="67"/>
      <c r="BF395" s="67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</row>
    <row r="396" spans="1:93" ht="14.2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67"/>
      <c r="X396" s="67"/>
      <c r="Y396" s="67"/>
      <c r="Z396" s="67"/>
      <c r="AA396" s="67"/>
      <c r="AB396" s="67"/>
      <c r="AC396" s="67"/>
      <c r="AD396" s="67"/>
      <c r="AE396" s="67"/>
      <c r="AF396" s="67"/>
      <c r="AG396" s="67"/>
      <c r="AH396" s="67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/>
      <c r="BB396" s="67"/>
      <c r="BC396" s="67"/>
      <c r="BD396" s="67"/>
      <c r="BE396" s="67"/>
      <c r="BF396" s="67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</row>
    <row r="397" spans="1:93" ht="14.2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67"/>
      <c r="X397" s="67"/>
      <c r="Y397" s="67"/>
      <c r="Z397" s="67"/>
      <c r="AA397" s="67"/>
      <c r="AB397" s="67"/>
      <c r="AC397" s="67"/>
      <c r="AD397" s="67"/>
      <c r="AE397" s="67"/>
      <c r="AF397" s="67"/>
      <c r="AG397" s="67"/>
      <c r="AH397" s="67"/>
      <c r="AI397" s="67"/>
      <c r="AJ397" s="67"/>
      <c r="AK397" s="67"/>
      <c r="AL397" s="67"/>
      <c r="AM397" s="67"/>
      <c r="AN397" s="67"/>
      <c r="AO397" s="67"/>
      <c r="AP397" s="67"/>
      <c r="AQ397" s="67"/>
      <c r="AR397" s="67"/>
      <c r="AS397" s="67"/>
      <c r="AT397" s="67"/>
      <c r="AU397" s="67"/>
      <c r="AV397" s="67"/>
      <c r="AW397" s="67"/>
      <c r="AX397" s="67"/>
      <c r="AY397" s="67"/>
      <c r="AZ397" s="67"/>
      <c r="BA397" s="67"/>
      <c r="BB397" s="67"/>
      <c r="BC397" s="67"/>
      <c r="BD397" s="67"/>
      <c r="BE397" s="67"/>
      <c r="BF397" s="67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</row>
    <row r="398" spans="1:93" ht="14.2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67"/>
      <c r="X398" s="67"/>
      <c r="Y398" s="67"/>
      <c r="Z398" s="67"/>
      <c r="AA398" s="67"/>
      <c r="AB398" s="67"/>
      <c r="AC398" s="67"/>
      <c r="AD398" s="67"/>
      <c r="AE398" s="67"/>
      <c r="AF398" s="67"/>
      <c r="AG398" s="67"/>
      <c r="AH398" s="67"/>
      <c r="AI398" s="67"/>
      <c r="AJ398" s="67"/>
      <c r="AK398" s="67"/>
      <c r="AL398" s="67"/>
      <c r="AM398" s="67"/>
      <c r="AN398" s="67"/>
      <c r="AO398" s="67"/>
      <c r="AP398" s="67"/>
      <c r="AQ398" s="67"/>
      <c r="AR398" s="67"/>
      <c r="AS398" s="67"/>
      <c r="AT398" s="67"/>
      <c r="AU398" s="67"/>
      <c r="AV398" s="67"/>
      <c r="AW398" s="67"/>
      <c r="AX398" s="67"/>
      <c r="AY398" s="67"/>
      <c r="AZ398" s="67"/>
      <c r="BA398" s="67"/>
      <c r="BB398" s="67"/>
      <c r="BC398" s="67"/>
      <c r="BD398" s="67"/>
      <c r="BE398" s="67"/>
      <c r="BF398" s="67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</row>
    <row r="399" spans="1:93" ht="14.2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67"/>
      <c r="X399" s="67"/>
      <c r="Y399" s="67"/>
      <c r="Z399" s="67"/>
      <c r="AA399" s="67"/>
      <c r="AB399" s="67"/>
      <c r="AC399" s="67"/>
      <c r="AD399" s="67"/>
      <c r="AE399" s="67"/>
      <c r="AF399" s="67"/>
      <c r="AG399" s="67"/>
      <c r="AH399" s="67"/>
      <c r="AI399" s="67"/>
      <c r="AJ399" s="67"/>
      <c r="AK399" s="67"/>
      <c r="AL399" s="67"/>
      <c r="AM399" s="67"/>
      <c r="AN399" s="67"/>
      <c r="AO399" s="67"/>
      <c r="AP399" s="67"/>
      <c r="AQ399" s="67"/>
      <c r="AR399" s="67"/>
      <c r="AS399" s="67"/>
      <c r="AT399" s="67"/>
      <c r="AU399" s="67"/>
      <c r="AV399" s="67"/>
      <c r="AW399" s="67"/>
      <c r="AX399" s="67"/>
      <c r="AY399" s="67"/>
      <c r="AZ399" s="67"/>
      <c r="BA399" s="67"/>
      <c r="BB399" s="67"/>
      <c r="BC399" s="67"/>
      <c r="BD399" s="67"/>
      <c r="BE399" s="67"/>
      <c r="BF399" s="67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</row>
    <row r="400" spans="1:93" ht="14.2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67"/>
      <c r="X400" s="67"/>
      <c r="Y400" s="67"/>
      <c r="Z400" s="67"/>
      <c r="AA400" s="67"/>
      <c r="AB400" s="67"/>
      <c r="AC400" s="67"/>
      <c r="AD400" s="67"/>
      <c r="AE400" s="67"/>
      <c r="AF400" s="67"/>
      <c r="AG400" s="67"/>
      <c r="AH400" s="67"/>
      <c r="AI400" s="67"/>
      <c r="AJ400" s="67"/>
      <c r="AK400" s="67"/>
      <c r="AL400" s="67"/>
      <c r="AM400" s="67"/>
      <c r="AN400" s="67"/>
      <c r="AO400" s="67"/>
      <c r="AP400" s="67"/>
      <c r="AQ400" s="67"/>
      <c r="AR400" s="67"/>
      <c r="AS400" s="67"/>
      <c r="AT400" s="67"/>
      <c r="AU400" s="67"/>
      <c r="AV400" s="67"/>
      <c r="AW400" s="67"/>
      <c r="AX400" s="67"/>
      <c r="AY400" s="67"/>
      <c r="AZ400" s="67"/>
      <c r="BA400" s="67"/>
      <c r="BB400" s="67"/>
      <c r="BC400" s="67"/>
      <c r="BD400" s="67"/>
      <c r="BE400" s="67"/>
      <c r="BF400" s="67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</row>
    <row r="401" spans="1:93" ht="14.2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67"/>
      <c r="X401" s="67"/>
      <c r="Y401" s="67"/>
      <c r="Z401" s="67"/>
      <c r="AA401" s="67"/>
      <c r="AB401" s="67"/>
      <c r="AC401" s="67"/>
      <c r="AD401" s="67"/>
      <c r="AE401" s="67"/>
      <c r="AF401" s="67"/>
      <c r="AG401" s="67"/>
      <c r="AH401" s="67"/>
      <c r="AI401" s="67"/>
      <c r="AJ401" s="67"/>
      <c r="AK401" s="67"/>
      <c r="AL401" s="67"/>
      <c r="AM401" s="67"/>
      <c r="AN401" s="67"/>
      <c r="AO401" s="67"/>
      <c r="AP401" s="67"/>
      <c r="AQ401" s="67"/>
      <c r="AR401" s="67"/>
      <c r="AS401" s="67"/>
      <c r="AT401" s="67"/>
      <c r="AU401" s="67"/>
      <c r="AV401" s="67"/>
      <c r="AW401" s="67"/>
      <c r="AX401" s="67"/>
      <c r="AY401" s="67"/>
      <c r="AZ401" s="67"/>
      <c r="BA401" s="67"/>
      <c r="BB401" s="67"/>
      <c r="BC401" s="67"/>
      <c r="BD401" s="67"/>
      <c r="BE401" s="67"/>
      <c r="BF401" s="67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</row>
    <row r="402" spans="1:93" ht="14.2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67"/>
      <c r="X402" s="67"/>
      <c r="Y402" s="67"/>
      <c r="Z402" s="67"/>
      <c r="AA402" s="67"/>
      <c r="AB402" s="67"/>
      <c r="AC402" s="67"/>
      <c r="AD402" s="67"/>
      <c r="AE402" s="67"/>
      <c r="AF402" s="67"/>
      <c r="AG402" s="67"/>
      <c r="AH402" s="67"/>
      <c r="AI402" s="67"/>
      <c r="AJ402" s="67"/>
      <c r="AK402" s="67"/>
      <c r="AL402" s="67"/>
      <c r="AM402" s="67"/>
      <c r="AN402" s="67"/>
      <c r="AO402" s="67"/>
      <c r="AP402" s="67"/>
      <c r="AQ402" s="67"/>
      <c r="AR402" s="67"/>
      <c r="AS402" s="67"/>
      <c r="AT402" s="67"/>
      <c r="AU402" s="67"/>
      <c r="AV402" s="67"/>
      <c r="AW402" s="67"/>
      <c r="AX402" s="67"/>
      <c r="AY402" s="67"/>
      <c r="AZ402" s="67"/>
      <c r="BA402" s="67"/>
      <c r="BB402" s="67"/>
      <c r="BC402" s="67"/>
      <c r="BD402" s="67"/>
      <c r="BE402" s="67"/>
      <c r="BF402" s="67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</row>
    <row r="403" spans="1:93" ht="14.2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67"/>
      <c r="X403" s="67"/>
      <c r="Y403" s="67"/>
      <c r="Z403" s="67"/>
      <c r="AA403" s="67"/>
      <c r="AB403" s="67"/>
      <c r="AC403" s="67"/>
      <c r="AD403" s="67"/>
      <c r="AE403" s="67"/>
      <c r="AF403" s="67"/>
      <c r="AG403" s="67"/>
      <c r="AH403" s="67"/>
      <c r="AI403" s="67"/>
      <c r="AJ403" s="67"/>
      <c r="AK403" s="67"/>
      <c r="AL403" s="67"/>
      <c r="AM403" s="67"/>
      <c r="AN403" s="67"/>
      <c r="AO403" s="67"/>
      <c r="AP403" s="67"/>
      <c r="AQ403" s="67"/>
      <c r="AR403" s="67"/>
      <c r="AS403" s="67"/>
      <c r="AT403" s="67"/>
      <c r="AU403" s="67"/>
      <c r="AV403" s="67"/>
      <c r="AW403" s="67"/>
      <c r="AX403" s="67"/>
      <c r="AY403" s="67"/>
      <c r="AZ403" s="67"/>
      <c r="BA403" s="67"/>
      <c r="BB403" s="67"/>
      <c r="BC403" s="67"/>
      <c r="BD403" s="67"/>
      <c r="BE403" s="67"/>
      <c r="BF403" s="67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</row>
    <row r="404" spans="1:93" ht="14.2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67"/>
      <c r="X404" s="67"/>
      <c r="Y404" s="67"/>
      <c r="Z404" s="67"/>
      <c r="AA404" s="67"/>
      <c r="AB404" s="67"/>
      <c r="AC404" s="67"/>
      <c r="AD404" s="67"/>
      <c r="AE404" s="67"/>
      <c r="AF404" s="67"/>
      <c r="AG404" s="67"/>
      <c r="AH404" s="67"/>
      <c r="AI404" s="67"/>
      <c r="AJ404" s="67"/>
      <c r="AK404" s="67"/>
      <c r="AL404" s="67"/>
      <c r="AM404" s="67"/>
      <c r="AN404" s="67"/>
      <c r="AO404" s="67"/>
      <c r="AP404" s="67"/>
      <c r="AQ404" s="67"/>
      <c r="AR404" s="67"/>
      <c r="AS404" s="67"/>
      <c r="AT404" s="67"/>
      <c r="AU404" s="67"/>
      <c r="AV404" s="67"/>
      <c r="AW404" s="67"/>
      <c r="AX404" s="67"/>
      <c r="AY404" s="67"/>
      <c r="AZ404" s="67"/>
      <c r="BA404" s="67"/>
      <c r="BB404" s="67"/>
      <c r="BC404" s="67"/>
      <c r="BD404" s="67"/>
      <c r="BE404" s="67"/>
      <c r="BF404" s="67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</row>
    <row r="405" spans="1:93" ht="14.2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  <c r="AI405" s="67"/>
      <c r="AJ405" s="67"/>
      <c r="AK405" s="67"/>
      <c r="AL405" s="67"/>
      <c r="AM405" s="67"/>
      <c r="AN405" s="67"/>
      <c r="AO405" s="67"/>
      <c r="AP405" s="67"/>
      <c r="AQ405" s="67"/>
      <c r="AR405" s="67"/>
      <c r="AS405" s="67"/>
      <c r="AT405" s="67"/>
      <c r="AU405" s="67"/>
      <c r="AV405" s="67"/>
      <c r="AW405" s="67"/>
      <c r="AX405" s="67"/>
      <c r="AY405" s="67"/>
      <c r="AZ405" s="67"/>
      <c r="BA405" s="67"/>
      <c r="BB405" s="67"/>
      <c r="BC405" s="67"/>
      <c r="BD405" s="67"/>
      <c r="BE405" s="67"/>
      <c r="BF405" s="67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</row>
    <row r="406" spans="1:93" ht="14.2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67"/>
      <c r="X406" s="67"/>
      <c r="Y406" s="67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</row>
    <row r="407" spans="1:93" ht="14.2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67"/>
      <c r="X407" s="67"/>
      <c r="Y407" s="67"/>
      <c r="Z407" s="67"/>
      <c r="AA407" s="67"/>
      <c r="AB407" s="67"/>
      <c r="AC407" s="67"/>
      <c r="AD407" s="67"/>
      <c r="AE407" s="67"/>
      <c r="AF407" s="67"/>
      <c r="AG407" s="67"/>
      <c r="AH407" s="67"/>
      <c r="AI407" s="67"/>
      <c r="AJ407" s="67"/>
      <c r="AK407" s="67"/>
      <c r="AL407" s="67"/>
      <c r="AM407" s="67"/>
      <c r="AN407" s="67"/>
      <c r="AO407" s="67"/>
      <c r="AP407" s="67"/>
      <c r="AQ407" s="67"/>
      <c r="AR407" s="67"/>
      <c r="AS407" s="67"/>
      <c r="AT407" s="67"/>
      <c r="AU407" s="67"/>
      <c r="AV407" s="67"/>
      <c r="AW407" s="67"/>
      <c r="AX407" s="67"/>
      <c r="AY407" s="67"/>
      <c r="AZ407" s="67"/>
      <c r="BA407" s="67"/>
      <c r="BB407" s="67"/>
      <c r="BC407" s="67"/>
      <c r="BD407" s="67"/>
      <c r="BE407" s="67"/>
      <c r="BF407" s="67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</row>
    <row r="408" spans="1:93" ht="14.2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67"/>
      <c r="X408" s="67"/>
      <c r="Y408" s="67"/>
      <c r="Z408" s="67"/>
      <c r="AA408" s="67"/>
      <c r="AB408" s="67"/>
      <c r="AC408" s="67"/>
      <c r="AD408" s="67"/>
      <c r="AE408" s="67"/>
      <c r="AF408" s="67"/>
      <c r="AG408" s="67"/>
      <c r="AH408" s="67"/>
      <c r="AI408" s="67"/>
      <c r="AJ408" s="67"/>
      <c r="AK408" s="67"/>
      <c r="AL408" s="67"/>
      <c r="AM408" s="67"/>
      <c r="AN408" s="67"/>
      <c r="AO408" s="67"/>
      <c r="AP408" s="67"/>
      <c r="AQ408" s="67"/>
      <c r="AR408" s="67"/>
      <c r="AS408" s="67"/>
      <c r="AT408" s="67"/>
      <c r="AU408" s="67"/>
      <c r="AV408" s="67"/>
      <c r="AW408" s="67"/>
      <c r="AX408" s="67"/>
      <c r="AY408" s="67"/>
      <c r="AZ408" s="67"/>
      <c r="BA408" s="67"/>
      <c r="BB408" s="67"/>
      <c r="BC408" s="67"/>
      <c r="BD408" s="67"/>
      <c r="BE408" s="67"/>
      <c r="BF408" s="67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</row>
    <row r="409" spans="1:93" ht="14.2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67"/>
      <c r="X409" s="67"/>
      <c r="Y409" s="67"/>
      <c r="Z409" s="67"/>
      <c r="AA409" s="67"/>
      <c r="AB409" s="67"/>
      <c r="AC409" s="67"/>
      <c r="AD409" s="67"/>
      <c r="AE409" s="67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/>
      <c r="BB409" s="67"/>
      <c r="BC409" s="67"/>
      <c r="BD409" s="67"/>
      <c r="BE409" s="67"/>
      <c r="BF409" s="67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</row>
    <row r="410" spans="1:93" ht="14.2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67"/>
      <c r="X410" s="67"/>
      <c r="Y410" s="67"/>
      <c r="Z410" s="67"/>
      <c r="AA410" s="67"/>
      <c r="AB410" s="67"/>
      <c r="AC410" s="67"/>
      <c r="AD410" s="67"/>
      <c r="AE410" s="67"/>
      <c r="AF410" s="67"/>
      <c r="AG410" s="67"/>
      <c r="AH410" s="67"/>
      <c r="AI410" s="67"/>
      <c r="AJ410" s="67"/>
      <c r="AK410" s="67"/>
      <c r="AL410" s="67"/>
      <c r="AM410" s="67"/>
      <c r="AN410" s="67"/>
      <c r="AO410" s="67"/>
      <c r="AP410" s="67"/>
      <c r="AQ410" s="67"/>
      <c r="AR410" s="67"/>
      <c r="AS410" s="67"/>
      <c r="AT410" s="67"/>
      <c r="AU410" s="67"/>
      <c r="AV410" s="67"/>
      <c r="AW410" s="67"/>
      <c r="AX410" s="67"/>
      <c r="AY410" s="67"/>
      <c r="AZ410" s="67"/>
      <c r="BA410" s="67"/>
      <c r="BB410" s="67"/>
      <c r="BC410" s="67"/>
      <c r="BD410" s="67"/>
      <c r="BE410" s="67"/>
      <c r="BF410" s="67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</row>
    <row r="411" spans="1:93" ht="14.2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67"/>
      <c r="X411" s="67"/>
      <c r="Y411" s="67"/>
      <c r="Z411" s="67"/>
      <c r="AA411" s="67"/>
      <c r="AB411" s="67"/>
      <c r="AC411" s="67"/>
      <c r="AD411" s="67"/>
      <c r="AE411" s="67"/>
      <c r="AF411" s="67"/>
      <c r="AG411" s="67"/>
      <c r="AH411" s="67"/>
      <c r="AI411" s="67"/>
      <c r="AJ411" s="67"/>
      <c r="AK411" s="67"/>
      <c r="AL411" s="67"/>
      <c r="AM411" s="67"/>
      <c r="AN411" s="67"/>
      <c r="AO411" s="67"/>
      <c r="AP411" s="67"/>
      <c r="AQ411" s="67"/>
      <c r="AR411" s="67"/>
      <c r="AS411" s="67"/>
      <c r="AT411" s="67"/>
      <c r="AU411" s="67"/>
      <c r="AV411" s="67"/>
      <c r="AW411" s="67"/>
      <c r="AX411" s="67"/>
      <c r="AY411" s="67"/>
      <c r="AZ411" s="67"/>
      <c r="BA411" s="67"/>
      <c r="BB411" s="67"/>
      <c r="BC411" s="67"/>
      <c r="BD411" s="67"/>
      <c r="BE411" s="67"/>
      <c r="BF411" s="67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</row>
    <row r="412" spans="1:93" ht="14.2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67"/>
      <c r="X412" s="67"/>
      <c r="Y412" s="67"/>
      <c r="Z412" s="67"/>
      <c r="AA412" s="67"/>
      <c r="AB412" s="67"/>
      <c r="AC412" s="67"/>
      <c r="AD412" s="67"/>
      <c r="AE412" s="67"/>
      <c r="AF412" s="67"/>
      <c r="AG412" s="67"/>
      <c r="AH412" s="67"/>
      <c r="AI412" s="67"/>
      <c r="AJ412" s="67"/>
      <c r="AK412" s="67"/>
      <c r="AL412" s="67"/>
      <c r="AM412" s="67"/>
      <c r="AN412" s="67"/>
      <c r="AO412" s="67"/>
      <c r="AP412" s="67"/>
      <c r="AQ412" s="67"/>
      <c r="AR412" s="67"/>
      <c r="AS412" s="67"/>
      <c r="AT412" s="67"/>
      <c r="AU412" s="67"/>
      <c r="AV412" s="67"/>
      <c r="AW412" s="67"/>
      <c r="AX412" s="67"/>
      <c r="AY412" s="67"/>
      <c r="AZ412" s="67"/>
      <c r="BA412" s="67"/>
      <c r="BB412" s="67"/>
      <c r="BC412" s="67"/>
      <c r="BD412" s="67"/>
      <c r="BE412" s="67"/>
      <c r="BF412" s="67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</row>
    <row r="413" spans="1:93" ht="14.2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67"/>
      <c r="X413" s="67"/>
      <c r="Y413" s="67"/>
      <c r="Z413" s="67"/>
      <c r="AA413" s="67"/>
      <c r="AB413" s="67"/>
      <c r="AC413" s="67"/>
      <c r="AD413" s="67"/>
      <c r="AE413" s="67"/>
      <c r="AF413" s="67"/>
      <c r="AG413" s="67"/>
      <c r="AH413" s="67"/>
      <c r="AI413" s="67"/>
      <c r="AJ413" s="67"/>
      <c r="AK413" s="67"/>
      <c r="AL413" s="67"/>
      <c r="AM413" s="67"/>
      <c r="AN413" s="67"/>
      <c r="AO413" s="67"/>
      <c r="AP413" s="67"/>
      <c r="AQ413" s="67"/>
      <c r="AR413" s="67"/>
      <c r="AS413" s="67"/>
      <c r="AT413" s="67"/>
      <c r="AU413" s="67"/>
      <c r="AV413" s="67"/>
      <c r="AW413" s="67"/>
      <c r="AX413" s="67"/>
      <c r="AY413" s="67"/>
      <c r="AZ413" s="67"/>
      <c r="BA413" s="67"/>
      <c r="BB413" s="67"/>
      <c r="BC413" s="67"/>
      <c r="BD413" s="67"/>
      <c r="BE413" s="67"/>
      <c r="BF413" s="67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</row>
    <row r="414" spans="1:93" ht="14.2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67"/>
      <c r="X414" s="67"/>
      <c r="Y414" s="67"/>
      <c r="Z414" s="67"/>
      <c r="AA414" s="67"/>
      <c r="AB414" s="67"/>
      <c r="AC414" s="67"/>
      <c r="AD414" s="67"/>
      <c r="AE414" s="67"/>
      <c r="AF414" s="67"/>
      <c r="AG414" s="67"/>
      <c r="AH414" s="67"/>
      <c r="AI414" s="67"/>
      <c r="AJ414" s="67"/>
      <c r="AK414" s="67"/>
      <c r="AL414" s="67"/>
      <c r="AM414" s="67"/>
      <c r="AN414" s="67"/>
      <c r="AO414" s="67"/>
      <c r="AP414" s="67"/>
      <c r="AQ414" s="67"/>
      <c r="AR414" s="67"/>
      <c r="AS414" s="67"/>
      <c r="AT414" s="67"/>
      <c r="AU414" s="67"/>
      <c r="AV414" s="67"/>
      <c r="AW414" s="67"/>
      <c r="AX414" s="67"/>
      <c r="AY414" s="67"/>
      <c r="AZ414" s="67"/>
      <c r="BA414" s="67"/>
      <c r="BB414" s="67"/>
      <c r="BC414" s="67"/>
      <c r="BD414" s="67"/>
      <c r="BE414" s="67"/>
      <c r="BF414" s="67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</row>
    <row r="415" spans="1:93" ht="14.2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67"/>
      <c r="X415" s="67"/>
      <c r="Y415" s="67"/>
      <c r="Z415" s="67"/>
      <c r="AA415" s="67"/>
      <c r="AB415" s="67"/>
      <c r="AC415" s="67"/>
      <c r="AD415" s="67"/>
      <c r="AE415" s="67"/>
      <c r="AF415" s="67"/>
      <c r="AG415" s="67"/>
      <c r="AH415" s="67"/>
      <c r="AI415" s="67"/>
      <c r="AJ415" s="67"/>
      <c r="AK415" s="67"/>
      <c r="AL415" s="67"/>
      <c r="AM415" s="67"/>
      <c r="AN415" s="67"/>
      <c r="AO415" s="67"/>
      <c r="AP415" s="67"/>
      <c r="AQ415" s="67"/>
      <c r="AR415" s="67"/>
      <c r="AS415" s="67"/>
      <c r="AT415" s="67"/>
      <c r="AU415" s="67"/>
      <c r="AV415" s="67"/>
      <c r="AW415" s="67"/>
      <c r="AX415" s="67"/>
      <c r="AY415" s="67"/>
      <c r="AZ415" s="67"/>
      <c r="BA415" s="67"/>
      <c r="BB415" s="67"/>
      <c r="BC415" s="67"/>
      <c r="BD415" s="67"/>
      <c r="BE415" s="67"/>
      <c r="BF415" s="67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</row>
    <row r="416" spans="1:93" ht="14.2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67"/>
      <c r="X416" s="67"/>
      <c r="Y416" s="67"/>
      <c r="Z416" s="67"/>
      <c r="AA416" s="67"/>
      <c r="AB416" s="67"/>
      <c r="AC416" s="67"/>
      <c r="AD416" s="67"/>
      <c r="AE416" s="67"/>
      <c r="AF416" s="67"/>
      <c r="AG416" s="67"/>
      <c r="AH416" s="67"/>
      <c r="AI416" s="67"/>
      <c r="AJ416" s="67"/>
      <c r="AK416" s="67"/>
      <c r="AL416" s="67"/>
      <c r="AM416" s="67"/>
      <c r="AN416" s="67"/>
      <c r="AO416" s="67"/>
      <c r="AP416" s="67"/>
      <c r="AQ416" s="67"/>
      <c r="AR416" s="67"/>
      <c r="AS416" s="67"/>
      <c r="AT416" s="67"/>
      <c r="AU416" s="67"/>
      <c r="AV416" s="67"/>
      <c r="AW416" s="67"/>
      <c r="AX416" s="67"/>
      <c r="AY416" s="67"/>
      <c r="AZ416" s="67"/>
      <c r="BA416" s="67"/>
      <c r="BB416" s="67"/>
      <c r="BC416" s="67"/>
      <c r="BD416" s="67"/>
      <c r="BE416" s="67"/>
      <c r="BF416" s="67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</row>
    <row r="417" spans="1:93" ht="14.2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67"/>
      <c r="X417" s="67"/>
      <c r="Y417" s="67"/>
      <c r="Z417" s="67"/>
      <c r="AA417" s="67"/>
      <c r="AB417" s="67"/>
      <c r="AC417" s="67"/>
      <c r="AD417" s="67"/>
      <c r="AE417" s="67"/>
      <c r="AF417" s="67"/>
      <c r="AG417" s="67"/>
      <c r="AH417" s="67"/>
      <c r="AI417" s="67"/>
      <c r="AJ417" s="67"/>
      <c r="AK417" s="67"/>
      <c r="AL417" s="67"/>
      <c r="AM417" s="67"/>
      <c r="AN417" s="67"/>
      <c r="AO417" s="67"/>
      <c r="AP417" s="67"/>
      <c r="AQ417" s="67"/>
      <c r="AR417" s="67"/>
      <c r="AS417" s="67"/>
      <c r="AT417" s="67"/>
      <c r="AU417" s="67"/>
      <c r="AV417" s="67"/>
      <c r="AW417" s="67"/>
      <c r="AX417" s="67"/>
      <c r="AY417" s="67"/>
      <c r="AZ417" s="67"/>
      <c r="BA417" s="67"/>
      <c r="BB417" s="67"/>
      <c r="BC417" s="67"/>
      <c r="BD417" s="67"/>
      <c r="BE417" s="67"/>
      <c r="BF417" s="67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</row>
    <row r="418" spans="1:93" ht="14.2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67"/>
      <c r="X418" s="67"/>
      <c r="Y418" s="67"/>
      <c r="Z418" s="67"/>
      <c r="AA418" s="67"/>
      <c r="AB418" s="67"/>
      <c r="AC418" s="67"/>
      <c r="AD418" s="67"/>
      <c r="AE418" s="67"/>
      <c r="AF418" s="67"/>
      <c r="AG418" s="67"/>
      <c r="AH418" s="67"/>
      <c r="AI418" s="67"/>
      <c r="AJ418" s="67"/>
      <c r="AK418" s="67"/>
      <c r="AL418" s="67"/>
      <c r="AM418" s="67"/>
      <c r="AN418" s="67"/>
      <c r="AO418" s="67"/>
      <c r="AP418" s="67"/>
      <c r="AQ418" s="67"/>
      <c r="AR418" s="67"/>
      <c r="AS418" s="67"/>
      <c r="AT418" s="67"/>
      <c r="AU418" s="67"/>
      <c r="AV418" s="67"/>
      <c r="AW418" s="67"/>
      <c r="AX418" s="67"/>
      <c r="AY418" s="67"/>
      <c r="AZ418" s="67"/>
      <c r="BA418" s="67"/>
      <c r="BB418" s="67"/>
      <c r="BC418" s="67"/>
      <c r="BD418" s="67"/>
      <c r="BE418" s="67"/>
      <c r="BF418" s="67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</row>
    <row r="419" spans="1:93" ht="14.2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67"/>
      <c r="X419" s="67"/>
      <c r="Y419" s="67"/>
      <c r="Z419" s="67"/>
      <c r="AA419" s="67"/>
      <c r="AB419" s="67"/>
      <c r="AC419" s="67"/>
      <c r="AD419" s="67"/>
      <c r="AE419" s="67"/>
      <c r="AF419" s="67"/>
      <c r="AG419" s="67"/>
      <c r="AH419" s="67"/>
      <c r="AI419" s="67"/>
      <c r="AJ419" s="67"/>
      <c r="AK419" s="67"/>
      <c r="AL419" s="67"/>
      <c r="AM419" s="67"/>
      <c r="AN419" s="67"/>
      <c r="AO419" s="67"/>
      <c r="AP419" s="67"/>
      <c r="AQ419" s="67"/>
      <c r="AR419" s="67"/>
      <c r="AS419" s="67"/>
      <c r="AT419" s="67"/>
      <c r="AU419" s="67"/>
      <c r="AV419" s="67"/>
      <c r="AW419" s="67"/>
      <c r="AX419" s="67"/>
      <c r="AY419" s="67"/>
      <c r="AZ419" s="67"/>
      <c r="BA419" s="67"/>
      <c r="BB419" s="67"/>
      <c r="BC419" s="67"/>
      <c r="BD419" s="67"/>
      <c r="BE419" s="67"/>
      <c r="BF419" s="67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</row>
    <row r="420" spans="1:93" ht="14.2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67"/>
      <c r="X420" s="67"/>
      <c r="Y420" s="67"/>
      <c r="Z420" s="67"/>
      <c r="AA420" s="67"/>
      <c r="AB420" s="67"/>
      <c r="AC420" s="67"/>
      <c r="AD420" s="67"/>
      <c r="AE420" s="67"/>
      <c r="AF420" s="67"/>
      <c r="AG420" s="67"/>
      <c r="AH420" s="67"/>
      <c r="AI420" s="67"/>
      <c r="AJ420" s="67"/>
      <c r="AK420" s="67"/>
      <c r="AL420" s="67"/>
      <c r="AM420" s="67"/>
      <c r="AN420" s="67"/>
      <c r="AO420" s="67"/>
      <c r="AP420" s="67"/>
      <c r="AQ420" s="67"/>
      <c r="AR420" s="67"/>
      <c r="AS420" s="67"/>
      <c r="AT420" s="67"/>
      <c r="AU420" s="67"/>
      <c r="AV420" s="67"/>
      <c r="AW420" s="67"/>
      <c r="AX420" s="67"/>
      <c r="AY420" s="67"/>
      <c r="AZ420" s="67"/>
      <c r="BA420" s="67"/>
      <c r="BB420" s="67"/>
      <c r="BC420" s="67"/>
      <c r="BD420" s="67"/>
      <c r="BE420" s="67"/>
      <c r="BF420" s="67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</row>
    <row r="421" spans="1:93" ht="14.2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67"/>
      <c r="X421" s="67"/>
      <c r="Y421" s="67"/>
      <c r="Z421" s="67"/>
      <c r="AA421" s="67"/>
      <c r="AB421" s="67"/>
      <c r="AC421" s="67"/>
      <c r="AD421" s="67"/>
      <c r="AE421" s="67"/>
      <c r="AF421" s="67"/>
      <c r="AG421" s="67"/>
      <c r="AH421" s="67"/>
      <c r="AI421" s="67"/>
      <c r="AJ421" s="67"/>
      <c r="AK421" s="67"/>
      <c r="AL421" s="67"/>
      <c r="AM421" s="67"/>
      <c r="AN421" s="67"/>
      <c r="AO421" s="67"/>
      <c r="AP421" s="67"/>
      <c r="AQ421" s="67"/>
      <c r="AR421" s="67"/>
      <c r="AS421" s="67"/>
      <c r="AT421" s="67"/>
      <c r="AU421" s="67"/>
      <c r="AV421" s="67"/>
      <c r="AW421" s="67"/>
      <c r="AX421" s="67"/>
      <c r="AY421" s="67"/>
      <c r="AZ421" s="67"/>
      <c r="BA421" s="67"/>
      <c r="BB421" s="67"/>
      <c r="BC421" s="67"/>
      <c r="BD421" s="67"/>
      <c r="BE421" s="67"/>
      <c r="BF421" s="67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</row>
    <row r="422" spans="1:93" ht="14.2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67"/>
      <c r="X422" s="67"/>
      <c r="Y422" s="67"/>
      <c r="Z422" s="67"/>
      <c r="AA422" s="67"/>
      <c r="AB422" s="67"/>
      <c r="AC422" s="67"/>
      <c r="AD422" s="67"/>
      <c r="AE422" s="67"/>
      <c r="AF422" s="67"/>
      <c r="AG422" s="67"/>
      <c r="AH422" s="67"/>
      <c r="AI422" s="67"/>
      <c r="AJ422" s="67"/>
      <c r="AK422" s="67"/>
      <c r="AL422" s="67"/>
      <c r="AM422" s="67"/>
      <c r="AN422" s="67"/>
      <c r="AO422" s="67"/>
      <c r="AP422" s="67"/>
      <c r="AQ422" s="67"/>
      <c r="AR422" s="67"/>
      <c r="AS422" s="67"/>
      <c r="AT422" s="67"/>
      <c r="AU422" s="67"/>
      <c r="AV422" s="67"/>
      <c r="AW422" s="67"/>
      <c r="AX422" s="67"/>
      <c r="AY422" s="67"/>
      <c r="AZ422" s="67"/>
      <c r="BA422" s="67"/>
      <c r="BB422" s="67"/>
      <c r="BC422" s="67"/>
      <c r="BD422" s="67"/>
      <c r="BE422" s="67"/>
      <c r="BF422" s="67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</row>
    <row r="423" spans="1:93" ht="14.2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67"/>
      <c r="X423" s="67"/>
      <c r="Y423" s="67"/>
      <c r="Z423" s="67"/>
      <c r="AA423" s="67"/>
      <c r="AB423" s="67"/>
      <c r="AC423" s="67"/>
      <c r="AD423" s="67"/>
      <c r="AE423" s="67"/>
      <c r="AF423" s="67"/>
      <c r="AG423" s="67"/>
      <c r="AH423" s="67"/>
      <c r="AI423" s="67"/>
      <c r="AJ423" s="67"/>
      <c r="AK423" s="67"/>
      <c r="AL423" s="67"/>
      <c r="AM423" s="67"/>
      <c r="AN423" s="67"/>
      <c r="AO423" s="67"/>
      <c r="AP423" s="67"/>
      <c r="AQ423" s="67"/>
      <c r="AR423" s="67"/>
      <c r="AS423" s="67"/>
      <c r="AT423" s="67"/>
      <c r="AU423" s="67"/>
      <c r="AV423" s="67"/>
      <c r="AW423" s="67"/>
      <c r="AX423" s="67"/>
      <c r="AY423" s="67"/>
      <c r="AZ423" s="67"/>
      <c r="BA423" s="67"/>
      <c r="BB423" s="67"/>
      <c r="BC423" s="67"/>
      <c r="BD423" s="67"/>
      <c r="BE423" s="67"/>
      <c r="BF423" s="67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</row>
    <row r="424" spans="1:93" ht="14.2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67"/>
      <c r="X424" s="67"/>
      <c r="Y424" s="67"/>
      <c r="Z424" s="67"/>
      <c r="AA424" s="67"/>
      <c r="AB424" s="67"/>
      <c r="AC424" s="67"/>
      <c r="AD424" s="67"/>
      <c r="AE424" s="67"/>
      <c r="AF424" s="67"/>
      <c r="AG424" s="67"/>
      <c r="AH424" s="67"/>
      <c r="AI424" s="67"/>
      <c r="AJ424" s="67"/>
      <c r="AK424" s="67"/>
      <c r="AL424" s="67"/>
      <c r="AM424" s="67"/>
      <c r="AN424" s="67"/>
      <c r="AO424" s="67"/>
      <c r="AP424" s="67"/>
      <c r="AQ424" s="67"/>
      <c r="AR424" s="67"/>
      <c r="AS424" s="67"/>
      <c r="AT424" s="67"/>
      <c r="AU424" s="67"/>
      <c r="AV424" s="67"/>
      <c r="AW424" s="67"/>
      <c r="AX424" s="67"/>
      <c r="AY424" s="67"/>
      <c r="AZ424" s="67"/>
      <c r="BA424" s="67"/>
      <c r="BB424" s="67"/>
      <c r="BC424" s="67"/>
      <c r="BD424" s="67"/>
      <c r="BE424" s="67"/>
      <c r="BF424" s="67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</row>
    <row r="425" spans="1:93" ht="14.2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67"/>
      <c r="X425" s="67"/>
      <c r="Y425" s="67"/>
      <c r="Z425" s="67"/>
      <c r="AA425" s="67"/>
      <c r="AB425" s="67"/>
      <c r="AC425" s="67"/>
      <c r="AD425" s="67"/>
      <c r="AE425" s="67"/>
      <c r="AF425" s="67"/>
      <c r="AG425" s="67"/>
      <c r="AH425" s="67"/>
      <c r="AI425" s="67"/>
      <c r="AJ425" s="67"/>
      <c r="AK425" s="67"/>
      <c r="AL425" s="67"/>
      <c r="AM425" s="67"/>
      <c r="AN425" s="67"/>
      <c r="AO425" s="67"/>
      <c r="AP425" s="67"/>
      <c r="AQ425" s="67"/>
      <c r="AR425" s="67"/>
      <c r="AS425" s="67"/>
      <c r="AT425" s="67"/>
      <c r="AU425" s="67"/>
      <c r="AV425" s="67"/>
      <c r="AW425" s="67"/>
      <c r="AX425" s="67"/>
      <c r="AY425" s="67"/>
      <c r="AZ425" s="67"/>
      <c r="BA425" s="67"/>
      <c r="BB425" s="67"/>
      <c r="BC425" s="67"/>
      <c r="BD425" s="67"/>
      <c r="BE425" s="67"/>
      <c r="BF425" s="67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</row>
    <row r="426" spans="1:93" ht="14.2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67"/>
      <c r="X426" s="67"/>
      <c r="Y426" s="67"/>
      <c r="Z426" s="67"/>
      <c r="AA426" s="67"/>
      <c r="AB426" s="67"/>
      <c r="AC426" s="67"/>
      <c r="AD426" s="67"/>
      <c r="AE426" s="67"/>
      <c r="AF426" s="67"/>
      <c r="AG426" s="67"/>
      <c r="AH426" s="67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/>
      <c r="BB426" s="67"/>
      <c r="BC426" s="67"/>
      <c r="BD426" s="67"/>
      <c r="BE426" s="67"/>
      <c r="BF426" s="67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</row>
    <row r="427" spans="1:93" ht="14.2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67"/>
      <c r="X427" s="67"/>
      <c r="Y427" s="67"/>
      <c r="Z427" s="67"/>
      <c r="AA427" s="67"/>
      <c r="AB427" s="67"/>
      <c r="AC427" s="67"/>
      <c r="AD427" s="67"/>
      <c r="AE427" s="67"/>
      <c r="AF427" s="67"/>
      <c r="AG427" s="67"/>
      <c r="AH427" s="67"/>
      <c r="AI427" s="67"/>
      <c r="AJ427" s="67"/>
      <c r="AK427" s="67"/>
      <c r="AL427" s="67"/>
      <c r="AM427" s="67"/>
      <c r="AN427" s="67"/>
      <c r="AO427" s="67"/>
      <c r="AP427" s="67"/>
      <c r="AQ427" s="67"/>
      <c r="AR427" s="67"/>
      <c r="AS427" s="67"/>
      <c r="AT427" s="67"/>
      <c r="AU427" s="67"/>
      <c r="AV427" s="67"/>
      <c r="AW427" s="67"/>
      <c r="AX427" s="67"/>
      <c r="AY427" s="67"/>
      <c r="AZ427" s="67"/>
      <c r="BA427" s="67"/>
      <c r="BB427" s="67"/>
      <c r="BC427" s="67"/>
      <c r="BD427" s="67"/>
      <c r="BE427" s="67"/>
      <c r="BF427" s="67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</row>
    <row r="428" spans="1:93" ht="14.2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67"/>
      <c r="X428" s="67"/>
      <c r="Y428" s="67"/>
      <c r="Z428" s="67"/>
      <c r="AA428" s="67"/>
      <c r="AB428" s="67"/>
      <c r="AC428" s="67"/>
      <c r="AD428" s="67"/>
      <c r="AE428" s="67"/>
      <c r="AF428" s="67"/>
      <c r="AG428" s="67"/>
      <c r="AH428" s="67"/>
      <c r="AI428" s="67"/>
      <c r="AJ428" s="67"/>
      <c r="AK428" s="67"/>
      <c r="AL428" s="67"/>
      <c r="AM428" s="67"/>
      <c r="AN428" s="67"/>
      <c r="AO428" s="67"/>
      <c r="AP428" s="67"/>
      <c r="AQ428" s="67"/>
      <c r="AR428" s="67"/>
      <c r="AS428" s="67"/>
      <c r="AT428" s="67"/>
      <c r="AU428" s="67"/>
      <c r="AV428" s="67"/>
      <c r="AW428" s="67"/>
      <c r="AX428" s="67"/>
      <c r="AY428" s="67"/>
      <c r="AZ428" s="67"/>
      <c r="BA428" s="67"/>
      <c r="BB428" s="67"/>
      <c r="BC428" s="67"/>
      <c r="BD428" s="67"/>
      <c r="BE428" s="67"/>
      <c r="BF428" s="67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</row>
    <row r="429" spans="1:93" ht="14.2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67"/>
      <c r="X429" s="67"/>
      <c r="Y429" s="67"/>
      <c r="Z429" s="67"/>
      <c r="AA429" s="67"/>
      <c r="AB429" s="67"/>
      <c r="AC429" s="67"/>
      <c r="AD429" s="67"/>
      <c r="AE429" s="67"/>
      <c r="AF429" s="67"/>
      <c r="AG429" s="67"/>
      <c r="AH429" s="67"/>
      <c r="AI429" s="67"/>
      <c r="AJ429" s="67"/>
      <c r="AK429" s="67"/>
      <c r="AL429" s="67"/>
      <c r="AM429" s="67"/>
      <c r="AN429" s="67"/>
      <c r="AO429" s="67"/>
      <c r="AP429" s="67"/>
      <c r="AQ429" s="67"/>
      <c r="AR429" s="67"/>
      <c r="AS429" s="67"/>
      <c r="AT429" s="67"/>
      <c r="AU429" s="67"/>
      <c r="AV429" s="67"/>
      <c r="AW429" s="67"/>
      <c r="AX429" s="67"/>
      <c r="AY429" s="67"/>
      <c r="AZ429" s="67"/>
      <c r="BA429" s="67"/>
      <c r="BB429" s="67"/>
      <c r="BC429" s="67"/>
      <c r="BD429" s="67"/>
      <c r="BE429" s="67"/>
      <c r="BF429" s="67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</row>
    <row r="430" spans="1:93" ht="14.2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67"/>
      <c r="X430" s="67"/>
      <c r="Y430" s="67"/>
      <c r="Z430" s="67"/>
      <c r="AA430" s="67"/>
      <c r="AB430" s="67"/>
      <c r="AC430" s="67"/>
      <c r="AD430" s="67"/>
      <c r="AE430" s="67"/>
      <c r="AF430" s="67"/>
      <c r="AG430" s="67"/>
      <c r="AH430" s="67"/>
      <c r="AI430" s="67"/>
      <c r="AJ430" s="67"/>
      <c r="AK430" s="67"/>
      <c r="AL430" s="67"/>
      <c r="AM430" s="67"/>
      <c r="AN430" s="67"/>
      <c r="AO430" s="67"/>
      <c r="AP430" s="67"/>
      <c r="AQ430" s="67"/>
      <c r="AR430" s="67"/>
      <c r="AS430" s="67"/>
      <c r="AT430" s="67"/>
      <c r="AU430" s="67"/>
      <c r="AV430" s="67"/>
      <c r="AW430" s="67"/>
      <c r="AX430" s="67"/>
      <c r="AY430" s="67"/>
      <c r="AZ430" s="67"/>
      <c r="BA430" s="67"/>
      <c r="BB430" s="67"/>
      <c r="BC430" s="67"/>
      <c r="BD430" s="67"/>
      <c r="BE430" s="67"/>
      <c r="BF430" s="67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</row>
    <row r="431" spans="1:93" ht="14.2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67"/>
      <c r="X431" s="67"/>
      <c r="Y431" s="67"/>
      <c r="Z431" s="67"/>
      <c r="AA431" s="67"/>
      <c r="AB431" s="67"/>
      <c r="AC431" s="67"/>
      <c r="AD431" s="67"/>
      <c r="AE431" s="67"/>
      <c r="AF431" s="67"/>
      <c r="AG431" s="67"/>
      <c r="AH431" s="67"/>
      <c r="AI431" s="67"/>
      <c r="AJ431" s="67"/>
      <c r="AK431" s="67"/>
      <c r="AL431" s="67"/>
      <c r="AM431" s="67"/>
      <c r="AN431" s="67"/>
      <c r="AO431" s="67"/>
      <c r="AP431" s="67"/>
      <c r="AQ431" s="67"/>
      <c r="AR431" s="67"/>
      <c r="AS431" s="67"/>
      <c r="AT431" s="67"/>
      <c r="AU431" s="67"/>
      <c r="AV431" s="67"/>
      <c r="AW431" s="67"/>
      <c r="AX431" s="67"/>
      <c r="AY431" s="67"/>
      <c r="AZ431" s="67"/>
      <c r="BA431" s="67"/>
      <c r="BB431" s="67"/>
      <c r="BC431" s="67"/>
      <c r="BD431" s="67"/>
      <c r="BE431" s="67"/>
      <c r="BF431" s="67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</row>
    <row r="432" spans="1:93" ht="14.2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67"/>
      <c r="X432" s="67"/>
      <c r="Y432" s="67"/>
      <c r="Z432" s="67"/>
      <c r="AA432" s="67"/>
      <c r="AB432" s="67"/>
      <c r="AC432" s="67"/>
      <c r="AD432" s="67"/>
      <c r="AE432" s="67"/>
      <c r="AF432" s="67"/>
      <c r="AG432" s="67"/>
      <c r="AH432" s="67"/>
      <c r="AI432" s="67"/>
      <c r="AJ432" s="67"/>
      <c r="AK432" s="67"/>
      <c r="AL432" s="67"/>
      <c r="AM432" s="67"/>
      <c r="AN432" s="67"/>
      <c r="AO432" s="67"/>
      <c r="AP432" s="67"/>
      <c r="AQ432" s="67"/>
      <c r="AR432" s="67"/>
      <c r="AS432" s="67"/>
      <c r="AT432" s="67"/>
      <c r="AU432" s="67"/>
      <c r="AV432" s="67"/>
      <c r="AW432" s="67"/>
      <c r="AX432" s="67"/>
      <c r="AY432" s="67"/>
      <c r="AZ432" s="67"/>
      <c r="BA432" s="67"/>
      <c r="BB432" s="67"/>
      <c r="BC432" s="67"/>
      <c r="BD432" s="67"/>
      <c r="BE432" s="67"/>
      <c r="BF432" s="67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</row>
    <row r="433" spans="1:93" ht="14.2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67"/>
      <c r="X433" s="67"/>
      <c r="Y433" s="67"/>
      <c r="Z433" s="67"/>
      <c r="AA433" s="67"/>
      <c r="AB433" s="67"/>
      <c r="AC433" s="67"/>
      <c r="AD433" s="67"/>
      <c r="AE433" s="67"/>
      <c r="AF433" s="67"/>
      <c r="AG433" s="67"/>
      <c r="AH433" s="67"/>
      <c r="AI433" s="67"/>
      <c r="AJ433" s="67"/>
      <c r="AK433" s="67"/>
      <c r="AL433" s="67"/>
      <c r="AM433" s="67"/>
      <c r="AN433" s="67"/>
      <c r="AO433" s="67"/>
      <c r="AP433" s="67"/>
      <c r="AQ433" s="67"/>
      <c r="AR433" s="67"/>
      <c r="AS433" s="67"/>
      <c r="AT433" s="67"/>
      <c r="AU433" s="67"/>
      <c r="AV433" s="67"/>
      <c r="AW433" s="67"/>
      <c r="AX433" s="67"/>
      <c r="AY433" s="67"/>
      <c r="AZ433" s="67"/>
      <c r="BA433" s="67"/>
      <c r="BB433" s="67"/>
      <c r="BC433" s="67"/>
      <c r="BD433" s="67"/>
      <c r="BE433" s="67"/>
      <c r="BF433" s="67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</row>
    <row r="434" spans="1:93" ht="14.2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67"/>
      <c r="X434" s="67"/>
      <c r="Y434" s="67"/>
      <c r="Z434" s="67"/>
      <c r="AA434" s="67"/>
      <c r="AB434" s="67"/>
      <c r="AC434" s="67"/>
      <c r="AD434" s="67"/>
      <c r="AE434" s="67"/>
      <c r="AF434" s="67"/>
      <c r="AG434" s="67"/>
      <c r="AH434" s="67"/>
      <c r="AI434" s="67"/>
      <c r="AJ434" s="67"/>
      <c r="AK434" s="67"/>
      <c r="AL434" s="67"/>
      <c r="AM434" s="67"/>
      <c r="AN434" s="67"/>
      <c r="AO434" s="67"/>
      <c r="AP434" s="67"/>
      <c r="AQ434" s="67"/>
      <c r="AR434" s="67"/>
      <c r="AS434" s="67"/>
      <c r="AT434" s="67"/>
      <c r="AU434" s="67"/>
      <c r="AV434" s="67"/>
      <c r="AW434" s="67"/>
      <c r="AX434" s="67"/>
      <c r="AY434" s="67"/>
      <c r="AZ434" s="67"/>
      <c r="BA434" s="67"/>
      <c r="BB434" s="67"/>
      <c r="BC434" s="67"/>
      <c r="BD434" s="67"/>
      <c r="BE434" s="67"/>
      <c r="BF434" s="67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</row>
    <row r="435" spans="1:93" ht="14.2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67"/>
      <c r="X435" s="67"/>
      <c r="Y435" s="67"/>
      <c r="Z435" s="67"/>
      <c r="AA435" s="67"/>
      <c r="AB435" s="67"/>
      <c r="AC435" s="67"/>
      <c r="AD435" s="67"/>
      <c r="AE435" s="67"/>
      <c r="AF435" s="67"/>
      <c r="AG435" s="67"/>
      <c r="AH435" s="67"/>
      <c r="AI435" s="67"/>
      <c r="AJ435" s="67"/>
      <c r="AK435" s="67"/>
      <c r="AL435" s="67"/>
      <c r="AM435" s="67"/>
      <c r="AN435" s="67"/>
      <c r="AO435" s="67"/>
      <c r="AP435" s="67"/>
      <c r="AQ435" s="67"/>
      <c r="AR435" s="67"/>
      <c r="AS435" s="67"/>
      <c r="AT435" s="67"/>
      <c r="AU435" s="67"/>
      <c r="AV435" s="67"/>
      <c r="AW435" s="67"/>
      <c r="AX435" s="67"/>
      <c r="AY435" s="67"/>
      <c r="AZ435" s="67"/>
      <c r="BA435" s="67"/>
      <c r="BB435" s="67"/>
      <c r="BC435" s="67"/>
      <c r="BD435" s="67"/>
      <c r="BE435" s="67"/>
      <c r="BF435" s="67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</row>
    <row r="436" spans="1:93" ht="14.2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67"/>
      <c r="X436" s="67"/>
      <c r="Y436" s="67"/>
      <c r="Z436" s="67"/>
      <c r="AA436" s="67"/>
      <c r="AB436" s="67"/>
      <c r="AC436" s="67"/>
      <c r="AD436" s="67"/>
      <c r="AE436" s="67"/>
      <c r="AF436" s="67"/>
      <c r="AG436" s="67"/>
      <c r="AH436" s="67"/>
      <c r="AI436" s="67"/>
      <c r="AJ436" s="67"/>
      <c r="AK436" s="67"/>
      <c r="AL436" s="67"/>
      <c r="AM436" s="67"/>
      <c r="AN436" s="67"/>
      <c r="AO436" s="67"/>
      <c r="AP436" s="67"/>
      <c r="AQ436" s="67"/>
      <c r="AR436" s="67"/>
      <c r="AS436" s="67"/>
      <c r="AT436" s="67"/>
      <c r="AU436" s="67"/>
      <c r="AV436" s="67"/>
      <c r="AW436" s="67"/>
      <c r="AX436" s="67"/>
      <c r="AY436" s="67"/>
      <c r="AZ436" s="67"/>
      <c r="BA436" s="67"/>
      <c r="BB436" s="67"/>
      <c r="BC436" s="67"/>
      <c r="BD436" s="67"/>
      <c r="BE436" s="67"/>
      <c r="BF436" s="67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</row>
    <row r="437" spans="1:93" ht="14.2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67"/>
      <c r="X437" s="67"/>
      <c r="Y437" s="67"/>
      <c r="Z437" s="67"/>
      <c r="AA437" s="67"/>
      <c r="AB437" s="67"/>
      <c r="AC437" s="67"/>
      <c r="AD437" s="67"/>
      <c r="AE437" s="67"/>
      <c r="AF437" s="67"/>
      <c r="AG437" s="67"/>
      <c r="AH437" s="67"/>
      <c r="AI437" s="67"/>
      <c r="AJ437" s="67"/>
      <c r="AK437" s="67"/>
      <c r="AL437" s="67"/>
      <c r="AM437" s="67"/>
      <c r="AN437" s="67"/>
      <c r="AO437" s="67"/>
      <c r="AP437" s="67"/>
      <c r="AQ437" s="67"/>
      <c r="AR437" s="67"/>
      <c r="AS437" s="67"/>
      <c r="AT437" s="67"/>
      <c r="AU437" s="67"/>
      <c r="AV437" s="67"/>
      <c r="AW437" s="67"/>
      <c r="AX437" s="67"/>
      <c r="AY437" s="67"/>
      <c r="AZ437" s="67"/>
      <c r="BA437" s="67"/>
      <c r="BB437" s="67"/>
      <c r="BC437" s="67"/>
      <c r="BD437" s="67"/>
      <c r="BE437" s="67"/>
      <c r="BF437" s="67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</row>
    <row r="438" spans="1:93" ht="14.2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67"/>
      <c r="X438" s="67"/>
      <c r="Y438" s="67"/>
      <c r="Z438" s="67"/>
      <c r="AA438" s="67"/>
      <c r="AB438" s="67"/>
      <c r="AC438" s="67"/>
      <c r="AD438" s="67"/>
      <c r="AE438" s="67"/>
      <c r="AF438" s="67"/>
      <c r="AG438" s="67"/>
      <c r="AH438" s="67"/>
      <c r="AI438" s="67"/>
      <c r="AJ438" s="67"/>
      <c r="AK438" s="67"/>
      <c r="AL438" s="67"/>
      <c r="AM438" s="67"/>
      <c r="AN438" s="67"/>
      <c r="AO438" s="67"/>
      <c r="AP438" s="67"/>
      <c r="AQ438" s="67"/>
      <c r="AR438" s="67"/>
      <c r="AS438" s="67"/>
      <c r="AT438" s="67"/>
      <c r="AU438" s="67"/>
      <c r="AV438" s="67"/>
      <c r="AW438" s="67"/>
      <c r="AX438" s="67"/>
      <c r="AY438" s="67"/>
      <c r="AZ438" s="67"/>
      <c r="BA438" s="67"/>
      <c r="BB438" s="67"/>
      <c r="BC438" s="67"/>
      <c r="BD438" s="67"/>
      <c r="BE438" s="67"/>
      <c r="BF438" s="67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</row>
    <row r="439" spans="1:93" ht="14.2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67"/>
      <c r="X439" s="67"/>
      <c r="Y439" s="67"/>
      <c r="Z439" s="67"/>
      <c r="AA439" s="67"/>
      <c r="AB439" s="67"/>
      <c r="AC439" s="67"/>
      <c r="AD439" s="67"/>
      <c r="AE439" s="67"/>
      <c r="AF439" s="67"/>
      <c r="AG439" s="67"/>
      <c r="AH439" s="67"/>
      <c r="AI439" s="67"/>
      <c r="AJ439" s="67"/>
      <c r="AK439" s="67"/>
      <c r="AL439" s="67"/>
      <c r="AM439" s="67"/>
      <c r="AN439" s="67"/>
      <c r="AO439" s="67"/>
      <c r="AP439" s="67"/>
      <c r="AQ439" s="67"/>
      <c r="AR439" s="67"/>
      <c r="AS439" s="67"/>
      <c r="AT439" s="67"/>
      <c r="AU439" s="67"/>
      <c r="AV439" s="67"/>
      <c r="AW439" s="67"/>
      <c r="AX439" s="67"/>
      <c r="AY439" s="67"/>
      <c r="AZ439" s="67"/>
      <c r="BA439" s="67"/>
      <c r="BB439" s="67"/>
      <c r="BC439" s="67"/>
      <c r="BD439" s="67"/>
      <c r="BE439" s="67"/>
      <c r="BF439" s="67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</row>
    <row r="440" spans="1:93" ht="14.2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67"/>
      <c r="X440" s="67"/>
      <c r="Y440" s="67"/>
      <c r="Z440" s="67"/>
      <c r="AA440" s="67"/>
      <c r="AB440" s="67"/>
      <c r="AC440" s="67"/>
      <c r="AD440" s="67"/>
      <c r="AE440" s="67"/>
      <c r="AF440" s="67"/>
      <c r="AG440" s="67"/>
      <c r="AH440" s="67"/>
      <c r="AI440" s="67"/>
      <c r="AJ440" s="67"/>
      <c r="AK440" s="67"/>
      <c r="AL440" s="67"/>
      <c r="AM440" s="67"/>
      <c r="AN440" s="67"/>
      <c r="AO440" s="67"/>
      <c r="AP440" s="67"/>
      <c r="AQ440" s="67"/>
      <c r="AR440" s="67"/>
      <c r="AS440" s="67"/>
      <c r="AT440" s="67"/>
      <c r="AU440" s="67"/>
      <c r="AV440" s="67"/>
      <c r="AW440" s="67"/>
      <c r="AX440" s="67"/>
      <c r="AY440" s="67"/>
      <c r="AZ440" s="67"/>
      <c r="BA440" s="67"/>
      <c r="BB440" s="67"/>
      <c r="BC440" s="67"/>
      <c r="BD440" s="67"/>
      <c r="BE440" s="67"/>
      <c r="BF440" s="67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</row>
    <row r="441" spans="1:93" ht="14.2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67"/>
      <c r="X441" s="67"/>
      <c r="Y441" s="67"/>
      <c r="Z441" s="67"/>
      <c r="AA441" s="67"/>
      <c r="AB441" s="67"/>
      <c r="AC441" s="67"/>
      <c r="AD441" s="67"/>
      <c r="AE441" s="67"/>
      <c r="AF441" s="67"/>
      <c r="AG441" s="67"/>
      <c r="AH441" s="67"/>
      <c r="AI441" s="67"/>
      <c r="AJ441" s="67"/>
      <c r="AK441" s="67"/>
      <c r="AL441" s="67"/>
      <c r="AM441" s="67"/>
      <c r="AN441" s="67"/>
      <c r="AO441" s="67"/>
      <c r="AP441" s="67"/>
      <c r="AQ441" s="67"/>
      <c r="AR441" s="67"/>
      <c r="AS441" s="67"/>
      <c r="AT441" s="67"/>
      <c r="AU441" s="67"/>
      <c r="AV441" s="67"/>
      <c r="AW441" s="67"/>
      <c r="AX441" s="67"/>
      <c r="AY441" s="67"/>
      <c r="AZ441" s="67"/>
      <c r="BA441" s="67"/>
      <c r="BB441" s="67"/>
      <c r="BC441" s="67"/>
      <c r="BD441" s="67"/>
      <c r="BE441" s="67"/>
      <c r="BF441" s="67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</row>
    <row r="442" spans="1:93" ht="14.2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67"/>
      <c r="X442" s="67"/>
      <c r="Y442" s="67"/>
      <c r="Z442" s="67"/>
      <c r="AA442" s="67"/>
      <c r="AB442" s="67"/>
      <c r="AC442" s="67"/>
      <c r="AD442" s="67"/>
      <c r="AE442" s="67"/>
      <c r="AF442" s="67"/>
      <c r="AG442" s="67"/>
      <c r="AH442" s="67"/>
      <c r="AI442" s="67"/>
      <c r="AJ442" s="67"/>
      <c r="AK442" s="67"/>
      <c r="AL442" s="67"/>
      <c r="AM442" s="67"/>
      <c r="AN442" s="67"/>
      <c r="AO442" s="67"/>
      <c r="AP442" s="67"/>
      <c r="AQ442" s="67"/>
      <c r="AR442" s="67"/>
      <c r="AS442" s="67"/>
      <c r="AT442" s="67"/>
      <c r="AU442" s="67"/>
      <c r="AV442" s="67"/>
      <c r="AW442" s="67"/>
      <c r="AX442" s="67"/>
      <c r="AY442" s="67"/>
      <c r="AZ442" s="67"/>
      <c r="BA442" s="67"/>
      <c r="BB442" s="67"/>
      <c r="BC442" s="67"/>
      <c r="BD442" s="67"/>
      <c r="BE442" s="67"/>
      <c r="BF442" s="67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</row>
    <row r="443" spans="1:93" ht="14.2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67"/>
      <c r="X443" s="67"/>
      <c r="Y443" s="67"/>
      <c r="Z443" s="67"/>
      <c r="AA443" s="67"/>
      <c r="AB443" s="67"/>
      <c r="AC443" s="67"/>
      <c r="AD443" s="67"/>
      <c r="AE443" s="67"/>
      <c r="AF443" s="67"/>
      <c r="AG443" s="67"/>
      <c r="AH443" s="67"/>
      <c r="AI443" s="67"/>
      <c r="AJ443" s="67"/>
      <c r="AK443" s="67"/>
      <c r="AL443" s="67"/>
      <c r="AM443" s="67"/>
      <c r="AN443" s="67"/>
      <c r="AO443" s="67"/>
      <c r="AP443" s="67"/>
      <c r="AQ443" s="67"/>
      <c r="AR443" s="67"/>
      <c r="AS443" s="67"/>
      <c r="AT443" s="67"/>
      <c r="AU443" s="67"/>
      <c r="AV443" s="67"/>
      <c r="AW443" s="67"/>
      <c r="AX443" s="67"/>
      <c r="AY443" s="67"/>
      <c r="AZ443" s="67"/>
      <c r="BA443" s="67"/>
      <c r="BB443" s="67"/>
      <c r="BC443" s="67"/>
      <c r="BD443" s="67"/>
      <c r="BE443" s="67"/>
      <c r="BF443" s="67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</row>
    <row r="444" spans="1:93" ht="14.2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67"/>
      <c r="X444" s="67"/>
      <c r="Y444" s="67"/>
      <c r="Z444" s="67"/>
      <c r="AA444" s="67"/>
      <c r="AB444" s="67"/>
      <c r="AC444" s="67"/>
      <c r="AD444" s="67"/>
      <c r="AE444" s="67"/>
      <c r="AF444" s="67"/>
      <c r="AG444" s="67"/>
      <c r="AH444" s="67"/>
      <c r="AI444" s="67"/>
      <c r="AJ444" s="67"/>
      <c r="AK444" s="67"/>
      <c r="AL444" s="67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/>
      <c r="BC444" s="67"/>
      <c r="BD444" s="67"/>
      <c r="BE444" s="67"/>
      <c r="BF444" s="67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</row>
    <row r="445" spans="1:93" ht="14.2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67"/>
      <c r="X445" s="67"/>
      <c r="Y445" s="67"/>
      <c r="Z445" s="67"/>
      <c r="AA445" s="67"/>
      <c r="AB445" s="67"/>
      <c r="AC445" s="67"/>
      <c r="AD445" s="67"/>
      <c r="AE445" s="67"/>
      <c r="AF445" s="67"/>
      <c r="AG445" s="67"/>
      <c r="AH445" s="67"/>
      <c r="AI445" s="67"/>
      <c r="AJ445" s="67"/>
      <c r="AK445" s="67"/>
      <c r="AL445" s="67"/>
      <c r="AM445" s="67"/>
      <c r="AN445" s="67"/>
      <c r="AO445" s="67"/>
      <c r="AP445" s="67"/>
      <c r="AQ445" s="67"/>
      <c r="AR445" s="67"/>
      <c r="AS445" s="67"/>
      <c r="AT445" s="67"/>
      <c r="AU445" s="67"/>
      <c r="AV445" s="67"/>
      <c r="AW445" s="67"/>
      <c r="AX445" s="67"/>
      <c r="AY445" s="67"/>
      <c r="AZ445" s="67"/>
      <c r="BA445" s="67"/>
      <c r="BB445" s="67"/>
      <c r="BC445" s="67"/>
      <c r="BD445" s="67"/>
      <c r="BE445" s="67"/>
      <c r="BF445" s="67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</row>
    <row r="446" spans="1:93" ht="14.2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67"/>
      <c r="X446" s="67"/>
      <c r="Y446" s="67"/>
      <c r="Z446" s="67"/>
      <c r="AA446" s="67"/>
      <c r="AB446" s="67"/>
      <c r="AC446" s="67"/>
      <c r="AD446" s="67"/>
      <c r="AE446" s="67"/>
      <c r="AF446" s="67"/>
      <c r="AG446" s="67"/>
      <c r="AH446" s="67"/>
      <c r="AI446" s="67"/>
      <c r="AJ446" s="67"/>
      <c r="AK446" s="67"/>
      <c r="AL446" s="67"/>
      <c r="AM446" s="67"/>
      <c r="AN446" s="67"/>
      <c r="AO446" s="67"/>
      <c r="AP446" s="67"/>
      <c r="AQ446" s="67"/>
      <c r="AR446" s="67"/>
      <c r="AS446" s="67"/>
      <c r="AT446" s="67"/>
      <c r="AU446" s="67"/>
      <c r="AV446" s="67"/>
      <c r="AW446" s="67"/>
      <c r="AX446" s="67"/>
      <c r="AY446" s="67"/>
      <c r="AZ446" s="67"/>
      <c r="BA446" s="67"/>
      <c r="BB446" s="67"/>
      <c r="BC446" s="67"/>
      <c r="BD446" s="67"/>
      <c r="BE446" s="67"/>
      <c r="BF446" s="67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</row>
    <row r="447" spans="1:93" ht="14.2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67"/>
      <c r="X447" s="67"/>
      <c r="Y447" s="67"/>
      <c r="Z447" s="67"/>
      <c r="AA447" s="67"/>
      <c r="AB447" s="67"/>
      <c r="AC447" s="67"/>
      <c r="AD447" s="67"/>
      <c r="AE447" s="67"/>
      <c r="AF447" s="67"/>
      <c r="AG447" s="67"/>
      <c r="AH447" s="67"/>
      <c r="AI447" s="67"/>
      <c r="AJ447" s="67"/>
      <c r="AK447" s="67"/>
      <c r="AL447" s="67"/>
      <c r="AM447" s="67"/>
      <c r="AN447" s="67"/>
      <c r="AO447" s="67"/>
      <c r="AP447" s="67"/>
      <c r="AQ447" s="67"/>
      <c r="AR447" s="67"/>
      <c r="AS447" s="67"/>
      <c r="AT447" s="67"/>
      <c r="AU447" s="67"/>
      <c r="AV447" s="67"/>
      <c r="AW447" s="67"/>
      <c r="AX447" s="67"/>
      <c r="AY447" s="67"/>
      <c r="AZ447" s="67"/>
      <c r="BA447" s="67"/>
      <c r="BB447" s="67"/>
      <c r="BC447" s="67"/>
      <c r="BD447" s="67"/>
      <c r="BE447" s="67"/>
      <c r="BF447" s="67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</row>
    <row r="448" spans="1:93" ht="14.2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67"/>
      <c r="X448" s="67"/>
      <c r="Y448" s="67"/>
      <c r="Z448" s="67"/>
      <c r="AA448" s="67"/>
      <c r="AB448" s="67"/>
      <c r="AC448" s="67"/>
      <c r="AD448" s="67"/>
      <c r="AE448" s="67"/>
      <c r="AF448" s="67"/>
      <c r="AG448" s="67"/>
      <c r="AH448" s="67"/>
      <c r="AI448" s="67"/>
      <c r="AJ448" s="67"/>
      <c r="AK448" s="67"/>
      <c r="AL448" s="67"/>
      <c r="AM448" s="67"/>
      <c r="AN448" s="67"/>
      <c r="AO448" s="67"/>
      <c r="AP448" s="67"/>
      <c r="AQ448" s="67"/>
      <c r="AR448" s="67"/>
      <c r="AS448" s="67"/>
      <c r="AT448" s="67"/>
      <c r="AU448" s="67"/>
      <c r="AV448" s="67"/>
      <c r="AW448" s="67"/>
      <c r="AX448" s="67"/>
      <c r="AY448" s="67"/>
      <c r="AZ448" s="67"/>
      <c r="BA448" s="67"/>
      <c r="BB448" s="67"/>
      <c r="BC448" s="67"/>
      <c r="BD448" s="67"/>
      <c r="BE448" s="67"/>
      <c r="BF448" s="67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</row>
    <row r="449" spans="1:93" ht="14.2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67"/>
      <c r="X449" s="67"/>
      <c r="Y449" s="67"/>
      <c r="Z449" s="67"/>
      <c r="AA449" s="67"/>
      <c r="AB449" s="67"/>
      <c r="AC449" s="67"/>
      <c r="AD449" s="67"/>
      <c r="AE449" s="67"/>
      <c r="AF449" s="67"/>
      <c r="AG449" s="67"/>
      <c r="AH449" s="67"/>
      <c r="AI449" s="67"/>
      <c r="AJ449" s="67"/>
      <c r="AK449" s="67"/>
      <c r="AL449" s="67"/>
      <c r="AM449" s="67"/>
      <c r="AN449" s="67"/>
      <c r="AO449" s="67"/>
      <c r="AP449" s="67"/>
      <c r="AQ449" s="67"/>
      <c r="AR449" s="67"/>
      <c r="AS449" s="67"/>
      <c r="AT449" s="67"/>
      <c r="AU449" s="67"/>
      <c r="AV449" s="67"/>
      <c r="AW449" s="67"/>
      <c r="AX449" s="67"/>
      <c r="AY449" s="67"/>
      <c r="AZ449" s="67"/>
      <c r="BA449" s="67"/>
      <c r="BB449" s="67"/>
      <c r="BC449" s="67"/>
      <c r="BD449" s="67"/>
      <c r="BE449" s="67"/>
      <c r="BF449" s="67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</row>
    <row r="450" spans="1:93" ht="14.2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67"/>
      <c r="X450" s="67"/>
      <c r="Y450" s="67"/>
      <c r="Z450" s="67"/>
      <c r="AA450" s="67"/>
      <c r="AB450" s="67"/>
      <c r="AC450" s="67"/>
      <c r="AD450" s="67"/>
      <c r="AE450" s="67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/>
      <c r="BB450" s="67"/>
      <c r="BC450" s="67"/>
      <c r="BD450" s="67"/>
      <c r="BE450" s="67"/>
      <c r="BF450" s="67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</row>
    <row r="451" spans="1:93" ht="14.2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67"/>
      <c r="X451" s="67"/>
      <c r="Y451" s="67"/>
      <c r="Z451" s="67"/>
      <c r="AA451" s="67"/>
      <c r="AB451" s="67"/>
      <c r="AC451" s="67"/>
      <c r="AD451" s="67"/>
      <c r="AE451" s="67"/>
      <c r="AF451" s="67"/>
      <c r="AG451" s="67"/>
      <c r="AH451" s="67"/>
      <c r="AI451" s="67"/>
      <c r="AJ451" s="67"/>
      <c r="AK451" s="67"/>
      <c r="AL451" s="67"/>
      <c r="AM451" s="67"/>
      <c r="AN451" s="67"/>
      <c r="AO451" s="67"/>
      <c r="AP451" s="67"/>
      <c r="AQ451" s="67"/>
      <c r="AR451" s="67"/>
      <c r="AS451" s="67"/>
      <c r="AT451" s="67"/>
      <c r="AU451" s="67"/>
      <c r="AV451" s="67"/>
      <c r="AW451" s="67"/>
      <c r="AX451" s="67"/>
      <c r="AY451" s="67"/>
      <c r="AZ451" s="67"/>
      <c r="BA451" s="67"/>
      <c r="BB451" s="67"/>
      <c r="BC451" s="67"/>
      <c r="BD451" s="67"/>
      <c r="BE451" s="67"/>
      <c r="BF451" s="67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</row>
    <row r="452" spans="1:93" ht="14.2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67"/>
      <c r="X452" s="67"/>
      <c r="Y452" s="67"/>
      <c r="Z452" s="67"/>
      <c r="AA452" s="67"/>
      <c r="AB452" s="67"/>
      <c r="AC452" s="67"/>
      <c r="AD452" s="67"/>
      <c r="AE452" s="67"/>
      <c r="AF452" s="67"/>
      <c r="AG452" s="67"/>
      <c r="AH452" s="67"/>
      <c r="AI452" s="67"/>
      <c r="AJ452" s="67"/>
      <c r="AK452" s="67"/>
      <c r="AL452" s="67"/>
      <c r="AM452" s="67"/>
      <c r="AN452" s="67"/>
      <c r="AO452" s="67"/>
      <c r="AP452" s="67"/>
      <c r="AQ452" s="67"/>
      <c r="AR452" s="67"/>
      <c r="AS452" s="67"/>
      <c r="AT452" s="67"/>
      <c r="AU452" s="67"/>
      <c r="AV452" s="67"/>
      <c r="AW452" s="67"/>
      <c r="AX452" s="67"/>
      <c r="AY452" s="67"/>
      <c r="AZ452" s="67"/>
      <c r="BA452" s="67"/>
      <c r="BB452" s="67"/>
      <c r="BC452" s="67"/>
      <c r="BD452" s="67"/>
      <c r="BE452" s="67"/>
      <c r="BF452" s="67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</row>
    <row r="453" spans="1:93" ht="14.2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67"/>
      <c r="X453" s="67"/>
      <c r="Y453" s="67"/>
      <c r="Z453" s="67"/>
      <c r="AA453" s="67"/>
      <c r="AB453" s="67"/>
      <c r="AC453" s="67"/>
      <c r="AD453" s="67"/>
      <c r="AE453" s="67"/>
      <c r="AF453" s="67"/>
      <c r="AG453" s="67"/>
      <c r="AH453" s="67"/>
      <c r="AI453" s="67"/>
      <c r="AJ453" s="67"/>
      <c r="AK453" s="67"/>
      <c r="AL453" s="67"/>
      <c r="AM453" s="67"/>
      <c r="AN453" s="67"/>
      <c r="AO453" s="67"/>
      <c r="AP453" s="67"/>
      <c r="AQ453" s="67"/>
      <c r="AR453" s="67"/>
      <c r="AS453" s="67"/>
      <c r="AT453" s="67"/>
      <c r="AU453" s="67"/>
      <c r="AV453" s="67"/>
      <c r="AW453" s="67"/>
      <c r="AX453" s="67"/>
      <c r="AY453" s="67"/>
      <c r="AZ453" s="67"/>
      <c r="BA453" s="67"/>
      <c r="BB453" s="67"/>
      <c r="BC453" s="67"/>
      <c r="BD453" s="67"/>
      <c r="BE453" s="67"/>
      <c r="BF453" s="67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</row>
    <row r="454" spans="1:93" ht="14.2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67"/>
      <c r="X454" s="67"/>
      <c r="Y454" s="67"/>
      <c r="Z454" s="67"/>
      <c r="AA454" s="67"/>
      <c r="AB454" s="67"/>
      <c r="AC454" s="67"/>
      <c r="AD454" s="67"/>
      <c r="AE454" s="67"/>
      <c r="AF454" s="67"/>
      <c r="AG454" s="67"/>
      <c r="AH454" s="67"/>
      <c r="AI454" s="67"/>
      <c r="AJ454" s="67"/>
      <c r="AK454" s="67"/>
      <c r="AL454" s="67"/>
      <c r="AM454" s="67"/>
      <c r="AN454" s="67"/>
      <c r="AO454" s="67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/>
      <c r="BC454" s="67"/>
      <c r="BD454" s="67"/>
      <c r="BE454" s="67"/>
      <c r="BF454" s="67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</row>
    <row r="455" spans="1:93" ht="14.2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67"/>
      <c r="X455" s="67"/>
      <c r="Y455" s="67"/>
      <c r="Z455" s="67"/>
      <c r="AA455" s="67"/>
      <c r="AB455" s="67"/>
      <c r="AC455" s="67"/>
      <c r="AD455" s="67"/>
      <c r="AE455" s="67"/>
      <c r="AF455" s="67"/>
      <c r="AG455" s="67"/>
      <c r="AH455" s="67"/>
      <c r="AI455" s="67"/>
      <c r="AJ455" s="67"/>
      <c r="AK455" s="67"/>
      <c r="AL455" s="67"/>
      <c r="AM455" s="67"/>
      <c r="AN455" s="67"/>
      <c r="AO455" s="67"/>
      <c r="AP455" s="67"/>
      <c r="AQ455" s="67"/>
      <c r="AR455" s="67"/>
      <c r="AS455" s="67"/>
      <c r="AT455" s="67"/>
      <c r="AU455" s="67"/>
      <c r="AV455" s="67"/>
      <c r="AW455" s="67"/>
      <c r="AX455" s="67"/>
      <c r="AY455" s="67"/>
      <c r="AZ455" s="67"/>
      <c r="BA455" s="67"/>
      <c r="BB455" s="67"/>
      <c r="BC455" s="67"/>
      <c r="BD455" s="67"/>
      <c r="BE455" s="67"/>
      <c r="BF455" s="67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</row>
    <row r="456" spans="1:93" ht="14.2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67"/>
      <c r="X456" s="67"/>
      <c r="Y456" s="67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7"/>
      <c r="AO456" s="67"/>
      <c r="AP456" s="67"/>
      <c r="AQ456" s="67"/>
      <c r="AR456" s="67"/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</row>
    <row r="457" spans="1:93" ht="14.2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67"/>
      <c r="X457" s="67"/>
      <c r="Y457" s="67"/>
      <c r="Z457" s="67"/>
      <c r="AA457" s="67"/>
      <c r="AB457" s="67"/>
      <c r="AC457" s="67"/>
      <c r="AD457" s="67"/>
      <c r="AE457" s="67"/>
      <c r="AF457" s="67"/>
      <c r="AG457" s="67"/>
      <c r="AH457" s="67"/>
      <c r="AI457" s="67"/>
      <c r="AJ457" s="67"/>
      <c r="AK457" s="67"/>
      <c r="AL457" s="67"/>
      <c r="AM457" s="67"/>
      <c r="AN457" s="67"/>
      <c r="AO457" s="67"/>
      <c r="AP457" s="67"/>
      <c r="AQ457" s="67"/>
      <c r="AR457" s="67"/>
      <c r="AS457" s="67"/>
      <c r="AT457" s="67"/>
      <c r="AU457" s="67"/>
      <c r="AV457" s="67"/>
      <c r="AW457" s="67"/>
      <c r="AX457" s="67"/>
      <c r="AY457" s="67"/>
      <c r="AZ457" s="67"/>
      <c r="BA457" s="67"/>
      <c r="BB457" s="67"/>
      <c r="BC457" s="67"/>
      <c r="BD457" s="67"/>
      <c r="BE457" s="67"/>
      <c r="BF457" s="67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</row>
    <row r="458" spans="1:93" ht="14.2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67"/>
      <c r="X458" s="67"/>
      <c r="Y458" s="67"/>
      <c r="Z458" s="67"/>
      <c r="AA458" s="67"/>
      <c r="AB458" s="67"/>
      <c r="AC458" s="67"/>
      <c r="AD458" s="67"/>
      <c r="AE458" s="67"/>
      <c r="AF458" s="67"/>
      <c r="AG458" s="67"/>
      <c r="AH458" s="67"/>
      <c r="AI458" s="67"/>
      <c r="AJ458" s="67"/>
      <c r="AK458" s="67"/>
      <c r="AL458" s="67"/>
      <c r="AM458" s="67"/>
      <c r="AN458" s="67"/>
      <c r="AO458" s="67"/>
      <c r="AP458" s="67"/>
      <c r="AQ458" s="67"/>
      <c r="AR458" s="67"/>
      <c r="AS458" s="67"/>
      <c r="AT458" s="67"/>
      <c r="AU458" s="67"/>
      <c r="AV458" s="67"/>
      <c r="AW458" s="67"/>
      <c r="AX458" s="67"/>
      <c r="AY458" s="67"/>
      <c r="AZ458" s="67"/>
      <c r="BA458" s="67"/>
      <c r="BB458" s="67"/>
      <c r="BC458" s="67"/>
      <c r="BD458" s="67"/>
      <c r="BE458" s="67"/>
      <c r="BF458" s="67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</row>
    <row r="459" spans="1:93" ht="14.2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67"/>
      <c r="X459" s="67"/>
      <c r="Y459" s="67"/>
      <c r="Z459" s="67"/>
      <c r="AA459" s="67"/>
      <c r="AB459" s="67"/>
      <c r="AC459" s="67"/>
      <c r="AD459" s="67"/>
      <c r="AE459" s="67"/>
      <c r="AF459" s="67"/>
      <c r="AG459" s="67"/>
      <c r="AH459" s="67"/>
      <c r="AI459" s="67"/>
      <c r="AJ459" s="67"/>
      <c r="AK459" s="67"/>
      <c r="AL459" s="67"/>
      <c r="AM459" s="67"/>
      <c r="AN459" s="67"/>
      <c r="AO459" s="67"/>
      <c r="AP459" s="67"/>
      <c r="AQ459" s="67"/>
      <c r="AR459" s="67"/>
      <c r="AS459" s="67"/>
      <c r="AT459" s="67"/>
      <c r="AU459" s="67"/>
      <c r="AV459" s="67"/>
      <c r="AW459" s="67"/>
      <c r="AX459" s="67"/>
      <c r="AY459" s="67"/>
      <c r="AZ459" s="67"/>
      <c r="BA459" s="67"/>
      <c r="BB459" s="67"/>
      <c r="BC459" s="67"/>
      <c r="BD459" s="67"/>
      <c r="BE459" s="67"/>
      <c r="BF459" s="67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</row>
    <row r="460" spans="1:93" ht="14.2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67"/>
      <c r="X460" s="67"/>
      <c r="Y460" s="67"/>
      <c r="Z460" s="67"/>
      <c r="AA460" s="67"/>
      <c r="AB460" s="67"/>
      <c r="AC460" s="67"/>
      <c r="AD460" s="67"/>
      <c r="AE460" s="67"/>
      <c r="AF460" s="67"/>
      <c r="AG460" s="67"/>
      <c r="AH460" s="67"/>
      <c r="AI460" s="67"/>
      <c r="AJ460" s="67"/>
      <c r="AK460" s="67"/>
      <c r="AL460" s="67"/>
      <c r="AM460" s="67"/>
      <c r="AN460" s="67"/>
      <c r="AO460" s="67"/>
      <c r="AP460" s="67"/>
      <c r="AQ460" s="67"/>
      <c r="AR460" s="67"/>
      <c r="AS460" s="67"/>
      <c r="AT460" s="67"/>
      <c r="AU460" s="67"/>
      <c r="AV460" s="67"/>
      <c r="AW460" s="67"/>
      <c r="AX460" s="67"/>
      <c r="AY460" s="67"/>
      <c r="AZ460" s="67"/>
      <c r="BA460" s="67"/>
      <c r="BB460" s="67"/>
      <c r="BC460" s="67"/>
      <c r="BD460" s="67"/>
      <c r="BE460" s="67"/>
      <c r="BF460" s="67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</row>
    <row r="461" spans="1:93" ht="14.2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  <c r="AI461" s="67"/>
      <c r="AJ461" s="67"/>
      <c r="AK461" s="67"/>
      <c r="AL461" s="67"/>
      <c r="AM461" s="67"/>
      <c r="AN461" s="67"/>
      <c r="AO461" s="67"/>
      <c r="AP461" s="67"/>
      <c r="AQ461" s="67"/>
      <c r="AR461" s="67"/>
      <c r="AS461" s="67"/>
      <c r="AT461" s="67"/>
      <c r="AU461" s="67"/>
      <c r="AV461" s="67"/>
      <c r="AW461" s="67"/>
      <c r="AX461" s="67"/>
      <c r="AY461" s="67"/>
      <c r="AZ461" s="67"/>
      <c r="BA461" s="67"/>
      <c r="BB461" s="67"/>
      <c r="BC461" s="67"/>
      <c r="BD461" s="67"/>
      <c r="BE461" s="67"/>
      <c r="BF461" s="67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</row>
    <row r="462" spans="1:93" ht="14.2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67"/>
      <c r="X462" s="67"/>
      <c r="Y462" s="67"/>
      <c r="Z462" s="67"/>
      <c r="AA462" s="67"/>
      <c r="AB462" s="67"/>
      <c r="AC462" s="67"/>
      <c r="AD462" s="67"/>
      <c r="AE462" s="67"/>
      <c r="AF462" s="67"/>
      <c r="AG462" s="67"/>
      <c r="AH462" s="67"/>
      <c r="AI462" s="67"/>
      <c r="AJ462" s="67"/>
      <c r="AK462" s="67"/>
      <c r="AL462" s="67"/>
      <c r="AM462" s="67"/>
      <c r="AN462" s="67"/>
      <c r="AO462" s="67"/>
      <c r="AP462" s="67"/>
      <c r="AQ462" s="67"/>
      <c r="AR462" s="67"/>
      <c r="AS462" s="67"/>
      <c r="AT462" s="67"/>
      <c r="AU462" s="67"/>
      <c r="AV462" s="67"/>
      <c r="AW462" s="67"/>
      <c r="AX462" s="67"/>
      <c r="AY462" s="67"/>
      <c r="AZ462" s="67"/>
      <c r="BA462" s="67"/>
      <c r="BB462" s="67"/>
      <c r="BC462" s="67"/>
      <c r="BD462" s="67"/>
      <c r="BE462" s="67"/>
      <c r="BF462" s="67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</row>
    <row r="463" spans="1:93" ht="14.2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67"/>
      <c r="X463" s="67"/>
      <c r="Y463" s="67"/>
      <c r="Z463" s="67"/>
      <c r="AA463" s="67"/>
      <c r="AB463" s="67"/>
      <c r="AC463" s="67"/>
      <c r="AD463" s="67"/>
      <c r="AE463" s="67"/>
      <c r="AF463" s="67"/>
      <c r="AG463" s="67"/>
      <c r="AH463" s="67"/>
      <c r="AI463" s="67"/>
      <c r="AJ463" s="67"/>
      <c r="AK463" s="67"/>
      <c r="AL463" s="67"/>
      <c r="AM463" s="67"/>
      <c r="AN463" s="67"/>
      <c r="AO463" s="67"/>
      <c r="AP463" s="67"/>
      <c r="AQ463" s="67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/>
      <c r="BD463" s="67"/>
      <c r="BE463" s="67"/>
      <c r="BF463" s="67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</row>
    <row r="464" spans="1:93" ht="14.2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67"/>
      <c r="X464" s="67"/>
      <c r="Y464" s="67"/>
      <c r="Z464" s="67"/>
      <c r="AA464" s="67"/>
      <c r="AB464" s="67"/>
      <c r="AC464" s="67"/>
      <c r="AD464" s="67"/>
      <c r="AE464" s="67"/>
      <c r="AF464" s="67"/>
      <c r="AG464" s="67"/>
      <c r="AH464" s="67"/>
      <c r="AI464" s="67"/>
      <c r="AJ464" s="67"/>
      <c r="AK464" s="67"/>
      <c r="AL464" s="67"/>
      <c r="AM464" s="67"/>
      <c r="AN464" s="67"/>
      <c r="AO464" s="67"/>
      <c r="AP464" s="67"/>
      <c r="AQ464" s="67"/>
      <c r="AR464" s="67"/>
      <c r="AS464" s="67"/>
      <c r="AT464" s="67"/>
      <c r="AU464" s="67"/>
      <c r="AV464" s="67"/>
      <c r="AW464" s="67"/>
      <c r="AX464" s="67"/>
      <c r="AY464" s="67"/>
      <c r="AZ464" s="67"/>
      <c r="BA464" s="67"/>
      <c r="BB464" s="67"/>
      <c r="BC464" s="67"/>
      <c r="BD464" s="67"/>
      <c r="BE464" s="67"/>
      <c r="BF464" s="67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</row>
    <row r="465" spans="1:93" ht="14.2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67"/>
      <c r="X465" s="67"/>
      <c r="Y465" s="67"/>
      <c r="Z465" s="67"/>
      <c r="AA465" s="67"/>
      <c r="AB465" s="67"/>
      <c r="AC465" s="67"/>
      <c r="AD465" s="67"/>
      <c r="AE465" s="67"/>
      <c r="AF465" s="67"/>
      <c r="AG465" s="67"/>
      <c r="AH465" s="67"/>
      <c r="AI465" s="67"/>
      <c r="AJ465" s="67"/>
      <c r="AK465" s="67"/>
      <c r="AL465" s="67"/>
      <c r="AM465" s="67"/>
      <c r="AN465" s="67"/>
      <c r="AO465" s="67"/>
      <c r="AP465" s="67"/>
      <c r="AQ465" s="67"/>
      <c r="AR465" s="67"/>
      <c r="AS465" s="67"/>
      <c r="AT465" s="67"/>
      <c r="AU465" s="67"/>
      <c r="AV465" s="67"/>
      <c r="AW465" s="67"/>
      <c r="AX465" s="67"/>
      <c r="AY465" s="67"/>
      <c r="AZ465" s="67"/>
      <c r="BA465" s="67"/>
      <c r="BB465" s="67"/>
      <c r="BC465" s="67"/>
      <c r="BD465" s="67"/>
      <c r="BE465" s="67"/>
      <c r="BF465" s="67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</row>
    <row r="466" spans="1:93" ht="14.2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67"/>
      <c r="X466" s="67"/>
      <c r="Y466" s="67"/>
      <c r="Z466" s="67"/>
      <c r="AA466" s="67"/>
      <c r="AB466" s="67"/>
      <c r="AC466" s="67"/>
      <c r="AD466" s="67"/>
      <c r="AE466" s="67"/>
      <c r="AF466" s="67"/>
      <c r="AG466" s="67"/>
      <c r="AH466" s="67"/>
      <c r="AI466" s="67"/>
      <c r="AJ466" s="67"/>
      <c r="AK466" s="67"/>
      <c r="AL466" s="67"/>
      <c r="AM466" s="67"/>
      <c r="AN466" s="67"/>
      <c r="AO466" s="67"/>
      <c r="AP466" s="67"/>
      <c r="AQ466" s="67"/>
      <c r="AR466" s="67"/>
      <c r="AS466" s="67"/>
      <c r="AT466" s="67"/>
      <c r="AU466" s="67"/>
      <c r="AV466" s="67"/>
      <c r="AW466" s="67"/>
      <c r="AX466" s="67"/>
      <c r="AY466" s="67"/>
      <c r="AZ466" s="67"/>
      <c r="BA466" s="67"/>
      <c r="BB466" s="67"/>
      <c r="BC466" s="67"/>
      <c r="BD466" s="67"/>
      <c r="BE466" s="67"/>
      <c r="BF466" s="67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</row>
    <row r="467" spans="1:93" ht="14.2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67"/>
      <c r="X467" s="67"/>
      <c r="Y467" s="67"/>
      <c r="Z467" s="67"/>
      <c r="AA467" s="67"/>
      <c r="AB467" s="67"/>
      <c r="AC467" s="67"/>
      <c r="AD467" s="67"/>
      <c r="AE467" s="67"/>
      <c r="AF467" s="67"/>
      <c r="AG467" s="67"/>
      <c r="AH467" s="67"/>
      <c r="AI467" s="67"/>
      <c r="AJ467" s="67"/>
      <c r="AK467" s="67"/>
      <c r="AL467" s="67"/>
      <c r="AM467" s="67"/>
      <c r="AN467" s="67"/>
      <c r="AO467" s="67"/>
      <c r="AP467" s="67"/>
      <c r="AQ467" s="67"/>
      <c r="AR467" s="67"/>
      <c r="AS467" s="67"/>
      <c r="AT467" s="67"/>
      <c r="AU467" s="67"/>
      <c r="AV467" s="67"/>
      <c r="AW467" s="67"/>
      <c r="AX467" s="67"/>
      <c r="AY467" s="67"/>
      <c r="AZ467" s="67"/>
      <c r="BA467" s="67"/>
      <c r="BB467" s="67"/>
      <c r="BC467" s="67"/>
      <c r="BD467" s="67"/>
      <c r="BE467" s="67"/>
      <c r="BF467" s="67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</row>
    <row r="468" spans="1:93" ht="14.2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67"/>
      <c r="X468" s="67"/>
      <c r="Y468" s="67"/>
      <c r="Z468" s="67"/>
      <c r="AA468" s="67"/>
      <c r="AB468" s="67"/>
      <c r="AC468" s="67"/>
      <c r="AD468" s="67"/>
      <c r="AE468" s="67"/>
      <c r="AF468" s="67"/>
      <c r="AG468" s="67"/>
      <c r="AH468" s="67"/>
      <c r="AI468" s="67"/>
      <c r="AJ468" s="67"/>
      <c r="AK468" s="67"/>
      <c r="AL468" s="67"/>
      <c r="AM468" s="67"/>
      <c r="AN468" s="67"/>
      <c r="AO468" s="67"/>
      <c r="AP468" s="67"/>
      <c r="AQ468" s="67"/>
      <c r="AR468" s="67"/>
      <c r="AS468" s="67"/>
      <c r="AT468" s="67"/>
      <c r="AU468" s="67"/>
      <c r="AV468" s="67"/>
      <c r="AW468" s="67"/>
      <c r="AX468" s="67"/>
      <c r="AY468" s="67"/>
      <c r="AZ468" s="67"/>
      <c r="BA468" s="67"/>
      <c r="BB468" s="67"/>
      <c r="BC468" s="67"/>
      <c r="BD468" s="67"/>
      <c r="BE468" s="67"/>
      <c r="BF468" s="67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</row>
    <row r="469" spans="1:93" ht="14.2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67"/>
      <c r="X469" s="67"/>
      <c r="Y469" s="67"/>
      <c r="Z469" s="67"/>
      <c r="AA469" s="67"/>
      <c r="AB469" s="67"/>
      <c r="AC469" s="67"/>
      <c r="AD469" s="67"/>
      <c r="AE469" s="67"/>
      <c r="AF469" s="67"/>
      <c r="AG469" s="67"/>
      <c r="AH469" s="67"/>
      <c r="AI469" s="67"/>
      <c r="AJ469" s="67"/>
      <c r="AK469" s="67"/>
      <c r="AL469" s="67"/>
      <c r="AM469" s="67"/>
      <c r="AN469" s="67"/>
      <c r="AO469" s="67"/>
      <c r="AP469" s="67"/>
      <c r="AQ469" s="67"/>
      <c r="AR469" s="67"/>
      <c r="AS469" s="67"/>
      <c r="AT469" s="67"/>
      <c r="AU469" s="67"/>
      <c r="AV469" s="67"/>
      <c r="AW469" s="67"/>
      <c r="AX469" s="67"/>
      <c r="AY469" s="67"/>
      <c r="AZ469" s="67"/>
      <c r="BA469" s="67"/>
      <c r="BB469" s="67"/>
      <c r="BC469" s="67"/>
      <c r="BD469" s="67"/>
      <c r="BE469" s="67"/>
      <c r="BF469" s="67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</row>
    <row r="470" spans="1:93" ht="14.2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67"/>
      <c r="X470" s="67"/>
      <c r="Y470" s="67"/>
      <c r="Z470" s="67"/>
      <c r="AA470" s="67"/>
      <c r="AB470" s="67"/>
      <c r="AC470" s="67"/>
      <c r="AD470" s="67"/>
      <c r="AE470" s="67"/>
      <c r="AF470" s="67"/>
      <c r="AG470" s="67"/>
      <c r="AH470" s="67"/>
      <c r="AI470" s="67"/>
      <c r="AJ470" s="67"/>
      <c r="AK470" s="67"/>
      <c r="AL470" s="67"/>
      <c r="AM470" s="67"/>
      <c r="AN470" s="67"/>
      <c r="AO470" s="67"/>
      <c r="AP470" s="67"/>
      <c r="AQ470" s="67"/>
      <c r="AR470" s="67"/>
      <c r="AS470" s="67"/>
      <c r="AT470" s="67"/>
      <c r="AU470" s="67"/>
      <c r="AV470" s="67"/>
      <c r="AW470" s="67"/>
      <c r="AX470" s="67"/>
      <c r="AY470" s="67"/>
      <c r="AZ470" s="67"/>
      <c r="BA470" s="67"/>
      <c r="BB470" s="67"/>
      <c r="BC470" s="67"/>
      <c r="BD470" s="67"/>
      <c r="BE470" s="67"/>
      <c r="BF470" s="67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</row>
    <row r="471" spans="1:93" ht="14.2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67"/>
      <c r="X471" s="67"/>
      <c r="Y471" s="67"/>
      <c r="Z471" s="67"/>
      <c r="AA471" s="67"/>
      <c r="AB471" s="67"/>
      <c r="AC471" s="67"/>
      <c r="AD471" s="67"/>
      <c r="AE471" s="67"/>
      <c r="AF471" s="67"/>
      <c r="AG471" s="67"/>
      <c r="AH471" s="67"/>
      <c r="AI471" s="67"/>
      <c r="AJ471" s="67"/>
      <c r="AK471" s="67"/>
      <c r="AL471" s="67"/>
      <c r="AM471" s="67"/>
      <c r="AN471" s="67"/>
      <c r="AO471" s="67"/>
      <c r="AP471" s="67"/>
      <c r="AQ471" s="67"/>
      <c r="AR471" s="67"/>
      <c r="AS471" s="67"/>
      <c r="AT471" s="67"/>
      <c r="AU471" s="67"/>
      <c r="AV471" s="67"/>
      <c r="AW471" s="67"/>
      <c r="AX471" s="67"/>
      <c r="AY471" s="67"/>
      <c r="AZ471" s="67"/>
      <c r="BA471" s="67"/>
      <c r="BB471" s="67"/>
      <c r="BC471" s="67"/>
      <c r="BD471" s="67"/>
      <c r="BE471" s="67"/>
      <c r="BF471" s="67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</row>
    <row r="472" spans="1:93" ht="14.2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67"/>
      <c r="X472" s="67"/>
      <c r="Y472" s="67"/>
      <c r="Z472" s="67"/>
      <c r="AA472" s="67"/>
      <c r="AB472" s="67"/>
      <c r="AC472" s="67"/>
      <c r="AD472" s="67"/>
      <c r="AE472" s="67"/>
      <c r="AF472" s="67"/>
      <c r="AG472" s="67"/>
      <c r="AH472" s="67"/>
      <c r="AI472" s="67"/>
      <c r="AJ472" s="67"/>
      <c r="AK472" s="67"/>
      <c r="AL472" s="67"/>
      <c r="AM472" s="67"/>
      <c r="AN472" s="67"/>
      <c r="AO472" s="67"/>
      <c r="AP472" s="67"/>
      <c r="AQ472" s="67"/>
      <c r="AR472" s="67"/>
      <c r="AS472" s="67"/>
      <c r="AT472" s="67"/>
      <c r="AU472" s="67"/>
      <c r="AV472" s="67"/>
      <c r="AW472" s="67"/>
      <c r="AX472" s="67"/>
      <c r="AY472" s="67"/>
      <c r="AZ472" s="67"/>
      <c r="BA472" s="67"/>
      <c r="BB472" s="67"/>
      <c r="BC472" s="67"/>
      <c r="BD472" s="67"/>
      <c r="BE472" s="67"/>
      <c r="BF472" s="67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</row>
    <row r="473" spans="1:93" ht="14.2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67"/>
      <c r="X473" s="67"/>
      <c r="Y473" s="67"/>
      <c r="Z473" s="67"/>
      <c r="AA473" s="67"/>
      <c r="AB473" s="67"/>
      <c r="AC473" s="67"/>
      <c r="AD473" s="67"/>
      <c r="AE473" s="67"/>
      <c r="AF473" s="67"/>
      <c r="AG473" s="67"/>
      <c r="AH473" s="67"/>
      <c r="AI473" s="67"/>
      <c r="AJ473" s="67"/>
      <c r="AK473" s="67"/>
      <c r="AL473" s="67"/>
      <c r="AM473" s="67"/>
      <c r="AN473" s="67"/>
      <c r="AO473" s="67"/>
      <c r="AP473" s="67"/>
      <c r="AQ473" s="67"/>
      <c r="AR473" s="67"/>
      <c r="AS473" s="67"/>
      <c r="AT473" s="67"/>
      <c r="AU473" s="67"/>
      <c r="AV473" s="67"/>
      <c r="AW473" s="67"/>
      <c r="AX473" s="67"/>
      <c r="AY473" s="67"/>
      <c r="AZ473" s="67"/>
      <c r="BA473" s="67"/>
      <c r="BB473" s="67"/>
      <c r="BC473" s="67"/>
      <c r="BD473" s="67"/>
      <c r="BE473" s="67"/>
      <c r="BF473" s="67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</row>
    <row r="474" spans="1:93" ht="14.2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67"/>
      <c r="X474" s="67"/>
      <c r="Y474" s="67"/>
      <c r="Z474" s="67"/>
      <c r="AA474" s="67"/>
      <c r="AB474" s="67"/>
      <c r="AC474" s="67"/>
      <c r="AD474" s="67"/>
      <c r="AE474" s="67"/>
      <c r="AF474" s="67"/>
      <c r="AG474" s="67"/>
      <c r="AH474" s="67"/>
      <c r="AI474" s="67"/>
      <c r="AJ474" s="67"/>
      <c r="AK474" s="67"/>
      <c r="AL474" s="67"/>
      <c r="AM474" s="67"/>
      <c r="AN474" s="67"/>
      <c r="AO474" s="67"/>
      <c r="AP474" s="67"/>
      <c r="AQ474" s="67"/>
      <c r="AR474" s="67"/>
      <c r="AS474" s="67"/>
      <c r="AT474" s="67"/>
      <c r="AU474" s="67"/>
      <c r="AV474" s="67"/>
      <c r="AW474" s="67"/>
      <c r="AX474" s="67"/>
      <c r="AY474" s="67"/>
      <c r="AZ474" s="67"/>
      <c r="BA474" s="67"/>
      <c r="BB474" s="67"/>
      <c r="BC474" s="67"/>
      <c r="BD474" s="67"/>
      <c r="BE474" s="67"/>
      <c r="BF474" s="67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</row>
    <row r="475" spans="1:93" ht="14.2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67"/>
      <c r="X475" s="67"/>
      <c r="Y475" s="67"/>
      <c r="Z475" s="67"/>
      <c r="AA475" s="67"/>
      <c r="AB475" s="67"/>
      <c r="AC475" s="67"/>
      <c r="AD475" s="67"/>
      <c r="AE475" s="67"/>
      <c r="AF475" s="67"/>
      <c r="AG475" s="67"/>
      <c r="AH475" s="67"/>
      <c r="AI475" s="67"/>
      <c r="AJ475" s="67"/>
      <c r="AK475" s="67"/>
      <c r="AL475" s="67"/>
      <c r="AM475" s="67"/>
      <c r="AN475" s="67"/>
      <c r="AO475" s="67"/>
      <c r="AP475" s="67"/>
      <c r="AQ475" s="67"/>
      <c r="AR475" s="67"/>
      <c r="AS475" s="67"/>
      <c r="AT475" s="67"/>
      <c r="AU475" s="67"/>
      <c r="AV475" s="67"/>
      <c r="AW475" s="67"/>
      <c r="AX475" s="67"/>
      <c r="AY475" s="67"/>
      <c r="AZ475" s="67"/>
      <c r="BA475" s="67"/>
      <c r="BB475" s="67"/>
      <c r="BC475" s="67"/>
      <c r="BD475" s="67"/>
      <c r="BE475" s="67"/>
      <c r="BF475" s="67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</row>
    <row r="476" spans="1:93" ht="14.2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67"/>
      <c r="X476" s="67"/>
      <c r="Y476" s="67"/>
      <c r="Z476" s="67"/>
      <c r="AA476" s="67"/>
      <c r="AB476" s="67"/>
      <c r="AC476" s="67"/>
      <c r="AD476" s="67"/>
      <c r="AE476" s="67"/>
      <c r="AF476" s="67"/>
      <c r="AG476" s="67"/>
      <c r="AH476" s="67"/>
      <c r="AI476" s="67"/>
      <c r="AJ476" s="67"/>
      <c r="AK476" s="67"/>
      <c r="AL476" s="67"/>
      <c r="AM476" s="67"/>
      <c r="AN476" s="67"/>
      <c r="AO476" s="67"/>
      <c r="AP476" s="67"/>
      <c r="AQ476" s="67"/>
      <c r="AR476" s="67"/>
      <c r="AS476" s="67"/>
      <c r="AT476" s="67"/>
      <c r="AU476" s="67"/>
      <c r="AV476" s="67"/>
      <c r="AW476" s="67"/>
      <c r="AX476" s="67"/>
      <c r="AY476" s="67"/>
      <c r="AZ476" s="67"/>
      <c r="BA476" s="67"/>
      <c r="BB476" s="67"/>
      <c r="BC476" s="67"/>
      <c r="BD476" s="67"/>
      <c r="BE476" s="67"/>
      <c r="BF476" s="67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</row>
    <row r="477" spans="1:93" ht="14.2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67"/>
      <c r="X477" s="67"/>
      <c r="Y477" s="67"/>
      <c r="Z477" s="67"/>
      <c r="AA477" s="67"/>
      <c r="AB477" s="67"/>
      <c r="AC477" s="67"/>
      <c r="AD477" s="67"/>
      <c r="AE477" s="67"/>
      <c r="AF477" s="67"/>
      <c r="AG477" s="67"/>
      <c r="AH477" s="67"/>
      <c r="AI477" s="67"/>
      <c r="AJ477" s="67"/>
      <c r="AK477" s="67"/>
      <c r="AL477" s="67"/>
      <c r="AM477" s="67"/>
      <c r="AN477" s="67"/>
      <c r="AO477" s="67"/>
      <c r="AP477" s="67"/>
      <c r="AQ477" s="67"/>
      <c r="AR477" s="67"/>
      <c r="AS477" s="67"/>
      <c r="AT477" s="67"/>
      <c r="AU477" s="67"/>
      <c r="AV477" s="67"/>
      <c r="AW477" s="67"/>
      <c r="AX477" s="67"/>
      <c r="AY477" s="67"/>
      <c r="AZ477" s="67"/>
      <c r="BA477" s="67"/>
      <c r="BB477" s="67"/>
      <c r="BC477" s="67"/>
      <c r="BD477" s="67"/>
      <c r="BE477" s="67"/>
      <c r="BF477" s="67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</row>
    <row r="478" spans="1:93" ht="14.2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67"/>
      <c r="X478" s="67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67"/>
      <c r="AO478" s="67"/>
      <c r="AP478" s="67"/>
      <c r="AQ478" s="67"/>
      <c r="AR478" s="67"/>
      <c r="AS478" s="67"/>
      <c r="AT478" s="67"/>
      <c r="AU478" s="67"/>
      <c r="AV478" s="67"/>
      <c r="AW478" s="67"/>
      <c r="AX478" s="67"/>
      <c r="AY478" s="67"/>
      <c r="AZ478" s="67"/>
      <c r="BA478" s="67"/>
      <c r="BB478" s="67"/>
      <c r="BC478" s="67"/>
      <c r="BD478" s="67"/>
      <c r="BE478" s="67"/>
      <c r="BF478" s="67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</row>
    <row r="479" spans="1:93" ht="14.2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67"/>
      <c r="X479" s="67"/>
      <c r="Y479" s="67"/>
      <c r="Z479" s="67"/>
      <c r="AA479" s="67"/>
      <c r="AB479" s="67"/>
      <c r="AC479" s="67"/>
      <c r="AD479" s="67"/>
      <c r="AE479" s="67"/>
      <c r="AF479" s="67"/>
      <c r="AG479" s="67"/>
      <c r="AH479" s="67"/>
      <c r="AI479" s="67"/>
      <c r="AJ479" s="67"/>
      <c r="AK479" s="67"/>
      <c r="AL479" s="67"/>
      <c r="AM479" s="67"/>
      <c r="AN479" s="67"/>
      <c r="AO479" s="67"/>
      <c r="AP479" s="67"/>
      <c r="AQ479" s="67"/>
      <c r="AR479" s="67"/>
      <c r="AS479" s="67"/>
      <c r="AT479" s="67"/>
      <c r="AU479" s="67"/>
      <c r="AV479" s="67"/>
      <c r="AW479" s="67"/>
      <c r="AX479" s="67"/>
      <c r="AY479" s="67"/>
      <c r="AZ479" s="67"/>
      <c r="BA479" s="67"/>
      <c r="BB479" s="67"/>
      <c r="BC479" s="67"/>
      <c r="BD479" s="67"/>
      <c r="BE479" s="67"/>
      <c r="BF479" s="67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</row>
    <row r="480" spans="1:93" ht="14.2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67"/>
      <c r="X480" s="67"/>
      <c r="Y480" s="67"/>
      <c r="Z480" s="67"/>
      <c r="AA480" s="67"/>
      <c r="AB480" s="67"/>
      <c r="AC480" s="67"/>
      <c r="AD480" s="67"/>
      <c r="AE480" s="67"/>
      <c r="AF480" s="67"/>
      <c r="AG480" s="67"/>
      <c r="AH480" s="67"/>
      <c r="AI480" s="67"/>
      <c r="AJ480" s="67"/>
      <c r="AK480" s="67"/>
      <c r="AL480" s="67"/>
      <c r="AM480" s="67"/>
      <c r="AN480" s="67"/>
      <c r="AO480" s="67"/>
      <c r="AP480" s="67"/>
      <c r="AQ480" s="67"/>
      <c r="AR480" s="67"/>
      <c r="AS480" s="67"/>
      <c r="AT480" s="67"/>
      <c r="AU480" s="67"/>
      <c r="AV480" s="67"/>
      <c r="AW480" s="67"/>
      <c r="AX480" s="67"/>
      <c r="AY480" s="67"/>
      <c r="AZ480" s="67"/>
      <c r="BA480" s="67"/>
      <c r="BB480" s="67"/>
      <c r="BC480" s="67"/>
      <c r="BD480" s="67"/>
      <c r="BE480" s="67"/>
      <c r="BF480" s="67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</row>
    <row r="481" spans="1:93" ht="14.2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67"/>
      <c r="X481" s="67"/>
      <c r="Y481" s="67"/>
      <c r="Z481" s="67"/>
      <c r="AA481" s="67"/>
      <c r="AB481" s="67"/>
      <c r="AC481" s="67"/>
      <c r="AD481" s="67"/>
      <c r="AE481" s="67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/>
      <c r="BA481" s="67"/>
      <c r="BB481" s="67"/>
      <c r="BC481" s="67"/>
      <c r="BD481" s="67"/>
      <c r="BE481" s="67"/>
      <c r="BF481" s="67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</row>
    <row r="482" spans="1:93" ht="14.2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67"/>
      <c r="X482" s="67"/>
      <c r="Y482" s="67"/>
      <c r="Z482" s="67"/>
      <c r="AA482" s="67"/>
      <c r="AB482" s="67"/>
      <c r="AC482" s="67"/>
      <c r="AD482" s="67"/>
      <c r="AE482" s="67"/>
      <c r="AF482" s="67"/>
      <c r="AG482" s="67"/>
      <c r="AH482" s="67"/>
      <c r="AI482" s="67"/>
      <c r="AJ482" s="67"/>
      <c r="AK482" s="67"/>
      <c r="AL482" s="67"/>
      <c r="AM482" s="67"/>
      <c r="AN482" s="67"/>
      <c r="AO482" s="67"/>
      <c r="AP482" s="67"/>
      <c r="AQ482" s="67"/>
      <c r="AR482" s="67"/>
      <c r="AS482" s="67"/>
      <c r="AT482" s="67"/>
      <c r="AU482" s="67"/>
      <c r="AV482" s="67"/>
      <c r="AW482" s="67"/>
      <c r="AX482" s="67"/>
      <c r="AY482" s="67"/>
      <c r="AZ482" s="67"/>
      <c r="BA482" s="67"/>
      <c r="BB482" s="67"/>
      <c r="BC482" s="67"/>
      <c r="BD482" s="67"/>
      <c r="BE482" s="67"/>
      <c r="BF482" s="67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</row>
    <row r="483" spans="1:93" ht="14.2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67"/>
      <c r="X483" s="67"/>
      <c r="Y483" s="67"/>
      <c r="Z483" s="67"/>
      <c r="AA483" s="67"/>
      <c r="AB483" s="67"/>
      <c r="AC483" s="67"/>
      <c r="AD483" s="67"/>
      <c r="AE483" s="67"/>
      <c r="AF483" s="67"/>
      <c r="AG483" s="67"/>
      <c r="AH483" s="67"/>
      <c r="AI483" s="67"/>
      <c r="AJ483" s="67"/>
      <c r="AK483" s="67"/>
      <c r="AL483" s="67"/>
      <c r="AM483" s="67"/>
      <c r="AN483" s="67"/>
      <c r="AO483" s="67"/>
      <c r="AP483" s="67"/>
      <c r="AQ483" s="67"/>
      <c r="AR483" s="67"/>
      <c r="AS483" s="67"/>
      <c r="AT483" s="67"/>
      <c r="AU483" s="67"/>
      <c r="AV483" s="67"/>
      <c r="AW483" s="67"/>
      <c r="AX483" s="67"/>
      <c r="AY483" s="67"/>
      <c r="AZ483" s="67"/>
      <c r="BA483" s="67"/>
      <c r="BB483" s="67"/>
      <c r="BC483" s="67"/>
      <c r="BD483" s="67"/>
      <c r="BE483" s="67"/>
      <c r="BF483" s="67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</row>
    <row r="484" spans="1:93" ht="14.2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67"/>
      <c r="X484" s="67"/>
      <c r="Y484" s="67"/>
      <c r="Z484" s="67"/>
      <c r="AA484" s="67"/>
      <c r="AB484" s="67"/>
      <c r="AC484" s="67"/>
      <c r="AD484" s="67"/>
      <c r="AE484" s="67"/>
      <c r="AF484" s="67"/>
      <c r="AG484" s="67"/>
      <c r="AH484" s="67"/>
      <c r="AI484" s="67"/>
      <c r="AJ484" s="67"/>
      <c r="AK484" s="67"/>
      <c r="AL484" s="67"/>
      <c r="AM484" s="67"/>
      <c r="AN484" s="67"/>
      <c r="AO484" s="67"/>
      <c r="AP484" s="67"/>
      <c r="AQ484" s="67"/>
      <c r="AR484" s="67"/>
      <c r="AS484" s="67"/>
      <c r="AT484" s="67"/>
      <c r="AU484" s="67"/>
      <c r="AV484" s="67"/>
      <c r="AW484" s="67"/>
      <c r="AX484" s="67"/>
      <c r="AY484" s="67"/>
      <c r="AZ484" s="67"/>
      <c r="BA484" s="67"/>
      <c r="BB484" s="67"/>
      <c r="BC484" s="67"/>
      <c r="BD484" s="67"/>
      <c r="BE484" s="67"/>
      <c r="BF484" s="67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</row>
    <row r="485" spans="1:93" ht="14.2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67"/>
      <c r="X485" s="67"/>
      <c r="Y485" s="67"/>
      <c r="Z485" s="67"/>
      <c r="AA485" s="67"/>
      <c r="AB485" s="67"/>
      <c r="AC485" s="67"/>
      <c r="AD485" s="67"/>
      <c r="AE485" s="67"/>
      <c r="AF485" s="67"/>
      <c r="AG485" s="67"/>
      <c r="AH485" s="67"/>
      <c r="AI485" s="67"/>
      <c r="AJ485" s="67"/>
      <c r="AK485" s="67"/>
      <c r="AL485" s="67"/>
      <c r="AM485" s="67"/>
      <c r="AN485" s="67"/>
      <c r="AO485" s="67"/>
      <c r="AP485" s="67"/>
      <c r="AQ485" s="67"/>
      <c r="AR485" s="67"/>
      <c r="AS485" s="67"/>
      <c r="AT485" s="67"/>
      <c r="AU485" s="67"/>
      <c r="AV485" s="67"/>
      <c r="AW485" s="67"/>
      <c r="AX485" s="67"/>
      <c r="AY485" s="67"/>
      <c r="AZ485" s="67"/>
      <c r="BA485" s="67"/>
      <c r="BB485" s="67"/>
      <c r="BC485" s="67"/>
      <c r="BD485" s="67"/>
      <c r="BE485" s="67"/>
      <c r="BF485" s="67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</row>
    <row r="486" spans="1:93" ht="14.2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67"/>
      <c r="X486" s="67"/>
      <c r="Y486" s="67"/>
      <c r="Z486" s="67"/>
      <c r="AA486" s="67"/>
      <c r="AB486" s="67"/>
      <c r="AC486" s="67"/>
      <c r="AD486" s="67"/>
      <c r="AE486" s="67"/>
      <c r="AF486" s="67"/>
      <c r="AG486" s="67"/>
      <c r="AH486" s="67"/>
      <c r="AI486" s="67"/>
      <c r="AJ486" s="67"/>
      <c r="AK486" s="67"/>
      <c r="AL486" s="67"/>
      <c r="AM486" s="67"/>
      <c r="AN486" s="67"/>
      <c r="AO486" s="67"/>
      <c r="AP486" s="67"/>
      <c r="AQ486" s="67"/>
      <c r="AR486" s="67"/>
      <c r="AS486" s="67"/>
      <c r="AT486" s="67"/>
      <c r="AU486" s="67"/>
      <c r="AV486" s="67"/>
      <c r="AW486" s="67"/>
      <c r="AX486" s="67"/>
      <c r="AY486" s="67"/>
      <c r="AZ486" s="67"/>
      <c r="BA486" s="67"/>
      <c r="BB486" s="67"/>
      <c r="BC486" s="67"/>
      <c r="BD486" s="67"/>
      <c r="BE486" s="67"/>
      <c r="BF486" s="67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</row>
    <row r="487" spans="1:93" ht="14.2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67"/>
      <c r="X487" s="67"/>
      <c r="Y487" s="67"/>
      <c r="Z487" s="67"/>
      <c r="AA487" s="67"/>
      <c r="AB487" s="67"/>
      <c r="AC487" s="67"/>
      <c r="AD487" s="67"/>
      <c r="AE487" s="67"/>
      <c r="AF487" s="67"/>
      <c r="AG487" s="67"/>
      <c r="AH487" s="67"/>
      <c r="AI487" s="67"/>
      <c r="AJ487" s="67"/>
      <c r="AK487" s="67"/>
      <c r="AL487" s="67"/>
      <c r="AM487" s="67"/>
      <c r="AN487" s="67"/>
      <c r="AO487" s="67"/>
      <c r="AP487" s="67"/>
      <c r="AQ487" s="67"/>
      <c r="AR487" s="67"/>
      <c r="AS487" s="67"/>
      <c r="AT487" s="67"/>
      <c r="AU487" s="67"/>
      <c r="AV487" s="67"/>
      <c r="AW487" s="67"/>
      <c r="AX487" s="67"/>
      <c r="AY487" s="67"/>
      <c r="AZ487" s="67"/>
      <c r="BA487" s="67"/>
      <c r="BB487" s="67"/>
      <c r="BC487" s="67"/>
      <c r="BD487" s="67"/>
      <c r="BE487" s="67"/>
      <c r="BF487" s="67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</row>
    <row r="488" spans="1:93" ht="14.2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67"/>
      <c r="X488" s="67"/>
      <c r="Y488" s="67"/>
      <c r="Z488" s="67"/>
      <c r="AA488" s="67"/>
      <c r="AB488" s="67"/>
      <c r="AC488" s="67"/>
      <c r="AD488" s="67"/>
      <c r="AE488" s="67"/>
      <c r="AF488" s="67"/>
      <c r="AG488" s="67"/>
      <c r="AH488" s="67"/>
      <c r="AI488" s="67"/>
      <c r="AJ488" s="67"/>
      <c r="AK488" s="67"/>
      <c r="AL488" s="67"/>
      <c r="AM488" s="67"/>
      <c r="AN488" s="67"/>
      <c r="AO488" s="67"/>
      <c r="AP488" s="67"/>
      <c r="AQ488" s="67"/>
      <c r="AR488" s="67"/>
      <c r="AS488" s="67"/>
      <c r="AT488" s="67"/>
      <c r="AU488" s="67"/>
      <c r="AV488" s="67"/>
      <c r="AW488" s="67"/>
      <c r="AX488" s="67"/>
      <c r="AY488" s="67"/>
      <c r="AZ488" s="67"/>
      <c r="BA488" s="67"/>
      <c r="BB488" s="67"/>
      <c r="BC488" s="67"/>
      <c r="BD488" s="67"/>
      <c r="BE488" s="67"/>
      <c r="BF488" s="67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</row>
    <row r="489" spans="1:93" ht="14.2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67"/>
      <c r="X489" s="67"/>
      <c r="Y489" s="67"/>
      <c r="Z489" s="67"/>
      <c r="AA489" s="67"/>
      <c r="AB489" s="67"/>
      <c r="AC489" s="67"/>
      <c r="AD489" s="67"/>
      <c r="AE489" s="67"/>
      <c r="AF489" s="67"/>
      <c r="AG489" s="67"/>
      <c r="AH489" s="67"/>
      <c r="AI489" s="67"/>
      <c r="AJ489" s="67"/>
      <c r="AK489" s="67"/>
      <c r="AL489" s="67"/>
      <c r="AM489" s="67"/>
      <c r="AN489" s="67"/>
      <c r="AO489" s="67"/>
      <c r="AP489" s="67"/>
      <c r="AQ489" s="67"/>
      <c r="AR489" s="67"/>
      <c r="AS489" s="67"/>
      <c r="AT489" s="67"/>
      <c r="AU489" s="67"/>
      <c r="AV489" s="67"/>
      <c r="AW489" s="67"/>
      <c r="AX489" s="67"/>
      <c r="AY489" s="67"/>
      <c r="AZ489" s="67"/>
      <c r="BA489" s="67"/>
      <c r="BB489" s="67"/>
      <c r="BC489" s="67"/>
      <c r="BD489" s="67"/>
      <c r="BE489" s="67"/>
      <c r="BF489" s="67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</row>
    <row r="490" spans="1:93" ht="14.2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67"/>
      <c r="X490" s="67"/>
      <c r="Y490" s="67"/>
      <c r="Z490" s="67"/>
      <c r="AA490" s="67"/>
      <c r="AB490" s="67"/>
      <c r="AC490" s="67"/>
      <c r="AD490" s="67"/>
      <c r="AE490" s="67"/>
      <c r="AF490" s="67"/>
      <c r="AG490" s="67"/>
      <c r="AH490" s="67"/>
      <c r="AI490" s="67"/>
      <c r="AJ490" s="67"/>
      <c r="AK490" s="67"/>
      <c r="AL490" s="67"/>
      <c r="AM490" s="67"/>
      <c r="AN490" s="67"/>
      <c r="AO490" s="67"/>
      <c r="AP490" s="67"/>
      <c r="AQ490" s="67"/>
      <c r="AR490" s="67"/>
      <c r="AS490" s="67"/>
      <c r="AT490" s="67"/>
      <c r="AU490" s="67"/>
      <c r="AV490" s="67"/>
      <c r="AW490" s="67"/>
      <c r="AX490" s="67"/>
      <c r="AY490" s="67"/>
      <c r="AZ490" s="67"/>
      <c r="BA490" s="67"/>
      <c r="BB490" s="67"/>
      <c r="BC490" s="67"/>
      <c r="BD490" s="67"/>
      <c r="BE490" s="67"/>
      <c r="BF490" s="67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</row>
    <row r="491" spans="1:93" ht="14.2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67"/>
      <c r="X491" s="67"/>
      <c r="Y491" s="67"/>
      <c r="Z491" s="67"/>
      <c r="AA491" s="67"/>
      <c r="AB491" s="67"/>
      <c r="AC491" s="67"/>
      <c r="AD491" s="67"/>
      <c r="AE491" s="67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/>
      <c r="BC491" s="67"/>
      <c r="BD491" s="67"/>
      <c r="BE491" s="67"/>
      <c r="BF491" s="67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</row>
    <row r="492" spans="1:93" ht="14.2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67"/>
      <c r="X492" s="67"/>
      <c r="Y492" s="67"/>
      <c r="Z492" s="67"/>
      <c r="AA492" s="67"/>
      <c r="AB492" s="67"/>
      <c r="AC492" s="67"/>
      <c r="AD492" s="67"/>
      <c r="AE492" s="67"/>
      <c r="AF492" s="67"/>
      <c r="AG492" s="67"/>
      <c r="AH492" s="67"/>
      <c r="AI492" s="67"/>
      <c r="AJ492" s="67"/>
      <c r="AK492" s="67"/>
      <c r="AL492" s="67"/>
      <c r="AM492" s="67"/>
      <c r="AN492" s="67"/>
      <c r="AO492" s="67"/>
      <c r="AP492" s="67"/>
      <c r="AQ492" s="67"/>
      <c r="AR492" s="67"/>
      <c r="AS492" s="67"/>
      <c r="AT492" s="67"/>
      <c r="AU492" s="67"/>
      <c r="AV492" s="67"/>
      <c r="AW492" s="67"/>
      <c r="AX492" s="67"/>
      <c r="AY492" s="67"/>
      <c r="AZ492" s="67"/>
      <c r="BA492" s="67"/>
      <c r="BB492" s="67"/>
      <c r="BC492" s="67"/>
      <c r="BD492" s="67"/>
      <c r="BE492" s="67"/>
      <c r="BF492" s="67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</row>
    <row r="493" spans="1:93" ht="14.2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67"/>
      <c r="X493" s="67"/>
      <c r="Y493" s="67"/>
      <c r="Z493" s="67"/>
      <c r="AA493" s="67"/>
      <c r="AB493" s="67"/>
      <c r="AC493" s="67"/>
      <c r="AD493" s="67"/>
      <c r="AE493" s="67"/>
      <c r="AF493" s="67"/>
      <c r="AG493" s="67"/>
      <c r="AH493" s="67"/>
      <c r="AI493" s="67"/>
      <c r="AJ493" s="67"/>
      <c r="AK493" s="67"/>
      <c r="AL493" s="67"/>
      <c r="AM493" s="67"/>
      <c r="AN493" s="67"/>
      <c r="AO493" s="67"/>
      <c r="AP493" s="67"/>
      <c r="AQ493" s="67"/>
      <c r="AR493" s="67"/>
      <c r="AS493" s="67"/>
      <c r="AT493" s="67"/>
      <c r="AU493" s="67"/>
      <c r="AV493" s="67"/>
      <c r="AW493" s="67"/>
      <c r="AX493" s="67"/>
      <c r="AY493" s="67"/>
      <c r="AZ493" s="67"/>
      <c r="BA493" s="67"/>
      <c r="BB493" s="67"/>
      <c r="BC493" s="67"/>
      <c r="BD493" s="67"/>
      <c r="BE493" s="67"/>
      <c r="BF493" s="67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</row>
    <row r="494" spans="1:93" ht="14.2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67"/>
      <c r="X494" s="67"/>
      <c r="Y494" s="67"/>
      <c r="Z494" s="67"/>
      <c r="AA494" s="67"/>
      <c r="AB494" s="67"/>
      <c r="AC494" s="67"/>
      <c r="AD494" s="67"/>
      <c r="AE494" s="67"/>
      <c r="AF494" s="67"/>
      <c r="AG494" s="67"/>
      <c r="AH494" s="67"/>
      <c r="AI494" s="67"/>
      <c r="AJ494" s="67"/>
      <c r="AK494" s="67"/>
      <c r="AL494" s="67"/>
      <c r="AM494" s="67"/>
      <c r="AN494" s="67"/>
      <c r="AO494" s="67"/>
      <c r="AP494" s="67"/>
      <c r="AQ494" s="67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/>
      <c r="BB494" s="67"/>
      <c r="BC494" s="67"/>
      <c r="BD494" s="67"/>
      <c r="BE494" s="67"/>
      <c r="BF494" s="67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</row>
    <row r="495" spans="1:93" ht="14.2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67"/>
      <c r="X495" s="67"/>
      <c r="Y495" s="67"/>
      <c r="Z495" s="67"/>
      <c r="AA495" s="67"/>
      <c r="AB495" s="67"/>
      <c r="AC495" s="67"/>
      <c r="AD495" s="67"/>
      <c r="AE495" s="67"/>
      <c r="AF495" s="67"/>
      <c r="AG495" s="67"/>
      <c r="AH495" s="67"/>
      <c r="AI495" s="67"/>
      <c r="AJ495" s="67"/>
      <c r="AK495" s="67"/>
      <c r="AL495" s="67"/>
      <c r="AM495" s="67"/>
      <c r="AN495" s="67"/>
      <c r="AO495" s="67"/>
      <c r="AP495" s="67"/>
      <c r="AQ495" s="67"/>
      <c r="AR495" s="67"/>
      <c r="AS495" s="67"/>
      <c r="AT495" s="67"/>
      <c r="AU495" s="67"/>
      <c r="AV495" s="67"/>
      <c r="AW495" s="67"/>
      <c r="AX495" s="67"/>
      <c r="AY495" s="67"/>
      <c r="AZ495" s="67"/>
      <c r="BA495" s="67"/>
      <c r="BB495" s="67"/>
      <c r="BC495" s="67"/>
      <c r="BD495" s="67"/>
      <c r="BE495" s="67"/>
      <c r="BF495" s="67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</row>
    <row r="496" spans="1:93" ht="14.2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67"/>
      <c r="X496" s="67"/>
      <c r="Y496" s="67"/>
      <c r="Z496" s="67"/>
      <c r="AA496" s="67"/>
      <c r="AB496" s="67"/>
      <c r="AC496" s="67"/>
      <c r="AD496" s="67"/>
      <c r="AE496" s="67"/>
      <c r="AF496" s="67"/>
      <c r="AG496" s="67"/>
      <c r="AH496" s="67"/>
      <c r="AI496" s="67"/>
      <c r="AJ496" s="67"/>
      <c r="AK496" s="67"/>
      <c r="AL496" s="67"/>
      <c r="AM496" s="67"/>
      <c r="AN496" s="67"/>
      <c r="AO496" s="67"/>
      <c r="AP496" s="67"/>
      <c r="AQ496" s="67"/>
      <c r="AR496" s="67"/>
      <c r="AS496" s="67"/>
      <c r="AT496" s="67"/>
      <c r="AU496" s="67"/>
      <c r="AV496" s="67"/>
      <c r="AW496" s="67"/>
      <c r="AX496" s="67"/>
      <c r="AY496" s="67"/>
      <c r="AZ496" s="67"/>
      <c r="BA496" s="67"/>
      <c r="BB496" s="67"/>
      <c r="BC496" s="67"/>
      <c r="BD496" s="67"/>
      <c r="BE496" s="67"/>
      <c r="BF496" s="67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</row>
    <row r="497" spans="1:93" ht="14.2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67"/>
      <c r="X497" s="67"/>
      <c r="Y497" s="67"/>
      <c r="Z497" s="67"/>
      <c r="AA497" s="67"/>
      <c r="AB497" s="67"/>
      <c r="AC497" s="67"/>
      <c r="AD497" s="67"/>
      <c r="AE497" s="67"/>
      <c r="AF497" s="67"/>
      <c r="AG497" s="67"/>
      <c r="AH497" s="67"/>
      <c r="AI497" s="67"/>
      <c r="AJ497" s="67"/>
      <c r="AK497" s="67"/>
      <c r="AL497" s="67"/>
      <c r="AM497" s="67"/>
      <c r="AN497" s="67"/>
      <c r="AO497" s="67"/>
      <c r="AP497" s="67"/>
      <c r="AQ497" s="67"/>
      <c r="AR497" s="67"/>
      <c r="AS497" s="67"/>
      <c r="AT497" s="67"/>
      <c r="AU497" s="67"/>
      <c r="AV497" s="67"/>
      <c r="AW497" s="67"/>
      <c r="AX497" s="67"/>
      <c r="AY497" s="67"/>
      <c r="AZ497" s="67"/>
      <c r="BA497" s="67"/>
      <c r="BB497" s="67"/>
      <c r="BC497" s="67"/>
      <c r="BD497" s="67"/>
      <c r="BE497" s="67"/>
      <c r="BF497" s="67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</row>
    <row r="498" spans="1:93" ht="14.2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67"/>
      <c r="X498" s="67"/>
      <c r="Y498" s="67"/>
      <c r="Z498" s="67"/>
      <c r="AA498" s="67"/>
      <c r="AB498" s="67"/>
      <c r="AC498" s="67"/>
      <c r="AD498" s="67"/>
      <c r="AE498" s="67"/>
      <c r="AF498" s="67"/>
      <c r="AG498" s="67"/>
      <c r="AH498" s="67"/>
      <c r="AI498" s="67"/>
      <c r="AJ498" s="67"/>
      <c r="AK498" s="67"/>
      <c r="AL498" s="67"/>
      <c r="AM498" s="67"/>
      <c r="AN498" s="67"/>
      <c r="AO498" s="67"/>
      <c r="AP498" s="67"/>
      <c r="AQ498" s="67"/>
      <c r="AR498" s="67"/>
      <c r="AS498" s="67"/>
      <c r="AT498" s="67"/>
      <c r="AU498" s="67"/>
      <c r="AV498" s="67"/>
      <c r="AW498" s="67"/>
      <c r="AX498" s="67"/>
      <c r="AY498" s="67"/>
      <c r="AZ498" s="67"/>
      <c r="BA498" s="67"/>
      <c r="BB498" s="67"/>
      <c r="BC498" s="67"/>
      <c r="BD498" s="67"/>
      <c r="BE498" s="67"/>
      <c r="BF498" s="67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</row>
    <row r="499" spans="1:93" ht="14.2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67"/>
      <c r="X499" s="67"/>
      <c r="Y499" s="67"/>
      <c r="Z499" s="67"/>
      <c r="AA499" s="67"/>
      <c r="AB499" s="67"/>
      <c r="AC499" s="67"/>
      <c r="AD499" s="67"/>
      <c r="AE499" s="67"/>
      <c r="AF499" s="67"/>
      <c r="AG499" s="67"/>
      <c r="AH499" s="67"/>
      <c r="AI499" s="67"/>
      <c r="AJ499" s="67"/>
      <c r="AK499" s="67"/>
      <c r="AL499" s="67"/>
      <c r="AM499" s="67"/>
      <c r="AN499" s="67"/>
      <c r="AO499" s="67"/>
      <c r="AP499" s="67"/>
      <c r="AQ499" s="67"/>
      <c r="AR499" s="67"/>
      <c r="AS499" s="67"/>
      <c r="AT499" s="67"/>
      <c r="AU499" s="67"/>
      <c r="AV499" s="67"/>
      <c r="AW499" s="67"/>
      <c r="AX499" s="67"/>
      <c r="AY499" s="67"/>
      <c r="AZ499" s="67"/>
      <c r="BA499" s="67"/>
      <c r="BB499" s="67"/>
      <c r="BC499" s="67"/>
      <c r="BD499" s="67"/>
      <c r="BE499" s="67"/>
      <c r="BF499" s="67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</row>
    <row r="500" spans="1:93" ht="14.2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67"/>
      <c r="X500" s="67"/>
      <c r="Y500" s="67"/>
      <c r="Z500" s="67"/>
      <c r="AA500" s="67"/>
      <c r="AB500" s="67"/>
      <c r="AC500" s="67"/>
      <c r="AD500" s="67"/>
      <c r="AE500" s="67"/>
      <c r="AF500" s="67"/>
      <c r="AG500" s="67"/>
      <c r="AH500" s="67"/>
      <c r="AI500" s="67"/>
      <c r="AJ500" s="67"/>
      <c r="AK500" s="67"/>
      <c r="AL500" s="67"/>
      <c r="AM500" s="67"/>
      <c r="AN500" s="67"/>
      <c r="AO500" s="67"/>
      <c r="AP500" s="67"/>
      <c r="AQ500" s="67"/>
      <c r="AR500" s="67"/>
      <c r="AS500" s="67"/>
      <c r="AT500" s="67"/>
      <c r="AU500" s="67"/>
      <c r="AV500" s="67"/>
      <c r="AW500" s="67"/>
      <c r="AX500" s="67"/>
      <c r="AY500" s="67"/>
      <c r="AZ500" s="67"/>
      <c r="BA500" s="67"/>
      <c r="BB500" s="67"/>
      <c r="BC500" s="67"/>
      <c r="BD500" s="67"/>
      <c r="BE500" s="67"/>
      <c r="BF500" s="67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</row>
    <row r="501" spans="1:93" ht="14.2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67"/>
      <c r="X501" s="67"/>
      <c r="Y501" s="67"/>
      <c r="Z501" s="67"/>
      <c r="AA501" s="67"/>
      <c r="AB501" s="67"/>
      <c r="AC501" s="67"/>
      <c r="AD501" s="67"/>
      <c r="AE501" s="67"/>
      <c r="AF501" s="67"/>
      <c r="AG501" s="67"/>
      <c r="AH501" s="67"/>
      <c r="AI501" s="67"/>
      <c r="AJ501" s="67"/>
      <c r="AK501" s="67"/>
      <c r="AL501" s="67"/>
      <c r="AM501" s="67"/>
      <c r="AN501" s="67"/>
      <c r="AO501" s="67"/>
      <c r="AP501" s="67"/>
      <c r="AQ501" s="67"/>
      <c r="AR501" s="67"/>
      <c r="AS501" s="67"/>
      <c r="AT501" s="67"/>
      <c r="AU501" s="67"/>
      <c r="AV501" s="67"/>
      <c r="AW501" s="67"/>
      <c r="AX501" s="67"/>
      <c r="AY501" s="67"/>
      <c r="AZ501" s="67"/>
      <c r="BA501" s="67"/>
      <c r="BB501" s="67"/>
      <c r="BC501" s="67"/>
      <c r="BD501" s="67"/>
      <c r="BE501" s="67"/>
      <c r="BF501" s="67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</row>
    <row r="502" spans="1:93" ht="14.2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67"/>
      <c r="X502" s="67"/>
      <c r="Y502" s="67"/>
      <c r="Z502" s="67"/>
      <c r="AA502" s="67"/>
      <c r="AB502" s="67"/>
      <c r="AC502" s="67"/>
      <c r="AD502" s="67"/>
      <c r="AE502" s="67"/>
      <c r="AF502" s="67"/>
      <c r="AG502" s="67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/>
      <c r="BB502" s="67"/>
      <c r="BC502" s="67"/>
      <c r="BD502" s="67"/>
      <c r="BE502" s="67"/>
      <c r="BF502" s="67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</row>
    <row r="503" spans="1:93" ht="14.2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67"/>
      <c r="X503" s="67"/>
      <c r="Y503" s="67"/>
      <c r="Z503" s="67"/>
      <c r="AA503" s="67"/>
      <c r="AB503" s="67"/>
      <c r="AC503" s="67"/>
      <c r="AD503" s="67"/>
      <c r="AE503" s="67"/>
      <c r="AF503" s="67"/>
      <c r="AG503" s="67"/>
      <c r="AH503" s="67"/>
      <c r="AI503" s="67"/>
      <c r="AJ503" s="67"/>
      <c r="AK503" s="67"/>
      <c r="AL503" s="67"/>
      <c r="AM503" s="67"/>
      <c r="AN503" s="67"/>
      <c r="AO503" s="67"/>
      <c r="AP503" s="67"/>
      <c r="AQ503" s="67"/>
      <c r="AR503" s="67"/>
      <c r="AS503" s="67"/>
      <c r="AT503" s="67"/>
      <c r="AU503" s="67"/>
      <c r="AV503" s="67"/>
      <c r="AW503" s="67"/>
      <c r="AX503" s="67"/>
      <c r="AY503" s="67"/>
      <c r="AZ503" s="67"/>
      <c r="BA503" s="67"/>
      <c r="BB503" s="67"/>
      <c r="BC503" s="67"/>
      <c r="BD503" s="67"/>
      <c r="BE503" s="67"/>
      <c r="BF503" s="67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</row>
    <row r="504" spans="1:93" ht="14.2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67"/>
      <c r="X504" s="67"/>
      <c r="Y504" s="67"/>
      <c r="Z504" s="67"/>
      <c r="AA504" s="67"/>
      <c r="AB504" s="67"/>
      <c r="AC504" s="67"/>
      <c r="AD504" s="67"/>
      <c r="AE504" s="67"/>
      <c r="AF504" s="67"/>
      <c r="AG504" s="67"/>
      <c r="AH504" s="67"/>
      <c r="AI504" s="67"/>
      <c r="AJ504" s="67"/>
      <c r="AK504" s="67"/>
      <c r="AL504" s="67"/>
      <c r="AM504" s="67"/>
      <c r="AN504" s="67"/>
      <c r="AO504" s="67"/>
      <c r="AP504" s="67"/>
      <c r="AQ504" s="67"/>
      <c r="AR504" s="67"/>
      <c r="AS504" s="67"/>
      <c r="AT504" s="67"/>
      <c r="AU504" s="67"/>
      <c r="AV504" s="67"/>
      <c r="AW504" s="67"/>
      <c r="AX504" s="67"/>
      <c r="AY504" s="67"/>
      <c r="AZ504" s="67"/>
      <c r="BA504" s="67"/>
      <c r="BB504" s="67"/>
      <c r="BC504" s="67"/>
      <c r="BD504" s="67"/>
      <c r="BE504" s="67"/>
      <c r="BF504" s="67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</row>
    <row r="505" spans="1:93" ht="14.2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67"/>
      <c r="X505" s="67"/>
      <c r="Y505" s="67"/>
      <c r="Z505" s="67"/>
      <c r="AA505" s="67"/>
      <c r="AB505" s="67"/>
      <c r="AC505" s="67"/>
      <c r="AD505" s="67"/>
      <c r="AE505" s="67"/>
      <c r="AF505" s="67"/>
      <c r="AG505" s="67"/>
      <c r="AH505" s="67"/>
      <c r="AI505" s="67"/>
      <c r="AJ505" s="67"/>
      <c r="AK505" s="67"/>
      <c r="AL505" s="67"/>
      <c r="AM505" s="67"/>
      <c r="AN505" s="67"/>
      <c r="AO505" s="67"/>
      <c r="AP505" s="67"/>
      <c r="AQ505" s="67"/>
      <c r="AR505" s="67"/>
      <c r="AS505" s="67"/>
      <c r="AT505" s="67"/>
      <c r="AU505" s="67"/>
      <c r="AV505" s="67"/>
      <c r="AW505" s="67"/>
      <c r="AX505" s="67"/>
      <c r="AY505" s="67"/>
      <c r="AZ505" s="67"/>
      <c r="BA505" s="67"/>
      <c r="BB505" s="67"/>
      <c r="BC505" s="67"/>
      <c r="BD505" s="67"/>
      <c r="BE505" s="67"/>
      <c r="BF505" s="67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</row>
    <row r="506" spans="1:93" ht="14.2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67"/>
      <c r="X506" s="67"/>
      <c r="Y506" s="67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7"/>
      <c r="AO506" s="67"/>
      <c r="AP506" s="67"/>
      <c r="AQ506" s="67"/>
      <c r="AR506" s="67"/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</row>
    <row r="507" spans="1:93" ht="14.2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67"/>
      <c r="X507" s="67"/>
      <c r="Y507" s="67"/>
      <c r="Z507" s="67"/>
      <c r="AA507" s="67"/>
      <c r="AB507" s="67"/>
      <c r="AC507" s="67"/>
      <c r="AD507" s="67"/>
      <c r="AE507" s="67"/>
      <c r="AF507" s="67"/>
      <c r="AG507" s="67"/>
      <c r="AH507" s="67"/>
      <c r="AI507" s="67"/>
      <c r="AJ507" s="67"/>
      <c r="AK507" s="67"/>
      <c r="AL507" s="67"/>
      <c r="AM507" s="67"/>
      <c r="AN507" s="67"/>
      <c r="AO507" s="67"/>
      <c r="AP507" s="67"/>
      <c r="AQ507" s="67"/>
      <c r="AR507" s="67"/>
      <c r="AS507" s="67"/>
      <c r="AT507" s="67"/>
      <c r="AU507" s="67"/>
      <c r="AV507" s="67"/>
      <c r="AW507" s="67"/>
      <c r="AX507" s="67"/>
      <c r="AY507" s="67"/>
      <c r="AZ507" s="67"/>
      <c r="BA507" s="67"/>
      <c r="BB507" s="67"/>
      <c r="BC507" s="67"/>
      <c r="BD507" s="67"/>
      <c r="BE507" s="67"/>
      <c r="BF507" s="67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</row>
    <row r="508" spans="1:93" ht="14.2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67"/>
      <c r="X508" s="67"/>
      <c r="Y508" s="67"/>
      <c r="Z508" s="67"/>
      <c r="AA508" s="67"/>
      <c r="AB508" s="67"/>
      <c r="AC508" s="67"/>
      <c r="AD508" s="67"/>
      <c r="AE508" s="67"/>
      <c r="AF508" s="67"/>
      <c r="AG508" s="67"/>
      <c r="AH508" s="67"/>
      <c r="AI508" s="67"/>
      <c r="AJ508" s="67"/>
      <c r="AK508" s="67"/>
      <c r="AL508" s="67"/>
      <c r="AM508" s="67"/>
      <c r="AN508" s="67"/>
      <c r="AO508" s="67"/>
      <c r="AP508" s="67"/>
      <c r="AQ508" s="67"/>
      <c r="AR508" s="67"/>
      <c r="AS508" s="67"/>
      <c r="AT508" s="67"/>
      <c r="AU508" s="67"/>
      <c r="AV508" s="67"/>
      <c r="AW508" s="67"/>
      <c r="AX508" s="67"/>
      <c r="AY508" s="67"/>
      <c r="AZ508" s="67"/>
      <c r="BA508" s="67"/>
      <c r="BB508" s="67"/>
      <c r="BC508" s="67"/>
      <c r="BD508" s="67"/>
      <c r="BE508" s="67"/>
      <c r="BF508" s="67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</row>
    <row r="509" spans="1:93" ht="14.2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67"/>
      <c r="X509" s="67"/>
      <c r="Y509" s="67"/>
      <c r="Z509" s="67"/>
      <c r="AA509" s="67"/>
      <c r="AB509" s="67"/>
      <c r="AC509" s="67"/>
      <c r="AD509" s="67"/>
      <c r="AE509" s="67"/>
      <c r="AF509" s="67"/>
      <c r="AG509" s="67"/>
      <c r="AH509" s="67"/>
      <c r="AI509" s="67"/>
      <c r="AJ509" s="67"/>
      <c r="AK509" s="67"/>
      <c r="AL509" s="67"/>
      <c r="AM509" s="67"/>
      <c r="AN509" s="67"/>
      <c r="AO509" s="67"/>
      <c r="AP509" s="67"/>
      <c r="AQ509" s="67"/>
      <c r="AR509" s="67"/>
      <c r="AS509" s="67"/>
      <c r="AT509" s="67"/>
      <c r="AU509" s="67"/>
      <c r="AV509" s="67"/>
      <c r="AW509" s="67"/>
      <c r="AX509" s="67"/>
      <c r="AY509" s="67"/>
      <c r="AZ509" s="67"/>
      <c r="BA509" s="67"/>
      <c r="BB509" s="67"/>
      <c r="BC509" s="67"/>
      <c r="BD509" s="67"/>
      <c r="BE509" s="67"/>
      <c r="BF509" s="67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</row>
    <row r="510" spans="1:93" ht="14.2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67"/>
      <c r="X510" s="67"/>
      <c r="Y510" s="67"/>
      <c r="Z510" s="67"/>
      <c r="AA510" s="67"/>
      <c r="AB510" s="67"/>
      <c r="AC510" s="67"/>
      <c r="AD510" s="67"/>
      <c r="AE510" s="67"/>
      <c r="AF510" s="67"/>
      <c r="AG510" s="67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/>
      <c r="BA510" s="67"/>
      <c r="BB510" s="67"/>
      <c r="BC510" s="67"/>
      <c r="BD510" s="67"/>
      <c r="BE510" s="67"/>
      <c r="BF510" s="67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</row>
    <row r="511" spans="1:93" ht="14.2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67"/>
      <c r="X511" s="67"/>
      <c r="Y511" s="67"/>
      <c r="Z511" s="67"/>
      <c r="AA511" s="67"/>
      <c r="AB511" s="67"/>
      <c r="AC511" s="67"/>
      <c r="AD511" s="67"/>
      <c r="AE511" s="67"/>
      <c r="AF511" s="67"/>
      <c r="AG511" s="67"/>
      <c r="AH511" s="67"/>
      <c r="AI511" s="67"/>
      <c r="AJ511" s="67"/>
      <c r="AK511" s="67"/>
      <c r="AL511" s="67"/>
      <c r="AM511" s="67"/>
      <c r="AN511" s="67"/>
      <c r="AO511" s="67"/>
      <c r="AP511" s="67"/>
      <c r="AQ511" s="67"/>
      <c r="AR511" s="67"/>
      <c r="AS511" s="67"/>
      <c r="AT511" s="67"/>
      <c r="AU511" s="67"/>
      <c r="AV511" s="67"/>
      <c r="AW511" s="67"/>
      <c r="AX511" s="67"/>
      <c r="AY511" s="67"/>
      <c r="AZ511" s="67"/>
      <c r="BA511" s="67"/>
      <c r="BB511" s="67"/>
      <c r="BC511" s="67"/>
      <c r="BD511" s="67"/>
      <c r="BE511" s="67"/>
      <c r="BF511" s="67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</row>
    <row r="512" spans="1:93" ht="14.2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67"/>
      <c r="X512" s="67"/>
      <c r="Y512" s="67"/>
      <c r="Z512" s="67"/>
      <c r="AA512" s="67"/>
      <c r="AB512" s="67"/>
      <c r="AC512" s="67"/>
      <c r="AD512" s="67"/>
      <c r="AE512" s="67"/>
      <c r="AF512" s="67"/>
      <c r="AG512" s="67"/>
      <c r="AH512" s="67"/>
      <c r="AI512" s="67"/>
      <c r="AJ512" s="67"/>
      <c r="AK512" s="67"/>
      <c r="AL512" s="67"/>
      <c r="AM512" s="67"/>
      <c r="AN512" s="67"/>
      <c r="AO512" s="67"/>
      <c r="AP512" s="67"/>
      <c r="AQ512" s="67"/>
      <c r="AR512" s="67"/>
      <c r="AS512" s="67"/>
      <c r="AT512" s="67"/>
      <c r="AU512" s="67"/>
      <c r="AV512" s="67"/>
      <c r="AW512" s="67"/>
      <c r="AX512" s="67"/>
      <c r="AY512" s="67"/>
      <c r="AZ512" s="67"/>
      <c r="BA512" s="67"/>
      <c r="BB512" s="67"/>
      <c r="BC512" s="67"/>
      <c r="BD512" s="67"/>
      <c r="BE512" s="67"/>
      <c r="BF512" s="67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</row>
    <row r="513" spans="1:93" ht="14.2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67"/>
      <c r="X513" s="67"/>
      <c r="Y513" s="67"/>
      <c r="Z513" s="67"/>
      <c r="AA513" s="67"/>
      <c r="AB513" s="67"/>
      <c r="AC513" s="67"/>
      <c r="AD513" s="67"/>
      <c r="AE513" s="67"/>
      <c r="AF513" s="67"/>
      <c r="AG513" s="67"/>
      <c r="AH513" s="67"/>
      <c r="AI513" s="67"/>
      <c r="AJ513" s="67"/>
      <c r="AK513" s="67"/>
      <c r="AL513" s="67"/>
      <c r="AM513" s="67"/>
      <c r="AN513" s="67"/>
      <c r="AO513" s="67"/>
      <c r="AP513" s="67"/>
      <c r="AQ513" s="67"/>
      <c r="AR513" s="67"/>
      <c r="AS513" s="67"/>
      <c r="AT513" s="67"/>
      <c r="AU513" s="67"/>
      <c r="AV513" s="67"/>
      <c r="AW513" s="67"/>
      <c r="AX513" s="67"/>
      <c r="AY513" s="67"/>
      <c r="AZ513" s="67"/>
      <c r="BA513" s="67"/>
      <c r="BB513" s="67"/>
      <c r="BC513" s="67"/>
      <c r="BD513" s="67"/>
      <c r="BE513" s="67"/>
      <c r="BF513" s="67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</row>
    <row r="514" spans="1:93" ht="14.2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67"/>
      <c r="X514" s="67"/>
      <c r="Y514" s="67"/>
      <c r="Z514" s="67"/>
      <c r="AA514" s="67"/>
      <c r="AB514" s="67"/>
      <c r="AC514" s="67"/>
      <c r="AD514" s="67"/>
      <c r="AE514" s="67"/>
      <c r="AF514" s="67"/>
      <c r="AG514" s="67"/>
      <c r="AH514" s="67"/>
      <c r="AI514" s="67"/>
      <c r="AJ514" s="67"/>
      <c r="AK514" s="67"/>
      <c r="AL514" s="67"/>
      <c r="AM514" s="67"/>
      <c r="AN514" s="67"/>
      <c r="AO514" s="67"/>
      <c r="AP514" s="67"/>
      <c r="AQ514" s="67"/>
      <c r="AR514" s="67"/>
      <c r="AS514" s="67"/>
      <c r="AT514" s="67"/>
      <c r="AU514" s="67"/>
      <c r="AV514" s="67"/>
      <c r="AW514" s="67"/>
      <c r="AX514" s="67"/>
      <c r="AY514" s="67"/>
      <c r="AZ514" s="67"/>
      <c r="BA514" s="67"/>
      <c r="BB514" s="67"/>
      <c r="BC514" s="67"/>
      <c r="BD514" s="67"/>
      <c r="BE514" s="67"/>
      <c r="BF514" s="67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</row>
    <row r="515" spans="1:93" ht="14.2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  <c r="AI515" s="67"/>
      <c r="AJ515" s="67"/>
      <c r="AK515" s="67"/>
      <c r="AL515" s="67"/>
      <c r="AM515" s="67"/>
      <c r="AN515" s="67"/>
      <c r="AO515" s="67"/>
      <c r="AP515" s="67"/>
      <c r="AQ515" s="67"/>
      <c r="AR515" s="67"/>
      <c r="AS515" s="67"/>
      <c r="AT515" s="67"/>
      <c r="AU515" s="67"/>
      <c r="AV515" s="67"/>
      <c r="AW515" s="67"/>
      <c r="AX515" s="67"/>
      <c r="AY515" s="67"/>
      <c r="AZ515" s="67"/>
      <c r="BA515" s="67"/>
      <c r="BB515" s="67"/>
      <c r="BC515" s="67"/>
      <c r="BD515" s="67"/>
      <c r="BE515" s="67"/>
      <c r="BF515" s="67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</row>
    <row r="516" spans="1:93" ht="14.2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67"/>
      <c r="X516" s="67"/>
      <c r="Y516" s="67"/>
      <c r="Z516" s="67"/>
      <c r="AA516" s="67"/>
      <c r="AB516" s="67"/>
      <c r="AC516" s="67"/>
      <c r="AD516" s="67"/>
      <c r="AE516" s="67"/>
      <c r="AF516" s="67"/>
      <c r="AG516" s="67"/>
      <c r="AH516" s="67"/>
      <c r="AI516" s="67"/>
      <c r="AJ516" s="67"/>
      <c r="AK516" s="67"/>
      <c r="AL516" s="67"/>
      <c r="AM516" s="67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/>
      <c r="BA516" s="67"/>
      <c r="BB516" s="67"/>
      <c r="BC516" s="67"/>
      <c r="BD516" s="67"/>
      <c r="BE516" s="67"/>
      <c r="BF516" s="67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</row>
    <row r="517" spans="1:93" ht="14.2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67"/>
      <c r="X517" s="67"/>
      <c r="Y517" s="67"/>
      <c r="Z517" s="67"/>
      <c r="AA517" s="67"/>
      <c r="AB517" s="67"/>
      <c r="AC517" s="67"/>
      <c r="AD517" s="67"/>
      <c r="AE517" s="67"/>
      <c r="AF517" s="67"/>
      <c r="AG517" s="67"/>
      <c r="AH517" s="67"/>
      <c r="AI517" s="67"/>
      <c r="AJ517" s="67"/>
      <c r="AK517" s="67"/>
      <c r="AL517" s="67"/>
      <c r="AM517" s="67"/>
      <c r="AN517" s="67"/>
      <c r="AO517" s="67"/>
      <c r="AP517" s="67"/>
      <c r="AQ517" s="67"/>
      <c r="AR517" s="67"/>
      <c r="AS517" s="67"/>
      <c r="AT517" s="67"/>
      <c r="AU517" s="67"/>
      <c r="AV517" s="67"/>
      <c r="AW517" s="67"/>
      <c r="AX517" s="67"/>
      <c r="AY517" s="67"/>
      <c r="AZ517" s="67"/>
      <c r="BA517" s="67"/>
      <c r="BB517" s="67"/>
      <c r="BC517" s="67"/>
      <c r="BD517" s="67"/>
      <c r="BE517" s="67"/>
      <c r="BF517" s="67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</row>
    <row r="518" spans="1:93" ht="14.2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67"/>
      <c r="X518" s="67"/>
      <c r="Y518" s="67"/>
      <c r="Z518" s="67"/>
      <c r="AA518" s="67"/>
      <c r="AB518" s="67"/>
      <c r="AC518" s="67"/>
      <c r="AD518" s="67"/>
      <c r="AE518" s="67"/>
      <c r="AF518" s="67"/>
      <c r="AG518" s="67"/>
      <c r="AH518" s="67"/>
      <c r="AI518" s="67"/>
      <c r="AJ518" s="67"/>
      <c r="AK518" s="67"/>
      <c r="AL518" s="67"/>
      <c r="AM518" s="67"/>
      <c r="AN518" s="67"/>
      <c r="AO518" s="67"/>
      <c r="AP518" s="67"/>
      <c r="AQ518" s="67"/>
      <c r="AR518" s="67"/>
      <c r="AS518" s="67"/>
      <c r="AT518" s="67"/>
      <c r="AU518" s="67"/>
      <c r="AV518" s="67"/>
      <c r="AW518" s="67"/>
      <c r="AX518" s="67"/>
      <c r="AY518" s="67"/>
      <c r="AZ518" s="67"/>
      <c r="BA518" s="67"/>
      <c r="BB518" s="67"/>
      <c r="BC518" s="67"/>
      <c r="BD518" s="67"/>
      <c r="BE518" s="67"/>
      <c r="BF518" s="67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</row>
    <row r="519" spans="1:93" ht="14.2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67"/>
      <c r="X519" s="67"/>
      <c r="Y519" s="67"/>
      <c r="Z519" s="67"/>
      <c r="AA519" s="67"/>
      <c r="AB519" s="67"/>
      <c r="AC519" s="67"/>
      <c r="AD519" s="67"/>
      <c r="AE519" s="67"/>
      <c r="AF519" s="67"/>
      <c r="AG519" s="67"/>
      <c r="AH519" s="67"/>
      <c r="AI519" s="67"/>
      <c r="AJ519" s="67"/>
      <c r="AK519" s="67"/>
      <c r="AL519" s="67"/>
      <c r="AM519" s="67"/>
      <c r="AN519" s="67"/>
      <c r="AO519" s="67"/>
      <c r="AP519" s="67"/>
      <c r="AQ519" s="67"/>
      <c r="AR519" s="67"/>
      <c r="AS519" s="67"/>
      <c r="AT519" s="67"/>
      <c r="AU519" s="67"/>
      <c r="AV519" s="67"/>
      <c r="AW519" s="67"/>
      <c r="AX519" s="67"/>
      <c r="AY519" s="67"/>
      <c r="AZ519" s="67"/>
      <c r="BA519" s="67"/>
      <c r="BB519" s="67"/>
      <c r="BC519" s="67"/>
      <c r="BD519" s="67"/>
      <c r="BE519" s="67"/>
      <c r="BF519" s="67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</row>
    <row r="520" spans="1:93" ht="14.2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67"/>
      <c r="X520" s="67"/>
      <c r="Y520" s="67"/>
      <c r="Z520" s="67"/>
      <c r="AA520" s="67"/>
      <c r="AB520" s="67"/>
      <c r="AC520" s="67"/>
      <c r="AD520" s="67"/>
      <c r="AE520" s="67"/>
      <c r="AF520" s="67"/>
      <c r="AG520" s="67"/>
      <c r="AH520" s="67"/>
      <c r="AI520" s="67"/>
      <c r="AJ520" s="67"/>
      <c r="AK520" s="67"/>
      <c r="AL520" s="67"/>
      <c r="AM520" s="67"/>
      <c r="AN520" s="67"/>
      <c r="AO520" s="67"/>
      <c r="AP520" s="67"/>
      <c r="AQ520" s="67"/>
      <c r="AR520" s="67"/>
      <c r="AS520" s="67"/>
      <c r="AT520" s="67"/>
      <c r="AU520" s="67"/>
      <c r="AV520" s="67"/>
      <c r="AW520" s="67"/>
      <c r="AX520" s="67"/>
      <c r="AY520" s="67"/>
      <c r="AZ520" s="67"/>
      <c r="BA520" s="67"/>
      <c r="BB520" s="67"/>
      <c r="BC520" s="67"/>
      <c r="BD520" s="67"/>
      <c r="BE520" s="67"/>
      <c r="BF520" s="67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</row>
    <row r="521" spans="1:93" ht="14.2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67"/>
      <c r="X521" s="67"/>
      <c r="Y521" s="67"/>
      <c r="Z521" s="67"/>
      <c r="AA521" s="67"/>
      <c r="AB521" s="67"/>
      <c r="AC521" s="67"/>
      <c r="AD521" s="67"/>
      <c r="AE521" s="67"/>
      <c r="AF521" s="67"/>
      <c r="AG521" s="67"/>
      <c r="AH521" s="67"/>
      <c r="AI521" s="67"/>
      <c r="AJ521" s="67"/>
      <c r="AK521" s="67"/>
      <c r="AL521" s="67"/>
      <c r="AM521" s="67"/>
      <c r="AN521" s="67"/>
      <c r="AO521" s="67"/>
      <c r="AP521" s="67"/>
      <c r="AQ521" s="67"/>
      <c r="AR521" s="67"/>
      <c r="AS521" s="67"/>
      <c r="AT521" s="67"/>
      <c r="AU521" s="67"/>
      <c r="AV521" s="67"/>
      <c r="AW521" s="67"/>
      <c r="AX521" s="67"/>
      <c r="AY521" s="67"/>
      <c r="AZ521" s="67"/>
      <c r="BA521" s="67"/>
      <c r="BB521" s="67"/>
      <c r="BC521" s="67"/>
      <c r="BD521" s="67"/>
      <c r="BE521" s="67"/>
      <c r="BF521" s="67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</row>
    <row r="522" spans="1:93" ht="14.2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67"/>
      <c r="X522" s="67"/>
      <c r="Y522" s="67"/>
      <c r="Z522" s="67"/>
      <c r="AA522" s="67"/>
      <c r="AB522" s="67"/>
      <c r="AC522" s="67"/>
      <c r="AD522" s="67"/>
      <c r="AE522" s="67"/>
      <c r="AF522" s="67"/>
      <c r="AG522" s="67"/>
      <c r="AH522" s="67"/>
      <c r="AI522" s="67"/>
      <c r="AJ522" s="67"/>
      <c r="AK522" s="67"/>
      <c r="AL522" s="67"/>
      <c r="AM522" s="67"/>
      <c r="AN522" s="67"/>
      <c r="AO522" s="67"/>
      <c r="AP522" s="67"/>
      <c r="AQ522" s="67"/>
      <c r="AR522" s="67"/>
      <c r="AS522" s="67"/>
      <c r="AT522" s="67"/>
      <c r="AU522" s="67"/>
      <c r="AV522" s="67"/>
      <c r="AW522" s="67"/>
      <c r="AX522" s="67"/>
      <c r="AY522" s="67"/>
      <c r="AZ522" s="67"/>
      <c r="BA522" s="67"/>
      <c r="BB522" s="67"/>
      <c r="BC522" s="67"/>
      <c r="BD522" s="67"/>
      <c r="BE522" s="67"/>
      <c r="BF522" s="67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</row>
    <row r="523" spans="1:93" ht="14.2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7"/>
      <c r="AA523" s="67"/>
      <c r="AB523" s="67"/>
      <c r="AC523" s="67"/>
      <c r="AD523" s="67"/>
      <c r="AE523" s="67"/>
      <c r="AF523" s="67"/>
      <c r="AG523" s="67"/>
      <c r="AH523" s="67"/>
      <c r="AI523" s="67"/>
      <c r="AJ523" s="67"/>
      <c r="AK523" s="67"/>
      <c r="AL523" s="67"/>
      <c r="AM523" s="67"/>
      <c r="AN523" s="67"/>
      <c r="AO523" s="67"/>
      <c r="AP523" s="67"/>
      <c r="AQ523" s="67"/>
      <c r="AR523" s="67"/>
      <c r="AS523" s="67"/>
      <c r="AT523" s="67"/>
      <c r="AU523" s="67"/>
      <c r="AV523" s="67"/>
      <c r="AW523" s="67"/>
      <c r="AX523" s="67"/>
      <c r="AY523" s="67"/>
      <c r="AZ523" s="67"/>
      <c r="BA523" s="67"/>
      <c r="BB523" s="67"/>
      <c r="BC523" s="67"/>
      <c r="BD523" s="67"/>
      <c r="BE523" s="67"/>
      <c r="BF523" s="67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</row>
    <row r="524" spans="1:93" ht="14.2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67"/>
      <c r="X524" s="67"/>
      <c r="Y524" s="67"/>
      <c r="Z524" s="67"/>
      <c r="AA524" s="67"/>
      <c r="AB524" s="67"/>
      <c r="AC524" s="67"/>
      <c r="AD524" s="67"/>
      <c r="AE524" s="67"/>
      <c r="AF524" s="67"/>
      <c r="AG524" s="67"/>
      <c r="AH524" s="67"/>
      <c r="AI524" s="67"/>
      <c r="AJ524" s="67"/>
      <c r="AK524" s="67"/>
      <c r="AL524" s="67"/>
      <c r="AM524" s="67"/>
      <c r="AN524" s="67"/>
      <c r="AO524" s="67"/>
      <c r="AP524" s="67"/>
      <c r="AQ524" s="67"/>
      <c r="AR524" s="67"/>
      <c r="AS524" s="67"/>
      <c r="AT524" s="67"/>
      <c r="AU524" s="67"/>
      <c r="AV524" s="67"/>
      <c r="AW524" s="67"/>
      <c r="AX524" s="67"/>
      <c r="AY524" s="67"/>
      <c r="AZ524" s="67"/>
      <c r="BA524" s="67"/>
      <c r="BB524" s="67"/>
      <c r="BC524" s="67"/>
      <c r="BD524" s="67"/>
      <c r="BE524" s="67"/>
      <c r="BF524" s="67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</row>
    <row r="525" spans="1:93" ht="14.2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67"/>
      <c r="X525" s="67"/>
      <c r="Y525" s="67"/>
      <c r="Z525" s="67"/>
      <c r="AA525" s="67"/>
      <c r="AB525" s="67"/>
      <c r="AC525" s="67"/>
      <c r="AD525" s="67"/>
      <c r="AE525" s="67"/>
      <c r="AF525" s="67"/>
      <c r="AG525" s="67"/>
      <c r="AH525" s="67"/>
      <c r="AI525" s="67"/>
      <c r="AJ525" s="67"/>
      <c r="AK525" s="67"/>
      <c r="AL525" s="67"/>
      <c r="AM525" s="67"/>
      <c r="AN525" s="67"/>
      <c r="AO525" s="67"/>
      <c r="AP525" s="67"/>
      <c r="AQ525" s="67"/>
      <c r="AR525" s="67"/>
      <c r="AS525" s="67"/>
      <c r="AT525" s="67"/>
      <c r="AU525" s="67"/>
      <c r="AV525" s="67"/>
      <c r="AW525" s="67"/>
      <c r="AX525" s="67"/>
      <c r="AY525" s="67"/>
      <c r="AZ525" s="67"/>
      <c r="BA525" s="67"/>
      <c r="BB525" s="67"/>
      <c r="BC525" s="67"/>
      <c r="BD525" s="67"/>
      <c r="BE525" s="67"/>
      <c r="BF525" s="67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</row>
    <row r="526" spans="1:93" ht="14.2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67"/>
      <c r="X526" s="67"/>
      <c r="Y526" s="67"/>
      <c r="Z526" s="67"/>
      <c r="AA526" s="67"/>
      <c r="AB526" s="67"/>
      <c r="AC526" s="67"/>
      <c r="AD526" s="67"/>
      <c r="AE526" s="67"/>
      <c r="AF526" s="67"/>
      <c r="AG526" s="67"/>
      <c r="AH526" s="67"/>
      <c r="AI526" s="67"/>
      <c r="AJ526" s="67"/>
      <c r="AK526" s="67"/>
      <c r="AL526" s="67"/>
      <c r="AM526" s="67"/>
      <c r="AN526" s="67"/>
      <c r="AO526" s="67"/>
      <c r="AP526" s="67"/>
      <c r="AQ526" s="67"/>
      <c r="AR526" s="67"/>
      <c r="AS526" s="67"/>
      <c r="AT526" s="67"/>
      <c r="AU526" s="67"/>
      <c r="AV526" s="67"/>
      <c r="AW526" s="67"/>
      <c r="AX526" s="67"/>
      <c r="AY526" s="67"/>
      <c r="AZ526" s="67"/>
      <c r="BA526" s="67"/>
      <c r="BB526" s="67"/>
      <c r="BC526" s="67"/>
      <c r="BD526" s="67"/>
      <c r="BE526" s="67"/>
      <c r="BF526" s="67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</row>
    <row r="527" spans="1:93" ht="14.2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67"/>
      <c r="X527" s="67"/>
      <c r="Y527" s="67"/>
      <c r="Z527" s="67"/>
      <c r="AA527" s="67"/>
      <c r="AB527" s="67"/>
      <c r="AC527" s="67"/>
      <c r="AD527" s="67"/>
      <c r="AE527" s="67"/>
      <c r="AF527" s="67"/>
      <c r="AG527" s="67"/>
      <c r="AH527" s="67"/>
      <c r="AI527" s="67"/>
      <c r="AJ527" s="67"/>
      <c r="AK527" s="67"/>
      <c r="AL527" s="67"/>
      <c r="AM527" s="67"/>
      <c r="AN527" s="67"/>
      <c r="AO527" s="67"/>
      <c r="AP527" s="67"/>
      <c r="AQ527" s="67"/>
      <c r="AR527" s="67"/>
      <c r="AS527" s="67"/>
      <c r="AT527" s="67"/>
      <c r="AU527" s="67"/>
      <c r="AV527" s="67"/>
      <c r="AW527" s="67"/>
      <c r="AX527" s="67"/>
      <c r="AY527" s="67"/>
      <c r="AZ527" s="67"/>
      <c r="BA527" s="67"/>
      <c r="BB527" s="67"/>
      <c r="BC527" s="67"/>
      <c r="BD527" s="67"/>
      <c r="BE527" s="67"/>
      <c r="BF527" s="67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</row>
    <row r="528" spans="1:93" ht="14.2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67"/>
      <c r="X528" s="67"/>
      <c r="Y528" s="67"/>
      <c r="Z528" s="67"/>
      <c r="AA528" s="67"/>
      <c r="AB528" s="67"/>
      <c r="AC528" s="67"/>
      <c r="AD528" s="67"/>
      <c r="AE528" s="67"/>
      <c r="AF528" s="67"/>
      <c r="AG528" s="67"/>
      <c r="AH528" s="67"/>
      <c r="AI528" s="67"/>
      <c r="AJ528" s="67"/>
      <c r="AK528" s="67"/>
      <c r="AL528" s="67"/>
      <c r="AM528" s="67"/>
      <c r="AN528" s="67"/>
      <c r="AO528" s="67"/>
      <c r="AP528" s="67"/>
      <c r="AQ528" s="67"/>
      <c r="AR528" s="67"/>
      <c r="AS528" s="67"/>
      <c r="AT528" s="67"/>
      <c r="AU528" s="67"/>
      <c r="AV528" s="67"/>
      <c r="AW528" s="67"/>
      <c r="AX528" s="67"/>
      <c r="AY528" s="67"/>
      <c r="AZ528" s="67"/>
      <c r="BA528" s="67"/>
      <c r="BB528" s="67"/>
      <c r="BC528" s="67"/>
      <c r="BD528" s="67"/>
      <c r="BE528" s="67"/>
      <c r="BF528" s="67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</row>
    <row r="529" spans="1:93" ht="14.2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67"/>
      <c r="X529" s="67"/>
      <c r="Y529" s="67"/>
      <c r="Z529" s="67"/>
      <c r="AA529" s="67"/>
      <c r="AB529" s="67"/>
      <c r="AC529" s="67"/>
      <c r="AD529" s="67"/>
      <c r="AE529" s="67"/>
      <c r="AF529" s="67"/>
      <c r="AG529" s="67"/>
      <c r="AH529" s="67"/>
      <c r="AI529" s="67"/>
      <c r="AJ529" s="67"/>
      <c r="AK529" s="67"/>
      <c r="AL529" s="67"/>
      <c r="AM529" s="67"/>
      <c r="AN529" s="67"/>
      <c r="AO529" s="67"/>
      <c r="AP529" s="67"/>
      <c r="AQ529" s="67"/>
      <c r="AR529" s="67"/>
      <c r="AS529" s="67"/>
      <c r="AT529" s="67"/>
      <c r="AU529" s="67"/>
      <c r="AV529" s="67"/>
      <c r="AW529" s="67"/>
      <c r="AX529" s="67"/>
      <c r="AY529" s="67"/>
      <c r="AZ529" s="67"/>
      <c r="BA529" s="67"/>
      <c r="BB529" s="67"/>
      <c r="BC529" s="67"/>
      <c r="BD529" s="67"/>
      <c r="BE529" s="67"/>
      <c r="BF529" s="67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</row>
    <row r="530" spans="1:93" ht="14.2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67"/>
      <c r="X530" s="67"/>
      <c r="Y530" s="67"/>
      <c r="Z530" s="67"/>
      <c r="AA530" s="67"/>
      <c r="AB530" s="67"/>
      <c r="AC530" s="67"/>
      <c r="AD530" s="67"/>
      <c r="AE530" s="67"/>
      <c r="AF530" s="67"/>
      <c r="AG530" s="67"/>
      <c r="AH530" s="67"/>
      <c r="AI530" s="67"/>
      <c r="AJ530" s="67"/>
      <c r="AK530" s="67"/>
      <c r="AL530" s="67"/>
      <c r="AM530" s="67"/>
      <c r="AN530" s="67"/>
      <c r="AO530" s="67"/>
      <c r="AP530" s="67"/>
      <c r="AQ530" s="67"/>
      <c r="AR530" s="67"/>
      <c r="AS530" s="67"/>
      <c r="AT530" s="67"/>
      <c r="AU530" s="67"/>
      <c r="AV530" s="67"/>
      <c r="AW530" s="67"/>
      <c r="AX530" s="67"/>
      <c r="AY530" s="67"/>
      <c r="AZ530" s="67"/>
      <c r="BA530" s="67"/>
      <c r="BB530" s="67"/>
      <c r="BC530" s="67"/>
      <c r="BD530" s="67"/>
      <c r="BE530" s="67"/>
      <c r="BF530" s="67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</row>
    <row r="531" spans="1:93" ht="14.2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67"/>
      <c r="X531" s="67"/>
      <c r="Y531" s="67"/>
      <c r="Z531" s="67"/>
      <c r="AA531" s="67"/>
      <c r="AB531" s="67"/>
      <c r="AC531" s="67"/>
      <c r="AD531" s="67"/>
      <c r="AE531" s="67"/>
      <c r="AF531" s="67"/>
      <c r="AG531" s="67"/>
      <c r="AH531" s="67"/>
      <c r="AI531" s="67"/>
      <c r="AJ531" s="67"/>
      <c r="AK531" s="67"/>
      <c r="AL531" s="67"/>
      <c r="AM531" s="67"/>
      <c r="AN531" s="67"/>
      <c r="AO531" s="67"/>
      <c r="AP531" s="67"/>
      <c r="AQ531" s="67"/>
      <c r="AR531" s="67"/>
      <c r="AS531" s="67"/>
      <c r="AT531" s="67"/>
      <c r="AU531" s="67"/>
      <c r="AV531" s="67"/>
      <c r="AW531" s="67"/>
      <c r="AX531" s="67"/>
      <c r="AY531" s="67"/>
      <c r="AZ531" s="67"/>
      <c r="BA531" s="67"/>
      <c r="BB531" s="67"/>
      <c r="BC531" s="67"/>
      <c r="BD531" s="67"/>
      <c r="BE531" s="67"/>
      <c r="BF531" s="67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</row>
    <row r="532" spans="1:93" ht="14.2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67"/>
      <c r="X532" s="67"/>
      <c r="Y532" s="67"/>
      <c r="Z532" s="67"/>
      <c r="AA532" s="67"/>
      <c r="AB532" s="67"/>
      <c r="AC532" s="67"/>
      <c r="AD532" s="67"/>
      <c r="AE532" s="67"/>
      <c r="AF532" s="67"/>
      <c r="AG532" s="67"/>
      <c r="AH532" s="67"/>
      <c r="AI532" s="67"/>
      <c r="AJ532" s="67"/>
      <c r="AK532" s="67"/>
      <c r="AL532" s="67"/>
      <c r="AM532" s="67"/>
      <c r="AN532" s="67"/>
      <c r="AO532" s="67"/>
      <c r="AP532" s="67"/>
      <c r="AQ532" s="67"/>
      <c r="AR532" s="67"/>
      <c r="AS532" s="67"/>
      <c r="AT532" s="67"/>
      <c r="AU532" s="67"/>
      <c r="AV532" s="67"/>
      <c r="AW532" s="67"/>
      <c r="AX532" s="67"/>
      <c r="AY532" s="67"/>
      <c r="AZ532" s="67"/>
      <c r="BA532" s="67"/>
      <c r="BB532" s="67"/>
      <c r="BC532" s="67"/>
      <c r="BD532" s="67"/>
      <c r="BE532" s="67"/>
      <c r="BF532" s="67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</row>
    <row r="533" spans="1:93" ht="14.2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67"/>
      <c r="X533" s="67"/>
      <c r="Y533" s="67"/>
      <c r="Z533" s="67"/>
      <c r="AA533" s="67"/>
      <c r="AB533" s="67"/>
      <c r="AC533" s="67"/>
      <c r="AD533" s="67"/>
      <c r="AE533" s="67"/>
      <c r="AF533" s="67"/>
      <c r="AG533" s="67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/>
      <c r="BA533" s="67"/>
      <c r="BB533" s="67"/>
      <c r="BC533" s="67"/>
      <c r="BD533" s="67"/>
      <c r="BE533" s="67"/>
      <c r="BF533" s="67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</row>
    <row r="534" spans="1:93" ht="14.2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67"/>
      <c r="X534" s="67"/>
      <c r="Y534" s="67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  <c r="AJ534" s="67"/>
      <c r="AK534" s="67"/>
      <c r="AL534" s="67"/>
      <c r="AM534" s="67"/>
      <c r="AN534" s="67"/>
      <c r="AO534" s="67"/>
      <c r="AP534" s="67"/>
      <c r="AQ534" s="67"/>
      <c r="AR534" s="67"/>
      <c r="AS534" s="67"/>
      <c r="AT534" s="67"/>
      <c r="AU534" s="67"/>
      <c r="AV534" s="67"/>
      <c r="AW534" s="67"/>
      <c r="AX534" s="67"/>
      <c r="AY534" s="67"/>
      <c r="AZ534" s="67"/>
      <c r="BA534" s="67"/>
      <c r="BB534" s="67"/>
      <c r="BC534" s="67"/>
      <c r="BD534" s="67"/>
      <c r="BE534" s="67"/>
      <c r="BF534" s="67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</row>
    <row r="535" spans="1:93" ht="14.2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67"/>
      <c r="X535" s="67"/>
      <c r="Y535" s="67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  <c r="AJ535" s="67"/>
      <c r="AK535" s="67"/>
      <c r="AL535" s="67"/>
      <c r="AM535" s="67"/>
      <c r="AN535" s="67"/>
      <c r="AO535" s="67"/>
      <c r="AP535" s="67"/>
      <c r="AQ535" s="67"/>
      <c r="AR535" s="67"/>
      <c r="AS535" s="67"/>
      <c r="AT535" s="67"/>
      <c r="AU535" s="67"/>
      <c r="AV535" s="67"/>
      <c r="AW535" s="67"/>
      <c r="AX535" s="67"/>
      <c r="AY535" s="67"/>
      <c r="AZ535" s="67"/>
      <c r="BA535" s="67"/>
      <c r="BB535" s="67"/>
      <c r="BC535" s="67"/>
      <c r="BD535" s="67"/>
      <c r="BE535" s="67"/>
      <c r="BF535" s="67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</row>
    <row r="536" spans="1:93" ht="14.2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67"/>
      <c r="X536" s="67"/>
      <c r="Y536" s="67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  <c r="AJ536" s="67"/>
      <c r="AK536" s="67"/>
      <c r="AL536" s="67"/>
      <c r="AM536" s="67"/>
      <c r="AN536" s="67"/>
      <c r="AO536" s="67"/>
      <c r="AP536" s="67"/>
      <c r="AQ536" s="67"/>
      <c r="AR536" s="67"/>
      <c r="AS536" s="67"/>
      <c r="AT536" s="67"/>
      <c r="AU536" s="67"/>
      <c r="AV536" s="67"/>
      <c r="AW536" s="67"/>
      <c r="AX536" s="67"/>
      <c r="AY536" s="67"/>
      <c r="AZ536" s="67"/>
      <c r="BA536" s="67"/>
      <c r="BB536" s="67"/>
      <c r="BC536" s="67"/>
      <c r="BD536" s="67"/>
      <c r="BE536" s="67"/>
      <c r="BF536" s="67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</row>
    <row r="537" spans="1:93" ht="14.2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67"/>
      <c r="X537" s="67"/>
      <c r="Y537" s="67"/>
      <c r="Z537" s="67"/>
      <c r="AA537" s="67"/>
      <c r="AB537" s="67"/>
      <c r="AC537" s="67"/>
      <c r="AD537" s="67"/>
      <c r="AE537" s="67"/>
      <c r="AF537" s="67"/>
      <c r="AG537" s="67"/>
      <c r="AH537" s="67"/>
      <c r="AI537" s="67"/>
      <c r="AJ537" s="67"/>
      <c r="AK537" s="67"/>
      <c r="AL537" s="67"/>
      <c r="AM537" s="67"/>
      <c r="AN537" s="67"/>
      <c r="AO537" s="67"/>
      <c r="AP537" s="67"/>
      <c r="AQ537" s="67"/>
      <c r="AR537" s="67"/>
      <c r="AS537" s="67"/>
      <c r="AT537" s="67"/>
      <c r="AU537" s="67"/>
      <c r="AV537" s="67"/>
      <c r="AW537" s="67"/>
      <c r="AX537" s="67"/>
      <c r="AY537" s="67"/>
      <c r="AZ537" s="67"/>
      <c r="BA537" s="67"/>
      <c r="BB537" s="67"/>
      <c r="BC537" s="67"/>
      <c r="BD537" s="67"/>
      <c r="BE537" s="67"/>
      <c r="BF537" s="67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</row>
    <row r="538" spans="1:93" ht="14.2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67"/>
      <c r="X538" s="67"/>
      <c r="Y538" s="67"/>
      <c r="Z538" s="67"/>
      <c r="AA538" s="67"/>
      <c r="AB538" s="67"/>
      <c r="AC538" s="67"/>
      <c r="AD538" s="67"/>
      <c r="AE538" s="67"/>
      <c r="AF538" s="67"/>
      <c r="AG538" s="67"/>
      <c r="AH538" s="67"/>
      <c r="AI538" s="67"/>
      <c r="AJ538" s="67"/>
      <c r="AK538" s="67"/>
      <c r="AL538" s="67"/>
      <c r="AM538" s="67"/>
      <c r="AN538" s="67"/>
      <c r="AO538" s="67"/>
      <c r="AP538" s="67"/>
      <c r="AQ538" s="67"/>
      <c r="AR538" s="67"/>
      <c r="AS538" s="67"/>
      <c r="AT538" s="67"/>
      <c r="AU538" s="67"/>
      <c r="AV538" s="67"/>
      <c r="AW538" s="67"/>
      <c r="AX538" s="67"/>
      <c r="AY538" s="67"/>
      <c r="AZ538" s="67"/>
      <c r="BA538" s="67"/>
      <c r="BB538" s="67"/>
      <c r="BC538" s="67"/>
      <c r="BD538" s="67"/>
      <c r="BE538" s="67"/>
      <c r="BF538" s="67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</row>
    <row r="539" spans="1:93" ht="14.2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67"/>
      <c r="X539" s="67"/>
      <c r="Y539" s="67"/>
      <c r="Z539" s="67"/>
      <c r="AA539" s="67"/>
      <c r="AB539" s="67"/>
      <c r="AC539" s="67"/>
      <c r="AD539" s="67"/>
      <c r="AE539" s="67"/>
      <c r="AF539" s="67"/>
      <c r="AG539" s="67"/>
      <c r="AH539" s="67"/>
      <c r="AI539" s="67"/>
      <c r="AJ539" s="67"/>
      <c r="AK539" s="67"/>
      <c r="AL539" s="67"/>
      <c r="AM539" s="67"/>
      <c r="AN539" s="67"/>
      <c r="AO539" s="67"/>
      <c r="AP539" s="67"/>
      <c r="AQ539" s="67"/>
      <c r="AR539" s="67"/>
      <c r="AS539" s="67"/>
      <c r="AT539" s="67"/>
      <c r="AU539" s="67"/>
      <c r="AV539" s="67"/>
      <c r="AW539" s="67"/>
      <c r="AX539" s="67"/>
      <c r="AY539" s="67"/>
      <c r="AZ539" s="67"/>
      <c r="BA539" s="67"/>
      <c r="BB539" s="67"/>
      <c r="BC539" s="67"/>
      <c r="BD539" s="67"/>
      <c r="BE539" s="67"/>
      <c r="BF539" s="67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</row>
    <row r="540" spans="1:93" ht="14.2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67"/>
      <c r="X540" s="67"/>
      <c r="Y540" s="67"/>
      <c r="Z540" s="67"/>
      <c r="AA540" s="67"/>
      <c r="AB540" s="67"/>
      <c r="AC540" s="67"/>
      <c r="AD540" s="67"/>
      <c r="AE540" s="67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/>
      <c r="BC540" s="67"/>
      <c r="BD540" s="67"/>
      <c r="BE540" s="67"/>
      <c r="BF540" s="67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</row>
    <row r="541" spans="1:93" ht="14.2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67"/>
      <c r="X541" s="67"/>
      <c r="Y541" s="67"/>
      <c r="Z541" s="67"/>
      <c r="AA541" s="67"/>
      <c r="AB541" s="67"/>
      <c r="AC541" s="67"/>
      <c r="AD541" s="67"/>
      <c r="AE541" s="67"/>
      <c r="AF541" s="67"/>
      <c r="AG541" s="67"/>
      <c r="AH541" s="67"/>
      <c r="AI541" s="67"/>
      <c r="AJ541" s="67"/>
      <c r="AK541" s="67"/>
      <c r="AL541" s="67"/>
      <c r="AM541" s="67"/>
      <c r="AN541" s="67"/>
      <c r="AO541" s="67"/>
      <c r="AP541" s="67"/>
      <c r="AQ541" s="67"/>
      <c r="AR541" s="67"/>
      <c r="AS541" s="67"/>
      <c r="AT541" s="67"/>
      <c r="AU541" s="67"/>
      <c r="AV541" s="67"/>
      <c r="AW541" s="67"/>
      <c r="AX541" s="67"/>
      <c r="AY541" s="67"/>
      <c r="AZ541" s="67"/>
      <c r="BA541" s="67"/>
      <c r="BB541" s="67"/>
      <c r="BC541" s="67"/>
      <c r="BD541" s="67"/>
      <c r="BE541" s="67"/>
      <c r="BF541" s="67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</row>
    <row r="542" spans="1:93" ht="14.2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67"/>
      <c r="X542" s="67"/>
      <c r="Y542" s="67"/>
      <c r="Z542" s="67"/>
      <c r="AA542" s="67"/>
      <c r="AB542" s="67"/>
      <c r="AC542" s="67"/>
      <c r="AD542" s="67"/>
      <c r="AE542" s="67"/>
      <c r="AF542" s="67"/>
      <c r="AG542" s="67"/>
      <c r="AH542" s="67"/>
      <c r="AI542" s="67"/>
      <c r="AJ542" s="67"/>
      <c r="AK542" s="67"/>
      <c r="AL542" s="67"/>
      <c r="AM542" s="67"/>
      <c r="AN542" s="67"/>
      <c r="AO542" s="67"/>
      <c r="AP542" s="67"/>
      <c r="AQ542" s="67"/>
      <c r="AR542" s="67"/>
      <c r="AS542" s="67"/>
      <c r="AT542" s="67"/>
      <c r="AU542" s="67"/>
      <c r="AV542" s="67"/>
      <c r="AW542" s="67"/>
      <c r="AX542" s="67"/>
      <c r="AY542" s="67"/>
      <c r="AZ542" s="67"/>
      <c r="BA542" s="67"/>
      <c r="BB542" s="67"/>
      <c r="BC542" s="67"/>
      <c r="BD542" s="67"/>
      <c r="BE542" s="67"/>
      <c r="BF542" s="67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</row>
    <row r="543" spans="1:93" ht="14.2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67"/>
      <c r="X543" s="67"/>
      <c r="Y543" s="67"/>
      <c r="Z543" s="67"/>
      <c r="AA543" s="67"/>
      <c r="AB543" s="67"/>
      <c r="AC543" s="67"/>
      <c r="AD543" s="67"/>
      <c r="AE543" s="67"/>
      <c r="AF543" s="67"/>
      <c r="AG543" s="67"/>
      <c r="AH543" s="67"/>
      <c r="AI543" s="67"/>
      <c r="AJ543" s="67"/>
      <c r="AK543" s="67"/>
      <c r="AL543" s="67"/>
      <c r="AM543" s="67"/>
      <c r="AN543" s="67"/>
      <c r="AO543" s="67"/>
      <c r="AP543" s="67"/>
      <c r="AQ543" s="67"/>
      <c r="AR543" s="67"/>
      <c r="AS543" s="67"/>
      <c r="AT543" s="67"/>
      <c r="AU543" s="67"/>
      <c r="AV543" s="67"/>
      <c r="AW543" s="67"/>
      <c r="AX543" s="67"/>
      <c r="AY543" s="67"/>
      <c r="AZ543" s="67"/>
      <c r="BA543" s="67"/>
      <c r="BB543" s="67"/>
      <c r="BC543" s="67"/>
      <c r="BD543" s="67"/>
      <c r="BE543" s="67"/>
      <c r="BF543" s="67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</row>
    <row r="544" spans="1:93" ht="14.2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67"/>
      <c r="X544" s="67"/>
      <c r="Y544" s="67"/>
      <c r="Z544" s="67"/>
      <c r="AA544" s="67"/>
      <c r="AB544" s="67"/>
      <c r="AC544" s="67"/>
      <c r="AD544" s="67"/>
      <c r="AE544" s="67"/>
      <c r="AF544" s="67"/>
      <c r="AG544" s="67"/>
      <c r="AH544" s="67"/>
      <c r="AI544" s="67"/>
      <c r="AJ544" s="67"/>
      <c r="AK544" s="67"/>
      <c r="AL544" s="67"/>
      <c r="AM544" s="67"/>
      <c r="AN544" s="67"/>
      <c r="AO544" s="67"/>
      <c r="AP544" s="67"/>
      <c r="AQ544" s="67"/>
      <c r="AR544" s="67"/>
      <c r="AS544" s="67"/>
      <c r="AT544" s="67"/>
      <c r="AU544" s="67"/>
      <c r="AV544" s="67"/>
      <c r="AW544" s="67"/>
      <c r="AX544" s="67"/>
      <c r="AY544" s="67"/>
      <c r="AZ544" s="67"/>
      <c r="BA544" s="67"/>
      <c r="BB544" s="67"/>
      <c r="BC544" s="67"/>
      <c r="BD544" s="67"/>
      <c r="BE544" s="67"/>
      <c r="BF544" s="67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</row>
    <row r="545" spans="1:93" ht="14.2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67"/>
      <c r="X545" s="67"/>
      <c r="Y545" s="67"/>
      <c r="Z545" s="67"/>
      <c r="AA545" s="67"/>
      <c r="AB545" s="67"/>
      <c r="AC545" s="67"/>
      <c r="AD545" s="67"/>
      <c r="AE545" s="67"/>
      <c r="AF545" s="67"/>
      <c r="AG545" s="67"/>
      <c r="AH545" s="67"/>
      <c r="AI545" s="67"/>
      <c r="AJ545" s="67"/>
      <c r="AK545" s="67"/>
      <c r="AL545" s="67"/>
      <c r="AM545" s="67"/>
      <c r="AN545" s="67"/>
      <c r="AO545" s="67"/>
      <c r="AP545" s="67"/>
      <c r="AQ545" s="67"/>
      <c r="AR545" s="67"/>
      <c r="AS545" s="67"/>
      <c r="AT545" s="67"/>
      <c r="AU545" s="67"/>
      <c r="AV545" s="67"/>
      <c r="AW545" s="67"/>
      <c r="AX545" s="67"/>
      <c r="AY545" s="67"/>
      <c r="AZ545" s="67"/>
      <c r="BA545" s="67"/>
      <c r="BB545" s="67"/>
      <c r="BC545" s="67"/>
      <c r="BD545" s="67"/>
      <c r="BE545" s="67"/>
      <c r="BF545" s="67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</row>
    <row r="546" spans="1:93" ht="14.2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67"/>
      <c r="X546" s="67"/>
      <c r="Y546" s="67"/>
      <c r="Z546" s="67"/>
      <c r="AA546" s="67"/>
      <c r="AB546" s="67"/>
      <c r="AC546" s="67"/>
      <c r="AD546" s="67"/>
      <c r="AE546" s="67"/>
      <c r="AF546" s="67"/>
      <c r="AG546" s="67"/>
      <c r="AH546" s="67"/>
      <c r="AI546" s="67"/>
      <c r="AJ546" s="67"/>
      <c r="AK546" s="67"/>
      <c r="AL546" s="67"/>
      <c r="AM546" s="67"/>
      <c r="AN546" s="67"/>
      <c r="AO546" s="67"/>
      <c r="AP546" s="67"/>
      <c r="AQ546" s="67"/>
      <c r="AR546" s="67"/>
      <c r="AS546" s="67"/>
      <c r="AT546" s="67"/>
      <c r="AU546" s="67"/>
      <c r="AV546" s="67"/>
      <c r="AW546" s="67"/>
      <c r="AX546" s="67"/>
      <c r="AY546" s="67"/>
      <c r="AZ546" s="67"/>
      <c r="BA546" s="67"/>
      <c r="BB546" s="67"/>
      <c r="BC546" s="67"/>
      <c r="BD546" s="67"/>
      <c r="BE546" s="67"/>
      <c r="BF546" s="67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</row>
    <row r="547" spans="1:93" ht="14.2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67"/>
      <c r="X547" s="67"/>
      <c r="Y547" s="67"/>
      <c r="Z547" s="67"/>
      <c r="AA547" s="67"/>
      <c r="AB547" s="67"/>
      <c r="AC547" s="67"/>
      <c r="AD547" s="67"/>
      <c r="AE547" s="67"/>
      <c r="AF547" s="67"/>
      <c r="AG547" s="67"/>
      <c r="AH547" s="67"/>
      <c r="AI547" s="67"/>
      <c r="AJ547" s="67"/>
      <c r="AK547" s="67"/>
      <c r="AL547" s="67"/>
      <c r="AM547" s="67"/>
      <c r="AN547" s="67"/>
      <c r="AO547" s="67"/>
      <c r="AP547" s="67"/>
      <c r="AQ547" s="67"/>
      <c r="AR547" s="67"/>
      <c r="AS547" s="67"/>
      <c r="AT547" s="67"/>
      <c r="AU547" s="67"/>
      <c r="AV547" s="67"/>
      <c r="AW547" s="67"/>
      <c r="AX547" s="67"/>
      <c r="AY547" s="67"/>
      <c r="AZ547" s="67"/>
      <c r="BA547" s="67"/>
      <c r="BB547" s="67"/>
      <c r="BC547" s="67"/>
      <c r="BD547" s="67"/>
      <c r="BE547" s="67"/>
      <c r="BF547" s="67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</row>
    <row r="548" spans="1:93" ht="14.2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67"/>
      <c r="X548" s="67"/>
      <c r="Y548" s="67"/>
      <c r="Z548" s="67"/>
      <c r="AA548" s="67"/>
      <c r="AB548" s="67"/>
      <c r="AC548" s="67"/>
      <c r="AD548" s="67"/>
      <c r="AE548" s="67"/>
      <c r="AF548" s="67"/>
      <c r="AG548" s="67"/>
      <c r="AH548" s="67"/>
      <c r="AI548" s="67"/>
      <c r="AJ548" s="67"/>
      <c r="AK548" s="67"/>
      <c r="AL548" s="67"/>
      <c r="AM548" s="67"/>
      <c r="AN548" s="67"/>
      <c r="AO548" s="67"/>
      <c r="AP548" s="67"/>
      <c r="AQ548" s="67"/>
      <c r="AR548" s="67"/>
      <c r="AS548" s="67"/>
      <c r="AT548" s="67"/>
      <c r="AU548" s="67"/>
      <c r="AV548" s="67"/>
      <c r="AW548" s="67"/>
      <c r="AX548" s="67"/>
      <c r="AY548" s="67"/>
      <c r="AZ548" s="67"/>
      <c r="BA548" s="67"/>
      <c r="BB548" s="67"/>
      <c r="BC548" s="67"/>
      <c r="BD548" s="67"/>
      <c r="BE548" s="67"/>
      <c r="BF548" s="67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</row>
    <row r="549" spans="1:93" ht="14.2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67"/>
      <c r="X549" s="67"/>
      <c r="Y549" s="67"/>
      <c r="Z549" s="67"/>
      <c r="AA549" s="67"/>
      <c r="AB549" s="67"/>
      <c r="AC549" s="67"/>
      <c r="AD549" s="67"/>
      <c r="AE549" s="67"/>
      <c r="AF549" s="67"/>
      <c r="AG549" s="67"/>
      <c r="AH549" s="67"/>
      <c r="AI549" s="67"/>
      <c r="AJ549" s="67"/>
      <c r="AK549" s="67"/>
      <c r="AL549" s="67"/>
      <c r="AM549" s="67"/>
      <c r="AN549" s="67"/>
      <c r="AO549" s="67"/>
      <c r="AP549" s="67"/>
      <c r="AQ549" s="67"/>
      <c r="AR549" s="67"/>
      <c r="AS549" s="67"/>
      <c r="AT549" s="67"/>
      <c r="AU549" s="67"/>
      <c r="AV549" s="67"/>
      <c r="AW549" s="67"/>
      <c r="AX549" s="67"/>
      <c r="AY549" s="67"/>
      <c r="AZ549" s="67"/>
      <c r="BA549" s="67"/>
      <c r="BB549" s="67"/>
      <c r="BC549" s="67"/>
      <c r="BD549" s="67"/>
      <c r="BE549" s="67"/>
      <c r="BF549" s="67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</row>
    <row r="550" spans="1:93" ht="14.2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67"/>
      <c r="X550" s="67"/>
      <c r="Y550" s="67"/>
      <c r="Z550" s="67"/>
      <c r="AA550" s="67"/>
      <c r="AB550" s="67"/>
      <c r="AC550" s="67"/>
      <c r="AD550" s="67"/>
      <c r="AE550" s="67"/>
      <c r="AF550" s="67"/>
      <c r="AG550" s="67"/>
      <c r="AH550" s="67"/>
      <c r="AI550" s="67"/>
      <c r="AJ550" s="67"/>
      <c r="AK550" s="67"/>
      <c r="AL550" s="67"/>
      <c r="AM550" s="67"/>
      <c r="AN550" s="67"/>
      <c r="AO550" s="67"/>
      <c r="AP550" s="67"/>
      <c r="AQ550" s="67"/>
      <c r="AR550" s="67"/>
      <c r="AS550" s="67"/>
      <c r="AT550" s="67"/>
      <c r="AU550" s="67"/>
      <c r="AV550" s="67"/>
      <c r="AW550" s="67"/>
      <c r="AX550" s="67"/>
      <c r="AY550" s="67"/>
      <c r="AZ550" s="67"/>
      <c r="BA550" s="67"/>
      <c r="BB550" s="67"/>
      <c r="BC550" s="67"/>
      <c r="BD550" s="67"/>
      <c r="BE550" s="67"/>
      <c r="BF550" s="67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</row>
    <row r="551" spans="1:93" ht="14.2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67"/>
      <c r="X551" s="67"/>
      <c r="Y551" s="67"/>
      <c r="Z551" s="67"/>
      <c r="AA551" s="67"/>
      <c r="AB551" s="67"/>
      <c r="AC551" s="67"/>
      <c r="AD551" s="67"/>
      <c r="AE551" s="67"/>
      <c r="AF551" s="67"/>
      <c r="AG551" s="67"/>
      <c r="AH551" s="67"/>
      <c r="AI551" s="67"/>
      <c r="AJ551" s="67"/>
      <c r="AK551" s="67"/>
      <c r="AL551" s="67"/>
      <c r="AM551" s="67"/>
      <c r="AN551" s="67"/>
      <c r="AO551" s="67"/>
      <c r="AP551" s="67"/>
      <c r="AQ551" s="67"/>
      <c r="AR551" s="67"/>
      <c r="AS551" s="67"/>
      <c r="AT551" s="67"/>
      <c r="AU551" s="67"/>
      <c r="AV551" s="67"/>
      <c r="AW551" s="67"/>
      <c r="AX551" s="67"/>
      <c r="AY551" s="67"/>
      <c r="AZ551" s="67"/>
      <c r="BA551" s="67"/>
      <c r="BB551" s="67"/>
      <c r="BC551" s="67"/>
      <c r="BD551" s="67"/>
      <c r="BE551" s="67"/>
      <c r="BF551" s="67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</row>
    <row r="552" spans="1:93" ht="14.2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7"/>
      <c r="AA552" s="67"/>
      <c r="AB552" s="67"/>
      <c r="AC552" s="67"/>
      <c r="AD552" s="67"/>
      <c r="AE552" s="67"/>
      <c r="AF552" s="67"/>
      <c r="AG552" s="67"/>
      <c r="AH552" s="67"/>
      <c r="AI552" s="67"/>
      <c r="AJ552" s="67"/>
      <c r="AK552" s="67"/>
      <c r="AL552" s="67"/>
      <c r="AM552" s="67"/>
      <c r="AN552" s="67"/>
      <c r="AO552" s="67"/>
      <c r="AP552" s="67"/>
      <c r="AQ552" s="67"/>
      <c r="AR552" s="67"/>
      <c r="AS552" s="67"/>
      <c r="AT552" s="67"/>
      <c r="AU552" s="67"/>
      <c r="AV552" s="67"/>
      <c r="AW552" s="67"/>
      <c r="AX552" s="67"/>
      <c r="AY552" s="67"/>
      <c r="AZ552" s="67"/>
      <c r="BA552" s="67"/>
      <c r="BB552" s="67"/>
      <c r="BC552" s="67"/>
      <c r="BD552" s="67"/>
      <c r="BE552" s="67"/>
      <c r="BF552" s="67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</row>
    <row r="553" spans="1:93" ht="14.2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67"/>
      <c r="X553" s="67"/>
      <c r="Y553" s="67"/>
      <c r="Z553" s="67"/>
      <c r="AA553" s="67"/>
      <c r="AB553" s="67"/>
      <c r="AC553" s="67"/>
      <c r="AD553" s="67"/>
      <c r="AE553" s="67"/>
      <c r="AF553" s="67"/>
      <c r="AG553" s="67"/>
      <c r="AH553" s="67"/>
      <c r="AI553" s="67"/>
      <c r="AJ553" s="67"/>
      <c r="AK553" s="67"/>
      <c r="AL553" s="67"/>
      <c r="AM553" s="67"/>
      <c r="AN553" s="67"/>
      <c r="AO553" s="67"/>
      <c r="AP553" s="67"/>
      <c r="AQ553" s="67"/>
      <c r="AR553" s="67"/>
      <c r="AS553" s="67"/>
      <c r="AT553" s="67"/>
      <c r="AU553" s="67"/>
      <c r="AV553" s="67"/>
      <c r="AW553" s="67"/>
      <c r="AX553" s="67"/>
      <c r="AY553" s="67"/>
      <c r="AZ553" s="67"/>
      <c r="BA553" s="67"/>
      <c r="BB553" s="67"/>
      <c r="BC553" s="67"/>
      <c r="BD553" s="67"/>
      <c r="BE553" s="67"/>
      <c r="BF553" s="67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</row>
    <row r="554" spans="1:93" ht="14.2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67"/>
      <c r="X554" s="67"/>
      <c r="Y554" s="67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  <c r="AJ554" s="67"/>
      <c r="AK554" s="67"/>
      <c r="AL554" s="67"/>
      <c r="AM554" s="67"/>
      <c r="AN554" s="67"/>
      <c r="AO554" s="67"/>
      <c r="AP554" s="67"/>
      <c r="AQ554" s="67"/>
      <c r="AR554" s="67"/>
      <c r="AS554" s="67"/>
      <c r="AT554" s="67"/>
      <c r="AU554" s="67"/>
      <c r="AV554" s="67"/>
      <c r="AW554" s="67"/>
      <c r="AX554" s="67"/>
      <c r="AY554" s="67"/>
      <c r="AZ554" s="67"/>
      <c r="BA554" s="67"/>
      <c r="BB554" s="67"/>
      <c r="BC554" s="67"/>
      <c r="BD554" s="67"/>
      <c r="BE554" s="67"/>
      <c r="BF554" s="67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</row>
    <row r="555" spans="1:93" ht="14.2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67"/>
      <c r="X555" s="67"/>
      <c r="Y555" s="67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  <c r="AJ555" s="67"/>
      <c r="AK555" s="67"/>
      <c r="AL555" s="67"/>
      <c r="AM555" s="67"/>
      <c r="AN555" s="67"/>
      <c r="AO555" s="67"/>
      <c r="AP555" s="67"/>
      <c r="AQ555" s="67"/>
      <c r="AR555" s="67"/>
      <c r="AS555" s="67"/>
      <c r="AT555" s="67"/>
      <c r="AU555" s="67"/>
      <c r="AV555" s="67"/>
      <c r="AW555" s="67"/>
      <c r="AX555" s="67"/>
      <c r="AY555" s="67"/>
      <c r="AZ555" s="67"/>
      <c r="BA555" s="67"/>
      <c r="BB555" s="67"/>
      <c r="BC555" s="67"/>
      <c r="BD555" s="67"/>
      <c r="BE555" s="67"/>
      <c r="BF555" s="67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</row>
    <row r="556" spans="1:93" ht="14.2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67"/>
      <c r="X556" s="67"/>
      <c r="Y556" s="67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7"/>
      <c r="AO556" s="67"/>
      <c r="AP556" s="67"/>
      <c r="AQ556" s="67"/>
      <c r="AR556" s="67"/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</row>
    <row r="557" spans="1:93" ht="14.2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67"/>
      <c r="X557" s="67"/>
      <c r="Y557" s="67"/>
      <c r="Z557" s="67"/>
      <c r="AA557" s="67"/>
      <c r="AB557" s="67"/>
      <c r="AC557" s="67"/>
      <c r="AD557" s="67"/>
      <c r="AE557" s="67"/>
      <c r="AF557" s="67"/>
      <c r="AG557" s="67"/>
      <c r="AH557" s="67"/>
      <c r="AI557" s="67"/>
      <c r="AJ557" s="67"/>
      <c r="AK557" s="67"/>
      <c r="AL557" s="67"/>
      <c r="AM557" s="67"/>
      <c r="AN557" s="67"/>
      <c r="AO557" s="67"/>
      <c r="AP557" s="67"/>
      <c r="AQ557" s="67"/>
      <c r="AR557" s="67"/>
      <c r="AS557" s="67"/>
      <c r="AT557" s="67"/>
      <c r="AU557" s="67"/>
      <c r="AV557" s="67"/>
      <c r="AW557" s="67"/>
      <c r="AX557" s="67"/>
      <c r="AY557" s="67"/>
      <c r="AZ557" s="67"/>
      <c r="BA557" s="67"/>
      <c r="BB557" s="67"/>
      <c r="BC557" s="67"/>
      <c r="BD557" s="67"/>
      <c r="BE557" s="67"/>
      <c r="BF557" s="67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</row>
    <row r="558" spans="1:93" ht="14.2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67"/>
      <c r="X558" s="67"/>
      <c r="Y558" s="67"/>
      <c r="Z558" s="67"/>
      <c r="AA558" s="67"/>
      <c r="AB558" s="67"/>
      <c r="AC558" s="67"/>
      <c r="AD558" s="67"/>
      <c r="AE558" s="67"/>
      <c r="AF558" s="67"/>
      <c r="AG558" s="67"/>
      <c r="AH558" s="67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/>
      <c r="BB558" s="67"/>
      <c r="BC558" s="67"/>
      <c r="BD558" s="67"/>
      <c r="BE558" s="67"/>
      <c r="BF558" s="67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</row>
    <row r="559" spans="1:93" ht="14.2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67"/>
      <c r="X559" s="67"/>
      <c r="Y559" s="67"/>
      <c r="Z559" s="67"/>
      <c r="AA559" s="67"/>
      <c r="AB559" s="67"/>
      <c r="AC559" s="67"/>
      <c r="AD559" s="67"/>
      <c r="AE559" s="67"/>
      <c r="AF559" s="67"/>
      <c r="AG559" s="67"/>
      <c r="AH559" s="67"/>
      <c r="AI559" s="67"/>
      <c r="AJ559" s="67"/>
      <c r="AK559" s="67"/>
      <c r="AL559" s="67"/>
      <c r="AM559" s="67"/>
      <c r="AN559" s="67"/>
      <c r="AO559" s="67"/>
      <c r="AP559" s="67"/>
      <c r="AQ559" s="67"/>
      <c r="AR559" s="67"/>
      <c r="AS559" s="67"/>
      <c r="AT559" s="67"/>
      <c r="AU559" s="67"/>
      <c r="AV559" s="67"/>
      <c r="AW559" s="67"/>
      <c r="AX559" s="67"/>
      <c r="AY559" s="67"/>
      <c r="AZ559" s="67"/>
      <c r="BA559" s="67"/>
      <c r="BB559" s="67"/>
      <c r="BC559" s="67"/>
      <c r="BD559" s="67"/>
      <c r="BE559" s="67"/>
      <c r="BF559" s="67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</row>
    <row r="560" spans="1:93" ht="14.2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67"/>
      <c r="X560" s="67"/>
      <c r="Y560" s="67"/>
      <c r="Z560" s="67"/>
      <c r="AA560" s="67"/>
      <c r="AB560" s="67"/>
      <c r="AC560" s="67"/>
      <c r="AD560" s="67"/>
      <c r="AE560" s="67"/>
      <c r="AF560" s="67"/>
      <c r="AG560" s="67"/>
      <c r="AH560" s="67"/>
      <c r="AI560" s="67"/>
      <c r="AJ560" s="67"/>
      <c r="AK560" s="67"/>
      <c r="AL560" s="67"/>
      <c r="AM560" s="67"/>
      <c r="AN560" s="67"/>
      <c r="AO560" s="67"/>
      <c r="AP560" s="67"/>
      <c r="AQ560" s="67"/>
      <c r="AR560" s="67"/>
      <c r="AS560" s="67"/>
      <c r="AT560" s="67"/>
      <c r="AU560" s="67"/>
      <c r="AV560" s="67"/>
      <c r="AW560" s="67"/>
      <c r="AX560" s="67"/>
      <c r="AY560" s="67"/>
      <c r="AZ560" s="67"/>
      <c r="BA560" s="67"/>
      <c r="BB560" s="67"/>
      <c r="BC560" s="67"/>
      <c r="BD560" s="67"/>
      <c r="BE560" s="67"/>
      <c r="BF560" s="67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</row>
    <row r="561" spans="1:93" ht="14.2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67"/>
      <c r="X561" s="67"/>
      <c r="Y561" s="67"/>
      <c r="Z561" s="67"/>
      <c r="AA561" s="67"/>
      <c r="AB561" s="67"/>
      <c r="AC561" s="67"/>
      <c r="AD561" s="67"/>
      <c r="AE561" s="67"/>
      <c r="AF561" s="67"/>
      <c r="AG561" s="67"/>
      <c r="AH561" s="67"/>
      <c r="AI561" s="67"/>
      <c r="AJ561" s="67"/>
      <c r="AK561" s="67"/>
      <c r="AL561" s="67"/>
      <c r="AM561" s="67"/>
      <c r="AN561" s="67"/>
      <c r="AO561" s="67"/>
      <c r="AP561" s="67"/>
      <c r="AQ561" s="67"/>
      <c r="AR561" s="67"/>
      <c r="AS561" s="67"/>
      <c r="AT561" s="67"/>
      <c r="AU561" s="67"/>
      <c r="AV561" s="67"/>
      <c r="AW561" s="67"/>
      <c r="AX561" s="67"/>
      <c r="AY561" s="67"/>
      <c r="AZ561" s="67"/>
      <c r="BA561" s="67"/>
      <c r="BB561" s="67"/>
      <c r="BC561" s="67"/>
      <c r="BD561" s="67"/>
      <c r="BE561" s="67"/>
      <c r="BF561" s="67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</row>
    <row r="562" spans="1:93" ht="14.2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7"/>
      <c r="AA562" s="67"/>
      <c r="AB562" s="67"/>
      <c r="AC562" s="67"/>
      <c r="AD562" s="67"/>
      <c r="AE562" s="67"/>
      <c r="AF562" s="67"/>
      <c r="AG562" s="67"/>
      <c r="AH562" s="67"/>
      <c r="AI562" s="67"/>
      <c r="AJ562" s="67"/>
      <c r="AK562" s="67"/>
      <c r="AL562" s="67"/>
      <c r="AM562" s="67"/>
      <c r="AN562" s="67"/>
      <c r="AO562" s="67"/>
      <c r="AP562" s="67"/>
      <c r="AQ562" s="67"/>
      <c r="AR562" s="67"/>
      <c r="AS562" s="67"/>
      <c r="AT562" s="67"/>
      <c r="AU562" s="67"/>
      <c r="AV562" s="67"/>
      <c r="AW562" s="67"/>
      <c r="AX562" s="67"/>
      <c r="AY562" s="67"/>
      <c r="AZ562" s="67"/>
      <c r="BA562" s="67"/>
      <c r="BB562" s="67"/>
      <c r="BC562" s="67"/>
      <c r="BD562" s="67"/>
      <c r="BE562" s="67"/>
      <c r="BF562" s="67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</row>
    <row r="563" spans="1:93" ht="14.2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67"/>
      <c r="X563" s="67"/>
      <c r="Y563" s="67"/>
      <c r="Z563" s="67"/>
      <c r="AA563" s="67"/>
      <c r="AB563" s="67"/>
      <c r="AC563" s="67"/>
      <c r="AD563" s="67"/>
      <c r="AE563" s="67"/>
      <c r="AF563" s="67"/>
      <c r="AG563" s="67"/>
      <c r="AH563" s="67"/>
      <c r="AI563" s="67"/>
      <c r="AJ563" s="67"/>
      <c r="AK563" s="67"/>
      <c r="AL563" s="67"/>
      <c r="AM563" s="67"/>
      <c r="AN563" s="67"/>
      <c r="AO563" s="67"/>
      <c r="AP563" s="67"/>
      <c r="AQ563" s="67"/>
      <c r="AR563" s="67"/>
      <c r="AS563" s="67"/>
      <c r="AT563" s="67"/>
      <c r="AU563" s="67"/>
      <c r="AV563" s="67"/>
      <c r="AW563" s="67"/>
      <c r="AX563" s="67"/>
      <c r="AY563" s="67"/>
      <c r="AZ563" s="67"/>
      <c r="BA563" s="67"/>
      <c r="BB563" s="67"/>
      <c r="BC563" s="67"/>
      <c r="BD563" s="67"/>
      <c r="BE563" s="67"/>
      <c r="BF563" s="67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</row>
    <row r="564" spans="1:93" ht="14.2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67"/>
      <c r="X564" s="67"/>
      <c r="Y564" s="67"/>
      <c r="Z564" s="67"/>
      <c r="AA564" s="67"/>
      <c r="AB564" s="67"/>
      <c r="AC564" s="67"/>
      <c r="AD564" s="67"/>
      <c r="AE564" s="67"/>
      <c r="AF564" s="67"/>
      <c r="AG564" s="67"/>
      <c r="AH564" s="67"/>
      <c r="AI564" s="67"/>
      <c r="AJ564" s="67"/>
      <c r="AK564" s="67"/>
      <c r="AL564" s="67"/>
      <c r="AM564" s="67"/>
      <c r="AN564" s="67"/>
      <c r="AO564" s="67"/>
      <c r="AP564" s="67"/>
      <c r="AQ564" s="67"/>
      <c r="AR564" s="67"/>
      <c r="AS564" s="67"/>
      <c r="AT564" s="67"/>
      <c r="AU564" s="67"/>
      <c r="AV564" s="67"/>
      <c r="AW564" s="67"/>
      <c r="AX564" s="67"/>
      <c r="AY564" s="67"/>
      <c r="AZ564" s="67"/>
      <c r="BA564" s="67"/>
      <c r="BB564" s="67"/>
      <c r="BC564" s="67"/>
      <c r="BD564" s="67"/>
      <c r="BE564" s="67"/>
      <c r="BF564" s="67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</row>
    <row r="565" spans="1:93" ht="14.2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67"/>
      <c r="X565" s="67"/>
      <c r="Y565" s="67"/>
      <c r="Z565" s="67"/>
      <c r="AA565" s="67"/>
      <c r="AB565" s="67"/>
      <c r="AC565" s="67"/>
      <c r="AD565" s="67"/>
      <c r="AE565" s="67"/>
      <c r="AF565" s="67"/>
      <c r="AG565" s="67"/>
      <c r="AH565" s="67"/>
      <c r="AI565" s="67"/>
      <c r="AJ565" s="67"/>
      <c r="AK565" s="67"/>
      <c r="AL565" s="67"/>
      <c r="AM565" s="67"/>
      <c r="AN565" s="67"/>
      <c r="AO565" s="67"/>
      <c r="AP565" s="67"/>
      <c r="AQ565" s="67"/>
      <c r="AR565" s="67"/>
      <c r="AS565" s="67"/>
      <c r="AT565" s="67"/>
      <c r="AU565" s="67"/>
      <c r="AV565" s="67"/>
      <c r="AW565" s="67"/>
      <c r="AX565" s="67"/>
      <c r="AY565" s="67"/>
      <c r="AZ565" s="67"/>
      <c r="BA565" s="67"/>
      <c r="BB565" s="67"/>
      <c r="BC565" s="67"/>
      <c r="BD565" s="67"/>
      <c r="BE565" s="67"/>
      <c r="BF565" s="67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</row>
    <row r="566" spans="1:93" ht="14.2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67"/>
      <c r="X566" s="67"/>
      <c r="Y566" s="67"/>
      <c r="Z566" s="67"/>
      <c r="AA566" s="67"/>
      <c r="AB566" s="67"/>
      <c r="AC566" s="67"/>
      <c r="AD566" s="67"/>
      <c r="AE566" s="67"/>
      <c r="AF566" s="67"/>
      <c r="AG566" s="67"/>
      <c r="AH566" s="67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/>
      <c r="BD566" s="67"/>
      <c r="BE566" s="67"/>
      <c r="BF566" s="67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</row>
    <row r="567" spans="1:93" ht="14.2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67"/>
      <c r="X567" s="67"/>
      <c r="Y567" s="67"/>
      <c r="Z567" s="67"/>
      <c r="AA567" s="67"/>
      <c r="AB567" s="67"/>
      <c r="AC567" s="67"/>
      <c r="AD567" s="67"/>
      <c r="AE567" s="67"/>
      <c r="AF567" s="67"/>
      <c r="AG567" s="67"/>
      <c r="AH567" s="67"/>
      <c r="AI567" s="67"/>
      <c r="AJ567" s="67"/>
      <c r="AK567" s="67"/>
      <c r="AL567" s="67"/>
      <c r="AM567" s="67"/>
      <c r="AN567" s="67"/>
      <c r="AO567" s="67"/>
      <c r="AP567" s="67"/>
      <c r="AQ567" s="67"/>
      <c r="AR567" s="67"/>
      <c r="AS567" s="67"/>
      <c r="AT567" s="67"/>
      <c r="AU567" s="67"/>
      <c r="AV567" s="67"/>
      <c r="AW567" s="67"/>
      <c r="AX567" s="67"/>
      <c r="AY567" s="67"/>
      <c r="AZ567" s="67"/>
      <c r="BA567" s="67"/>
      <c r="BB567" s="67"/>
      <c r="BC567" s="67"/>
      <c r="BD567" s="67"/>
      <c r="BE567" s="67"/>
      <c r="BF567" s="67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</row>
    <row r="568" spans="1:93" ht="14.2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67"/>
      <c r="X568" s="67"/>
      <c r="Y568" s="67"/>
      <c r="Z568" s="67"/>
      <c r="AA568" s="67"/>
      <c r="AB568" s="67"/>
      <c r="AC568" s="67"/>
      <c r="AD568" s="67"/>
      <c r="AE568" s="67"/>
      <c r="AF568" s="67"/>
      <c r="AG568" s="67"/>
      <c r="AH568" s="67"/>
      <c r="AI568" s="67"/>
      <c r="AJ568" s="67"/>
      <c r="AK568" s="67"/>
      <c r="AL568" s="67"/>
      <c r="AM568" s="67"/>
      <c r="AN568" s="67"/>
      <c r="AO568" s="67"/>
      <c r="AP568" s="67"/>
      <c r="AQ568" s="67"/>
      <c r="AR568" s="67"/>
      <c r="AS568" s="67"/>
      <c r="AT568" s="67"/>
      <c r="AU568" s="67"/>
      <c r="AV568" s="67"/>
      <c r="AW568" s="67"/>
      <c r="AX568" s="67"/>
      <c r="AY568" s="67"/>
      <c r="AZ568" s="67"/>
      <c r="BA568" s="67"/>
      <c r="BB568" s="67"/>
      <c r="BC568" s="67"/>
      <c r="BD568" s="67"/>
      <c r="BE568" s="67"/>
      <c r="BF568" s="67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</row>
    <row r="569" spans="1:93" ht="14.2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  <c r="AI569" s="67"/>
      <c r="AJ569" s="67"/>
      <c r="AK569" s="67"/>
      <c r="AL569" s="67"/>
      <c r="AM569" s="67"/>
      <c r="AN569" s="67"/>
      <c r="AO569" s="67"/>
      <c r="AP569" s="67"/>
      <c r="AQ569" s="67"/>
      <c r="AR569" s="67"/>
      <c r="AS569" s="67"/>
      <c r="AT569" s="67"/>
      <c r="AU569" s="67"/>
      <c r="AV569" s="67"/>
      <c r="AW569" s="67"/>
      <c r="AX569" s="67"/>
      <c r="AY569" s="67"/>
      <c r="AZ569" s="67"/>
      <c r="BA569" s="67"/>
      <c r="BB569" s="67"/>
      <c r="BC569" s="67"/>
      <c r="BD569" s="67"/>
      <c r="BE569" s="67"/>
      <c r="BF569" s="67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</row>
    <row r="570" spans="1:93" ht="14.2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67"/>
      <c r="X570" s="67"/>
      <c r="Y570" s="67"/>
      <c r="Z570" s="67"/>
      <c r="AA570" s="67"/>
      <c r="AB570" s="67"/>
      <c r="AC570" s="67"/>
      <c r="AD570" s="67"/>
      <c r="AE570" s="67"/>
      <c r="AF570" s="67"/>
      <c r="AG570" s="67"/>
      <c r="AH570" s="67"/>
      <c r="AI570" s="67"/>
      <c r="AJ570" s="67"/>
      <c r="AK570" s="67"/>
      <c r="AL570" s="67"/>
      <c r="AM570" s="67"/>
      <c r="AN570" s="67"/>
      <c r="AO570" s="67"/>
      <c r="AP570" s="67"/>
      <c r="AQ570" s="67"/>
      <c r="AR570" s="67"/>
      <c r="AS570" s="67"/>
      <c r="AT570" s="67"/>
      <c r="AU570" s="67"/>
      <c r="AV570" s="67"/>
      <c r="AW570" s="67"/>
      <c r="AX570" s="67"/>
      <c r="AY570" s="67"/>
      <c r="AZ570" s="67"/>
      <c r="BA570" s="67"/>
      <c r="BB570" s="67"/>
      <c r="BC570" s="67"/>
      <c r="BD570" s="67"/>
      <c r="BE570" s="67"/>
      <c r="BF570" s="67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</row>
    <row r="571" spans="1:93" ht="14.2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67"/>
      <c r="X571" s="67"/>
      <c r="Y571" s="67"/>
      <c r="Z571" s="67"/>
      <c r="AA571" s="67"/>
      <c r="AB571" s="67"/>
      <c r="AC571" s="67"/>
      <c r="AD571" s="67"/>
      <c r="AE571" s="67"/>
      <c r="AF571" s="67"/>
      <c r="AG571" s="67"/>
      <c r="AH571" s="67"/>
      <c r="AI571" s="67"/>
      <c r="AJ571" s="67"/>
      <c r="AK571" s="67"/>
      <c r="AL571" s="67"/>
      <c r="AM571" s="67"/>
      <c r="AN571" s="67"/>
      <c r="AO571" s="67"/>
      <c r="AP571" s="67"/>
      <c r="AQ571" s="67"/>
      <c r="AR571" s="67"/>
      <c r="AS571" s="67"/>
      <c r="AT571" s="67"/>
      <c r="AU571" s="67"/>
      <c r="AV571" s="67"/>
      <c r="AW571" s="67"/>
      <c r="AX571" s="67"/>
      <c r="AY571" s="67"/>
      <c r="AZ571" s="67"/>
      <c r="BA571" s="67"/>
      <c r="BB571" s="67"/>
      <c r="BC571" s="67"/>
      <c r="BD571" s="67"/>
      <c r="BE571" s="67"/>
      <c r="BF571" s="67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</row>
    <row r="572" spans="1:93" ht="14.2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7"/>
      <c r="AA572" s="67"/>
      <c r="AB572" s="67"/>
      <c r="AC572" s="67"/>
      <c r="AD572" s="67"/>
      <c r="AE572" s="67"/>
      <c r="AF572" s="67"/>
      <c r="AG572" s="67"/>
      <c r="AH572" s="67"/>
      <c r="AI572" s="67"/>
      <c r="AJ572" s="67"/>
      <c r="AK572" s="67"/>
      <c r="AL572" s="67"/>
      <c r="AM572" s="67"/>
      <c r="AN572" s="67"/>
      <c r="AO572" s="67"/>
      <c r="AP572" s="67"/>
      <c r="AQ572" s="67"/>
      <c r="AR572" s="67"/>
      <c r="AS572" s="67"/>
      <c r="AT572" s="67"/>
      <c r="AU572" s="67"/>
      <c r="AV572" s="67"/>
      <c r="AW572" s="67"/>
      <c r="AX572" s="67"/>
      <c r="AY572" s="67"/>
      <c r="AZ572" s="67"/>
      <c r="BA572" s="67"/>
      <c r="BB572" s="67"/>
      <c r="BC572" s="67"/>
      <c r="BD572" s="67"/>
      <c r="BE572" s="67"/>
      <c r="BF572" s="67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</row>
    <row r="573" spans="1:93" ht="14.2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67"/>
      <c r="X573" s="67"/>
      <c r="Y573" s="67"/>
      <c r="Z573" s="67"/>
      <c r="AA573" s="67"/>
      <c r="AB573" s="67"/>
      <c r="AC573" s="67"/>
      <c r="AD573" s="67"/>
      <c r="AE573" s="67"/>
      <c r="AF573" s="67"/>
      <c r="AG573" s="67"/>
      <c r="AH573" s="67"/>
      <c r="AI573" s="67"/>
      <c r="AJ573" s="67"/>
      <c r="AK573" s="67"/>
      <c r="AL573" s="67"/>
      <c r="AM573" s="67"/>
      <c r="AN573" s="67"/>
      <c r="AO573" s="67"/>
      <c r="AP573" s="67"/>
      <c r="AQ573" s="67"/>
      <c r="AR573" s="67"/>
      <c r="AS573" s="67"/>
      <c r="AT573" s="67"/>
      <c r="AU573" s="67"/>
      <c r="AV573" s="67"/>
      <c r="AW573" s="67"/>
      <c r="AX573" s="67"/>
      <c r="AY573" s="67"/>
      <c r="AZ573" s="67"/>
      <c r="BA573" s="67"/>
      <c r="BB573" s="67"/>
      <c r="BC573" s="67"/>
      <c r="BD573" s="67"/>
      <c r="BE573" s="67"/>
      <c r="BF573" s="67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</row>
    <row r="574" spans="1:93" ht="14.2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67"/>
      <c r="X574" s="67"/>
      <c r="Y574" s="67"/>
      <c r="Z574" s="67"/>
      <c r="AA574" s="67"/>
      <c r="AB574" s="67"/>
      <c r="AC574" s="67"/>
      <c r="AD574" s="67"/>
      <c r="AE574" s="67"/>
      <c r="AF574" s="67"/>
      <c r="AG574" s="67"/>
      <c r="AH574" s="67"/>
      <c r="AI574" s="67"/>
      <c r="AJ574" s="67"/>
      <c r="AK574" s="67"/>
      <c r="AL574" s="67"/>
      <c r="AM574" s="67"/>
      <c r="AN574" s="67"/>
      <c r="AO574" s="67"/>
      <c r="AP574" s="67"/>
      <c r="AQ574" s="67"/>
      <c r="AR574" s="67"/>
      <c r="AS574" s="67"/>
      <c r="AT574" s="67"/>
      <c r="AU574" s="67"/>
      <c r="AV574" s="67"/>
      <c r="AW574" s="67"/>
      <c r="AX574" s="67"/>
      <c r="AY574" s="67"/>
      <c r="AZ574" s="67"/>
      <c r="BA574" s="67"/>
      <c r="BB574" s="67"/>
      <c r="BC574" s="67"/>
      <c r="BD574" s="67"/>
      <c r="BE574" s="67"/>
      <c r="BF574" s="67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</row>
    <row r="575" spans="1:93" ht="14.2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67"/>
      <c r="X575" s="67"/>
      <c r="Y575" s="67"/>
      <c r="Z575" s="67"/>
      <c r="AA575" s="67"/>
      <c r="AB575" s="67"/>
      <c r="AC575" s="67"/>
      <c r="AD575" s="67"/>
      <c r="AE575" s="67"/>
      <c r="AF575" s="67"/>
      <c r="AG575" s="67"/>
      <c r="AH575" s="67"/>
      <c r="AI575" s="67"/>
      <c r="AJ575" s="67"/>
      <c r="AK575" s="67"/>
      <c r="AL575" s="67"/>
      <c r="AM575" s="67"/>
      <c r="AN575" s="67"/>
      <c r="AO575" s="67"/>
      <c r="AP575" s="67"/>
      <c r="AQ575" s="67"/>
      <c r="AR575" s="67"/>
      <c r="AS575" s="67"/>
      <c r="AT575" s="67"/>
      <c r="AU575" s="67"/>
      <c r="AV575" s="67"/>
      <c r="AW575" s="67"/>
      <c r="AX575" s="67"/>
      <c r="AY575" s="67"/>
      <c r="AZ575" s="67"/>
      <c r="BA575" s="67"/>
      <c r="BB575" s="67"/>
      <c r="BC575" s="67"/>
      <c r="BD575" s="67"/>
      <c r="BE575" s="67"/>
      <c r="BF575" s="67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</row>
    <row r="576" spans="1:93" ht="14.2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67"/>
      <c r="X576" s="67"/>
      <c r="Y576" s="67"/>
      <c r="Z576" s="67"/>
      <c r="AA576" s="67"/>
      <c r="AB576" s="67"/>
      <c r="AC576" s="67"/>
      <c r="AD576" s="67"/>
      <c r="AE576" s="67"/>
      <c r="AF576" s="67"/>
      <c r="AG576" s="67"/>
      <c r="AH576" s="67"/>
      <c r="AI576" s="67"/>
      <c r="AJ576" s="67"/>
      <c r="AK576" s="67"/>
      <c r="AL576" s="67"/>
      <c r="AM576" s="67"/>
      <c r="AN576" s="67"/>
      <c r="AO576" s="67"/>
      <c r="AP576" s="67"/>
      <c r="AQ576" s="67"/>
      <c r="AR576" s="67"/>
      <c r="AS576" s="67"/>
      <c r="AT576" s="67"/>
      <c r="AU576" s="67"/>
      <c r="AV576" s="67"/>
      <c r="AW576" s="67"/>
      <c r="AX576" s="67"/>
      <c r="AY576" s="67"/>
      <c r="AZ576" s="67"/>
      <c r="BA576" s="67"/>
      <c r="BB576" s="67"/>
      <c r="BC576" s="67"/>
      <c r="BD576" s="67"/>
      <c r="BE576" s="67"/>
      <c r="BF576" s="67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</row>
    <row r="577" spans="1:93" ht="14.2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67"/>
      <c r="X577" s="67"/>
      <c r="Y577" s="67"/>
      <c r="Z577" s="67"/>
      <c r="AA577" s="67"/>
      <c r="AB577" s="67"/>
      <c r="AC577" s="67"/>
      <c r="AD577" s="67"/>
      <c r="AE577" s="67"/>
      <c r="AF577" s="67"/>
      <c r="AG577" s="67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/>
      <c r="BC577" s="67"/>
      <c r="BD577" s="67"/>
      <c r="BE577" s="67"/>
      <c r="BF577" s="67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</row>
    <row r="578" spans="1:93" ht="14.2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67"/>
      <c r="X578" s="67"/>
      <c r="Y578" s="67"/>
      <c r="Z578" s="67"/>
      <c r="AA578" s="67"/>
      <c r="AB578" s="67"/>
      <c r="AC578" s="67"/>
      <c r="AD578" s="67"/>
      <c r="AE578" s="67"/>
      <c r="AF578" s="67"/>
      <c r="AG578" s="67"/>
      <c r="AH578" s="67"/>
      <c r="AI578" s="67"/>
      <c r="AJ578" s="67"/>
      <c r="AK578" s="67"/>
      <c r="AL578" s="67"/>
      <c r="AM578" s="67"/>
      <c r="AN578" s="67"/>
      <c r="AO578" s="67"/>
      <c r="AP578" s="67"/>
      <c r="AQ578" s="67"/>
      <c r="AR578" s="67"/>
      <c r="AS578" s="67"/>
      <c r="AT578" s="67"/>
      <c r="AU578" s="67"/>
      <c r="AV578" s="67"/>
      <c r="AW578" s="67"/>
      <c r="AX578" s="67"/>
      <c r="AY578" s="67"/>
      <c r="AZ578" s="67"/>
      <c r="BA578" s="67"/>
      <c r="BB578" s="67"/>
      <c r="BC578" s="67"/>
      <c r="BD578" s="67"/>
      <c r="BE578" s="67"/>
      <c r="BF578" s="67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</row>
    <row r="579" spans="1:93" ht="14.2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67"/>
      <c r="X579" s="67"/>
      <c r="Y579" s="67"/>
      <c r="Z579" s="67"/>
      <c r="AA579" s="67"/>
      <c r="AB579" s="67"/>
      <c r="AC579" s="67"/>
      <c r="AD579" s="67"/>
      <c r="AE579" s="67"/>
      <c r="AF579" s="67"/>
      <c r="AG579" s="67"/>
      <c r="AH579" s="67"/>
      <c r="AI579" s="67"/>
      <c r="AJ579" s="67"/>
      <c r="AK579" s="67"/>
      <c r="AL579" s="67"/>
      <c r="AM579" s="67"/>
      <c r="AN579" s="67"/>
      <c r="AO579" s="67"/>
      <c r="AP579" s="67"/>
      <c r="AQ579" s="67"/>
      <c r="AR579" s="67"/>
      <c r="AS579" s="67"/>
      <c r="AT579" s="67"/>
      <c r="AU579" s="67"/>
      <c r="AV579" s="67"/>
      <c r="AW579" s="67"/>
      <c r="AX579" s="67"/>
      <c r="AY579" s="67"/>
      <c r="AZ579" s="67"/>
      <c r="BA579" s="67"/>
      <c r="BB579" s="67"/>
      <c r="BC579" s="67"/>
      <c r="BD579" s="67"/>
      <c r="BE579" s="67"/>
      <c r="BF579" s="67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</row>
    <row r="580" spans="1:93" ht="14.2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67"/>
      <c r="X580" s="67"/>
      <c r="Y580" s="67"/>
      <c r="Z580" s="67"/>
      <c r="AA580" s="67"/>
      <c r="AB580" s="67"/>
      <c r="AC580" s="67"/>
      <c r="AD580" s="67"/>
      <c r="AE580" s="67"/>
      <c r="AF580" s="67"/>
      <c r="AG580" s="67"/>
      <c r="AH580" s="67"/>
      <c r="AI580" s="67"/>
      <c r="AJ580" s="67"/>
      <c r="AK580" s="67"/>
      <c r="AL580" s="67"/>
      <c r="AM580" s="67"/>
      <c r="AN580" s="67"/>
      <c r="AO580" s="67"/>
      <c r="AP580" s="67"/>
      <c r="AQ580" s="67"/>
      <c r="AR580" s="67"/>
      <c r="AS580" s="67"/>
      <c r="AT580" s="67"/>
      <c r="AU580" s="67"/>
      <c r="AV580" s="67"/>
      <c r="AW580" s="67"/>
      <c r="AX580" s="67"/>
      <c r="AY580" s="67"/>
      <c r="AZ580" s="67"/>
      <c r="BA580" s="67"/>
      <c r="BB580" s="67"/>
      <c r="BC580" s="67"/>
      <c r="BD580" s="67"/>
      <c r="BE580" s="67"/>
      <c r="BF580" s="67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</row>
    <row r="581" spans="1:93" ht="14.2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67"/>
      <c r="X581" s="67"/>
      <c r="Y581" s="67"/>
      <c r="Z581" s="67"/>
      <c r="AA581" s="67"/>
      <c r="AB581" s="67"/>
      <c r="AC581" s="67"/>
      <c r="AD581" s="67"/>
      <c r="AE581" s="67"/>
      <c r="AF581" s="67"/>
      <c r="AG581" s="67"/>
      <c r="AH581" s="67"/>
      <c r="AI581" s="67"/>
      <c r="AJ581" s="67"/>
      <c r="AK581" s="67"/>
      <c r="AL581" s="67"/>
      <c r="AM581" s="67"/>
      <c r="AN581" s="67"/>
      <c r="AO581" s="67"/>
      <c r="AP581" s="67"/>
      <c r="AQ581" s="67"/>
      <c r="AR581" s="67"/>
      <c r="AS581" s="67"/>
      <c r="AT581" s="67"/>
      <c r="AU581" s="67"/>
      <c r="AV581" s="67"/>
      <c r="AW581" s="67"/>
      <c r="AX581" s="67"/>
      <c r="AY581" s="67"/>
      <c r="AZ581" s="67"/>
      <c r="BA581" s="67"/>
      <c r="BB581" s="67"/>
      <c r="BC581" s="67"/>
      <c r="BD581" s="67"/>
      <c r="BE581" s="67"/>
      <c r="BF581" s="67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</row>
    <row r="582" spans="1:93" ht="14.2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67"/>
      <c r="X582" s="67"/>
      <c r="Y582" s="67"/>
      <c r="Z582" s="67"/>
      <c r="AA582" s="67"/>
      <c r="AB582" s="67"/>
      <c r="AC582" s="67"/>
      <c r="AD582" s="67"/>
      <c r="AE582" s="67"/>
      <c r="AF582" s="67"/>
      <c r="AG582" s="67"/>
      <c r="AH582" s="67"/>
      <c r="AI582" s="67"/>
      <c r="AJ582" s="67"/>
      <c r="AK582" s="67"/>
      <c r="AL582" s="67"/>
      <c r="AM582" s="67"/>
      <c r="AN582" s="67"/>
      <c r="AO582" s="67"/>
      <c r="AP582" s="67"/>
      <c r="AQ582" s="67"/>
      <c r="AR582" s="67"/>
      <c r="AS582" s="67"/>
      <c r="AT582" s="67"/>
      <c r="AU582" s="67"/>
      <c r="AV582" s="67"/>
      <c r="AW582" s="67"/>
      <c r="AX582" s="67"/>
      <c r="AY582" s="67"/>
      <c r="AZ582" s="67"/>
      <c r="BA582" s="67"/>
      <c r="BB582" s="67"/>
      <c r="BC582" s="67"/>
      <c r="BD582" s="67"/>
      <c r="BE582" s="67"/>
      <c r="BF582" s="67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</row>
    <row r="583" spans="1:93" ht="14.2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67"/>
      <c r="X583" s="67"/>
      <c r="Y583" s="67"/>
      <c r="Z583" s="67"/>
      <c r="AA583" s="67"/>
      <c r="AB583" s="67"/>
      <c r="AC583" s="67"/>
      <c r="AD583" s="67"/>
      <c r="AE583" s="67"/>
      <c r="AF583" s="67"/>
      <c r="AG583" s="67"/>
      <c r="AH583" s="67"/>
      <c r="AI583" s="67"/>
      <c r="AJ583" s="67"/>
      <c r="AK583" s="67"/>
      <c r="AL583" s="67"/>
      <c r="AM583" s="67"/>
      <c r="AN583" s="67"/>
      <c r="AO583" s="67"/>
      <c r="AP583" s="67"/>
      <c r="AQ583" s="67"/>
      <c r="AR583" s="67"/>
      <c r="AS583" s="67"/>
      <c r="AT583" s="67"/>
      <c r="AU583" s="67"/>
      <c r="AV583" s="67"/>
      <c r="AW583" s="67"/>
      <c r="AX583" s="67"/>
      <c r="AY583" s="67"/>
      <c r="AZ583" s="67"/>
      <c r="BA583" s="67"/>
      <c r="BB583" s="67"/>
      <c r="BC583" s="67"/>
      <c r="BD583" s="67"/>
      <c r="BE583" s="67"/>
      <c r="BF583" s="67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</row>
    <row r="584" spans="1:93" ht="14.2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67"/>
      <c r="X584" s="67"/>
      <c r="Y584" s="67"/>
      <c r="Z584" s="67"/>
      <c r="AA584" s="67"/>
      <c r="AB584" s="67"/>
      <c r="AC584" s="67"/>
      <c r="AD584" s="67"/>
      <c r="AE584" s="67"/>
      <c r="AF584" s="67"/>
      <c r="AG584" s="67"/>
      <c r="AH584" s="67"/>
      <c r="AI584" s="67"/>
      <c r="AJ584" s="67"/>
      <c r="AK584" s="67"/>
      <c r="AL584" s="67"/>
      <c r="AM584" s="67"/>
      <c r="AN584" s="67"/>
      <c r="AO584" s="67"/>
      <c r="AP584" s="67"/>
      <c r="AQ584" s="67"/>
      <c r="AR584" s="67"/>
      <c r="AS584" s="67"/>
      <c r="AT584" s="67"/>
      <c r="AU584" s="67"/>
      <c r="AV584" s="67"/>
      <c r="AW584" s="67"/>
      <c r="AX584" s="67"/>
      <c r="AY584" s="67"/>
      <c r="AZ584" s="67"/>
      <c r="BA584" s="67"/>
      <c r="BB584" s="67"/>
      <c r="BC584" s="67"/>
      <c r="BD584" s="67"/>
      <c r="BE584" s="67"/>
      <c r="BF584" s="67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</row>
    <row r="585" spans="1:93" ht="14.2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7"/>
      <c r="AA585" s="67"/>
      <c r="AB585" s="67"/>
      <c r="AC585" s="67"/>
      <c r="AD585" s="67"/>
      <c r="AE585" s="67"/>
      <c r="AF585" s="67"/>
      <c r="AG585" s="67"/>
      <c r="AH585" s="67"/>
      <c r="AI585" s="67"/>
      <c r="AJ585" s="67"/>
      <c r="AK585" s="67"/>
      <c r="AL585" s="67"/>
      <c r="AM585" s="67"/>
      <c r="AN585" s="67"/>
      <c r="AO585" s="67"/>
      <c r="AP585" s="67"/>
      <c r="AQ585" s="67"/>
      <c r="AR585" s="67"/>
      <c r="AS585" s="67"/>
      <c r="AT585" s="67"/>
      <c r="AU585" s="67"/>
      <c r="AV585" s="67"/>
      <c r="AW585" s="67"/>
      <c r="AX585" s="67"/>
      <c r="AY585" s="67"/>
      <c r="AZ585" s="67"/>
      <c r="BA585" s="67"/>
      <c r="BB585" s="67"/>
      <c r="BC585" s="67"/>
      <c r="BD585" s="67"/>
      <c r="BE585" s="67"/>
      <c r="BF585" s="67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</row>
    <row r="586" spans="1:93" ht="14.2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67"/>
      <c r="X586" s="67"/>
      <c r="Y586" s="67"/>
      <c r="Z586" s="67"/>
      <c r="AA586" s="67"/>
      <c r="AB586" s="67"/>
      <c r="AC586" s="67"/>
      <c r="AD586" s="67"/>
      <c r="AE586" s="67"/>
      <c r="AF586" s="67"/>
      <c r="AG586" s="67"/>
      <c r="AH586" s="67"/>
      <c r="AI586" s="67"/>
      <c r="AJ586" s="67"/>
      <c r="AK586" s="67"/>
      <c r="AL586" s="67"/>
      <c r="AM586" s="67"/>
      <c r="AN586" s="67"/>
      <c r="AO586" s="67"/>
      <c r="AP586" s="67"/>
      <c r="AQ586" s="67"/>
      <c r="AR586" s="67"/>
      <c r="AS586" s="67"/>
      <c r="AT586" s="67"/>
      <c r="AU586" s="67"/>
      <c r="AV586" s="67"/>
      <c r="AW586" s="67"/>
      <c r="AX586" s="67"/>
      <c r="AY586" s="67"/>
      <c r="AZ586" s="67"/>
      <c r="BA586" s="67"/>
      <c r="BB586" s="67"/>
      <c r="BC586" s="67"/>
      <c r="BD586" s="67"/>
      <c r="BE586" s="67"/>
      <c r="BF586" s="67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</row>
    <row r="587" spans="1:93" ht="14.2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67"/>
      <c r="X587" s="67"/>
      <c r="Y587" s="67"/>
      <c r="Z587" s="67"/>
      <c r="AA587" s="67"/>
      <c r="AB587" s="67"/>
      <c r="AC587" s="67"/>
      <c r="AD587" s="67"/>
      <c r="AE587" s="67"/>
      <c r="AF587" s="67"/>
      <c r="AG587" s="67"/>
      <c r="AH587" s="67"/>
      <c r="AI587" s="67"/>
      <c r="AJ587" s="67"/>
      <c r="AK587" s="67"/>
      <c r="AL587" s="67"/>
      <c r="AM587" s="67"/>
      <c r="AN587" s="67"/>
      <c r="AO587" s="67"/>
      <c r="AP587" s="67"/>
      <c r="AQ587" s="67"/>
      <c r="AR587" s="67"/>
      <c r="AS587" s="67"/>
      <c r="AT587" s="67"/>
      <c r="AU587" s="67"/>
      <c r="AV587" s="67"/>
      <c r="AW587" s="67"/>
      <c r="AX587" s="67"/>
      <c r="AY587" s="67"/>
      <c r="AZ587" s="67"/>
      <c r="BA587" s="67"/>
      <c r="BB587" s="67"/>
      <c r="BC587" s="67"/>
      <c r="BD587" s="67"/>
      <c r="BE587" s="67"/>
      <c r="BF587" s="67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</row>
    <row r="588" spans="1:93" ht="14.2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67"/>
      <c r="X588" s="67"/>
      <c r="Y588" s="67"/>
      <c r="Z588" s="67"/>
      <c r="AA588" s="67"/>
      <c r="AB588" s="67"/>
      <c r="AC588" s="67"/>
      <c r="AD588" s="67"/>
      <c r="AE588" s="67"/>
      <c r="AF588" s="67"/>
      <c r="AG588" s="67"/>
      <c r="AH588" s="67"/>
      <c r="AI588" s="67"/>
      <c r="AJ588" s="67"/>
      <c r="AK588" s="67"/>
      <c r="AL588" s="67"/>
      <c r="AM588" s="67"/>
      <c r="AN588" s="67"/>
      <c r="AO588" s="67"/>
      <c r="AP588" s="67"/>
      <c r="AQ588" s="67"/>
      <c r="AR588" s="67"/>
      <c r="AS588" s="67"/>
      <c r="AT588" s="67"/>
      <c r="AU588" s="67"/>
      <c r="AV588" s="67"/>
      <c r="AW588" s="67"/>
      <c r="AX588" s="67"/>
      <c r="AY588" s="67"/>
      <c r="AZ588" s="67"/>
      <c r="BA588" s="67"/>
      <c r="BB588" s="67"/>
      <c r="BC588" s="67"/>
      <c r="BD588" s="67"/>
      <c r="BE588" s="67"/>
      <c r="BF588" s="67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</row>
    <row r="589" spans="1:93" ht="14.2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67"/>
      <c r="X589" s="67"/>
      <c r="Y589" s="67"/>
      <c r="Z589" s="67"/>
      <c r="AA589" s="67"/>
      <c r="AB589" s="67"/>
      <c r="AC589" s="67"/>
      <c r="AD589" s="67"/>
      <c r="AE589" s="67"/>
      <c r="AF589" s="67"/>
      <c r="AG589" s="67"/>
      <c r="AH589" s="67"/>
      <c r="AI589" s="67"/>
      <c r="AJ589" s="67"/>
      <c r="AK589" s="67"/>
      <c r="AL589" s="67"/>
      <c r="AM589" s="67"/>
      <c r="AN589" s="67"/>
      <c r="AO589" s="67"/>
      <c r="AP589" s="67"/>
      <c r="AQ589" s="67"/>
      <c r="AR589" s="67"/>
      <c r="AS589" s="67"/>
      <c r="AT589" s="67"/>
      <c r="AU589" s="67"/>
      <c r="AV589" s="67"/>
      <c r="AW589" s="67"/>
      <c r="AX589" s="67"/>
      <c r="AY589" s="67"/>
      <c r="AZ589" s="67"/>
      <c r="BA589" s="67"/>
      <c r="BB589" s="67"/>
      <c r="BC589" s="67"/>
      <c r="BD589" s="67"/>
      <c r="BE589" s="67"/>
      <c r="BF589" s="67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</row>
    <row r="590" spans="1:93" ht="14.2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67"/>
      <c r="X590" s="67"/>
      <c r="Y590" s="67"/>
      <c r="Z590" s="67"/>
      <c r="AA590" s="67"/>
      <c r="AB590" s="67"/>
      <c r="AC590" s="67"/>
      <c r="AD590" s="67"/>
      <c r="AE590" s="67"/>
      <c r="AF590" s="67"/>
      <c r="AG590" s="67"/>
      <c r="AH590" s="67"/>
      <c r="AI590" s="67"/>
      <c r="AJ590" s="67"/>
      <c r="AK590" s="67"/>
      <c r="AL590" s="67"/>
      <c r="AM590" s="67"/>
      <c r="AN590" s="67"/>
      <c r="AO590" s="67"/>
      <c r="AP590" s="67"/>
      <c r="AQ590" s="67"/>
      <c r="AR590" s="67"/>
      <c r="AS590" s="67"/>
      <c r="AT590" s="67"/>
      <c r="AU590" s="67"/>
      <c r="AV590" s="67"/>
      <c r="AW590" s="67"/>
      <c r="AX590" s="67"/>
      <c r="AY590" s="67"/>
      <c r="AZ590" s="67"/>
      <c r="BA590" s="67"/>
      <c r="BB590" s="67"/>
      <c r="BC590" s="67"/>
      <c r="BD590" s="67"/>
      <c r="BE590" s="67"/>
      <c r="BF590" s="67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</row>
    <row r="591" spans="1:93" ht="14.2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67"/>
      <c r="X591" s="67"/>
      <c r="Y591" s="67"/>
      <c r="Z591" s="67"/>
      <c r="AA591" s="67"/>
      <c r="AB591" s="67"/>
      <c r="AC591" s="67"/>
      <c r="AD591" s="67"/>
      <c r="AE591" s="67"/>
      <c r="AF591" s="67"/>
      <c r="AG591" s="67"/>
      <c r="AH591" s="67"/>
      <c r="AI591" s="67"/>
      <c r="AJ591" s="67"/>
      <c r="AK591" s="67"/>
      <c r="AL591" s="67"/>
      <c r="AM591" s="67"/>
      <c r="AN591" s="67"/>
      <c r="AO591" s="67"/>
      <c r="AP591" s="67"/>
      <c r="AQ591" s="67"/>
      <c r="AR591" s="67"/>
      <c r="AS591" s="67"/>
      <c r="AT591" s="67"/>
      <c r="AU591" s="67"/>
      <c r="AV591" s="67"/>
      <c r="AW591" s="67"/>
      <c r="AX591" s="67"/>
      <c r="AY591" s="67"/>
      <c r="AZ591" s="67"/>
      <c r="BA591" s="67"/>
      <c r="BB591" s="67"/>
      <c r="BC591" s="67"/>
      <c r="BD591" s="67"/>
      <c r="BE591" s="67"/>
      <c r="BF591" s="67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</row>
    <row r="592" spans="1:93" ht="14.2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67"/>
      <c r="X592" s="67"/>
      <c r="Y592" s="67"/>
      <c r="Z592" s="67"/>
      <c r="AA592" s="67"/>
      <c r="AB592" s="67"/>
      <c r="AC592" s="67"/>
      <c r="AD592" s="67"/>
      <c r="AE592" s="67"/>
      <c r="AF592" s="67"/>
      <c r="AG592" s="67"/>
      <c r="AH592" s="67"/>
      <c r="AI592" s="67"/>
      <c r="AJ592" s="67"/>
      <c r="AK592" s="67"/>
      <c r="AL592" s="67"/>
      <c r="AM592" s="67"/>
      <c r="AN592" s="67"/>
      <c r="AO592" s="67"/>
      <c r="AP592" s="67"/>
      <c r="AQ592" s="67"/>
      <c r="AR592" s="67"/>
      <c r="AS592" s="67"/>
      <c r="AT592" s="67"/>
      <c r="AU592" s="67"/>
      <c r="AV592" s="67"/>
      <c r="AW592" s="67"/>
      <c r="AX592" s="67"/>
      <c r="AY592" s="67"/>
      <c r="AZ592" s="67"/>
      <c r="BA592" s="67"/>
      <c r="BB592" s="67"/>
      <c r="BC592" s="67"/>
      <c r="BD592" s="67"/>
      <c r="BE592" s="67"/>
      <c r="BF592" s="67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</row>
    <row r="593" spans="1:93" ht="14.2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67"/>
      <c r="X593" s="67"/>
      <c r="Y593" s="67"/>
      <c r="Z593" s="67"/>
      <c r="AA593" s="67"/>
      <c r="AB593" s="67"/>
      <c r="AC593" s="67"/>
      <c r="AD593" s="67"/>
      <c r="AE593" s="67"/>
      <c r="AF593" s="67"/>
      <c r="AG593" s="67"/>
      <c r="AH593" s="67"/>
      <c r="AI593" s="67"/>
      <c r="AJ593" s="67"/>
      <c r="AK593" s="67"/>
      <c r="AL593" s="67"/>
      <c r="AM593" s="67"/>
      <c r="AN593" s="67"/>
      <c r="AO593" s="67"/>
      <c r="AP593" s="67"/>
      <c r="AQ593" s="67"/>
      <c r="AR593" s="67"/>
      <c r="AS593" s="67"/>
      <c r="AT593" s="67"/>
      <c r="AU593" s="67"/>
      <c r="AV593" s="67"/>
      <c r="AW593" s="67"/>
      <c r="AX593" s="67"/>
      <c r="AY593" s="67"/>
      <c r="AZ593" s="67"/>
      <c r="BA593" s="67"/>
      <c r="BB593" s="67"/>
      <c r="BC593" s="67"/>
      <c r="BD593" s="67"/>
      <c r="BE593" s="67"/>
      <c r="BF593" s="67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</row>
    <row r="594" spans="1:93" ht="14.2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67"/>
      <c r="X594" s="67"/>
      <c r="Y594" s="67"/>
      <c r="Z594" s="67"/>
      <c r="AA594" s="67"/>
      <c r="AB594" s="67"/>
      <c r="AC594" s="67"/>
      <c r="AD594" s="67"/>
      <c r="AE594" s="67"/>
      <c r="AF594" s="67"/>
      <c r="AG594" s="67"/>
      <c r="AH594" s="67"/>
      <c r="AI594" s="67"/>
      <c r="AJ594" s="67"/>
      <c r="AK594" s="67"/>
      <c r="AL594" s="67"/>
      <c r="AM594" s="67"/>
      <c r="AN594" s="67"/>
      <c r="AO594" s="67"/>
      <c r="AP594" s="67"/>
      <c r="AQ594" s="67"/>
      <c r="AR594" s="67"/>
      <c r="AS594" s="67"/>
      <c r="AT594" s="67"/>
      <c r="AU594" s="67"/>
      <c r="AV594" s="67"/>
      <c r="AW594" s="67"/>
      <c r="AX594" s="67"/>
      <c r="AY594" s="67"/>
      <c r="AZ594" s="67"/>
      <c r="BA594" s="67"/>
      <c r="BB594" s="67"/>
      <c r="BC594" s="67"/>
      <c r="BD594" s="67"/>
      <c r="BE594" s="67"/>
      <c r="BF594" s="67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</row>
    <row r="595" spans="1:93" ht="14.2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67"/>
      <c r="X595" s="67"/>
      <c r="Y595" s="67"/>
      <c r="Z595" s="67"/>
      <c r="AA595" s="67"/>
      <c r="AB595" s="67"/>
      <c r="AC595" s="67"/>
      <c r="AD595" s="67"/>
      <c r="AE595" s="67"/>
      <c r="AF595" s="67"/>
      <c r="AG595" s="67"/>
      <c r="AH595" s="67"/>
      <c r="AI595" s="67"/>
      <c r="AJ595" s="67"/>
      <c r="AK595" s="67"/>
      <c r="AL595" s="67"/>
      <c r="AM595" s="67"/>
      <c r="AN595" s="67"/>
      <c r="AO595" s="67"/>
      <c r="AP595" s="67"/>
      <c r="AQ595" s="67"/>
      <c r="AR595" s="67"/>
      <c r="AS595" s="67"/>
      <c r="AT595" s="67"/>
      <c r="AU595" s="67"/>
      <c r="AV595" s="67"/>
      <c r="AW595" s="67"/>
      <c r="AX595" s="67"/>
      <c r="AY595" s="67"/>
      <c r="AZ595" s="67"/>
      <c r="BA595" s="67"/>
      <c r="BB595" s="67"/>
      <c r="BC595" s="67"/>
      <c r="BD595" s="67"/>
      <c r="BE595" s="67"/>
      <c r="BF595" s="67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</row>
    <row r="596" spans="1:93" ht="14.2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67"/>
      <c r="X596" s="67"/>
      <c r="Y596" s="67"/>
      <c r="Z596" s="67"/>
      <c r="AA596" s="67"/>
      <c r="AB596" s="67"/>
      <c r="AC596" s="67"/>
      <c r="AD596" s="67"/>
      <c r="AE596" s="67"/>
      <c r="AF596" s="67"/>
      <c r="AG596" s="67"/>
      <c r="AH596" s="67"/>
      <c r="AI596" s="67"/>
      <c r="AJ596" s="67"/>
      <c r="AK596" s="67"/>
      <c r="AL596" s="67"/>
      <c r="AM596" s="67"/>
      <c r="AN596" s="67"/>
      <c r="AO596" s="67"/>
      <c r="AP596" s="67"/>
      <c r="AQ596" s="67"/>
      <c r="AR596" s="67"/>
      <c r="AS596" s="67"/>
      <c r="AT596" s="67"/>
      <c r="AU596" s="67"/>
      <c r="AV596" s="67"/>
      <c r="AW596" s="67"/>
      <c r="AX596" s="67"/>
      <c r="AY596" s="67"/>
      <c r="AZ596" s="67"/>
      <c r="BA596" s="67"/>
      <c r="BB596" s="67"/>
      <c r="BC596" s="67"/>
      <c r="BD596" s="67"/>
      <c r="BE596" s="67"/>
      <c r="BF596" s="67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</row>
    <row r="597" spans="1:93" ht="14.2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67"/>
      <c r="X597" s="67"/>
      <c r="Y597" s="67"/>
      <c r="Z597" s="67"/>
      <c r="AA597" s="67"/>
      <c r="AB597" s="67"/>
      <c r="AC597" s="67"/>
      <c r="AD597" s="67"/>
      <c r="AE597" s="67"/>
      <c r="AF597" s="67"/>
      <c r="AG597" s="67"/>
      <c r="AH597" s="67"/>
      <c r="AI597" s="67"/>
      <c r="AJ597" s="67"/>
      <c r="AK597" s="67"/>
      <c r="AL597" s="67"/>
      <c r="AM597" s="67"/>
      <c r="AN597" s="67"/>
      <c r="AO597" s="67"/>
      <c r="AP597" s="67"/>
      <c r="AQ597" s="67"/>
      <c r="AR597" s="67"/>
      <c r="AS597" s="67"/>
      <c r="AT597" s="67"/>
      <c r="AU597" s="67"/>
      <c r="AV597" s="67"/>
      <c r="AW597" s="67"/>
      <c r="AX597" s="67"/>
      <c r="AY597" s="67"/>
      <c r="AZ597" s="67"/>
      <c r="BA597" s="67"/>
      <c r="BB597" s="67"/>
      <c r="BC597" s="67"/>
      <c r="BD597" s="67"/>
      <c r="BE597" s="67"/>
      <c r="BF597" s="67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</row>
    <row r="598" spans="1:93" ht="14.2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67"/>
      <c r="X598" s="67"/>
      <c r="Y598" s="67"/>
      <c r="Z598" s="67"/>
      <c r="AA598" s="67"/>
      <c r="AB598" s="67"/>
      <c r="AC598" s="67"/>
      <c r="AD598" s="67"/>
      <c r="AE598" s="67"/>
      <c r="AF598" s="67"/>
      <c r="AG598" s="67"/>
      <c r="AH598" s="67"/>
      <c r="AI598" s="67"/>
      <c r="AJ598" s="67"/>
      <c r="AK598" s="67"/>
      <c r="AL598" s="67"/>
      <c r="AM598" s="67"/>
      <c r="AN598" s="67"/>
      <c r="AO598" s="67"/>
      <c r="AP598" s="67"/>
      <c r="AQ598" s="67"/>
      <c r="AR598" s="67"/>
      <c r="AS598" s="67"/>
      <c r="AT598" s="67"/>
      <c r="AU598" s="67"/>
      <c r="AV598" s="67"/>
      <c r="AW598" s="67"/>
      <c r="AX598" s="67"/>
      <c r="AY598" s="67"/>
      <c r="AZ598" s="67"/>
      <c r="BA598" s="67"/>
      <c r="BB598" s="67"/>
      <c r="BC598" s="67"/>
      <c r="BD598" s="67"/>
      <c r="BE598" s="67"/>
      <c r="BF598" s="67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</row>
    <row r="599" spans="1:93" ht="14.2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67"/>
      <c r="X599" s="67"/>
      <c r="Y599" s="67"/>
      <c r="Z599" s="67"/>
      <c r="AA599" s="67"/>
      <c r="AB599" s="67"/>
      <c r="AC599" s="67"/>
      <c r="AD599" s="67"/>
      <c r="AE599" s="67"/>
      <c r="AF599" s="67"/>
      <c r="AG599" s="67"/>
      <c r="AH599" s="67"/>
      <c r="AI599" s="67"/>
      <c r="AJ599" s="67"/>
      <c r="AK599" s="67"/>
      <c r="AL599" s="67"/>
      <c r="AM599" s="67"/>
      <c r="AN599" s="67"/>
      <c r="AO599" s="67"/>
      <c r="AP599" s="67"/>
      <c r="AQ599" s="67"/>
      <c r="AR599" s="67"/>
      <c r="AS599" s="67"/>
      <c r="AT599" s="67"/>
      <c r="AU599" s="67"/>
      <c r="AV599" s="67"/>
      <c r="AW599" s="67"/>
      <c r="AX599" s="67"/>
      <c r="AY599" s="67"/>
      <c r="AZ599" s="67"/>
      <c r="BA599" s="67"/>
      <c r="BB599" s="67"/>
      <c r="BC599" s="67"/>
      <c r="BD599" s="67"/>
      <c r="BE599" s="67"/>
      <c r="BF599" s="67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</row>
    <row r="600" spans="1:93" ht="14.2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67"/>
      <c r="X600" s="67"/>
      <c r="Y600" s="67"/>
      <c r="Z600" s="67"/>
      <c r="AA600" s="67"/>
      <c r="AB600" s="67"/>
      <c r="AC600" s="67"/>
      <c r="AD600" s="67"/>
      <c r="AE600" s="67"/>
      <c r="AF600" s="67"/>
      <c r="AG600" s="67"/>
      <c r="AH600" s="67"/>
      <c r="AI600" s="67"/>
      <c r="AJ600" s="67"/>
      <c r="AK600" s="67"/>
      <c r="AL600" s="67"/>
      <c r="AM600" s="67"/>
      <c r="AN600" s="67"/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</row>
    <row r="601" spans="1:93" ht="14.2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67"/>
      <c r="X601" s="67"/>
      <c r="Y601" s="67"/>
      <c r="Z601" s="67"/>
      <c r="AA601" s="67"/>
      <c r="AB601" s="67"/>
      <c r="AC601" s="67"/>
      <c r="AD601" s="67"/>
      <c r="AE601" s="67"/>
      <c r="AF601" s="67"/>
      <c r="AG601" s="67"/>
      <c r="AH601" s="67"/>
      <c r="AI601" s="67"/>
      <c r="AJ601" s="67"/>
      <c r="AK601" s="67"/>
      <c r="AL601" s="67"/>
      <c r="AM601" s="67"/>
      <c r="AN601" s="67"/>
      <c r="AO601" s="67"/>
      <c r="AP601" s="67"/>
      <c r="AQ601" s="67"/>
      <c r="AR601" s="67"/>
      <c r="AS601" s="67"/>
      <c r="AT601" s="67"/>
      <c r="AU601" s="67"/>
      <c r="AV601" s="67"/>
      <c r="AW601" s="67"/>
      <c r="AX601" s="67"/>
      <c r="AY601" s="67"/>
      <c r="AZ601" s="67"/>
      <c r="BA601" s="67"/>
      <c r="BB601" s="67"/>
      <c r="BC601" s="67"/>
      <c r="BD601" s="67"/>
      <c r="BE601" s="67"/>
      <c r="BF601" s="67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</row>
    <row r="602" spans="1:93" ht="14.2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67"/>
      <c r="X602" s="67"/>
      <c r="Y602" s="67"/>
      <c r="Z602" s="67"/>
      <c r="AA602" s="67"/>
      <c r="AB602" s="67"/>
      <c r="AC602" s="67"/>
      <c r="AD602" s="67"/>
      <c r="AE602" s="67"/>
      <c r="AF602" s="67"/>
      <c r="AG602" s="67"/>
      <c r="AH602" s="67"/>
      <c r="AI602" s="67"/>
      <c r="AJ602" s="67"/>
      <c r="AK602" s="67"/>
      <c r="AL602" s="67"/>
      <c r="AM602" s="67"/>
      <c r="AN602" s="67"/>
      <c r="AO602" s="67"/>
      <c r="AP602" s="67"/>
      <c r="AQ602" s="67"/>
      <c r="AR602" s="67"/>
      <c r="AS602" s="67"/>
      <c r="AT602" s="67"/>
      <c r="AU602" s="67"/>
      <c r="AV602" s="67"/>
      <c r="AW602" s="67"/>
      <c r="AX602" s="67"/>
      <c r="AY602" s="67"/>
      <c r="AZ602" s="67"/>
      <c r="BA602" s="67"/>
      <c r="BB602" s="67"/>
      <c r="BC602" s="67"/>
      <c r="BD602" s="67"/>
      <c r="BE602" s="67"/>
      <c r="BF602" s="67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</row>
    <row r="603" spans="1:93" ht="14.2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67"/>
      <c r="X603" s="67"/>
      <c r="Y603" s="67"/>
      <c r="Z603" s="67"/>
      <c r="AA603" s="67"/>
      <c r="AB603" s="67"/>
      <c r="AC603" s="67"/>
      <c r="AD603" s="67"/>
      <c r="AE603" s="67"/>
      <c r="AF603" s="67"/>
      <c r="AG603" s="67"/>
      <c r="AH603" s="67"/>
      <c r="AI603" s="67"/>
      <c r="AJ603" s="67"/>
      <c r="AK603" s="67"/>
      <c r="AL603" s="67"/>
      <c r="AM603" s="67"/>
      <c r="AN603" s="67"/>
      <c r="AO603" s="67"/>
      <c r="AP603" s="67"/>
      <c r="AQ603" s="67"/>
      <c r="AR603" s="67"/>
      <c r="AS603" s="67"/>
      <c r="AT603" s="67"/>
      <c r="AU603" s="67"/>
      <c r="AV603" s="67"/>
      <c r="AW603" s="67"/>
      <c r="AX603" s="67"/>
      <c r="AY603" s="67"/>
      <c r="AZ603" s="67"/>
      <c r="BA603" s="67"/>
      <c r="BB603" s="67"/>
      <c r="BC603" s="67"/>
      <c r="BD603" s="67"/>
      <c r="BE603" s="67"/>
      <c r="BF603" s="67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</row>
    <row r="604" spans="1:93" ht="14.2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67"/>
      <c r="X604" s="67"/>
      <c r="Y604" s="67"/>
      <c r="Z604" s="67"/>
      <c r="AA604" s="67"/>
      <c r="AB604" s="67"/>
      <c r="AC604" s="67"/>
      <c r="AD604" s="67"/>
      <c r="AE604" s="67"/>
      <c r="AF604" s="67"/>
      <c r="AG604" s="67"/>
      <c r="AH604" s="67"/>
      <c r="AI604" s="67"/>
      <c r="AJ604" s="67"/>
      <c r="AK604" s="67"/>
      <c r="AL604" s="67"/>
      <c r="AM604" s="67"/>
      <c r="AN604" s="67"/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</row>
    <row r="605" spans="1:93" ht="14.2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67"/>
      <c r="X605" s="67"/>
      <c r="Y605" s="67"/>
      <c r="Z605" s="67"/>
      <c r="AA605" s="67"/>
      <c r="AB605" s="67"/>
      <c r="AC605" s="67"/>
      <c r="AD605" s="67"/>
      <c r="AE605" s="67"/>
      <c r="AF605" s="67"/>
      <c r="AG605" s="67"/>
      <c r="AH605" s="67"/>
      <c r="AI605" s="67"/>
      <c r="AJ605" s="67"/>
      <c r="AK605" s="67"/>
      <c r="AL605" s="67"/>
      <c r="AM605" s="67"/>
      <c r="AN605" s="67"/>
      <c r="AO605" s="67"/>
      <c r="AP605" s="67"/>
      <c r="AQ605" s="67"/>
      <c r="AR605" s="67"/>
      <c r="AS605" s="67"/>
      <c r="AT605" s="67"/>
      <c r="AU605" s="67"/>
      <c r="AV605" s="67"/>
      <c r="AW605" s="67"/>
      <c r="AX605" s="67"/>
      <c r="AY605" s="67"/>
      <c r="AZ605" s="67"/>
      <c r="BA605" s="67"/>
      <c r="BB605" s="67"/>
      <c r="BC605" s="67"/>
      <c r="BD605" s="67"/>
      <c r="BE605" s="67"/>
      <c r="BF605" s="67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</row>
    <row r="606" spans="1:93" ht="14.2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67"/>
      <c r="X606" s="67"/>
      <c r="Y606" s="67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7"/>
      <c r="AO606" s="67"/>
      <c r="AP606" s="67"/>
      <c r="AQ606" s="67"/>
      <c r="AR606" s="67"/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</row>
    <row r="607" spans="1:93" ht="14.2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67"/>
      <c r="X607" s="67"/>
      <c r="Y607" s="67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  <c r="AJ607" s="67"/>
      <c r="AK607" s="67"/>
      <c r="AL607" s="67"/>
      <c r="AM607" s="67"/>
      <c r="AN607" s="67"/>
      <c r="AO607" s="67"/>
      <c r="AP607" s="67"/>
      <c r="AQ607" s="67"/>
      <c r="AR607" s="67"/>
      <c r="AS607" s="67"/>
      <c r="AT607" s="67"/>
      <c r="AU607" s="67"/>
      <c r="AV607" s="67"/>
      <c r="AW607" s="67"/>
      <c r="AX607" s="67"/>
      <c r="AY607" s="67"/>
      <c r="AZ607" s="67"/>
      <c r="BA607" s="67"/>
      <c r="BB607" s="67"/>
      <c r="BC607" s="67"/>
      <c r="BD607" s="67"/>
      <c r="BE607" s="67"/>
      <c r="BF607" s="67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</row>
    <row r="608" spans="1:93" ht="14.2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67"/>
      <c r="X608" s="67"/>
      <c r="Y608" s="67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  <c r="AJ608" s="67"/>
      <c r="AK608" s="67"/>
      <c r="AL608" s="67"/>
      <c r="AM608" s="67"/>
      <c r="AN608" s="67"/>
      <c r="AO608" s="67"/>
      <c r="AP608" s="67"/>
      <c r="AQ608" s="67"/>
      <c r="AR608" s="67"/>
      <c r="AS608" s="67"/>
      <c r="AT608" s="67"/>
      <c r="AU608" s="67"/>
      <c r="AV608" s="67"/>
      <c r="AW608" s="67"/>
      <c r="AX608" s="67"/>
      <c r="AY608" s="67"/>
      <c r="AZ608" s="67"/>
      <c r="BA608" s="67"/>
      <c r="BB608" s="67"/>
      <c r="BC608" s="67"/>
      <c r="BD608" s="67"/>
      <c r="BE608" s="67"/>
      <c r="BF608" s="67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</row>
    <row r="609" spans="1:93" ht="14.2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67"/>
      <c r="X609" s="67"/>
      <c r="Y609" s="67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  <c r="AJ609" s="67"/>
      <c r="AK609" s="67"/>
      <c r="AL609" s="67"/>
      <c r="AM609" s="67"/>
      <c r="AN609" s="67"/>
      <c r="AO609" s="67"/>
      <c r="AP609" s="67"/>
      <c r="AQ609" s="67"/>
      <c r="AR609" s="67"/>
      <c r="AS609" s="67"/>
      <c r="AT609" s="67"/>
      <c r="AU609" s="67"/>
      <c r="AV609" s="67"/>
      <c r="AW609" s="67"/>
      <c r="AX609" s="67"/>
      <c r="AY609" s="67"/>
      <c r="AZ609" s="67"/>
      <c r="BA609" s="67"/>
      <c r="BB609" s="67"/>
      <c r="BC609" s="67"/>
      <c r="BD609" s="67"/>
      <c r="BE609" s="67"/>
      <c r="BF609" s="67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</row>
    <row r="610" spans="1:93" ht="14.2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67"/>
      <c r="X610" s="67"/>
      <c r="Y610" s="67"/>
      <c r="Z610" s="67"/>
      <c r="AA610" s="67"/>
      <c r="AB610" s="67"/>
      <c r="AC610" s="67"/>
      <c r="AD610" s="67"/>
      <c r="AE610" s="67"/>
      <c r="AF610" s="67"/>
      <c r="AG610" s="67"/>
      <c r="AH610" s="67"/>
      <c r="AI610" s="67"/>
      <c r="AJ610" s="67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/>
      <c r="BB610" s="67"/>
      <c r="BC610" s="67"/>
      <c r="BD610" s="67"/>
      <c r="BE610" s="67"/>
      <c r="BF610" s="67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</row>
    <row r="611" spans="1:93" ht="14.2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67"/>
      <c r="X611" s="67"/>
      <c r="Y611" s="67"/>
      <c r="Z611" s="67"/>
      <c r="AA611" s="67"/>
      <c r="AB611" s="67"/>
      <c r="AC611" s="67"/>
      <c r="AD611" s="67"/>
      <c r="AE611" s="67"/>
      <c r="AF611" s="67"/>
      <c r="AG611" s="67"/>
      <c r="AH611" s="67"/>
      <c r="AI611" s="67"/>
      <c r="AJ611" s="67"/>
      <c r="AK611" s="67"/>
      <c r="AL611" s="67"/>
      <c r="AM611" s="67"/>
      <c r="AN611" s="67"/>
      <c r="AO611" s="67"/>
      <c r="AP611" s="67"/>
      <c r="AQ611" s="67"/>
      <c r="AR611" s="67"/>
      <c r="AS611" s="67"/>
      <c r="AT611" s="67"/>
      <c r="AU611" s="67"/>
      <c r="AV611" s="67"/>
      <c r="AW611" s="67"/>
      <c r="AX611" s="67"/>
      <c r="AY611" s="67"/>
      <c r="AZ611" s="67"/>
      <c r="BA611" s="67"/>
      <c r="BB611" s="67"/>
      <c r="BC611" s="67"/>
      <c r="BD611" s="67"/>
      <c r="BE611" s="67"/>
      <c r="BF611" s="67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</row>
    <row r="612" spans="1:93" ht="14.2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67"/>
      <c r="X612" s="67"/>
      <c r="Y612" s="67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  <c r="AJ612" s="67"/>
      <c r="AK612" s="67"/>
      <c r="AL612" s="67"/>
      <c r="AM612" s="67"/>
      <c r="AN612" s="67"/>
      <c r="AO612" s="67"/>
      <c r="AP612" s="67"/>
      <c r="AQ612" s="67"/>
      <c r="AR612" s="67"/>
      <c r="AS612" s="67"/>
      <c r="AT612" s="67"/>
      <c r="AU612" s="67"/>
      <c r="AV612" s="67"/>
      <c r="AW612" s="67"/>
      <c r="AX612" s="67"/>
      <c r="AY612" s="67"/>
      <c r="AZ612" s="67"/>
      <c r="BA612" s="67"/>
      <c r="BB612" s="67"/>
      <c r="BC612" s="67"/>
      <c r="BD612" s="67"/>
      <c r="BE612" s="67"/>
      <c r="BF612" s="67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</row>
    <row r="613" spans="1:93" ht="14.2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67"/>
      <c r="X613" s="67"/>
      <c r="Y613" s="67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  <c r="AJ613" s="67"/>
      <c r="AK613" s="67"/>
      <c r="AL613" s="67"/>
      <c r="AM613" s="67"/>
      <c r="AN613" s="67"/>
      <c r="AO613" s="67"/>
      <c r="AP613" s="67"/>
      <c r="AQ613" s="67"/>
      <c r="AR613" s="67"/>
      <c r="AS613" s="67"/>
      <c r="AT613" s="67"/>
      <c r="AU613" s="67"/>
      <c r="AV613" s="67"/>
      <c r="AW613" s="67"/>
      <c r="AX613" s="67"/>
      <c r="AY613" s="67"/>
      <c r="AZ613" s="67"/>
      <c r="BA613" s="67"/>
      <c r="BB613" s="67"/>
      <c r="BC613" s="67"/>
      <c r="BD613" s="67"/>
      <c r="BE613" s="67"/>
      <c r="BF613" s="67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</row>
    <row r="614" spans="1:93" ht="14.2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67"/>
      <c r="X614" s="67"/>
      <c r="Y614" s="67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  <c r="AJ614" s="67"/>
      <c r="AK614" s="67"/>
      <c r="AL614" s="67"/>
      <c r="AM614" s="67"/>
      <c r="AN614" s="67"/>
      <c r="AO614" s="67"/>
      <c r="AP614" s="67"/>
      <c r="AQ614" s="67"/>
      <c r="AR614" s="67"/>
      <c r="AS614" s="67"/>
      <c r="AT614" s="67"/>
      <c r="AU614" s="67"/>
      <c r="AV614" s="67"/>
      <c r="AW614" s="67"/>
      <c r="AX614" s="67"/>
      <c r="AY614" s="67"/>
      <c r="AZ614" s="67"/>
      <c r="BA614" s="67"/>
      <c r="BB614" s="67"/>
      <c r="BC614" s="67"/>
      <c r="BD614" s="67"/>
      <c r="BE614" s="67"/>
      <c r="BF614" s="67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</row>
    <row r="615" spans="1:93" ht="14.2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67"/>
      <c r="X615" s="67"/>
      <c r="Y615" s="67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  <c r="AJ615" s="67"/>
      <c r="AK615" s="67"/>
      <c r="AL615" s="67"/>
      <c r="AM615" s="67"/>
      <c r="AN615" s="67"/>
      <c r="AO615" s="67"/>
      <c r="AP615" s="67"/>
      <c r="AQ615" s="67"/>
      <c r="AR615" s="67"/>
      <c r="AS615" s="67"/>
      <c r="AT615" s="67"/>
      <c r="AU615" s="67"/>
      <c r="AV615" s="67"/>
      <c r="AW615" s="67"/>
      <c r="AX615" s="67"/>
      <c r="AY615" s="67"/>
      <c r="AZ615" s="67"/>
      <c r="BA615" s="67"/>
      <c r="BB615" s="67"/>
      <c r="BC615" s="67"/>
      <c r="BD615" s="67"/>
      <c r="BE615" s="67"/>
      <c r="BF615" s="67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</row>
    <row r="616" spans="1:93" ht="14.2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67"/>
      <c r="X616" s="67"/>
      <c r="Y616" s="67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  <c r="AJ616" s="67"/>
      <c r="AK616" s="67"/>
      <c r="AL616" s="67"/>
      <c r="AM616" s="67"/>
      <c r="AN616" s="67"/>
      <c r="AO616" s="67"/>
      <c r="AP616" s="67"/>
      <c r="AQ616" s="67"/>
      <c r="AR616" s="67"/>
      <c r="AS616" s="67"/>
      <c r="AT616" s="67"/>
      <c r="AU616" s="67"/>
      <c r="AV616" s="67"/>
      <c r="AW616" s="67"/>
      <c r="AX616" s="67"/>
      <c r="AY616" s="67"/>
      <c r="AZ616" s="67"/>
      <c r="BA616" s="67"/>
      <c r="BB616" s="67"/>
      <c r="BC616" s="67"/>
      <c r="BD616" s="67"/>
      <c r="BE616" s="67"/>
      <c r="BF616" s="67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</row>
    <row r="617" spans="1:93" ht="14.2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67"/>
      <c r="X617" s="67"/>
      <c r="Y617" s="67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  <c r="AJ617" s="67"/>
      <c r="AK617" s="67"/>
      <c r="AL617" s="67"/>
      <c r="AM617" s="67"/>
      <c r="AN617" s="67"/>
      <c r="AO617" s="67"/>
      <c r="AP617" s="67"/>
      <c r="AQ617" s="67"/>
      <c r="AR617" s="67"/>
      <c r="AS617" s="67"/>
      <c r="AT617" s="67"/>
      <c r="AU617" s="67"/>
      <c r="AV617" s="67"/>
      <c r="AW617" s="67"/>
      <c r="AX617" s="67"/>
      <c r="AY617" s="67"/>
      <c r="AZ617" s="67"/>
      <c r="BA617" s="67"/>
      <c r="BB617" s="67"/>
      <c r="BC617" s="67"/>
      <c r="BD617" s="67"/>
      <c r="BE617" s="67"/>
      <c r="BF617" s="67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</row>
    <row r="618" spans="1:93" ht="14.2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67"/>
      <c r="X618" s="67"/>
      <c r="Y618" s="67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  <c r="AJ618" s="67"/>
      <c r="AK618" s="67"/>
      <c r="AL618" s="67"/>
      <c r="AM618" s="67"/>
      <c r="AN618" s="67"/>
      <c r="AO618" s="67"/>
      <c r="AP618" s="67"/>
      <c r="AQ618" s="67"/>
      <c r="AR618" s="67"/>
      <c r="AS618" s="67"/>
      <c r="AT618" s="67"/>
      <c r="AU618" s="67"/>
      <c r="AV618" s="67"/>
      <c r="AW618" s="67"/>
      <c r="AX618" s="67"/>
      <c r="AY618" s="67"/>
      <c r="AZ618" s="67"/>
      <c r="BA618" s="67"/>
      <c r="BB618" s="67"/>
      <c r="BC618" s="67"/>
      <c r="BD618" s="67"/>
      <c r="BE618" s="67"/>
      <c r="BF618" s="67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</row>
    <row r="619" spans="1:93" ht="14.2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67"/>
      <c r="X619" s="67"/>
      <c r="Y619" s="67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  <c r="AJ619" s="67"/>
      <c r="AK619" s="67"/>
      <c r="AL619" s="67"/>
      <c r="AM619" s="67"/>
      <c r="AN619" s="67"/>
      <c r="AO619" s="67"/>
      <c r="AP619" s="67"/>
      <c r="AQ619" s="67"/>
      <c r="AR619" s="67"/>
      <c r="AS619" s="67"/>
      <c r="AT619" s="67"/>
      <c r="AU619" s="67"/>
      <c r="AV619" s="67"/>
      <c r="AW619" s="67"/>
      <c r="AX619" s="67"/>
      <c r="AY619" s="67"/>
      <c r="AZ619" s="67"/>
      <c r="BA619" s="67"/>
      <c r="BB619" s="67"/>
      <c r="BC619" s="67"/>
      <c r="BD619" s="67"/>
      <c r="BE619" s="67"/>
      <c r="BF619" s="67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</row>
    <row r="620" spans="1:93" ht="14.2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67"/>
      <c r="X620" s="67"/>
      <c r="Y620" s="67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  <c r="AJ620" s="67"/>
      <c r="AK620" s="67"/>
      <c r="AL620" s="67"/>
      <c r="AM620" s="67"/>
      <c r="AN620" s="67"/>
      <c r="AO620" s="67"/>
      <c r="AP620" s="67"/>
      <c r="AQ620" s="67"/>
      <c r="AR620" s="67"/>
      <c r="AS620" s="67"/>
      <c r="AT620" s="67"/>
      <c r="AU620" s="67"/>
      <c r="AV620" s="67"/>
      <c r="AW620" s="67"/>
      <c r="AX620" s="67"/>
      <c r="AY620" s="67"/>
      <c r="AZ620" s="67"/>
      <c r="BA620" s="67"/>
      <c r="BB620" s="67"/>
      <c r="BC620" s="67"/>
      <c r="BD620" s="67"/>
      <c r="BE620" s="67"/>
      <c r="BF620" s="67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</row>
    <row r="621" spans="1:93" ht="14.2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67"/>
      <c r="X621" s="67"/>
      <c r="Y621" s="67"/>
      <c r="Z621" s="67"/>
      <c r="AA621" s="67"/>
      <c r="AB621" s="67"/>
      <c r="AC621" s="67"/>
      <c r="AD621" s="67"/>
      <c r="AE621" s="67"/>
      <c r="AF621" s="67"/>
      <c r="AG621" s="67"/>
      <c r="AH621" s="67"/>
      <c r="AI621" s="67"/>
      <c r="AJ621" s="67"/>
      <c r="AK621" s="67"/>
      <c r="AL621" s="67"/>
      <c r="AM621" s="67"/>
      <c r="AN621" s="67"/>
      <c r="AO621" s="67"/>
      <c r="AP621" s="67"/>
      <c r="AQ621" s="67"/>
      <c r="AR621" s="67"/>
      <c r="AS621" s="67"/>
      <c r="AT621" s="67"/>
      <c r="AU621" s="67"/>
      <c r="AV621" s="67"/>
      <c r="AW621" s="67"/>
      <c r="AX621" s="67"/>
      <c r="AY621" s="67"/>
      <c r="AZ621" s="67"/>
      <c r="BA621" s="67"/>
      <c r="BB621" s="67"/>
      <c r="BC621" s="67"/>
      <c r="BD621" s="67"/>
      <c r="BE621" s="67"/>
      <c r="BF621" s="67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</row>
    <row r="622" spans="1:93" ht="14.2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67"/>
      <c r="X622" s="67"/>
      <c r="Y622" s="67"/>
      <c r="Z622" s="67"/>
      <c r="AA622" s="67"/>
      <c r="AB622" s="67"/>
      <c r="AC622" s="67"/>
      <c r="AD622" s="67"/>
      <c r="AE622" s="67"/>
      <c r="AF622" s="67"/>
      <c r="AG622" s="67"/>
      <c r="AH622" s="67"/>
      <c r="AI622" s="67"/>
      <c r="AJ622" s="67"/>
      <c r="AK622" s="67"/>
      <c r="AL622" s="67"/>
      <c r="AM622" s="67"/>
      <c r="AN622" s="67"/>
      <c r="AO622" s="67"/>
      <c r="AP622" s="67"/>
      <c r="AQ622" s="67"/>
      <c r="AR622" s="67"/>
      <c r="AS622" s="67"/>
      <c r="AT622" s="67"/>
      <c r="AU622" s="67"/>
      <c r="AV622" s="67"/>
      <c r="AW622" s="67"/>
      <c r="AX622" s="67"/>
      <c r="AY622" s="67"/>
      <c r="AZ622" s="67"/>
      <c r="BA622" s="67"/>
      <c r="BB622" s="67"/>
      <c r="BC622" s="67"/>
      <c r="BD622" s="67"/>
      <c r="BE622" s="67"/>
      <c r="BF622" s="67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</row>
    <row r="623" spans="1:93" ht="14.2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  <c r="AI623" s="67"/>
      <c r="AJ623" s="67"/>
      <c r="AK623" s="67"/>
      <c r="AL623" s="67"/>
      <c r="AM623" s="67"/>
      <c r="AN623" s="67"/>
      <c r="AO623" s="67"/>
      <c r="AP623" s="67"/>
      <c r="AQ623" s="67"/>
      <c r="AR623" s="67"/>
      <c r="AS623" s="67"/>
      <c r="AT623" s="67"/>
      <c r="AU623" s="67"/>
      <c r="AV623" s="67"/>
      <c r="AW623" s="67"/>
      <c r="AX623" s="67"/>
      <c r="AY623" s="67"/>
      <c r="AZ623" s="67"/>
      <c r="BA623" s="67"/>
      <c r="BB623" s="67"/>
      <c r="BC623" s="67"/>
      <c r="BD623" s="67"/>
      <c r="BE623" s="67"/>
      <c r="BF623" s="67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</row>
    <row r="624" spans="1:93" ht="14.2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67"/>
      <c r="X624" s="67"/>
      <c r="Y624" s="67"/>
      <c r="Z624" s="67"/>
      <c r="AA624" s="67"/>
      <c r="AB624" s="67"/>
      <c r="AC624" s="67"/>
      <c r="AD624" s="67"/>
      <c r="AE624" s="67"/>
      <c r="AF624" s="67"/>
      <c r="AG624" s="67"/>
      <c r="AH624" s="67"/>
      <c r="AI624" s="67"/>
      <c r="AJ624" s="67"/>
      <c r="AK624" s="67"/>
      <c r="AL624" s="67"/>
      <c r="AM624" s="67"/>
      <c r="AN624" s="67"/>
      <c r="AO624" s="67"/>
      <c r="AP624" s="67"/>
      <c r="AQ624" s="67"/>
      <c r="AR624" s="67"/>
      <c r="AS624" s="67"/>
      <c r="AT624" s="67"/>
      <c r="AU624" s="67"/>
      <c r="AV624" s="67"/>
      <c r="AW624" s="67"/>
      <c r="AX624" s="67"/>
      <c r="AY624" s="67"/>
      <c r="AZ624" s="67"/>
      <c r="BA624" s="67"/>
      <c r="BB624" s="67"/>
      <c r="BC624" s="67"/>
      <c r="BD624" s="67"/>
      <c r="BE624" s="67"/>
      <c r="BF624" s="67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</row>
    <row r="625" spans="1:93" ht="14.2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67"/>
      <c r="X625" s="67"/>
      <c r="Y625" s="67"/>
      <c r="Z625" s="67"/>
      <c r="AA625" s="67"/>
      <c r="AB625" s="67"/>
      <c r="AC625" s="67"/>
      <c r="AD625" s="67"/>
      <c r="AE625" s="67"/>
      <c r="AF625" s="67"/>
      <c r="AG625" s="67"/>
      <c r="AH625" s="67"/>
      <c r="AI625" s="67"/>
      <c r="AJ625" s="67"/>
      <c r="AK625" s="67"/>
      <c r="AL625" s="67"/>
      <c r="AM625" s="67"/>
      <c r="AN625" s="67"/>
      <c r="AO625" s="67"/>
      <c r="AP625" s="67"/>
      <c r="AQ625" s="67"/>
      <c r="AR625" s="67"/>
      <c r="AS625" s="67"/>
      <c r="AT625" s="67"/>
      <c r="AU625" s="67"/>
      <c r="AV625" s="67"/>
      <c r="AW625" s="67"/>
      <c r="AX625" s="67"/>
      <c r="AY625" s="67"/>
      <c r="AZ625" s="67"/>
      <c r="BA625" s="67"/>
      <c r="BB625" s="67"/>
      <c r="BC625" s="67"/>
      <c r="BD625" s="67"/>
      <c r="BE625" s="67"/>
      <c r="BF625" s="67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</row>
    <row r="626" spans="1:93" ht="14.2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67"/>
      <c r="X626" s="67"/>
      <c r="Y626" s="67"/>
      <c r="Z626" s="67"/>
      <c r="AA626" s="67"/>
      <c r="AB626" s="67"/>
      <c r="AC626" s="67"/>
      <c r="AD626" s="67"/>
      <c r="AE626" s="67"/>
      <c r="AF626" s="67"/>
      <c r="AG626" s="67"/>
      <c r="AH626" s="67"/>
      <c r="AI626" s="67"/>
      <c r="AJ626" s="67"/>
      <c r="AK626" s="67"/>
      <c r="AL626" s="67"/>
      <c r="AM626" s="67"/>
      <c r="AN626" s="67"/>
      <c r="AO626" s="67"/>
      <c r="AP626" s="67"/>
      <c r="AQ626" s="67"/>
      <c r="AR626" s="67"/>
      <c r="AS626" s="67"/>
      <c r="AT626" s="67"/>
      <c r="AU626" s="67"/>
      <c r="AV626" s="67"/>
      <c r="AW626" s="67"/>
      <c r="AX626" s="67"/>
      <c r="AY626" s="67"/>
      <c r="AZ626" s="67"/>
      <c r="BA626" s="67"/>
      <c r="BB626" s="67"/>
      <c r="BC626" s="67"/>
      <c r="BD626" s="67"/>
      <c r="BE626" s="67"/>
      <c r="BF626" s="67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</row>
    <row r="627" spans="1:93" ht="14.2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67"/>
      <c r="X627" s="67"/>
      <c r="Y627" s="67"/>
      <c r="Z627" s="67"/>
      <c r="AA627" s="67"/>
      <c r="AB627" s="67"/>
      <c r="AC627" s="67"/>
      <c r="AD627" s="67"/>
      <c r="AE627" s="67"/>
      <c r="AF627" s="67"/>
      <c r="AG627" s="67"/>
      <c r="AH627" s="67"/>
      <c r="AI627" s="67"/>
      <c r="AJ627" s="67"/>
      <c r="AK627" s="67"/>
      <c r="AL627" s="67"/>
      <c r="AM627" s="67"/>
      <c r="AN627" s="67"/>
      <c r="AO627" s="67"/>
      <c r="AP627" s="67"/>
      <c r="AQ627" s="67"/>
      <c r="AR627" s="67"/>
      <c r="AS627" s="67"/>
      <c r="AT627" s="67"/>
      <c r="AU627" s="67"/>
      <c r="AV627" s="67"/>
      <c r="AW627" s="67"/>
      <c r="AX627" s="67"/>
      <c r="AY627" s="67"/>
      <c r="AZ627" s="67"/>
      <c r="BA627" s="67"/>
      <c r="BB627" s="67"/>
      <c r="BC627" s="67"/>
      <c r="BD627" s="67"/>
      <c r="BE627" s="67"/>
      <c r="BF627" s="67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</row>
    <row r="628" spans="1:93" ht="14.2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67"/>
      <c r="X628" s="67"/>
      <c r="Y628" s="67"/>
      <c r="Z628" s="67"/>
      <c r="AA628" s="67"/>
      <c r="AB628" s="67"/>
      <c r="AC628" s="67"/>
      <c r="AD628" s="67"/>
      <c r="AE628" s="67"/>
      <c r="AF628" s="67"/>
      <c r="AG628" s="67"/>
      <c r="AH628" s="67"/>
      <c r="AI628" s="67"/>
      <c r="AJ628" s="67"/>
      <c r="AK628" s="67"/>
      <c r="AL628" s="67"/>
      <c r="AM628" s="67"/>
      <c r="AN628" s="67"/>
      <c r="AO628" s="67"/>
      <c r="AP628" s="67"/>
      <c r="AQ628" s="67"/>
      <c r="AR628" s="67"/>
      <c r="AS628" s="67"/>
      <c r="AT628" s="67"/>
      <c r="AU628" s="67"/>
      <c r="AV628" s="67"/>
      <c r="AW628" s="67"/>
      <c r="AX628" s="67"/>
      <c r="AY628" s="67"/>
      <c r="AZ628" s="67"/>
      <c r="BA628" s="67"/>
      <c r="BB628" s="67"/>
      <c r="BC628" s="67"/>
      <c r="BD628" s="67"/>
      <c r="BE628" s="67"/>
      <c r="BF628" s="67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</row>
    <row r="629" spans="1:93" ht="14.2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67"/>
      <c r="X629" s="67"/>
      <c r="Y629" s="67"/>
      <c r="Z629" s="67"/>
      <c r="AA629" s="67"/>
      <c r="AB629" s="67"/>
      <c r="AC629" s="67"/>
      <c r="AD629" s="67"/>
      <c r="AE629" s="67"/>
      <c r="AF629" s="67"/>
      <c r="AG629" s="67"/>
      <c r="AH629" s="67"/>
      <c r="AI629" s="67"/>
      <c r="AJ629" s="67"/>
      <c r="AK629" s="67"/>
      <c r="AL629" s="67"/>
      <c r="AM629" s="67"/>
      <c r="AN629" s="67"/>
      <c r="AO629" s="67"/>
      <c r="AP629" s="67"/>
      <c r="AQ629" s="67"/>
      <c r="AR629" s="67"/>
      <c r="AS629" s="67"/>
      <c r="AT629" s="67"/>
      <c r="AU629" s="67"/>
      <c r="AV629" s="67"/>
      <c r="AW629" s="67"/>
      <c r="AX629" s="67"/>
      <c r="AY629" s="67"/>
      <c r="AZ629" s="67"/>
      <c r="BA629" s="67"/>
      <c r="BB629" s="67"/>
      <c r="BC629" s="67"/>
      <c r="BD629" s="67"/>
      <c r="BE629" s="67"/>
      <c r="BF629" s="67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</row>
    <row r="630" spans="1:93" ht="14.2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67"/>
      <c r="X630" s="67"/>
      <c r="Y630" s="67"/>
      <c r="Z630" s="67"/>
      <c r="AA630" s="67"/>
      <c r="AB630" s="67"/>
      <c r="AC630" s="67"/>
      <c r="AD630" s="67"/>
      <c r="AE630" s="67"/>
      <c r="AF630" s="67"/>
      <c r="AG630" s="67"/>
      <c r="AH630" s="67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/>
      <c r="BB630" s="67"/>
      <c r="BC630" s="67"/>
      <c r="BD630" s="67"/>
      <c r="BE630" s="67"/>
      <c r="BF630" s="67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</row>
    <row r="631" spans="1:93" ht="14.2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67"/>
      <c r="X631" s="67"/>
      <c r="Y631" s="67"/>
      <c r="Z631" s="67"/>
      <c r="AA631" s="67"/>
      <c r="AB631" s="67"/>
      <c r="AC631" s="67"/>
      <c r="AD631" s="67"/>
      <c r="AE631" s="67"/>
      <c r="AF631" s="67"/>
      <c r="AG631" s="67"/>
      <c r="AH631" s="67"/>
      <c r="AI631" s="67"/>
      <c r="AJ631" s="67"/>
      <c r="AK631" s="67"/>
      <c r="AL631" s="67"/>
      <c r="AM631" s="67"/>
      <c r="AN631" s="67"/>
      <c r="AO631" s="67"/>
      <c r="AP631" s="67"/>
      <c r="AQ631" s="67"/>
      <c r="AR631" s="67"/>
      <c r="AS631" s="67"/>
      <c r="AT631" s="67"/>
      <c r="AU631" s="67"/>
      <c r="AV631" s="67"/>
      <c r="AW631" s="67"/>
      <c r="AX631" s="67"/>
      <c r="AY631" s="67"/>
      <c r="AZ631" s="67"/>
      <c r="BA631" s="67"/>
      <c r="BB631" s="67"/>
      <c r="BC631" s="67"/>
      <c r="BD631" s="67"/>
      <c r="BE631" s="67"/>
      <c r="BF631" s="67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</row>
    <row r="632" spans="1:93" ht="14.2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67"/>
      <c r="X632" s="67"/>
      <c r="Y632" s="67"/>
      <c r="Z632" s="67"/>
      <c r="AA632" s="67"/>
      <c r="AB632" s="67"/>
      <c r="AC632" s="67"/>
      <c r="AD632" s="67"/>
      <c r="AE632" s="67"/>
      <c r="AF632" s="67"/>
      <c r="AG632" s="67"/>
      <c r="AH632" s="67"/>
      <c r="AI632" s="67"/>
      <c r="AJ632" s="67"/>
      <c r="AK632" s="67"/>
      <c r="AL632" s="67"/>
      <c r="AM632" s="67"/>
      <c r="AN632" s="67"/>
      <c r="AO632" s="67"/>
      <c r="AP632" s="67"/>
      <c r="AQ632" s="67"/>
      <c r="AR632" s="67"/>
      <c r="AS632" s="67"/>
      <c r="AT632" s="67"/>
      <c r="AU632" s="67"/>
      <c r="AV632" s="67"/>
      <c r="AW632" s="67"/>
      <c r="AX632" s="67"/>
      <c r="AY632" s="67"/>
      <c r="AZ632" s="67"/>
      <c r="BA632" s="67"/>
      <c r="BB632" s="67"/>
      <c r="BC632" s="67"/>
      <c r="BD632" s="67"/>
      <c r="BE632" s="67"/>
      <c r="BF632" s="67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</row>
    <row r="633" spans="1:93" ht="14.2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67"/>
      <c r="X633" s="67"/>
      <c r="Y633" s="67"/>
      <c r="Z633" s="67"/>
      <c r="AA633" s="67"/>
      <c r="AB633" s="67"/>
      <c r="AC633" s="67"/>
      <c r="AD633" s="67"/>
      <c r="AE633" s="67"/>
      <c r="AF633" s="67"/>
      <c r="AG633" s="67"/>
      <c r="AH633" s="67"/>
      <c r="AI633" s="67"/>
      <c r="AJ633" s="67"/>
      <c r="AK633" s="67"/>
      <c r="AL633" s="67"/>
      <c r="AM633" s="67"/>
      <c r="AN633" s="67"/>
      <c r="AO633" s="67"/>
      <c r="AP633" s="67"/>
      <c r="AQ633" s="67"/>
      <c r="AR633" s="67"/>
      <c r="AS633" s="67"/>
      <c r="AT633" s="67"/>
      <c r="AU633" s="67"/>
      <c r="AV633" s="67"/>
      <c r="AW633" s="67"/>
      <c r="AX633" s="67"/>
      <c r="AY633" s="67"/>
      <c r="AZ633" s="67"/>
      <c r="BA633" s="67"/>
      <c r="BB633" s="67"/>
      <c r="BC633" s="67"/>
      <c r="BD633" s="67"/>
      <c r="BE633" s="67"/>
      <c r="BF633" s="67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</row>
    <row r="634" spans="1:93" ht="14.2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67"/>
      <c r="X634" s="67"/>
      <c r="Y634" s="67"/>
      <c r="Z634" s="67"/>
      <c r="AA634" s="67"/>
      <c r="AB634" s="67"/>
      <c r="AC634" s="67"/>
      <c r="AD634" s="67"/>
      <c r="AE634" s="67"/>
      <c r="AF634" s="67"/>
      <c r="AG634" s="67"/>
      <c r="AH634" s="67"/>
      <c r="AI634" s="67"/>
      <c r="AJ634" s="67"/>
      <c r="AK634" s="67"/>
      <c r="AL634" s="67"/>
      <c r="AM634" s="67"/>
      <c r="AN634" s="67"/>
      <c r="AO634" s="67"/>
      <c r="AP634" s="67"/>
      <c r="AQ634" s="67"/>
      <c r="AR634" s="67"/>
      <c r="AS634" s="67"/>
      <c r="AT634" s="67"/>
      <c r="AU634" s="67"/>
      <c r="AV634" s="67"/>
      <c r="AW634" s="67"/>
      <c r="AX634" s="67"/>
      <c r="AY634" s="67"/>
      <c r="AZ634" s="67"/>
      <c r="BA634" s="67"/>
      <c r="BB634" s="67"/>
      <c r="BC634" s="67"/>
      <c r="BD634" s="67"/>
      <c r="BE634" s="67"/>
      <c r="BF634" s="67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</row>
    <row r="635" spans="1:93" ht="14.2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67"/>
      <c r="X635" s="67"/>
      <c r="Y635" s="67"/>
      <c r="Z635" s="67"/>
      <c r="AA635" s="67"/>
      <c r="AB635" s="67"/>
      <c r="AC635" s="67"/>
      <c r="AD635" s="67"/>
      <c r="AE635" s="67"/>
      <c r="AF635" s="67"/>
      <c r="AG635" s="67"/>
      <c r="AH635" s="67"/>
      <c r="AI635" s="67"/>
      <c r="AJ635" s="67"/>
      <c r="AK635" s="67"/>
      <c r="AL635" s="67"/>
      <c r="AM635" s="67"/>
      <c r="AN635" s="67"/>
      <c r="AO635" s="67"/>
      <c r="AP635" s="67"/>
      <c r="AQ635" s="67"/>
      <c r="AR635" s="67"/>
      <c r="AS635" s="67"/>
      <c r="AT635" s="67"/>
      <c r="AU635" s="67"/>
      <c r="AV635" s="67"/>
      <c r="AW635" s="67"/>
      <c r="AX635" s="67"/>
      <c r="AY635" s="67"/>
      <c r="AZ635" s="67"/>
      <c r="BA635" s="67"/>
      <c r="BB635" s="67"/>
      <c r="BC635" s="67"/>
      <c r="BD635" s="67"/>
      <c r="BE635" s="67"/>
      <c r="BF635" s="67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</row>
    <row r="636" spans="1:93" ht="14.2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67"/>
      <c r="X636" s="67"/>
      <c r="Y636" s="67"/>
      <c r="Z636" s="67"/>
      <c r="AA636" s="67"/>
      <c r="AB636" s="67"/>
      <c r="AC636" s="67"/>
      <c r="AD636" s="67"/>
      <c r="AE636" s="67"/>
      <c r="AF636" s="67"/>
      <c r="AG636" s="67"/>
      <c r="AH636" s="67"/>
      <c r="AI636" s="67"/>
      <c r="AJ636" s="67"/>
      <c r="AK636" s="67"/>
      <c r="AL636" s="67"/>
      <c r="AM636" s="67"/>
      <c r="AN636" s="67"/>
      <c r="AO636" s="67"/>
      <c r="AP636" s="67"/>
      <c r="AQ636" s="67"/>
      <c r="AR636" s="67"/>
      <c r="AS636" s="67"/>
      <c r="AT636" s="67"/>
      <c r="AU636" s="67"/>
      <c r="AV636" s="67"/>
      <c r="AW636" s="67"/>
      <c r="AX636" s="67"/>
      <c r="AY636" s="67"/>
      <c r="AZ636" s="67"/>
      <c r="BA636" s="67"/>
      <c r="BB636" s="67"/>
      <c r="BC636" s="67"/>
      <c r="BD636" s="67"/>
      <c r="BE636" s="67"/>
      <c r="BF636" s="67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</row>
    <row r="637" spans="1:93" ht="14.2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67"/>
      <c r="X637" s="67"/>
      <c r="Y637" s="67"/>
      <c r="Z637" s="67"/>
      <c r="AA637" s="67"/>
      <c r="AB637" s="67"/>
      <c r="AC637" s="67"/>
      <c r="AD637" s="67"/>
      <c r="AE637" s="67"/>
      <c r="AF637" s="67"/>
      <c r="AG637" s="67"/>
      <c r="AH637" s="67"/>
      <c r="AI637" s="67"/>
      <c r="AJ637" s="67"/>
      <c r="AK637" s="67"/>
      <c r="AL637" s="67"/>
      <c r="AM637" s="67"/>
      <c r="AN637" s="67"/>
      <c r="AO637" s="67"/>
      <c r="AP637" s="67"/>
      <c r="AQ637" s="67"/>
      <c r="AR637" s="67"/>
      <c r="AS637" s="67"/>
      <c r="AT637" s="67"/>
      <c r="AU637" s="67"/>
      <c r="AV637" s="67"/>
      <c r="AW637" s="67"/>
      <c r="AX637" s="67"/>
      <c r="AY637" s="67"/>
      <c r="AZ637" s="67"/>
      <c r="BA637" s="67"/>
      <c r="BB637" s="67"/>
      <c r="BC637" s="67"/>
      <c r="BD637" s="67"/>
      <c r="BE637" s="67"/>
      <c r="BF637" s="67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</row>
    <row r="638" spans="1:93" ht="14.2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67"/>
      <c r="X638" s="67"/>
      <c r="Y638" s="67"/>
      <c r="Z638" s="67"/>
      <c r="AA638" s="67"/>
      <c r="AB638" s="67"/>
      <c r="AC638" s="67"/>
      <c r="AD638" s="67"/>
      <c r="AE638" s="67"/>
      <c r="AF638" s="67"/>
      <c r="AG638" s="67"/>
      <c r="AH638" s="67"/>
      <c r="AI638" s="67"/>
      <c r="AJ638" s="67"/>
      <c r="AK638" s="67"/>
      <c r="AL638" s="67"/>
      <c r="AM638" s="67"/>
      <c r="AN638" s="67"/>
      <c r="AO638" s="67"/>
      <c r="AP638" s="67"/>
      <c r="AQ638" s="67"/>
      <c r="AR638" s="67"/>
      <c r="AS638" s="67"/>
      <c r="AT638" s="67"/>
      <c r="AU638" s="67"/>
      <c r="AV638" s="67"/>
      <c r="AW638" s="67"/>
      <c r="AX638" s="67"/>
      <c r="AY638" s="67"/>
      <c r="AZ638" s="67"/>
      <c r="BA638" s="67"/>
      <c r="BB638" s="67"/>
      <c r="BC638" s="67"/>
      <c r="BD638" s="67"/>
      <c r="BE638" s="67"/>
      <c r="BF638" s="67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</row>
    <row r="639" spans="1:93" ht="14.2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67"/>
      <c r="X639" s="67"/>
      <c r="Y639" s="67"/>
      <c r="Z639" s="67"/>
      <c r="AA639" s="67"/>
      <c r="AB639" s="67"/>
      <c r="AC639" s="67"/>
      <c r="AD639" s="67"/>
      <c r="AE639" s="67"/>
      <c r="AF639" s="67"/>
      <c r="AG639" s="67"/>
      <c r="AH639" s="67"/>
      <c r="AI639" s="67"/>
      <c r="AJ639" s="67"/>
      <c r="AK639" s="67"/>
      <c r="AL639" s="67"/>
      <c r="AM639" s="67"/>
      <c r="AN639" s="67"/>
      <c r="AO639" s="67"/>
      <c r="AP639" s="67"/>
      <c r="AQ639" s="67"/>
      <c r="AR639" s="67"/>
      <c r="AS639" s="67"/>
      <c r="AT639" s="67"/>
      <c r="AU639" s="67"/>
      <c r="AV639" s="67"/>
      <c r="AW639" s="67"/>
      <c r="AX639" s="67"/>
      <c r="AY639" s="67"/>
      <c r="AZ639" s="67"/>
      <c r="BA639" s="67"/>
      <c r="BB639" s="67"/>
      <c r="BC639" s="67"/>
      <c r="BD639" s="67"/>
      <c r="BE639" s="67"/>
      <c r="BF639" s="67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</row>
    <row r="640" spans="1:93" ht="14.2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67"/>
      <c r="X640" s="67"/>
      <c r="Y640" s="67"/>
      <c r="Z640" s="67"/>
      <c r="AA640" s="67"/>
      <c r="AB640" s="67"/>
      <c r="AC640" s="67"/>
      <c r="AD640" s="67"/>
      <c r="AE640" s="67"/>
      <c r="AF640" s="67"/>
      <c r="AG640" s="67"/>
      <c r="AH640" s="67"/>
      <c r="AI640" s="67"/>
      <c r="AJ640" s="67"/>
      <c r="AK640" s="67"/>
      <c r="AL640" s="67"/>
      <c r="AM640" s="67"/>
      <c r="AN640" s="67"/>
      <c r="AO640" s="67"/>
      <c r="AP640" s="67"/>
      <c r="AQ640" s="67"/>
      <c r="AR640" s="67"/>
      <c r="AS640" s="67"/>
      <c r="AT640" s="67"/>
      <c r="AU640" s="67"/>
      <c r="AV640" s="67"/>
      <c r="AW640" s="67"/>
      <c r="AX640" s="67"/>
      <c r="AY640" s="67"/>
      <c r="AZ640" s="67"/>
      <c r="BA640" s="67"/>
      <c r="BB640" s="67"/>
      <c r="BC640" s="67"/>
      <c r="BD640" s="67"/>
      <c r="BE640" s="67"/>
      <c r="BF640" s="67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</row>
    <row r="641" spans="1:93" ht="14.2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67"/>
      <c r="X641" s="67"/>
      <c r="Y641" s="67"/>
      <c r="Z641" s="67"/>
      <c r="AA641" s="67"/>
      <c r="AB641" s="67"/>
      <c r="AC641" s="67"/>
      <c r="AD641" s="67"/>
      <c r="AE641" s="67"/>
      <c r="AF641" s="67"/>
      <c r="AG641" s="67"/>
      <c r="AH641" s="67"/>
      <c r="AI641" s="67"/>
      <c r="AJ641" s="67"/>
      <c r="AK641" s="67"/>
      <c r="AL641" s="67"/>
      <c r="AM641" s="67"/>
      <c r="AN641" s="67"/>
      <c r="AO641" s="67"/>
      <c r="AP641" s="67"/>
      <c r="AQ641" s="67"/>
      <c r="AR641" s="67"/>
      <c r="AS641" s="67"/>
      <c r="AT641" s="67"/>
      <c r="AU641" s="67"/>
      <c r="AV641" s="67"/>
      <c r="AW641" s="67"/>
      <c r="AX641" s="67"/>
      <c r="AY641" s="67"/>
      <c r="AZ641" s="67"/>
      <c r="BA641" s="67"/>
      <c r="BB641" s="67"/>
      <c r="BC641" s="67"/>
      <c r="BD641" s="67"/>
      <c r="BE641" s="67"/>
      <c r="BF641" s="67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</row>
    <row r="642" spans="1:93" ht="14.2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67"/>
      <c r="X642" s="67"/>
      <c r="Y642" s="67"/>
      <c r="Z642" s="67"/>
      <c r="AA642" s="67"/>
      <c r="AB642" s="67"/>
      <c r="AC642" s="67"/>
      <c r="AD642" s="67"/>
      <c r="AE642" s="67"/>
      <c r="AF642" s="67"/>
      <c r="AG642" s="67"/>
      <c r="AH642" s="67"/>
      <c r="AI642" s="67"/>
      <c r="AJ642" s="67"/>
      <c r="AK642" s="67"/>
      <c r="AL642" s="67"/>
      <c r="AM642" s="67"/>
      <c r="AN642" s="67"/>
      <c r="AO642" s="67"/>
      <c r="AP642" s="67"/>
      <c r="AQ642" s="67"/>
      <c r="AR642" s="67"/>
      <c r="AS642" s="67"/>
      <c r="AT642" s="67"/>
      <c r="AU642" s="67"/>
      <c r="AV642" s="67"/>
      <c r="AW642" s="67"/>
      <c r="AX642" s="67"/>
      <c r="AY642" s="67"/>
      <c r="AZ642" s="67"/>
      <c r="BA642" s="67"/>
      <c r="BB642" s="67"/>
      <c r="BC642" s="67"/>
      <c r="BD642" s="67"/>
      <c r="BE642" s="67"/>
      <c r="BF642" s="67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</row>
    <row r="643" spans="1:93" ht="14.2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67"/>
      <c r="X643" s="67"/>
      <c r="Y643" s="67"/>
      <c r="Z643" s="67"/>
      <c r="AA643" s="67"/>
      <c r="AB643" s="67"/>
      <c r="AC643" s="67"/>
      <c r="AD643" s="67"/>
      <c r="AE643" s="67"/>
      <c r="AF643" s="67"/>
      <c r="AG643" s="67"/>
      <c r="AH643" s="67"/>
      <c r="AI643" s="67"/>
      <c r="AJ643" s="67"/>
      <c r="AK643" s="67"/>
      <c r="AL643" s="67"/>
      <c r="AM643" s="67"/>
      <c r="AN643" s="67"/>
      <c r="AO643" s="67"/>
      <c r="AP643" s="67"/>
      <c r="AQ643" s="67"/>
      <c r="AR643" s="67"/>
      <c r="AS643" s="67"/>
      <c r="AT643" s="67"/>
      <c r="AU643" s="67"/>
      <c r="AV643" s="67"/>
      <c r="AW643" s="67"/>
      <c r="AX643" s="67"/>
      <c r="AY643" s="67"/>
      <c r="AZ643" s="67"/>
      <c r="BA643" s="67"/>
      <c r="BB643" s="67"/>
      <c r="BC643" s="67"/>
      <c r="BD643" s="67"/>
      <c r="BE643" s="67"/>
      <c r="BF643" s="67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</row>
    <row r="644" spans="1:93" ht="14.2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67"/>
      <c r="X644" s="67"/>
      <c r="Y644" s="67"/>
      <c r="Z644" s="67"/>
      <c r="AA644" s="67"/>
      <c r="AB644" s="67"/>
      <c r="AC644" s="67"/>
      <c r="AD644" s="67"/>
      <c r="AE644" s="67"/>
      <c r="AF644" s="67"/>
      <c r="AG644" s="67"/>
      <c r="AH644" s="67"/>
      <c r="AI644" s="67"/>
      <c r="AJ644" s="67"/>
      <c r="AK644" s="67"/>
      <c r="AL644" s="67"/>
      <c r="AM644" s="67"/>
      <c r="AN644" s="67"/>
      <c r="AO644" s="67"/>
      <c r="AP644" s="67"/>
      <c r="AQ644" s="67"/>
      <c r="AR644" s="67"/>
      <c r="AS644" s="67"/>
      <c r="AT644" s="67"/>
      <c r="AU644" s="67"/>
      <c r="AV644" s="67"/>
      <c r="AW644" s="67"/>
      <c r="AX644" s="67"/>
      <c r="AY644" s="67"/>
      <c r="AZ644" s="67"/>
      <c r="BA644" s="67"/>
      <c r="BB644" s="67"/>
      <c r="BC644" s="67"/>
      <c r="BD644" s="67"/>
      <c r="BE644" s="67"/>
      <c r="BF644" s="67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</row>
    <row r="645" spans="1:93" ht="14.2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67"/>
      <c r="X645" s="67"/>
      <c r="Y645" s="67"/>
      <c r="Z645" s="67"/>
      <c r="AA645" s="67"/>
      <c r="AB645" s="67"/>
      <c r="AC645" s="67"/>
      <c r="AD645" s="67"/>
      <c r="AE645" s="67"/>
      <c r="AF645" s="67"/>
      <c r="AG645" s="67"/>
      <c r="AH645" s="67"/>
      <c r="AI645" s="67"/>
      <c r="AJ645" s="67"/>
      <c r="AK645" s="67"/>
      <c r="AL645" s="67"/>
      <c r="AM645" s="67"/>
      <c r="AN645" s="67"/>
      <c r="AO645" s="67"/>
      <c r="AP645" s="67"/>
      <c r="AQ645" s="67"/>
      <c r="AR645" s="67"/>
      <c r="AS645" s="67"/>
      <c r="AT645" s="67"/>
      <c r="AU645" s="67"/>
      <c r="AV645" s="67"/>
      <c r="AW645" s="67"/>
      <c r="AX645" s="67"/>
      <c r="AY645" s="67"/>
      <c r="AZ645" s="67"/>
      <c r="BA645" s="67"/>
      <c r="BB645" s="67"/>
      <c r="BC645" s="67"/>
      <c r="BD645" s="67"/>
      <c r="BE645" s="67"/>
      <c r="BF645" s="67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</row>
    <row r="646" spans="1:93" ht="14.2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67"/>
      <c r="X646" s="67"/>
      <c r="Y646" s="67"/>
      <c r="Z646" s="67"/>
      <c r="AA646" s="67"/>
      <c r="AB646" s="67"/>
      <c r="AC646" s="67"/>
      <c r="AD646" s="67"/>
      <c r="AE646" s="67"/>
      <c r="AF646" s="67"/>
      <c r="AG646" s="67"/>
      <c r="AH646" s="67"/>
      <c r="AI646" s="67"/>
      <c r="AJ646" s="67"/>
      <c r="AK646" s="67"/>
      <c r="AL646" s="67"/>
      <c r="AM646" s="67"/>
      <c r="AN646" s="67"/>
      <c r="AO646" s="67"/>
      <c r="AP646" s="67"/>
      <c r="AQ646" s="67"/>
      <c r="AR646" s="67"/>
      <c r="AS646" s="67"/>
      <c r="AT646" s="67"/>
      <c r="AU646" s="67"/>
      <c r="AV646" s="67"/>
      <c r="AW646" s="67"/>
      <c r="AX646" s="67"/>
      <c r="AY646" s="67"/>
      <c r="AZ646" s="67"/>
      <c r="BA646" s="67"/>
      <c r="BB646" s="67"/>
      <c r="BC646" s="67"/>
      <c r="BD646" s="67"/>
      <c r="BE646" s="67"/>
      <c r="BF646" s="67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</row>
    <row r="647" spans="1:93" ht="14.2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67"/>
      <c r="X647" s="67"/>
      <c r="Y647" s="67"/>
      <c r="Z647" s="67"/>
      <c r="AA647" s="67"/>
      <c r="AB647" s="67"/>
      <c r="AC647" s="67"/>
      <c r="AD647" s="67"/>
      <c r="AE647" s="67"/>
      <c r="AF647" s="67"/>
      <c r="AG647" s="67"/>
      <c r="AH647" s="67"/>
      <c r="AI647" s="67"/>
      <c r="AJ647" s="67"/>
      <c r="AK647" s="67"/>
      <c r="AL647" s="67"/>
      <c r="AM647" s="67"/>
      <c r="AN647" s="67"/>
      <c r="AO647" s="67"/>
      <c r="AP647" s="67"/>
      <c r="AQ647" s="67"/>
      <c r="AR647" s="67"/>
      <c r="AS647" s="67"/>
      <c r="AT647" s="67"/>
      <c r="AU647" s="67"/>
      <c r="AV647" s="67"/>
      <c r="AW647" s="67"/>
      <c r="AX647" s="67"/>
      <c r="AY647" s="67"/>
      <c r="AZ647" s="67"/>
      <c r="BA647" s="67"/>
      <c r="BB647" s="67"/>
      <c r="BC647" s="67"/>
      <c r="BD647" s="67"/>
      <c r="BE647" s="67"/>
      <c r="BF647" s="67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</row>
    <row r="648" spans="1:93" ht="14.2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67"/>
      <c r="X648" s="67"/>
      <c r="Y648" s="67"/>
      <c r="Z648" s="67"/>
      <c r="AA648" s="67"/>
      <c r="AB648" s="67"/>
      <c r="AC648" s="67"/>
      <c r="AD648" s="67"/>
      <c r="AE648" s="67"/>
      <c r="AF648" s="67"/>
      <c r="AG648" s="67"/>
      <c r="AH648" s="67"/>
      <c r="AI648" s="67"/>
      <c r="AJ648" s="67"/>
      <c r="AK648" s="67"/>
      <c r="AL648" s="67"/>
      <c r="AM648" s="67"/>
      <c r="AN648" s="67"/>
      <c r="AO648" s="67"/>
      <c r="AP648" s="67"/>
      <c r="AQ648" s="67"/>
      <c r="AR648" s="67"/>
      <c r="AS648" s="67"/>
      <c r="AT648" s="67"/>
      <c r="AU648" s="67"/>
      <c r="AV648" s="67"/>
      <c r="AW648" s="67"/>
      <c r="AX648" s="67"/>
      <c r="AY648" s="67"/>
      <c r="AZ648" s="67"/>
      <c r="BA648" s="67"/>
      <c r="BB648" s="67"/>
      <c r="BC648" s="67"/>
      <c r="BD648" s="67"/>
      <c r="BE648" s="67"/>
      <c r="BF648" s="67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</row>
    <row r="649" spans="1:93" ht="14.2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67"/>
      <c r="X649" s="67"/>
      <c r="Y649" s="67"/>
      <c r="Z649" s="67"/>
      <c r="AA649" s="67"/>
      <c r="AB649" s="67"/>
      <c r="AC649" s="67"/>
      <c r="AD649" s="67"/>
      <c r="AE649" s="67"/>
      <c r="AF649" s="67"/>
      <c r="AG649" s="67"/>
      <c r="AH649" s="67"/>
      <c r="AI649" s="67"/>
      <c r="AJ649" s="67"/>
      <c r="AK649" s="67"/>
      <c r="AL649" s="67"/>
      <c r="AM649" s="67"/>
      <c r="AN649" s="67"/>
      <c r="AO649" s="67"/>
      <c r="AP649" s="67"/>
      <c r="AQ649" s="67"/>
      <c r="AR649" s="67"/>
      <c r="AS649" s="67"/>
      <c r="AT649" s="67"/>
      <c r="AU649" s="67"/>
      <c r="AV649" s="67"/>
      <c r="AW649" s="67"/>
      <c r="AX649" s="67"/>
      <c r="AY649" s="67"/>
      <c r="AZ649" s="67"/>
      <c r="BA649" s="67"/>
      <c r="BB649" s="67"/>
      <c r="BC649" s="67"/>
      <c r="BD649" s="67"/>
      <c r="BE649" s="67"/>
      <c r="BF649" s="67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</row>
    <row r="650" spans="1:93" ht="14.2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67"/>
      <c r="X650" s="67"/>
      <c r="Y650" s="67"/>
      <c r="Z650" s="67"/>
      <c r="AA650" s="67"/>
      <c r="AB650" s="67"/>
      <c r="AC650" s="67"/>
      <c r="AD650" s="67"/>
      <c r="AE650" s="67"/>
      <c r="AF650" s="67"/>
      <c r="AG650" s="67"/>
      <c r="AH650" s="67"/>
      <c r="AI650" s="67"/>
      <c r="AJ650" s="67"/>
      <c r="AK650" s="67"/>
      <c r="AL650" s="67"/>
      <c r="AM650" s="67"/>
      <c r="AN650" s="67"/>
      <c r="AO650" s="67"/>
      <c r="AP650" s="67"/>
      <c r="AQ650" s="67"/>
      <c r="AR650" s="67"/>
      <c r="AS650" s="67"/>
      <c r="AT650" s="67"/>
      <c r="AU650" s="67"/>
      <c r="AV650" s="67"/>
      <c r="AW650" s="67"/>
      <c r="AX650" s="67"/>
      <c r="AY650" s="67"/>
      <c r="AZ650" s="67"/>
      <c r="BA650" s="67"/>
      <c r="BB650" s="67"/>
      <c r="BC650" s="67"/>
      <c r="BD650" s="67"/>
      <c r="BE650" s="67"/>
      <c r="BF650" s="67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</row>
    <row r="651" spans="1:93" ht="14.2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67"/>
      <c r="X651" s="67"/>
      <c r="Y651" s="67"/>
      <c r="Z651" s="67"/>
      <c r="AA651" s="67"/>
      <c r="AB651" s="67"/>
      <c r="AC651" s="67"/>
      <c r="AD651" s="67"/>
      <c r="AE651" s="67"/>
      <c r="AF651" s="67"/>
      <c r="AG651" s="67"/>
      <c r="AH651" s="67"/>
      <c r="AI651" s="67"/>
      <c r="AJ651" s="67"/>
      <c r="AK651" s="67"/>
      <c r="AL651" s="67"/>
      <c r="AM651" s="67"/>
      <c r="AN651" s="67"/>
      <c r="AO651" s="67"/>
      <c r="AP651" s="67"/>
      <c r="AQ651" s="67"/>
      <c r="AR651" s="67"/>
      <c r="AS651" s="67"/>
      <c r="AT651" s="67"/>
      <c r="AU651" s="67"/>
      <c r="AV651" s="67"/>
      <c r="AW651" s="67"/>
      <c r="AX651" s="67"/>
      <c r="AY651" s="67"/>
      <c r="AZ651" s="67"/>
      <c r="BA651" s="67"/>
      <c r="BB651" s="67"/>
      <c r="BC651" s="67"/>
      <c r="BD651" s="67"/>
      <c r="BE651" s="67"/>
      <c r="BF651" s="67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</row>
    <row r="652" spans="1:93" ht="14.2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67"/>
      <c r="X652" s="67"/>
      <c r="Y652" s="67"/>
      <c r="Z652" s="67"/>
      <c r="AA652" s="67"/>
      <c r="AB652" s="67"/>
      <c r="AC652" s="67"/>
      <c r="AD652" s="67"/>
      <c r="AE652" s="67"/>
      <c r="AF652" s="67"/>
      <c r="AG652" s="67"/>
      <c r="AH652" s="67"/>
      <c r="AI652" s="67"/>
      <c r="AJ652" s="67"/>
      <c r="AK652" s="67"/>
      <c r="AL652" s="67"/>
      <c r="AM652" s="67"/>
      <c r="AN652" s="67"/>
      <c r="AO652" s="67"/>
      <c r="AP652" s="67"/>
      <c r="AQ652" s="67"/>
      <c r="AR652" s="67"/>
      <c r="AS652" s="67"/>
      <c r="AT652" s="67"/>
      <c r="AU652" s="67"/>
      <c r="AV652" s="67"/>
      <c r="AW652" s="67"/>
      <c r="AX652" s="67"/>
      <c r="AY652" s="67"/>
      <c r="AZ652" s="67"/>
      <c r="BA652" s="67"/>
      <c r="BB652" s="67"/>
      <c r="BC652" s="67"/>
      <c r="BD652" s="67"/>
      <c r="BE652" s="67"/>
      <c r="BF652" s="67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</row>
    <row r="653" spans="1:93" ht="14.2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67"/>
      <c r="X653" s="67"/>
      <c r="Y653" s="67"/>
      <c r="Z653" s="67"/>
      <c r="AA653" s="67"/>
      <c r="AB653" s="67"/>
      <c r="AC653" s="67"/>
      <c r="AD653" s="67"/>
      <c r="AE653" s="67"/>
      <c r="AF653" s="67"/>
      <c r="AG653" s="67"/>
      <c r="AH653" s="67"/>
      <c r="AI653" s="67"/>
      <c r="AJ653" s="67"/>
      <c r="AK653" s="67"/>
      <c r="AL653" s="67"/>
      <c r="AM653" s="67"/>
      <c r="AN653" s="67"/>
      <c r="AO653" s="67"/>
      <c r="AP653" s="67"/>
      <c r="AQ653" s="67"/>
      <c r="AR653" s="67"/>
      <c r="AS653" s="67"/>
      <c r="AT653" s="67"/>
      <c r="AU653" s="67"/>
      <c r="AV653" s="67"/>
      <c r="AW653" s="67"/>
      <c r="AX653" s="67"/>
      <c r="AY653" s="67"/>
      <c r="AZ653" s="67"/>
      <c r="BA653" s="67"/>
      <c r="BB653" s="67"/>
      <c r="BC653" s="67"/>
      <c r="BD653" s="67"/>
      <c r="BE653" s="67"/>
      <c r="BF653" s="67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</row>
    <row r="654" spans="1:93" ht="14.2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67"/>
      <c r="X654" s="67"/>
      <c r="Y654" s="67"/>
      <c r="Z654" s="67"/>
      <c r="AA654" s="67"/>
      <c r="AB654" s="67"/>
      <c r="AC654" s="67"/>
      <c r="AD654" s="67"/>
      <c r="AE654" s="67"/>
      <c r="AF654" s="67"/>
      <c r="AG654" s="67"/>
      <c r="AH654" s="67"/>
      <c r="AI654" s="67"/>
      <c r="AJ654" s="67"/>
      <c r="AK654" s="67"/>
      <c r="AL654" s="67"/>
      <c r="AM654" s="67"/>
      <c r="AN654" s="67"/>
      <c r="AO654" s="67"/>
      <c r="AP654" s="67"/>
      <c r="AQ654" s="67"/>
      <c r="AR654" s="67"/>
      <c r="AS654" s="67"/>
      <c r="AT654" s="67"/>
      <c r="AU654" s="67"/>
      <c r="AV654" s="67"/>
      <c r="AW654" s="67"/>
      <c r="AX654" s="67"/>
      <c r="AY654" s="67"/>
      <c r="AZ654" s="67"/>
      <c r="BA654" s="67"/>
      <c r="BB654" s="67"/>
      <c r="BC654" s="67"/>
      <c r="BD654" s="67"/>
      <c r="BE654" s="67"/>
      <c r="BF654" s="67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</row>
    <row r="655" spans="1:93" ht="14.2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67"/>
      <c r="X655" s="67"/>
      <c r="Y655" s="67"/>
      <c r="Z655" s="67"/>
      <c r="AA655" s="67"/>
      <c r="AB655" s="67"/>
      <c r="AC655" s="67"/>
      <c r="AD655" s="67"/>
      <c r="AE655" s="67"/>
      <c r="AF655" s="67"/>
      <c r="AG655" s="67"/>
      <c r="AH655" s="67"/>
      <c r="AI655" s="67"/>
      <c r="AJ655" s="67"/>
      <c r="AK655" s="67"/>
      <c r="AL655" s="67"/>
      <c r="AM655" s="67"/>
      <c r="AN655" s="67"/>
      <c r="AO655" s="67"/>
      <c r="AP655" s="67"/>
      <c r="AQ655" s="67"/>
      <c r="AR655" s="67"/>
      <c r="AS655" s="67"/>
      <c r="AT655" s="67"/>
      <c r="AU655" s="67"/>
      <c r="AV655" s="67"/>
      <c r="AW655" s="67"/>
      <c r="AX655" s="67"/>
      <c r="AY655" s="67"/>
      <c r="AZ655" s="67"/>
      <c r="BA655" s="67"/>
      <c r="BB655" s="67"/>
      <c r="BC655" s="67"/>
      <c r="BD655" s="67"/>
      <c r="BE655" s="67"/>
      <c r="BF655" s="67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</row>
    <row r="656" spans="1:93" ht="14.2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67"/>
      <c r="X656" s="67"/>
      <c r="Y656" s="67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7"/>
      <c r="AO656" s="67"/>
      <c r="AP656" s="67"/>
      <c r="AQ656" s="67"/>
      <c r="AR656" s="67"/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</row>
    <row r="657" spans="1:93" ht="14.2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67"/>
      <c r="X657" s="67"/>
      <c r="Y657" s="67"/>
      <c r="Z657" s="67"/>
      <c r="AA657" s="67"/>
      <c r="AB657" s="67"/>
      <c r="AC657" s="67"/>
      <c r="AD657" s="67"/>
      <c r="AE657" s="67"/>
      <c r="AF657" s="67"/>
      <c r="AG657" s="67"/>
      <c r="AH657" s="67"/>
      <c r="AI657" s="67"/>
      <c r="AJ657" s="67"/>
      <c r="AK657" s="67"/>
      <c r="AL657" s="67"/>
      <c r="AM657" s="67"/>
      <c r="AN657" s="67"/>
      <c r="AO657" s="67"/>
      <c r="AP657" s="67"/>
      <c r="AQ657" s="67"/>
      <c r="AR657" s="67"/>
      <c r="AS657" s="67"/>
      <c r="AT657" s="67"/>
      <c r="AU657" s="67"/>
      <c r="AV657" s="67"/>
      <c r="AW657" s="67"/>
      <c r="AX657" s="67"/>
      <c r="AY657" s="67"/>
      <c r="AZ657" s="67"/>
      <c r="BA657" s="67"/>
      <c r="BB657" s="67"/>
      <c r="BC657" s="67"/>
      <c r="BD657" s="67"/>
      <c r="BE657" s="67"/>
      <c r="BF657" s="67"/>
      <c r="BG657" s="67"/>
      <c r="BH657" s="67"/>
      <c r="BI657" s="67"/>
      <c r="BJ657" s="67"/>
      <c r="BK657" s="67"/>
      <c r="BL657" s="67"/>
      <c r="BM657" s="67"/>
      <c r="BN657" s="67"/>
      <c r="BO657" s="67"/>
      <c r="BP657" s="67"/>
      <c r="BQ657" s="67"/>
      <c r="BR657" s="67"/>
      <c r="BS657" s="67"/>
      <c r="BT657" s="67"/>
      <c r="BU657" s="67"/>
      <c r="BV657" s="67"/>
      <c r="BW657" s="67"/>
      <c r="BX657" s="67"/>
      <c r="BY657" s="67"/>
      <c r="BZ657" s="67"/>
      <c r="CA657" s="67"/>
      <c r="CB657" s="67"/>
      <c r="CC657" s="67"/>
      <c r="CD657" s="67"/>
      <c r="CE657" s="67"/>
      <c r="CF657" s="67"/>
      <c r="CG657" s="67"/>
      <c r="CH657" s="67"/>
      <c r="CI657" s="67"/>
      <c r="CJ657" s="67"/>
      <c r="CK657" s="67"/>
      <c r="CL657" s="67"/>
      <c r="CM657" s="67"/>
      <c r="CN657" s="67"/>
      <c r="CO657" s="67"/>
    </row>
    <row r="658" spans="1:93" ht="14.2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67"/>
      <c r="X658" s="67"/>
      <c r="Y658" s="67"/>
      <c r="Z658" s="67"/>
      <c r="AA658" s="67"/>
      <c r="AB658" s="67"/>
      <c r="AC658" s="67"/>
      <c r="AD658" s="67"/>
      <c r="AE658" s="67"/>
      <c r="AF658" s="67"/>
      <c r="AG658" s="67"/>
      <c r="AH658" s="67"/>
      <c r="AI658" s="67"/>
      <c r="AJ658" s="67"/>
      <c r="AK658" s="67"/>
      <c r="AL658" s="67"/>
      <c r="AM658" s="67"/>
      <c r="AN658" s="67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/>
      <c r="BC658" s="67"/>
      <c r="BD658" s="67"/>
      <c r="BE658" s="67"/>
      <c r="BF658" s="67"/>
      <c r="BG658" s="67"/>
      <c r="BH658" s="67"/>
      <c r="BI658" s="67"/>
      <c r="BJ658" s="67"/>
      <c r="BK658" s="67"/>
      <c r="BL658" s="67"/>
      <c r="BM658" s="67"/>
      <c r="BN658" s="67"/>
      <c r="BO658" s="67"/>
      <c r="BP658" s="67"/>
      <c r="BQ658" s="67"/>
      <c r="BR658" s="67"/>
      <c r="BS658" s="67"/>
      <c r="BT658" s="67"/>
      <c r="BU658" s="67"/>
      <c r="BV658" s="67"/>
      <c r="BW658" s="67"/>
      <c r="BX658" s="67"/>
      <c r="BY658" s="67"/>
      <c r="BZ658" s="67"/>
      <c r="CA658" s="67"/>
      <c r="CB658" s="67"/>
      <c r="CC658" s="67"/>
      <c r="CD658" s="67"/>
      <c r="CE658" s="67"/>
      <c r="CF658" s="67"/>
      <c r="CG658" s="67"/>
      <c r="CH658" s="67"/>
      <c r="CI658" s="67"/>
      <c r="CJ658" s="67"/>
      <c r="CK658" s="67"/>
      <c r="CL658" s="67"/>
      <c r="CM658" s="67"/>
      <c r="CN658" s="67"/>
      <c r="CO658" s="67"/>
    </row>
    <row r="659" spans="1:93" ht="14.2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67"/>
      <c r="X659" s="67"/>
      <c r="Y659" s="67"/>
      <c r="Z659" s="67"/>
      <c r="AA659" s="67"/>
      <c r="AB659" s="67"/>
      <c r="AC659" s="67"/>
      <c r="AD659" s="67"/>
      <c r="AE659" s="67"/>
      <c r="AF659" s="67"/>
      <c r="AG659" s="67"/>
      <c r="AH659" s="67"/>
      <c r="AI659" s="67"/>
      <c r="AJ659" s="67"/>
      <c r="AK659" s="67"/>
      <c r="AL659" s="67"/>
      <c r="AM659" s="67"/>
      <c r="AN659" s="67"/>
      <c r="AO659" s="67"/>
      <c r="AP659" s="67"/>
      <c r="AQ659" s="67"/>
      <c r="AR659" s="67"/>
      <c r="AS659" s="67"/>
      <c r="AT659" s="67"/>
      <c r="AU659" s="67"/>
      <c r="AV659" s="67"/>
      <c r="AW659" s="67"/>
      <c r="AX659" s="67"/>
      <c r="AY659" s="67"/>
      <c r="AZ659" s="67"/>
      <c r="BA659" s="67"/>
      <c r="BB659" s="67"/>
      <c r="BC659" s="67"/>
      <c r="BD659" s="67"/>
      <c r="BE659" s="67"/>
      <c r="BF659" s="67"/>
      <c r="BG659" s="67"/>
      <c r="BH659" s="67"/>
      <c r="BI659" s="67"/>
      <c r="BJ659" s="67"/>
      <c r="BK659" s="67"/>
      <c r="BL659" s="67"/>
      <c r="BM659" s="67"/>
      <c r="BN659" s="67"/>
      <c r="BO659" s="67"/>
      <c r="BP659" s="67"/>
      <c r="BQ659" s="67"/>
      <c r="BR659" s="67"/>
      <c r="BS659" s="67"/>
      <c r="BT659" s="67"/>
      <c r="BU659" s="67"/>
      <c r="BV659" s="67"/>
      <c r="BW659" s="67"/>
      <c r="BX659" s="67"/>
      <c r="BY659" s="67"/>
      <c r="BZ659" s="67"/>
      <c r="CA659" s="67"/>
      <c r="CB659" s="67"/>
      <c r="CC659" s="67"/>
      <c r="CD659" s="67"/>
      <c r="CE659" s="67"/>
      <c r="CF659" s="67"/>
      <c r="CG659" s="67"/>
      <c r="CH659" s="67"/>
      <c r="CI659" s="67"/>
      <c r="CJ659" s="67"/>
      <c r="CK659" s="67"/>
      <c r="CL659" s="67"/>
      <c r="CM659" s="67"/>
      <c r="CN659" s="67"/>
      <c r="CO659" s="67"/>
    </row>
    <row r="660" spans="1:93" ht="14.2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67"/>
      <c r="X660" s="67"/>
      <c r="Y660" s="67"/>
      <c r="Z660" s="67"/>
      <c r="AA660" s="67"/>
      <c r="AB660" s="67"/>
      <c r="AC660" s="67"/>
      <c r="AD660" s="67"/>
      <c r="AE660" s="67"/>
      <c r="AF660" s="67"/>
      <c r="AG660" s="67"/>
      <c r="AH660" s="67"/>
      <c r="AI660" s="67"/>
      <c r="AJ660" s="67"/>
      <c r="AK660" s="67"/>
      <c r="AL660" s="67"/>
      <c r="AM660" s="67"/>
      <c r="AN660" s="67"/>
      <c r="AO660" s="67"/>
      <c r="AP660" s="67"/>
      <c r="AQ660" s="67"/>
      <c r="AR660" s="67"/>
      <c r="AS660" s="67"/>
      <c r="AT660" s="67"/>
      <c r="AU660" s="67"/>
      <c r="AV660" s="67"/>
      <c r="AW660" s="67"/>
      <c r="AX660" s="67"/>
      <c r="AY660" s="67"/>
      <c r="AZ660" s="67"/>
      <c r="BA660" s="67"/>
      <c r="BB660" s="67"/>
      <c r="BC660" s="67"/>
      <c r="BD660" s="67"/>
      <c r="BE660" s="67"/>
      <c r="BF660" s="67"/>
      <c r="BG660" s="67"/>
      <c r="BH660" s="67"/>
      <c r="BI660" s="67"/>
      <c r="BJ660" s="67"/>
      <c r="BK660" s="67"/>
      <c r="BL660" s="67"/>
      <c r="BM660" s="67"/>
      <c r="BN660" s="67"/>
      <c r="BO660" s="67"/>
      <c r="BP660" s="67"/>
      <c r="BQ660" s="67"/>
      <c r="BR660" s="67"/>
      <c r="BS660" s="67"/>
      <c r="BT660" s="67"/>
      <c r="BU660" s="67"/>
      <c r="BV660" s="67"/>
      <c r="BW660" s="67"/>
      <c r="BX660" s="67"/>
      <c r="BY660" s="67"/>
      <c r="BZ660" s="67"/>
      <c r="CA660" s="67"/>
      <c r="CB660" s="67"/>
      <c r="CC660" s="67"/>
      <c r="CD660" s="67"/>
      <c r="CE660" s="67"/>
      <c r="CF660" s="67"/>
      <c r="CG660" s="67"/>
      <c r="CH660" s="67"/>
      <c r="CI660" s="67"/>
      <c r="CJ660" s="67"/>
      <c r="CK660" s="67"/>
      <c r="CL660" s="67"/>
      <c r="CM660" s="67"/>
      <c r="CN660" s="67"/>
      <c r="CO660" s="67"/>
    </row>
    <row r="661" spans="1:93" ht="14.2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67"/>
      <c r="X661" s="67"/>
      <c r="Y661" s="67"/>
      <c r="Z661" s="67"/>
      <c r="AA661" s="67"/>
      <c r="AB661" s="67"/>
      <c r="AC661" s="67"/>
      <c r="AD661" s="67"/>
      <c r="AE661" s="67"/>
      <c r="AF661" s="67"/>
      <c r="AG661" s="67"/>
      <c r="AH661" s="67"/>
      <c r="AI661" s="67"/>
      <c r="AJ661" s="67"/>
      <c r="AK661" s="67"/>
      <c r="AL661" s="67"/>
      <c r="AM661" s="67"/>
      <c r="AN661" s="67"/>
      <c r="AO661" s="67"/>
      <c r="AP661" s="67"/>
      <c r="AQ661" s="67"/>
      <c r="AR661" s="67"/>
      <c r="AS661" s="67"/>
      <c r="AT661" s="67"/>
      <c r="AU661" s="67"/>
      <c r="AV661" s="67"/>
      <c r="AW661" s="67"/>
      <c r="AX661" s="67"/>
      <c r="AY661" s="67"/>
      <c r="AZ661" s="67"/>
      <c r="BA661" s="67"/>
      <c r="BB661" s="67"/>
      <c r="BC661" s="67"/>
      <c r="BD661" s="67"/>
      <c r="BE661" s="67"/>
      <c r="BF661" s="67"/>
      <c r="BG661" s="67"/>
      <c r="BH661" s="67"/>
      <c r="BI661" s="67"/>
      <c r="BJ661" s="67"/>
      <c r="BK661" s="67"/>
      <c r="BL661" s="67"/>
      <c r="BM661" s="67"/>
      <c r="BN661" s="67"/>
      <c r="BO661" s="67"/>
      <c r="BP661" s="67"/>
      <c r="BQ661" s="67"/>
      <c r="BR661" s="67"/>
      <c r="BS661" s="67"/>
      <c r="BT661" s="67"/>
      <c r="BU661" s="67"/>
      <c r="BV661" s="67"/>
      <c r="BW661" s="67"/>
      <c r="BX661" s="67"/>
      <c r="BY661" s="67"/>
      <c r="BZ661" s="67"/>
      <c r="CA661" s="67"/>
      <c r="CB661" s="67"/>
      <c r="CC661" s="67"/>
      <c r="CD661" s="67"/>
      <c r="CE661" s="67"/>
      <c r="CF661" s="67"/>
      <c r="CG661" s="67"/>
      <c r="CH661" s="67"/>
      <c r="CI661" s="67"/>
      <c r="CJ661" s="67"/>
      <c r="CK661" s="67"/>
      <c r="CL661" s="67"/>
      <c r="CM661" s="67"/>
      <c r="CN661" s="67"/>
      <c r="CO661" s="67"/>
    </row>
    <row r="662" spans="1:93" ht="14.2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67"/>
      <c r="X662" s="67"/>
      <c r="Y662" s="67"/>
      <c r="Z662" s="67"/>
      <c r="AA662" s="67"/>
      <c r="AB662" s="67"/>
      <c r="AC662" s="67"/>
      <c r="AD662" s="67"/>
      <c r="AE662" s="67"/>
      <c r="AF662" s="67"/>
      <c r="AG662" s="67"/>
      <c r="AH662" s="67"/>
      <c r="AI662" s="67"/>
      <c r="AJ662" s="67"/>
      <c r="AK662" s="67"/>
      <c r="AL662" s="67"/>
      <c r="AM662" s="67"/>
      <c r="AN662" s="67"/>
      <c r="AO662" s="67"/>
      <c r="AP662" s="67"/>
      <c r="AQ662" s="67"/>
      <c r="AR662" s="67"/>
      <c r="AS662" s="67"/>
      <c r="AT662" s="67"/>
      <c r="AU662" s="67"/>
      <c r="AV662" s="67"/>
      <c r="AW662" s="67"/>
      <c r="AX662" s="67"/>
      <c r="AY662" s="67"/>
      <c r="AZ662" s="67"/>
      <c r="BA662" s="67"/>
      <c r="BB662" s="67"/>
      <c r="BC662" s="67"/>
      <c r="BD662" s="67"/>
      <c r="BE662" s="67"/>
      <c r="BF662" s="67"/>
      <c r="BG662" s="67"/>
      <c r="BH662" s="67"/>
      <c r="BI662" s="67"/>
      <c r="BJ662" s="67"/>
      <c r="BK662" s="67"/>
      <c r="BL662" s="67"/>
      <c r="BM662" s="67"/>
      <c r="BN662" s="67"/>
      <c r="BO662" s="67"/>
      <c r="BP662" s="67"/>
      <c r="BQ662" s="67"/>
      <c r="BR662" s="67"/>
      <c r="BS662" s="67"/>
      <c r="BT662" s="67"/>
      <c r="BU662" s="67"/>
      <c r="BV662" s="67"/>
      <c r="BW662" s="67"/>
      <c r="BX662" s="67"/>
      <c r="BY662" s="67"/>
      <c r="BZ662" s="67"/>
      <c r="CA662" s="67"/>
      <c r="CB662" s="67"/>
      <c r="CC662" s="67"/>
      <c r="CD662" s="67"/>
      <c r="CE662" s="67"/>
      <c r="CF662" s="67"/>
      <c r="CG662" s="67"/>
      <c r="CH662" s="67"/>
      <c r="CI662" s="67"/>
      <c r="CJ662" s="67"/>
      <c r="CK662" s="67"/>
      <c r="CL662" s="67"/>
      <c r="CM662" s="67"/>
      <c r="CN662" s="67"/>
      <c r="CO662" s="67"/>
    </row>
    <row r="663" spans="1:93" ht="14.2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67"/>
      <c r="X663" s="67"/>
      <c r="Y663" s="67"/>
      <c r="Z663" s="67"/>
      <c r="AA663" s="67"/>
      <c r="AB663" s="67"/>
      <c r="AC663" s="67"/>
      <c r="AD663" s="67"/>
      <c r="AE663" s="67"/>
      <c r="AF663" s="67"/>
      <c r="AG663" s="67"/>
      <c r="AH663" s="67"/>
      <c r="AI663" s="67"/>
      <c r="AJ663" s="67"/>
      <c r="AK663" s="67"/>
      <c r="AL663" s="67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/>
      <c r="BA663" s="67"/>
      <c r="BB663" s="67"/>
      <c r="BC663" s="67"/>
      <c r="BD663" s="67"/>
      <c r="BE663" s="67"/>
      <c r="BF663" s="67"/>
      <c r="BG663" s="67"/>
      <c r="BH663" s="67"/>
      <c r="BI663" s="67"/>
      <c r="BJ663" s="67"/>
      <c r="BK663" s="67"/>
      <c r="BL663" s="67"/>
      <c r="BM663" s="67"/>
      <c r="BN663" s="67"/>
      <c r="BO663" s="67"/>
      <c r="BP663" s="67"/>
      <c r="BQ663" s="67"/>
      <c r="BR663" s="67"/>
      <c r="BS663" s="67"/>
      <c r="BT663" s="67"/>
      <c r="BU663" s="67"/>
      <c r="BV663" s="67"/>
      <c r="BW663" s="67"/>
      <c r="BX663" s="67"/>
      <c r="BY663" s="67"/>
      <c r="BZ663" s="67"/>
      <c r="CA663" s="67"/>
      <c r="CB663" s="67"/>
      <c r="CC663" s="67"/>
      <c r="CD663" s="67"/>
      <c r="CE663" s="67"/>
      <c r="CF663" s="67"/>
      <c r="CG663" s="67"/>
      <c r="CH663" s="67"/>
      <c r="CI663" s="67"/>
      <c r="CJ663" s="67"/>
      <c r="CK663" s="67"/>
      <c r="CL663" s="67"/>
      <c r="CM663" s="67"/>
      <c r="CN663" s="67"/>
      <c r="CO663" s="67"/>
    </row>
    <row r="664" spans="1:93" ht="14.2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  <c r="AF664" s="67"/>
      <c r="AG664" s="67"/>
      <c r="AH664" s="67"/>
      <c r="AI664" s="67"/>
      <c r="AJ664" s="67"/>
      <c r="AK664" s="67"/>
      <c r="AL664" s="67"/>
      <c r="AM664" s="67"/>
      <c r="AN664" s="67"/>
      <c r="AO664" s="67"/>
      <c r="AP664" s="67"/>
      <c r="AQ664" s="67"/>
      <c r="AR664" s="67"/>
      <c r="AS664" s="67"/>
      <c r="AT664" s="67"/>
      <c r="AU664" s="67"/>
      <c r="AV664" s="67"/>
      <c r="AW664" s="67"/>
      <c r="AX664" s="67"/>
      <c r="AY664" s="67"/>
      <c r="AZ664" s="67"/>
      <c r="BA664" s="67"/>
      <c r="BB664" s="67"/>
      <c r="BC664" s="67"/>
      <c r="BD664" s="67"/>
      <c r="BE664" s="67"/>
      <c r="BF664" s="67"/>
      <c r="BG664" s="67"/>
      <c r="BH664" s="67"/>
      <c r="BI664" s="67"/>
      <c r="BJ664" s="67"/>
      <c r="BK664" s="67"/>
      <c r="BL664" s="67"/>
      <c r="BM664" s="67"/>
      <c r="BN664" s="67"/>
      <c r="BO664" s="67"/>
      <c r="BP664" s="67"/>
      <c r="BQ664" s="67"/>
      <c r="BR664" s="67"/>
      <c r="BS664" s="67"/>
      <c r="BT664" s="67"/>
      <c r="BU664" s="67"/>
      <c r="BV664" s="67"/>
      <c r="BW664" s="67"/>
      <c r="BX664" s="67"/>
      <c r="BY664" s="67"/>
      <c r="BZ664" s="67"/>
      <c r="CA664" s="67"/>
      <c r="CB664" s="67"/>
      <c r="CC664" s="67"/>
      <c r="CD664" s="67"/>
      <c r="CE664" s="67"/>
      <c r="CF664" s="67"/>
      <c r="CG664" s="67"/>
      <c r="CH664" s="67"/>
      <c r="CI664" s="67"/>
      <c r="CJ664" s="67"/>
      <c r="CK664" s="67"/>
      <c r="CL664" s="67"/>
      <c r="CM664" s="67"/>
      <c r="CN664" s="67"/>
      <c r="CO664" s="67"/>
    </row>
    <row r="665" spans="1:93" ht="14.2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  <c r="AF665" s="67"/>
      <c r="AG665" s="67"/>
      <c r="AH665" s="67"/>
      <c r="AI665" s="67"/>
      <c r="AJ665" s="67"/>
      <c r="AK665" s="67"/>
      <c r="AL665" s="67"/>
      <c r="AM665" s="67"/>
      <c r="AN665" s="67"/>
      <c r="AO665" s="67"/>
      <c r="AP665" s="67"/>
      <c r="AQ665" s="67"/>
      <c r="AR665" s="67"/>
      <c r="AS665" s="67"/>
      <c r="AT665" s="67"/>
      <c r="AU665" s="67"/>
      <c r="AV665" s="67"/>
      <c r="AW665" s="67"/>
      <c r="AX665" s="67"/>
      <c r="AY665" s="67"/>
      <c r="AZ665" s="67"/>
      <c r="BA665" s="67"/>
      <c r="BB665" s="67"/>
      <c r="BC665" s="67"/>
      <c r="BD665" s="67"/>
      <c r="BE665" s="67"/>
      <c r="BF665" s="67"/>
      <c r="BG665" s="67"/>
      <c r="BH665" s="67"/>
      <c r="BI665" s="67"/>
      <c r="BJ665" s="67"/>
      <c r="BK665" s="67"/>
      <c r="BL665" s="67"/>
      <c r="BM665" s="67"/>
      <c r="BN665" s="67"/>
      <c r="BO665" s="67"/>
      <c r="BP665" s="67"/>
      <c r="BQ665" s="67"/>
      <c r="BR665" s="67"/>
      <c r="BS665" s="67"/>
      <c r="BT665" s="67"/>
      <c r="BU665" s="67"/>
      <c r="BV665" s="67"/>
      <c r="BW665" s="67"/>
      <c r="BX665" s="67"/>
      <c r="BY665" s="67"/>
      <c r="BZ665" s="67"/>
      <c r="CA665" s="67"/>
      <c r="CB665" s="67"/>
      <c r="CC665" s="67"/>
      <c r="CD665" s="67"/>
      <c r="CE665" s="67"/>
      <c r="CF665" s="67"/>
      <c r="CG665" s="67"/>
      <c r="CH665" s="67"/>
      <c r="CI665" s="67"/>
      <c r="CJ665" s="67"/>
      <c r="CK665" s="67"/>
      <c r="CL665" s="67"/>
      <c r="CM665" s="67"/>
      <c r="CN665" s="67"/>
      <c r="CO665" s="67"/>
    </row>
    <row r="666" spans="1:93" ht="14.2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67"/>
      <c r="X666" s="67"/>
      <c r="Y666" s="67"/>
      <c r="Z666" s="67"/>
      <c r="AA666" s="67"/>
      <c r="AB666" s="67"/>
      <c r="AC666" s="67"/>
      <c r="AD666" s="67"/>
      <c r="AE666" s="67"/>
      <c r="AF666" s="67"/>
      <c r="AG666" s="67"/>
      <c r="AH666" s="67"/>
      <c r="AI666" s="67"/>
      <c r="AJ666" s="67"/>
      <c r="AK666" s="67"/>
      <c r="AL666" s="67"/>
      <c r="AM666" s="67"/>
      <c r="AN666" s="67"/>
      <c r="AO666" s="67"/>
      <c r="AP666" s="67"/>
      <c r="AQ666" s="67"/>
      <c r="AR666" s="67"/>
      <c r="AS666" s="67"/>
      <c r="AT666" s="67"/>
      <c r="AU666" s="67"/>
      <c r="AV666" s="67"/>
      <c r="AW666" s="67"/>
      <c r="AX666" s="67"/>
      <c r="AY666" s="67"/>
      <c r="AZ666" s="67"/>
      <c r="BA666" s="67"/>
      <c r="BB666" s="67"/>
      <c r="BC666" s="67"/>
      <c r="BD666" s="67"/>
      <c r="BE666" s="67"/>
      <c r="BF666" s="67"/>
      <c r="BG666" s="67"/>
      <c r="BH666" s="67"/>
      <c r="BI666" s="67"/>
      <c r="BJ666" s="67"/>
      <c r="BK666" s="67"/>
      <c r="BL666" s="67"/>
      <c r="BM666" s="67"/>
      <c r="BN666" s="67"/>
      <c r="BO666" s="67"/>
      <c r="BP666" s="67"/>
      <c r="BQ666" s="67"/>
      <c r="BR666" s="67"/>
      <c r="BS666" s="67"/>
      <c r="BT666" s="67"/>
      <c r="BU666" s="67"/>
      <c r="BV666" s="67"/>
      <c r="BW666" s="67"/>
      <c r="BX666" s="67"/>
      <c r="BY666" s="67"/>
      <c r="BZ666" s="67"/>
      <c r="CA666" s="67"/>
      <c r="CB666" s="67"/>
      <c r="CC666" s="67"/>
      <c r="CD666" s="67"/>
      <c r="CE666" s="67"/>
      <c r="CF666" s="67"/>
      <c r="CG666" s="67"/>
      <c r="CH666" s="67"/>
      <c r="CI666" s="67"/>
      <c r="CJ666" s="67"/>
      <c r="CK666" s="67"/>
      <c r="CL666" s="67"/>
      <c r="CM666" s="67"/>
      <c r="CN666" s="67"/>
      <c r="CO666" s="67"/>
    </row>
    <row r="667" spans="1:93" ht="14.2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67"/>
      <c r="X667" s="67"/>
      <c r="Y667" s="67"/>
      <c r="Z667" s="67"/>
      <c r="AA667" s="67"/>
      <c r="AB667" s="67"/>
      <c r="AC667" s="67"/>
      <c r="AD667" s="67"/>
      <c r="AE667" s="67"/>
      <c r="AF667" s="67"/>
      <c r="AG667" s="67"/>
      <c r="AH667" s="67"/>
      <c r="AI667" s="67"/>
      <c r="AJ667" s="67"/>
      <c r="AK667" s="67"/>
      <c r="AL667" s="67"/>
      <c r="AM667" s="67"/>
      <c r="AN667" s="67"/>
      <c r="AO667" s="67"/>
      <c r="AP667" s="67"/>
      <c r="AQ667" s="67"/>
      <c r="AR667" s="67"/>
      <c r="AS667" s="67"/>
      <c r="AT667" s="67"/>
      <c r="AU667" s="67"/>
      <c r="AV667" s="67"/>
      <c r="AW667" s="67"/>
      <c r="AX667" s="67"/>
      <c r="AY667" s="67"/>
      <c r="AZ667" s="67"/>
      <c r="BA667" s="67"/>
      <c r="BB667" s="67"/>
      <c r="BC667" s="67"/>
      <c r="BD667" s="67"/>
      <c r="BE667" s="67"/>
      <c r="BF667" s="67"/>
      <c r="BG667" s="67"/>
      <c r="BH667" s="67"/>
      <c r="BI667" s="67"/>
      <c r="BJ667" s="67"/>
      <c r="BK667" s="67"/>
      <c r="BL667" s="67"/>
      <c r="BM667" s="67"/>
      <c r="BN667" s="67"/>
      <c r="BO667" s="67"/>
      <c r="BP667" s="67"/>
      <c r="BQ667" s="67"/>
      <c r="BR667" s="67"/>
      <c r="BS667" s="67"/>
      <c r="BT667" s="67"/>
      <c r="BU667" s="67"/>
      <c r="BV667" s="67"/>
      <c r="BW667" s="67"/>
      <c r="BX667" s="67"/>
      <c r="BY667" s="67"/>
      <c r="BZ667" s="67"/>
      <c r="CA667" s="67"/>
      <c r="CB667" s="67"/>
      <c r="CC667" s="67"/>
      <c r="CD667" s="67"/>
      <c r="CE667" s="67"/>
      <c r="CF667" s="67"/>
      <c r="CG667" s="67"/>
      <c r="CH667" s="67"/>
      <c r="CI667" s="67"/>
      <c r="CJ667" s="67"/>
      <c r="CK667" s="67"/>
      <c r="CL667" s="67"/>
      <c r="CM667" s="67"/>
      <c r="CN667" s="67"/>
      <c r="CO667" s="67"/>
    </row>
    <row r="668" spans="1:93" ht="14.2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67"/>
      <c r="X668" s="67"/>
      <c r="Y668" s="67"/>
      <c r="Z668" s="67"/>
      <c r="AA668" s="67"/>
      <c r="AB668" s="67"/>
      <c r="AC668" s="67"/>
      <c r="AD668" s="67"/>
      <c r="AE668" s="67"/>
      <c r="AF668" s="67"/>
      <c r="AG668" s="67"/>
      <c r="AH668" s="67"/>
      <c r="AI668" s="67"/>
      <c r="AJ668" s="67"/>
      <c r="AK668" s="67"/>
      <c r="AL668" s="67"/>
      <c r="AM668" s="67"/>
      <c r="AN668" s="67"/>
      <c r="AO668" s="67"/>
      <c r="AP668" s="67"/>
      <c r="AQ668" s="67"/>
      <c r="AR668" s="67"/>
      <c r="AS668" s="67"/>
      <c r="AT668" s="67"/>
      <c r="AU668" s="67"/>
      <c r="AV668" s="67"/>
      <c r="AW668" s="67"/>
      <c r="AX668" s="67"/>
      <c r="AY668" s="67"/>
      <c r="AZ668" s="67"/>
      <c r="BA668" s="67"/>
      <c r="BB668" s="67"/>
      <c r="BC668" s="67"/>
      <c r="BD668" s="67"/>
      <c r="BE668" s="67"/>
      <c r="BF668" s="67"/>
      <c r="BG668" s="67"/>
      <c r="BH668" s="67"/>
      <c r="BI668" s="67"/>
      <c r="BJ668" s="67"/>
      <c r="BK668" s="67"/>
      <c r="BL668" s="67"/>
      <c r="BM668" s="67"/>
      <c r="BN668" s="67"/>
      <c r="BO668" s="67"/>
      <c r="BP668" s="67"/>
      <c r="BQ668" s="67"/>
      <c r="BR668" s="67"/>
      <c r="BS668" s="67"/>
      <c r="BT668" s="67"/>
      <c r="BU668" s="67"/>
      <c r="BV668" s="67"/>
      <c r="BW668" s="67"/>
      <c r="BX668" s="67"/>
      <c r="BY668" s="67"/>
      <c r="BZ668" s="67"/>
      <c r="CA668" s="67"/>
      <c r="CB668" s="67"/>
      <c r="CC668" s="67"/>
      <c r="CD668" s="67"/>
      <c r="CE668" s="67"/>
      <c r="CF668" s="67"/>
      <c r="CG668" s="67"/>
      <c r="CH668" s="67"/>
      <c r="CI668" s="67"/>
      <c r="CJ668" s="67"/>
      <c r="CK668" s="67"/>
      <c r="CL668" s="67"/>
      <c r="CM668" s="67"/>
      <c r="CN668" s="67"/>
      <c r="CO668" s="67"/>
    </row>
    <row r="669" spans="1:93" ht="14.2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  <c r="AF669" s="67"/>
      <c r="AG669" s="67"/>
      <c r="AH669" s="67"/>
      <c r="AI669" s="67"/>
      <c r="AJ669" s="67"/>
      <c r="AK669" s="67"/>
      <c r="AL669" s="67"/>
      <c r="AM669" s="67"/>
      <c r="AN669" s="67"/>
      <c r="AO669" s="67"/>
      <c r="AP669" s="67"/>
      <c r="AQ669" s="67"/>
      <c r="AR669" s="67"/>
      <c r="AS669" s="67"/>
      <c r="AT669" s="67"/>
      <c r="AU669" s="67"/>
      <c r="AV669" s="67"/>
      <c r="AW669" s="67"/>
      <c r="AX669" s="67"/>
      <c r="AY669" s="67"/>
      <c r="AZ669" s="67"/>
      <c r="BA669" s="67"/>
      <c r="BB669" s="67"/>
      <c r="BC669" s="67"/>
      <c r="BD669" s="67"/>
      <c r="BE669" s="67"/>
      <c r="BF669" s="67"/>
      <c r="BG669" s="67"/>
      <c r="BH669" s="67"/>
      <c r="BI669" s="67"/>
      <c r="BJ669" s="67"/>
      <c r="BK669" s="67"/>
      <c r="BL669" s="67"/>
      <c r="BM669" s="67"/>
      <c r="BN669" s="67"/>
      <c r="BO669" s="67"/>
      <c r="BP669" s="67"/>
      <c r="BQ669" s="67"/>
      <c r="BR669" s="67"/>
      <c r="BS669" s="67"/>
      <c r="BT669" s="67"/>
      <c r="BU669" s="67"/>
      <c r="BV669" s="67"/>
      <c r="BW669" s="67"/>
      <c r="BX669" s="67"/>
      <c r="BY669" s="67"/>
      <c r="BZ669" s="67"/>
      <c r="CA669" s="67"/>
      <c r="CB669" s="67"/>
      <c r="CC669" s="67"/>
      <c r="CD669" s="67"/>
      <c r="CE669" s="67"/>
      <c r="CF669" s="67"/>
      <c r="CG669" s="67"/>
      <c r="CH669" s="67"/>
      <c r="CI669" s="67"/>
      <c r="CJ669" s="67"/>
      <c r="CK669" s="67"/>
      <c r="CL669" s="67"/>
      <c r="CM669" s="67"/>
      <c r="CN669" s="67"/>
      <c r="CO669" s="67"/>
    </row>
    <row r="670" spans="1:93" ht="14.2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  <c r="AF670" s="67"/>
      <c r="AG670" s="67"/>
      <c r="AH670" s="67"/>
      <c r="AI670" s="67"/>
      <c r="AJ670" s="67"/>
      <c r="AK670" s="67"/>
      <c r="AL670" s="67"/>
      <c r="AM670" s="67"/>
      <c r="AN670" s="67"/>
      <c r="AO670" s="67"/>
      <c r="AP670" s="67"/>
      <c r="AQ670" s="67"/>
      <c r="AR670" s="67"/>
      <c r="AS670" s="67"/>
      <c r="AT670" s="67"/>
      <c r="AU670" s="67"/>
      <c r="AV670" s="67"/>
      <c r="AW670" s="67"/>
      <c r="AX670" s="67"/>
      <c r="AY670" s="67"/>
      <c r="AZ670" s="67"/>
      <c r="BA670" s="67"/>
      <c r="BB670" s="67"/>
      <c r="BC670" s="67"/>
      <c r="BD670" s="67"/>
      <c r="BE670" s="67"/>
      <c r="BF670" s="67"/>
      <c r="BG670" s="67"/>
      <c r="BH670" s="67"/>
      <c r="BI670" s="67"/>
      <c r="BJ670" s="67"/>
      <c r="BK670" s="67"/>
      <c r="BL670" s="67"/>
      <c r="BM670" s="67"/>
      <c r="BN670" s="67"/>
      <c r="BO670" s="67"/>
      <c r="BP670" s="67"/>
      <c r="BQ670" s="67"/>
      <c r="BR670" s="67"/>
      <c r="BS670" s="67"/>
      <c r="BT670" s="67"/>
      <c r="BU670" s="67"/>
      <c r="BV670" s="67"/>
      <c r="BW670" s="67"/>
      <c r="BX670" s="67"/>
      <c r="BY670" s="67"/>
      <c r="BZ670" s="67"/>
      <c r="CA670" s="67"/>
      <c r="CB670" s="67"/>
      <c r="CC670" s="67"/>
      <c r="CD670" s="67"/>
      <c r="CE670" s="67"/>
      <c r="CF670" s="67"/>
      <c r="CG670" s="67"/>
      <c r="CH670" s="67"/>
      <c r="CI670" s="67"/>
      <c r="CJ670" s="67"/>
      <c r="CK670" s="67"/>
      <c r="CL670" s="67"/>
      <c r="CM670" s="67"/>
      <c r="CN670" s="67"/>
      <c r="CO670" s="67"/>
    </row>
    <row r="671" spans="1:93" ht="14.2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67"/>
      <c r="X671" s="67"/>
      <c r="Y671" s="67"/>
      <c r="Z671" s="67"/>
      <c r="AA671" s="67"/>
      <c r="AB671" s="67"/>
      <c r="AC671" s="67"/>
      <c r="AD671" s="67"/>
      <c r="AE671" s="67"/>
      <c r="AF671" s="67"/>
      <c r="AG671" s="67"/>
      <c r="AH671" s="67"/>
      <c r="AI671" s="67"/>
      <c r="AJ671" s="67"/>
      <c r="AK671" s="67"/>
      <c r="AL671" s="67"/>
      <c r="AM671" s="67"/>
      <c r="AN671" s="67"/>
      <c r="AO671" s="67"/>
      <c r="AP671" s="67"/>
      <c r="AQ671" s="67"/>
      <c r="AR671" s="67"/>
      <c r="AS671" s="67"/>
      <c r="AT671" s="67"/>
      <c r="AU671" s="67"/>
      <c r="AV671" s="67"/>
      <c r="AW671" s="67"/>
      <c r="AX671" s="67"/>
      <c r="AY671" s="67"/>
      <c r="AZ671" s="67"/>
      <c r="BA671" s="67"/>
      <c r="BB671" s="67"/>
      <c r="BC671" s="67"/>
      <c r="BD671" s="67"/>
      <c r="BE671" s="67"/>
      <c r="BF671" s="67"/>
      <c r="BG671" s="67"/>
      <c r="BH671" s="67"/>
      <c r="BI671" s="67"/>
      <c r="BJ671" s="67"/>
      <c r="BK671" s="67"/>
      <c r="BL671" s="67"/>
      <c r="BM671" s="67"/>
      <c r="BN671" s="67"/>
      <c r="BO671" s="67"/>
      <c r="BP671" s="67"/>
      <c r="BQ671" s="67"/>
      <c r="BR671" s="67"/>
      <c r="BS671" s="67"/>
      <c r="BT671" s="67"/>
      <c r="BU671" s="67"/>
      <c r="BV671" s="67"/>
      <c r="BW671" s="67"/>
      <c r="BX671" s="67"/>
      <c r="BY671" s="67"/>
      <c r="BZ671" s="67"/>
      <c r="CA671" s="67"/>
      <c r="CB671" s="67"/>
      <c r="CC671" s="67"/>
      <c r="CD671" s="67"/>
      <c r="CE671" s="67"/>
      <c r="CF671" s="67"/>
      <c r="CG671" s="67"/>
      <c r="CH671" s="67"/>
      <c r="CI671" s="67"/>
      <c r="CJ671" s="67"/>
      <c r="CK671" s="67"/>
      <c r="CL671" s="67"/>
      <c r="CM671" s="67"/>
      <c r="CN671" s="67"/>
      <c r="CO671" s="67"/>
    </row>
    <row r="672" spans="1:93" ht="14.2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67"/>
      <c r="X672" s="67"/>
      <c r="Y672" s="67"/>
      <c r="Z672" s="67"/>
      <c r="AA672" s="67"/>
      <c r="AB672" s="67"/>
      <c r="AC672" s="67"/>
      <c r="AD672" s="67"/>
      <c r="AE672" s="67"/>
      <c r="AF672" s="67"/>
      <c r="AG672" s="67"/>
      <c r="AH672" s="67"/>
      <c r="AI672" s="67"/>
      <c r="AJ672" s="67"/>
      <c r="AK672" s="67"/>
      <c r="AL672" s="67"/>
      <c r="AM672" s="67"/>
      <c r="AN672" s="67"/>
      <c r="AO672" s="67"/>
      <c r="AP672" s="67"/>
      <c r="AQ672" s="67"/>
      <c r="AR672" s="67"/>
      <c r="AS672" s="67"/>
      <c r="AT672" s="67"/>
      <c r="AU672" s="67"/>
      <c r="AV672" s="67"/>
      <c r="AW672" s="67"/>
      <c r="AX672" s="67"/>
      <c r="AY672" s="67"/>
      <c r="AZ672" s="67"/>
      <c r="BA672" s="67"/>
      <c r="BB672" s="67"/>
      <c r="BC672" s="67"/>
      <c r="BD672" s="67"/>
      <c r="BE672" s="67"/>
      <c r="BF672" s="67"/>
      <c r="BG672" s="67"/>
      <c r="BH672" s="67"/>
      <c r="BI672" s="67"/>
      <c r="BJ672" s="67"/>
      <c r="BK672" s="67"/>
      <c r="BL672" s="67"/>
      <c r="BM672" s="67"/>
      <c r="BN672" s="67"/>
      <c r="BO672" s="67"/>
      <c r="BP672" s="67"/>
      <c r="BQ672" s="67"/>
      <c r="BR672" s="67"/>
      <c r="BS672" s="67"/>
      <c r="BT672" s="67"/>
      <c r="BU672" s="67"/>
      <c r="BV672" s="67"/>
      <c r="BW672" s="67"/>
      <c r="BX672" s="67"/>
      <c r="BY672" s="67"/>
      <c r="BZ672" s="67"/>
      <c r="CA672" s="67"/>
      <c r="CB672" s="67"/>
      <c r="CC672" s="67"/>
      <c r="CD672" s="67"/>
      <c r="CE672" s="67"/>
      <c r="CF672" s="67"/>
      <c r="CG672" s="67"/>
      <c r="CH672" s="67"/>
      <c r="CI672" s="67"/>
      <c r="CJ672" s="67"/>
      <c r="CK672" s="67"/>
      <c r="CL672" s="67"/>
      <c r="CM672" s="67"/>
      <c r="CN672" s="67"/>
      <c r="CO672" s="67"/>
    </row>
    <row r="673" spans="1:93" ht="14.2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67"/>
      <c r="X673" s="67"/>
      <c r="Y673" s="67"/>
      <c r="Z673" s="67"/>
      <c r="AA673" s="67"/>
      <c r="AB673" s="67"/>
      <c r="AC673" s="67"/>
      <c r="AD673" s="67"/>
      <c r="AE673" s="67"/>
      <c r="AF673" s="67"/>
      <c r="AG673" s="67"/>
      <c r="AH673" s="67"/>
      <c r="AI673" s="67"/>
      <c r="AJ673" s="67"/>
      <c r="AK673" s="67"/>
      <c r="AL673" s="67"/>
      <c r="AM673" s="67"/>
      <c r="AN673" s="67"/>
      <c r="AO673" s="67"/>
      <c r="AP673" s="67"/>
      <c r="AQ673" s="67"/>
      <c r="AR673" s="67"/>
      <c r="AS673" s="67"/>
      <c r="AT673" s="67"/>
      <c r="AU673" s="67"/>
      <c r="AV673" s="67"/>
      <c r="AW673" s="67"/>
      <c r="AX673" s="67"/>
      <c r="AY673" s="67"/>
      <c r="AZ673" s="67"/>
      <c r="BA673" s="67"/>
      <c r="BB673" s="67"/>
      <c r="BC673" s="67"/>
      <c r="BD673" s="67"/>
      <c r="BE673" s="67"/>
      <c r="BF673" s="67"/>
      <c r="BG673" s="67"/>
      <c r="BH673" s="67"/>
      <c r="BI673" s="67"/>
      <c r="BJ673" s="67"/>
      <c r="BK673" s="67"/>
      <c r="BL673" s="67"/>
      <c r="BM673" s="67"/>
      <c r="BN673" s="67"/>
      <c r="BO673" s="67"/>
      <c r="BP673" s="67"/>
      <c r="BQ673" s="67"/>
      <c r="BR673" s="67"/>
      <c r="BS673" s="67"/>
      <c r="BT673" s="67"/>
      <c r="BU673" s="67"/>
      <c r="BV673" s="67"/>
      <c r="BW673" s="67"/>
      <c r="BX673" s="67"/>
      <c r="BY673" s="67"/>
      <c r="BZ673" s="67"/>
      <c r="CA673" s="67"/>
      <c r="CB673" s="67"/>
      <c r="CC673" s="67"/>
      <c r="CD673" s="67"/>
      <c r="CE673" s="67"/>
      <c r="CF673" s="67"/>
      <c r="CG673" s="67"/>
      <c r="CH673" s="67"/>
      <c r="CI673" s="67"/>
      <c r="CJ673" s="67"/>
      <c r="CK673" s="67"/>
      <c r="CL673" s="67"/>
      <c r="CM673" s="67"/>
      <c r="CN673" s="67"/>
      <c r="CO673" s="67"/>
    </row>
    <row r="674" spans="1:93" ht="14.2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  <c r="AF674" s="67"/>
      <c r="AG674" s="67"/>
      <c r="AH674" s="67"/>
      <c r="AI674" s="67"/>
      <c r="AJ674" s="67"/>
      <c r="AK674" s="67"/>
      <c r="AL674" s="67"/>
      <c r="AM674" s="67"/>
      <c r="AN674" s="67"/>
      <c r="AO674" s="67"/>
      <c r="AP674" s="67"/>
      <c r="AQ674" s="67"/>
      <c r="AR674" s="67"/>
      <c r="AS674" s="67"/>
      <c r="AT674" s="67"/>
      <c r="AU674" s="67"/>
      <c r="AV674" s="67"/>
      <c r="AW674" s="67"/>
      <c r="AX674" s="67"/>
      <c r="AY674" s="67"/>
      <c r="AZ674" s="67"/>
      <c r="BA674" s="67"/>
      <c r="BB674" s="67"/>
      <c r="BC674" s="67"/>
      <c r="BD674" s="67"/>
      <c r="BE674" s="67"/>
      <c r="BF674" s="67"/>
      <c r="BG674" s="67"/>
      <c r="BH674" s="67"/>
      <c r="BI674" s="67"/>
      <c r="BJ674" s="67"/>
      <c r="BK674" s="67"/>
      <c r="BL674" s="67"/>
      <c r="BM674" s="67"/>
      <c r="BN674" s="67"/>
      <c r="BO674" s="67"/>
      <c r="BP674" s="67"/>
      <c r="BQ674" s="67"/>
      <c r="BR674" s="67"/>
      <c r="BS674" s="67"/>
      <c r="BT674" s="67"/>
      <c r="BU674" s="67"/>
      <c r="BV674" s="67"/>
      <c r="BW674" s="67"/>
      <c r="BX674" s="67"/>
      <c r="BY674" s="67"/>
      <c r="BZ674" s="67"/>
      <c r="CA674" s="67"/>
      <c r="CB674" s="67"/>
      <c r="CC674" s="67"/>
      <c r="CD674" s="67"/>
      <c r="CE674" s="67"/>
      <c r="CF674" s="67"/>
      <c r="CG674" s="67"/>
      <c r="CH674" s="67"/>
      <c r="CI674" s="67"/>
      <c r="CJ674" s="67"/>
      <c r="CK674" s="67"/>
      <c r="CL674" s="67"/>
      <c r="CM674" s="67"/>
      <c r="CN674" s="67"/>
      <c r="CO674" s="67"/>
    </row>
    <row r="675" spans="1:93" ht="14.2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  <c r="AI675" s="67"/>
      <c r="AJ675" s="67"/>
      <c r="AK675" s="67"/>
      <c r="AL675" s="67"/>
      <c r="AM675" s="67"/>
      <c r="AN675" s="67"/>
      <c r="AO675" s="67"/>
      <c r="AP675" s="67"/>
      <c r="AQ675" s="67"/>
      <c r="AR675" s="67"/>
      <c r="AS675" s="67"/>
      <c r="AT675" s="67"/>
      <c r="AU675" s="67"/>
      <c r="AV675" s="67"/>
      <c r="AW675" s="67"/>
      <c r="AX675" s="67"/>
      <c r="AY675" s="67"/>
      <c r="AZ675" s="67"/>
      <c r="BA675" s="67"/>
      <c r="BB675" s="67"/>
      <c r="BC675" s="67"/>
      <c r="BD675" s="67"/>
      <c r="BE675" s="67"/>
      <c r="BF675" s="67"/>
      <c r="BG675" s="67"/>
      <c r="BH675" s="67"/>
      <c r="BI675" s="67"/>
      <c r="BJ675" s="67"/>
      <c r="BK675" s="67"/>
      <c r="BL675" s="67"/>
      <c r="BM675" s="67"/>
      <c r="BN675" s="67"/>
      <c r="BO675" s="67"/>
      <c r="BP675" s="67"/>
      <c r="BQ675" s="67"/>
      <c r="BR675" s="67"/>
      <c r="BS675" s="67"/>
      <c r="BT675" s="67"/>
      <c r="BU675" s="67"/>
      <c r="BV675" s="67"/>
      <c r="BW675" s="67"/>
      <c r="BX675" s="67"/>
      <c r="BY675" s="67"/>
      <c r="BZ675" s="67"/>
      <c r="CA675" s="67"/>
      <c r="CB675" s="67"/>
      <c r="CC675" s="67"/>
      <c r="CD675" s="67"/>
      <c r="CE675" s="67"/>
      <c r="CF675" s="67"/>
      <c r="CG675" s="67"/>
      <c r="CH675" s="67"/>
      <c r="CI675" s="67"/>
      <c r="CJ675" s="67"/>
      <c r="CK675" s="67"/>
      <c r="CL675" s="67"/>
      <c r="CM675" s="67"/>
      <c r="CN675" s="67"/>
      <c r="CO675" s="67"/>
    </row>
    <row r="676" spans="1:93" ht="14.2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67"/>
      <c r="X676" s="67"/>
      <c r="Y676" s="67"/>
      <c r="Z676" s="67"/>
      <c r="AA676" s="67"/>
      <c r="AB676" s="67"/>
      <c r="AC676" s="67"/>
      <c r="AD676" s="67"/>
      <c r="AE676" s="67"/>
      <c r="AF676" s="67"/>
      <c r="AG676" s="67"/>
      <c r="AH676" s="67"/>
      <c r="AI676" s="67"/>
      <c r="AJ676" s="67"/>
      <c r="AK676" s="67"/>
      <c r="AL676" s="67"/>
      <c r="AM676" s="67"/>
      <c r="AN676" s="67"/>
      <c r="AO676" s="67"/>
      <c r="AP676" s="67"/>
      <c r="AQ676" s="67"/>
      <c r="AR676" s="67"/>
      <c r="AS676" s="67"/>
      <c r="AT676" s="67"/>
      <c r="AU676" s="67"/>
      <c r="AV676" s="67"/>
      <c r="AW676" s="67"/>
      <c r="AX676" s="67"/>
      <c r="AY676" s="67"/>
      <c r="AZ676" s="67"/>
      <c r="BA676" s="67"/>
      <c r="BB676" s="67"/>
      <c r="BC676" s="67"/>
      <c r="BD676" s="67"/>
      <c r="BE676" s="67"/>
      <c r="BF676" s="67"/>
      <c r="BG676" s="67"/>
      <c r="BH676" s="67"/>
      <c r="BI676" s="67"/>
      <c r="BJ676" s="67"/>
      <c r="BK676" s="67"/>
      <c r="BL676" s="67"/>
      <c r="BM676" s="67"/>
      <c r="BN676" s="67"/>
      <c r="BO676" s="67"/>
      <c r="BP676" s="67"/>
      <c r="BQ676" s="67"/>
      <c r="BR676" s="67"/>
      <c r="BS676" s="67"/>
      <c r="BT676" s="67"/>
      <c r="BU676" s="67"/>
      <c r="BV676" s="67"/>
      <c r="BW676" s="67"/>
      <c r="BX676" s="67"/>
      <c r="BY676" s="67"/>
      <c r="BZ676" s="67"/>
      <c r="CA676" s="67"/>
      <c r="CB676" s="67"/>
      <c r="CC676" s="67"/>
      <c r="CD676" s="67"/>
      <c r="CE676" s="67"/>
      <c r="CF676" s="67"/>
      <c r="CG676" s="67"/>
      <c r="CH676" s="67"/>
      <c r="CI676" s="67"/>
      <c r="CJ676" s="67"/>
      <c r="CK676" s="67"/>
      <c r="CL676" s="67"/>
      <c r="CM676" s="67"/>
      <c r="CN676" s="67"/>
      <c r="CO676" s="67"/>
    </row>
    <row r="677" spans="1:93" ht="14.2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67"/>
      <c r="X677" s="67"/>
      <c r="Y677" s="67"/>
      <c r="Z677" s="67"/>
      <c r="AA677" s="67"/>
      <c r="AB677" s="67"/>
      <c r="AC677" s="67"/>
      <c r="AD677" s="67"/>
      <c r="AE677" s="67"/>
      <c r="AF677" s="67"/>
      <c r="AG677" s="67"/>
      <c r="AH677" s="67"/>
      <c r="AI677" s="67"/>
      <c r="AJ677" s="67"/>
      <c r="AK677" s="67"/>
      <c r="AL677" s="67"/>
      <c r="AM677" s="67"/>
      <c r="AN677" s="67"/>
      <c r="AO677" s="67"/>
      <c r="AP677" s="67"/>
      <c r="AQ677" s="67"/>
      <c r="AR677" s="67"/>
      <c r="AS677" s="67"/>
      <c r="AT677" s="67"/>
      <c r="AU677" s="67"/>
      <c r="AV677" s="67"/>
      <c r="AW677" s="67"/>
      <c r="AX677" s="67"/>
      <c r="AY677" s="67"/>
      <c r="AZ677" s="67"/>
      <c r="BA677" s="67"/>
      <c r="BB677" s="67"/>
      <c r="BC677" s="67"/>
      <c r="BD677" s="67"/>
      <c r="BE677" s="67"/>
      <c r="BF677" s="67"/>
      <c r="BG677" s="67"/>
      <c r="BH677" s="67"/>
      <c r="BI677" s="67"/>
      <c r="BJ677" s="67"/>
      <c r="BK677" s="67"/>
      <c r="BL677" s="67"/>
      <c r="BM677" s="67"/>
      <c r="BN677" s="67"/>
      <c r="BO677" s="67"/>
      <c r="BP677" s="67"/>
      <c r="BQ677" s="67"/>
      <c r="BR677" s="67"/>
      <c r="BS677" s="67"/>
      <c r="BT677" s="67"/>
      <c r="BU677" s="67"/>
      <c r="BV677" s="67"/>
      <c r="BW677" s="67"/>
      <c r="BX677" s="67"/>
      <c r="BY677" s="67"/>
      <c r="BZ677" s="67"/>
      <c r="CA677" s="67"/>
      <c r="CB677" s="67"/>
      <c r="CC677" s="67"/>
      <c r="CD677" s="67"/>
      <c r="CE677" s="67"/>
      <c r="CF677" s="67"/>
      <c r="CG677" s="67"/>
      <c r="CH677" s="67"/>
      <c r="CI677" s="67"/>
      <c r="CJ677" s="67"/>
      <c r="CK677" s="67"/>
      <c r="CL677" s="67"/>
      <c r="CM677" s="67"/>
      <c r="CN677" s="67"/>
      <c r="CO677" s="67"/>
    </row>
    <row r="678" spans="1:93" ht="14.2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67"/>
      <c r="X678" s="67"/>
      <c r="Y678" s="67"/>
      <c r="Z678" s="67"/>
      <c r="AA678" s="67"/>
      <c r="AB678" s="67"/>
      <c r="AC678" s="67"/>
      <c r="AD678" s="67"/>
      <c r="AE678" s="67"/>
      <c r="AF678" s="67"/>
      <c r="AG678" s="67"/>
      <c r="AH678" s="67"/>
      <c r="AI678" s="67"/>
      <c r="AJ678" s="67"/>
      <c r="AK678" s="67"/>
      <c r="AL678" s="67"/>
      <c r="AM678" s="67"/>
      <c r="AN678" s="67"/>
      <c r="AO678" s="67"/>
      <c r="AP678" s="67"/>
      <c r="AQ678" s="67"/>
      <c r="AR678" s="67"/>
      <c r="AS678" s="67"/>
      <c r="AT678" s="67"/>
      <c r="AU678" s="67"/>
      <c r="AV678" s="67"/>
      <c r="AW678" s="67"/>
      <c r="AX678" s="67"/>
      <c r="AY678" s="67"/>
      <c r="AZ678" s="67"/>
      <c r="BA678" s="67"/>
      <c r="BB678" s="67"/>
      <c r="BC678" s="67"/>
      <c r="BD678" s="67"/>
      <c r="BE678" s="67"/>
      <c r="BF678" s="67"/>
      <c r="BG678" s="67"/>
      <c r="BH678" s="67"/>
      <c r="BI678" s="67"/>
      <c r="BJ678" s="67"/>
      <c r="BK678" s="67"/>
      <c r="BL678" s="67"/>
      <c r="BM678" s="67"/>
      <c r="BN678" s="67"/>
      <c r="BO678" s="67"/>
      <c r="BP678" s="67"/>
      <c r="BQ678" s="67"/>
      <c r="BR678" s="67"/>
      <c r="BS678" s="67"/>
      <c r="BT678" s="67"/>
      <c r="BU678" s="67"/>
      <c r="BV678" s="67"/>
      <c r="BW678" s="67"/>
      <c r="BX678" s="67"/>
      <c r="BY678" s="67"/>
      <c r="BZ678" s="67"/>
      <c r="CA678" s="67"/>
      <c r="CB678" s="67"/>
      <c r="CC678" s="67"/>
      <c r="CD678" s="67"/>
      <c r="CE678" s="67"/>
      <c r="CF678" s="67"/>
      <c r="CG678" s="67"/>
      <c r="CH678" s="67"/>
      <c r="CI678" s="67"/>
      <c r="CJ678" s="67"/>
      <c r="CK678" s="67"/>
      <c r="CL678" s="67"/>
      <c r="CM678" s="67"/>
      <c r="CN678" s="67"/>
      <c r="CO678" s="67"/>
    </row>
    <row r="679" spans="1:93" ht="14.2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67"/>
      <c r="X679" s="67"/>
      <c r="Y679" s="67"/>
      <c r="Z679" s="67"/>
      <c r="AA679" s="67"/>
      <c r="AB679" s="67"/>
      <c r="AC679" s="67"/>
      <c r="AD679" s="67"/>
      <c r="AE679" s="67"/>
      <c r="AF679" s="67"/>
      <c r="AG679" s="67"/>
      <c r="AH679" s="67"/>
      <c r="AI679" s="67"/>
      <c r="AJ679" s="67"/>
      <c r="AK679" s="67"/>
      <c r="AL679" s="67"/>
      <c r="AM679" s="67"/>
      <c r="AN679" s="67"/>
      <c r="AO679" s="67"/>
      <c r="AP679" s="67"/>
      <c r="AQ679" s="67"/>
      <c r="AR679" s="67"/>
      <c r="AS679" s="67"/>
      <c r="AT679" s="67"/>
      <c r="AU679" s="67"/>
      <c r="AV679" s="67"/>
      <c r="AW679" s="67"/>
      <c r="AX679" s="67"/>
      <c r="AY679" s="67"/>
      <c r="AZ679" s="67"/>
      <c r="BA679" s="67"/>
      <c r="BB679" s="67"/>
      <c r="BC679" s="67"/>
      <c r="BD679" s="67"/>
      <c r="BE679" s="67"/>
      <c r="BF679" s="67"/>
      <c r="BG679" s="67"/>
      <c r="BH679" s="67"/>
      <c r="BI679" s="67"/>
      <c r="BJ679" s="67"/>
      <c r="BK679" s="67"/>
      <c r="BL679" s="67"/>
      <c r="BM679" s="67"/>
      <c r="BN679" s="67"/>
      <c r="BO679" s="67"/>
      <c r="BP679" s="67"/>
      <c r="BQ679" s="67"/>
      <c r="BR679" s="67"/>
      <c r="BS679" s="67"/>
      <c r="BT679" s="67"/>
      <c r="BU679" s="67"/>
      <c r="BV679" s="67"/>
      <c r="BW679" s="67"/>
      <c r="BX679" s="67"/>
      <c r="BY679" s="67"/>
      <c r="BZ679" s="67"/>
      <c r="CA679" s="67"/>
      <c r="CB679" s="67"/>
      <c r="CC679" s="67"/>
      <c r="CD679" s="67"/>
      <c r="CE679" s="67"/>
      <c r="CF679" s="67"/>
      <c r="CG679" s="67"/>
      <c r="CH679" s="67"/>
      <c r="CI679" s="67"/>
      <c r="CJ679" s="67"/>
      <c r="CK679" s="67"/>
      <c r="CL679" s="67"/>
      <c r="CM679" s="67"/>
      <c r="CN679" s="67"/>
      <c r="CO679" s="67"/>
    </row>
    <row r="680" spans="1:93" ht="14.2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67"/>
      <c r="X680" s="67"/>
      <c r="Y680" s="67"/>
      <c r="Z680" s="67"/>
      <c r="AA680" s="67"/>
      <c r="AB680" s="67"/>
      <c r="AC680" s="67"/>
      <c r="AD680" s="67"/>
      <c r="AE680" s="67"/>
      <c r="AF680" s="67"/>
      <c r="AG680" s="67"/>
      <c r="AH680" s="67"/>
      <c r="AI680" s="67"/>
      <c r="AJ680" s="67"/>
      <c r="AK680" s="67"/>
      <c r="AL680" s="67"/>
      <c r="AM680" s="67"/>
      <c r="AN680" s="67"/>
      <c r="AO680" s="67"/>
      <c r="AP680" s="67"/>
      <c r="AQ680" s="67"/>
      <c r="AR680" s="67"/>
      <c r="AS680" s="67"/>
      <c r="AT680" s="67"/>
      <c r="AU680" s="67"/>
      <c r="AV680" s="67"/>
      <c r="AW680" s="67"/>
      <c r="AX680" s="67"/>
      <c r="AY680" s="67"/>
      <c r="AZ680" s="67"/>
      <c r="BA680" s="67"/>
      <c r="BB680" s="67"/>
      <c r="BC680" s="67"/>
      <c r="BD680" s="67"/>
      <c r="BE680" s="67"/>
      <c r="BF680" s="67"/>
      <c r="BG680" s="67"/>
      <c r="BH680" s="67"/>
      <c r="BI680" s="67"/>
      <c r="BJ680" s="67"/>
      <c r="BK680" s="67"/>
      <c r="BL680" s="67"/>
      <c r="BM680" s="67"/>
      <c r="BN680" s="67"/>
      <c r="BO680" s="67"/>
      <c r="BP680" s="67"/>
      <c r="BQ680" s="67"/>
      <c r="BR680" s="67"/>
      <c r="BS680" s="67"/>
      <c r="BT680" s="67"/>
      <c r="BU680" s="67"/>
      <c r="BV680" s="67"/>
      <c r="BW680" s="67"/>
      <c r="BX680" s="67"/>
      <c r="BY680" s="67"/>
      <c r="BZ680" s="67"/>
      <c r="CA680" s="67"/>
      <c r="CB680" s="67"/>
      <c r="CC680" s="67"/>
      <c r="CD680" s="67"/>
      <c r="CE680" s="67"/>
      <c r="CF680" s="67"/>
      <c r="CG680" s="67"/>
      <c r="CH680" s="67"/>
      <c r="CI680" s="67"/>
      <c r="CJ680" s="67"/>
      <c r="CK680" s="67"/>
      <c r="CL680" s="67"/>
      <c r="CM680" s="67"/>
      <c r="CN680" s="67"/>
      <c r="CO680" s="67"/>
    </row>
    <row r="681" spans="1:93" ht="14.2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67"/>
      <c r="X681" s="67"/>
      <c r="Y681" s="67"/>
      <c r="Z681" s="67"/>
      <c r="AA681" s="67"/>
      <c r="AB681" s="67"/>
      <c r="AC681" s="67"/>
      <c r="AD681" s="67"/>
      <c r="AE681" s="67"/>
      <c r="AF681" s="67"/>
      <c r="AG681" s="67"/>
      <c r="AH681" s="67"/>
      <c r="AI681" s="67"/>
      <c r="AJ681" s="67"/>
      <c r="AK681" s="67"/>
      <c r="AL681" s="67"/>
      <c r="AM681" s="67"/>
      <c r="AN681" s="67"/>
      <c r="AO681" s="67"/>
      <c r="AP681" s="67"/>
      <c r="AQ681" s="67"/>
      <c r="AR681" s="67"/>
      <c r="AS681" s="67"/>
      <c r="AT681" s="67"/>
      <c r="AU681" s="67"/>
      <c r="AV681" s="67"/>
      <c r="AW681" s="67"/>
      <c r="AX681" s="67"/>
      <c r="AY681" s="67"/>
      <c r="AZ681" s="67"/>
      <c r="BA681" s="67"/>
      <c r="BB681" s="67"/>
      <c r="BC681" s="67"/>
      <c r="BD681" s="67"/>
      <c r="BE681" s="67"/>
      <c r="BF681" s="67"/>
      <c r="BG681" s="67"/>
      <c r="BH681" s="67"/>
      <c r="BI681" s="67"/>
      <c r="BJ681" s="67"/>
      <c r="BK681" s="67"/>
      <c r="BL681" s="67"/>
      <c r="BM681" s="67"/>
      <c r="BN681" s="67"/>
      <c r="BO681" s="67"/>
      <c r="BP681" s="67"/>
      <c r="BQ681" s="67"/>
      <c r="BR681" s="67"/>
      <c r="BS681" s="67"/>
      <c r="BT681" s="67"/>
      <c r="BU681" s="67"/>
      <c r="BV681" s="67"/>
      <c r="BW681" s="67"/>
      <c r="BX681" s="67"/>
      <c r="BY681" s="67"/>
      <c r="BZ681" s="67"/>
      <c r="CA681" s="67"/>
      <c r="CB681" s="67"/>
      <c r="CC681" s="67"/>
      <c r="CD681" s="67"/>
      <c r="CE681" s="67"/>
      <c r="CF681" s="67"/>
      <c r="CG681" s="67"/>
      <c r="CH681" s="67"/>
      <c r="CI681" s="67"/>
      <c r="CJ681" s="67"/>
      <c r="CK681" s="67"/>
      <c r="CL681" s="67"/>
      <c r="CM681" s="67"/>
      <c r="CN681" s="67"/>
      <c r="CO681" s="67"/>
    </row>
    <row r="682" spans="1:93" ht="14.2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67"/>
      <c r="X682" s="67"/>
      <c r="Y682" s="67"/>
      <c r="Z682" s="67"/>
      <c r="AA682" s="67"/>
      <c r="AB682" s="67"/>
      <c r="AC682" s="67"/>
      <c r="AD682" s="67"/>
      <c r="AE682" s="67"/>
      <c r="AF682" s="67"/>
      <c r="AG682" s="67"/>
      <c r="AH682" s="67"/>
      <c r="AI682" s="67"/>
      <c r="AJ682" s="67"/>
      <c r="AK682" s="67"/>
      <c r="AL682" s="67"/>
      <c r="AM682" s="67"/>
      <c r="AN682" s="67"/>
      <c r="AO682" s="67"/>
      <c r="AP682" s="67"/>
      <c r="AQ682" s="67"/>
      <c r="AR682" s="67"/>
      <c r="AS682" s="67"/>
      <c r="AT682" s="67"/>
      <c r="AU682" s="67"/>
      <c r="AV682" s="67"/>
      <c r="AW682" s="67"/>
      <c r="AX682" s="67"/>
      <c r="AY682" s="67"/>
      <c r="AZ682" s="67"/>
      <c r="BA682" s="67"/>
      <c r="BB682" s="67"/>
      <c r="BC682" s="67"/>
      <c r="BD682" s="67"/>
      <c r="BE682" s="67"/>
      <c r="BF682" s="67"/>
      <c r="BG682" s="67"/>
      <c r="BH682" s="67"/>
      <c r="BI682" s="67"/>
      <c r="BJ682" s="67"/>
      <c r="BK682" s="67"/>
      <c r="BL682" s="67"/>
      <c r="BM682" s="67"/>
      <c r="BN682" s="67"/>
      <c r="BO682" s="67"/>
      <c r="BP682" s="67"/>
      <c r="BQ682" s="67"/>
      <c r="BR682" s="67"/>
      <c r="BS682" s="67"/>
      <c r="BT682" s="67"/>
      <c r="BU682" s="67"/>
      <c r="BV682" s="67"/>
      <c r="BW682" s="67"/>
      <c r="BX682" s="67"/>
      <c r="BY682" s="67"/>
      <c r="BZ682" s="67"/>
      <c r="CA682" s="67"/>
      <c r="CB682" s="67"/>
      <c r="CC682" s="67"/>
      <c r="CD682" s="67"/>
      <c r="CE682" s="67"/>
      <c r="CF682" s="67"/>
      <c r="CG682" s="67"/>
      <c r="CH682" s="67"/>
      <c r="CI682" s="67"/>
      <c r="CJ682" s="67"/>
      <c r="CK682" s="67"/>
      <c r="CL682" s="67"/>
      <c r="CM682" s="67"/>
      <c r="CN682" s="67"/>
      <c r="CO682" s="67"/>
    </row>
    <row r="683" spans="1:93" ht="14.2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67"/>
      <c r="X683" s="67"/>
      <c r="Y683" s="67"/>
      <c r="Z683" s="67"/>
      <c r="AA683" s="67"/>
      <c r="AB683" s="67"/>
      <c r="AC683" s="67"/>
      <c r="AD683" s="67"/>
      <c r="AE683" s="67"/>
      <c r="AF683" s="67"/>
      <c r="AG683" s="67"/>
      <c r="AH683" s="67"/>
      <c r="AI683" s="67"/>
      <c r="AJ683" s="67"/>
      <c r="AK683" s="67"/>
      <c r="AL683" s="67"/>
      <c r="AM683" s="67"/>
      <c r="AN683" s="67"/>
      <c r="AO683" s="67"/>
      <c r="AP683" s="67"/>
      <c r="AQ683" s="67"/>
      <c r="AR683" s="67"/>
      <c r="AS683" s="67"/>
      <c r="AT683" s="67"/>
      <c r="AU683" s="67"/>
      <c r="AV683" s="67"/>
      <c r="AW683" s="67"/>
      <c r="AX683" s="67"/>
      <c r="AY683" s="67"/>
      <c r="AZ683" s="67"/>
      <c r="BA683" s="67"/>
      <c r="BB683" s="67"/>
      <c r="BC683" s="67"/>
      <c r="BD683" s="67"/>
      <c r="BE683" s="67"/>
      <c r="BF683" s="67"/>
      <c r="BG683" s="67"/>
      <c r="BH683" s="67"/>
      <c r="BI683" s="67"/>
      <c r="BJ683" s="67"/>
      <c r="BK683" s="67"/>
      <c r="BL683" s="67"/>
      <c r="BM683" s="67"/>
      <c r="BN683" s="67"/>
      <c r="BO683" s="67"/>
      <c r="BP683" s="67"/>
      <c r="BQ683" s="67"/>
      <c r="BR683" s="67"/>
      <c r="BS683" s="67"/>
      <c r="BT683" s="67"/>
      <c r="BU683" s="67"/>
      <c r="BV683" s="67"/>
      <c r="BW683" s="67"/>
      <c r="BX683" s="67"/>
      <c r="BY683" s="67"/>
      <c r="BZ683" s="67"/>
      <c r="CA683" s="67"/>
      <c r="CB683" s="67"/>
      <c r="CC683" s="67"/>
      <c r="CD683" s="67"/>
      <c r="CE683" s="67"/>
      <c r="CF683" s="67"/>
      <c r="CG683" s="67"/>
      <c r="CH683" s="67"/>
      <c r="CI683" s="67"/>
      <c r="CJ683" s="67"/>
      <c r="CK683" s="67"/>
      <c r="CL683" s="67"/>
      <c r="CM683" s="67"/>
      <c r="CN683" s="67"/>
      <c r="CO683" s="67"/>
    </row>
    <row r="684" spans="1:93" ht="14.2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67"/>
      <c r="X684" s="67"/>
      <c r="Y684" s="67"/>
      <c r="Z684" s="67"/>
      <c r="AA684" s="67"/>
      <c r="AB684" s="67"/>
      <c r="AC684" s="67"/>
      <c r="AD684" s="67"/>
      <c r="AE684" s="67"/>
      <c r="AF684" s="67"/>
      <c r="AG684" s="67"/>
      <c r="AH684" s="67"/>
      <c r="AI684" s="67"/>
      <c r="AJ684" s="67"/>
      <c r="AK684" s="67"/>
      <c r="AL684" s="67"/>
      <c r="AM684" s="67"/>
      <c r="AN684" s="67"/>
      <c r="AO684" s="67"/>
      <c r="AP684" s="67"/>
      <c r="AQ684" s="67"/>
      <c r="AR684" s="67"/>
      <c r="AS684" s="67"/>
      <c r="AT684" s="67"/>
      <c r="AU684" s="67"/>
      <c r="AV684" s="67"/>
      <c r="AW684" s="67"/>
      <c r="AX684" s="67"/>
      <c r="AY684" s="67"/>
      <c r="AZ684" s="67"/>
      <c r="BA684" s="67"/>
      <c r="BB684" s="67"/>
      <c r="BC684" s="67"/>
      <c r="BD684" s="67"/>
      <c r="BE684" s="67"/>
      <c r="BF684" s="67"/>
      <c r="BG684" s="67"/>
      <c r="BH684" s="67"/>
      <c r="BI684" s="67"/>
      <c r="BJ684" s="67"/>
      <c r="BK684" s="67"/>
      <c r="BL684" s="67"/>
      <c r="BM684" s="67"/>
      <c r="BN684" s="67"/>
      <c r="BO684" s="67"/>
      <c r="BP684" s="67"/>
      <c r="BQ684" s="67"/>
      <c r="BR684" s="67"/>
      <c r="BS684" s="67"/>
      <c r="BT684" s="67"/>
      <c r="BU684" s="67"/>
      <c r="BV684" s="67"/>
      <c r="BW684" s="67"/>
      <c r="BX684" s="67"/>
      <c r="BY684" s="67"/>
      <c r="BZ684" s="67"/>
      <c r="CA684" s="67"/>
      <c r="CB684" s="67"/>
      <c r="CC684" s="67"/>
      <c r="CD684" s="67"/>
      <c r="CE684" s="67"/>
      <c r="CF684" s="67"/>
      <c r="CG684" s="67"/>
      <c r="CH684" s="67"/>
      <c r="CI684" s="67"/>
      <c r="CJ684" s="67"/>
      <c r="CK684" s="67"/>
      <c r="CL684" s="67"/>
      <c r="CM684" s="67"/>
      <c r="CN684" s="67"/>
      <c r="CO684" s="67"/>
    </row>
    <row r="685" spans="1:93" ht="14.2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67"/>
      <c r="X685" s="67"/>
      <c r="Y685" s="67"/>
      <c r="Z685" s="67"/>
      <c r="AA685" s="67"/>
      <c r="AB685" s="67"/>
      <c r="AC685" s="67"/>
      <c r="AD685" s="67"/>
      <c r="AE685" s="67"/>
      <c r="AF685" s="67"/>
      <c r="AG685" s="67"/>
      <c r="AH685" s="67"/>
      <c r="AI685" s="67"/>
      <c r="AJ685" s="67"/>
      <c r="AK685" s="67"/>
      <c r="AL685" s="67"/>
      <c r="AM685" s="67"/>
      <c r="AN685" s="67"/>
      <c r="AO685" s="67"/>
      <c r="AP685" s="67"/>
      <c r="AQ685" s="67"/>
      <c r="AR685" s="67"/>
      <c r="AS685" s="67"/>
      <c r="AT685" s="67"/>
      <c r="AU685" s="67"/>
      <c r="AV685" s="67"/>
      <c r="AW685" s="67"/>
      <c r="AX685" s="67"/>
      <c r="AY685" s="67"/>
      <c r="AZ685" s="67"/>
      <c r="BA685" s="67"/>
      <c r="BB685" s="67"/>
      <c r="BC685" s="67"/>
      <c r="BD685" s="67"/>
      <c r="BE685" s="67"/>
      <c r="BF685" s="67"/>
      <c r="BG685" s="67"/>
      <c r="BH685" s="67"/>
      <c r="BI685" s="67"/>
      <c r="BJ685" s="67"/>
      <c r="BK685" s="67"/>
      <c r="BL685" s="67"/>
      <c r="BM685" s="67"/>
      <c r="BN685" s="67"/>
      <c r="BO685" s="67"/>
      <c r="BP685" s="67"/>
      <c r="BQ685" s="67"/>
      <c r="BR685" s="67"/>
      <c r="BS685" s="67"/>
      <c r="BT685" s="67"/>
      <c r="BU685" s="67"/>
      <c r="BV685" s="67"/>
      <c r="BW685" s="67"/>
      <c r="BX685" s="67"/>
      <c r="BY685" s="67"/>
      <c r="BZ685" s="67"/>
      <c r="CA685" s="67"/>
      <c r="CB685" s="67"/>
      <c r="CC685" s="67"/>
      <c r="CD685" s="67"/>
      <c r="CE685" s="67"/>
      <c r="CF685" s="67"/>
      <c r="CG685" s="67"/>
      <c r="CH685" s="67"/>
      <c r="CI685" s="67"/>
      <c r="CJ685" s="67"/>
      <c r="CK685" s="67"/>
      <c r="CL685" s="67"/>
      <c r="CM685" s="67"/>
      <c r="CN685" s="67"/>
      <c r="CO685" s="67"/>
    </row>
    <row r="686" spans="1:93" ht="14.2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67"/>
      <c r="X686" s="67"/>
      <c r="Y686" s="67"/>
      <c r="Z686" s="67"/>
      <c r="AA686" s="67"/>
      <c r="AB686" s="67"/>
      <c r="AC686" s="67"/>
      <c r="AD686" s="67"/>
      <c r="AE686" s="67"/>
      <c r="AF686" s="67"/>
      <c r="AG686" s="67"/>
      <c r="AH686" s="67"/>
      <c r="AI686" s="67"/>
      <c r="AJ686" s="67"/>
      <c r="AK686" s="67"/>
      <c r="AL686" s="67"/>
      <c r="AM686" s="67"/>
      <c r="AN686" s="67"/>
      <c r="AO686" s="67"/>
      <c r="AP686" s="67"/>
      <c r="AQ686" s="67"/>
      <c r="AR686" s="67"/>
      <c r="AS686" s="67"/>
      <c r="AT686" s="67"/>
      <c r="AU686" s="67"/>
      <c r="AV686" s="67"/>
      <c r="AW686" s="67"/>
      <c r="AX686" s="67"/>
      <c r="AY686" s="67"/>
      <c r="AZ686" s="67"/>
      <c r="BA686" s="67"/>
      <c r="BB686" s="67"/>
      <c r="BC686" s="67"/>
      <c r="BD686" s="67"/>
      <c r="BE686" s="67"/>
      <c r="BF686" s="67"/>
      <c r="BG686" s="67"/>
      <c r="BH686" s="67"/>
      <c r="BI686" s="67"/>
      <c r="BJ686" s="67"/>
      <c r="BK686" s="67"/>
      <c r="BL686" s="67"/>
      <c r="BM686" s="67"/>
      <c r="BN686" s="67"/>
      <c r="BO686" s="67"/>
      <c r="BP686" s="67"/>
      <c r="BQ686" s="67"/>
      <c r="BR686" s="67"/>
      <c r="BS686" s="67"/>
      <c r="BT686" s="67"/>
      <c r="BU686" s="67"/>
      <c r="BV686" s="67"/>
      <c r="BW686" s="67"/>
      <c r="BX686" s="67"/>
      <c r="BY686" s="67"/>
      <c r="BZ686" s="67"/>
      <c r="CA686" s="67"/>
      <c r="CB686" s="67"/>
      <c r="CC686" s="67"/>
      <c r="CD686" s="67"/>
      <c r="CE686" s="67"/>
      <c r="CF686" s="67"/>
      <c r="CG686" s="67"/>
      <c r="CH686" s="67"/>
      <c r="CI686" s="67"/>
      <c r="CJ686" s="67"/>
      <c r="CK686" s="67"/>
      <c r="CL686" s="67"/>
      <c r="CM686" s="67"/>
      <c r="CN686" s="67"/>
      <c r="CO686" s="67"/>
    </row>
    <row r="687" spans="1:93" ht="14.2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67"/>
      <c r="X687" s="67"/>
      <c r="Y687" s="67"/>
      <c r="Z687" s="67"/>
      <c r="AA687" s="67"/>
      <c r="AB687" s="67"/>
      <c r="AC687" s="67"/>
      <c r="AD687" s="67"/>
      <c r="AE687" s="67"/>
      <c r="AF687" s="67"/>
      <c r="AG687" s="67"/>
      <c r="AH687" s="67"/>
      <c r="AI687" s="67"/>
      <c r="AJ687" s="67"/>
      <c r="AK687" s="67"/>
      <c r="AL687" s="67"/>
      <c r="AM687" s="67"/>
      <c r="AN687" s="67"/>
      <c r="AO687" s="67"/>
      <c r="AP687" s="67"/>
      <c r="AQ687" s="67"/>
      <c r="AR687" s="67"/>
      <c r="AS687" s="67"/>
      <c r="AT687" s="67"/>
      <c r="AU687" s="67"/>
      <c r="AV687" s="67"/>
      <c r="AW687" s="67"/>
      <c r="AX687" s="67"/>
      <c r="AY687" s="67"/>
      <c r="AZ687" s="67"/>
      <c r="BA687" s="67"/>
      <c r="BB687" s="67"/>
      <c r="BC687" s="67"/>
      <c r="BD687" s="67"/>
      <c r="BE687" s="67"/>
      <c r="BF687" s="67"/>
      <c r="BG687" s="67"/>
      <c r="BH687" s="67"/>
      <c r="BI687" s="67"/>
      <c r="BJ687" s="67"/>
      <c r="BK687" s="67"/>
      <c r="BL687" s="67"/>
      <c r="BM687" s="67"/>
      <c r="BN687" s="67"/>
      <c r="BO687" s="67"/>
      <c r="BP687" s="67"/>
      <c r="BQ687" s="67"/>
      <c r="BR687" s="67"/>
      <c r="BS687" s="67"/>
      <c r="BT687" s="67"/>
      <c r="BU687" s="67"/>
      <c r="BV687" s="67"/>
      <c r="BW687" s="67"/>
      <c r="BX687" s="67"/>
      <c r="BY687" s="67"/>
      <c r="BZ687" s="67"/>
      <c r="CA687" s="67"/>
      <c r="CB687" s="67"/>
      <c r="CC687" s="67"/>
      <c r="CD687" s="67"/>
      <c r="CE687" s="67"/>
      <c r="CF687" s="67"/>
      <c r="CG687" s="67"/>
      <c r="CH687" s="67"/>
      <c r="CI687" s="67"/>
      <c r="CJ687" s="67"/>
      <c r="CK687" s="67"/>
      <c r="CL687" s="67"/>
      <c r="CM687" s="67"/>
      <c r="CN687" s="67"/>
      <c r="CO687" s="67"/>
    </row>
    <row r="688" spans="1:93" ht="14.2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67"/>
      <c r="X688" s="67"/>
      <c r="Y688" s="67"/>
      <c r="Z688" s="67"/>
      <c r="AA688" s="67"/>
      <c r="AB688" s="67"/>
      <c r="AC688" s="67"/>
      <c r="AD688" s="67"/>
      <c r="AE688" s="67"/>
      <c r="AF688" s="67"/>
      <c r="AG688" s="67"/>
      <c r="AH688" s="67"/>
      <c r="AI688" s="67"/>
      <c r="AJ688" s="67"/>
      <c r="AK688" s="67"/>
      <c r="AL688" s="67"/>
      <c r="AM688" s="67"/>
      <c r="AN688" s="67"/>
      <c r="AO688" s="67"/>
      <c r="AP688" s="67"/>
      <c r="AQ688" s="67"/>
      <c r="AR688" s="67"/>
      <c r="AS688" s="67"/>
      <c r="AT688" s="67"/>
      <c r="AU688" s="67"/>
      <c r="AV688" s="67"/>
      <c r="AW688" s="67"/>
      <c r="AX688" s="67"/>
      <c r="AY688" s="67"/>
      <c r="AZ688" s="67"/>
      <c r="BA688" s="67"/>
      <c r="BB688" s="67"/>
      <c r="BC688" s="67"/>
      <c r="BD688" s="67"/>
      <c r="BE688" s="67"/>
      <c r="BF688" s="67"/>
      <c r="BG688" s="67"/>
      <c r="BH688" s="67"/>
      <c r="BI688" s="67"/>
      <c r="BJ688" s="67"/>
      <c r="BK688" s="67"/>
      <c r="BL688" s="67"/>
      <c r="BM688" s="67"/>
      <c r="BN688" s="67"/>
      <c r="BO688" s="67"/>
      <c r="BP688" s="67"/>
      <c r="BQ688" s="67"/>
      <c r="BR688" s="67"/>
      <c r="BS688" s="67"/>
      <c r="BT688" s="67"/>
      <c r="BU688" s="67"/>
      <c r="BV688" s="67"/>
      <c r="BW688" s="67"/>
      <c r="BX688" s="67"/>
      <c r="BY688" s="67"/>
      <c r="BZ688" s="67"/>
      <c r="CA688" s="67"/>
      <c r="CB688" s="67"/>
      <c r="CC688" s="67"/>
      <c r="CD688" s="67"/>
      <c r="CE688" s="67"/>
      <c r="CF688" s="67"/>
      <c r="CG688" s="67"/>
      <c r="CH688" s="67"/>
      <c r="CI688" s="67"/>
      <c r="CJ688" s="67"/>
      <c r="CK688" s="67"/>
      <c r="CL688" s="67"/>
      <c r="CM688" s="67"/>
      <c r="CN688" s="67"/>
      <c r="CO688" s="67"/>
    </row>
    <row r="689" spans="1:93" ht="14.2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67"/>
      <c r="X689" s="67"/>
      <c r="Y689" s="67"/>
      <c r="Z689" s="67"/>
      <c r="AA689" s="67"/>
      <c r="AB689" s="67"/>
      <c r="AC689" s="67"/>
      <c r="AD689" s="67"/>
      <c r="AE689" s="67"/>
      <c r="AF689" s="67"/>
      <c r="AG689" s="67"/>
      <c r="AH689" s="67"/>
      <c r="AI689" s="67"/>
      <c r="AJ689" s="67"/>
      <c r="AK689" s="67"/>
      <c r="AL689" s="67"/>
      <c r="AM689" s="67"/>
      <c r="AN689" s="67"/>
      <c r="AO689" s="67"/>
      <c r="AP689" s="67"/>
      <c r="AQ689" s="67"/>
      <c r="AR689" s="67"/>
      <c r="AS689" s="67"/>
      <c r="AT689" s="67"/>
      <c r="AU689" s="67"/>
      <c r="AV689" s="67"/>
      <c r="AW689" s="67"/>
      <c r="AX689" s="67"/>
      <c r="AY689" s="67"/>
      <c r="AZ689" s="67"/>
      <c r="BA689" s="67"/>
      <c r="BB689" s="67"/>
      <c r="BC689" s="67"/>
      <c r="BD689" s="67"/>
      <c r="BE689" s="67"/>
      <c r="BF689" s="67"/>
      <c r="BG689" s="67"/>
      <c r="BH689" s="67"/>
      <c r="BI689" s="67"/>
      <c r="BJ689" s="67"/>
      <c r="BK689" s="67"/>
      <c r="BL689" s="67"/>
      <c r="BM689" s="67"/>
      <c r="BN689" s="67"/>
      <c r="BO689" s="67"/>
      <c r="BP689" s="67"/>
      <c r="BQ689" s="67"/>
      <c r="BR689" s="67"/>
      <c r="BS689" s="67"/>
      <c r="BT689" s="67"/>
      <c r="BU689" s="67"/>
      <c r="BV689" s="67"/>
      <c r="BW689" s="67"/>
      <c r="BX689" s="67"/>
      <c r="BY689" s="67"/>
      <c r="BZ689" s="67"/>
      <c r="CA689" s="67"/>
      <c r="CB689" s="67"/>
      <c r="CC689" s="67"/>
      <c r="CD689" s="67"/>
      <c r="CE689" s="67"/>
      <c r="CF689" s="67"/>
      <c r="CG689" s="67"/>
      <c r="CH689" s="67"/>
      <c r="CI689" s="67"/>
      <c r="CJ689" s="67"/>
      <c r="CK689" s="67"/>
      <c r="CL689" s="67"/>
      <c r="CM689" s="67"/>
      <c r="CN689" s="67"/>
      <c r="CO689" s="67"/>
    </row>
    <row r="690" spans="1:93" ht="14.2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67"/>
      <c r="X690" s="67"/>
      <c r="Y690" s="67"/>
      <c r="Z690" s="67"/>
      <c r="AA690" s="67"/>
      <c r="AB690" s="67"/>
      <c r="AC690" s="67"/>
      <c r="AD690" s="67"/>
      <c r="AE690" s="67"/>
      <c r="AF690" s="67"/>
      <c r="AG690" s="67"/>
      <c r="AH690" s="67"/>
      <c r="AI690" s="67"/>
      <c r="AJ690" s="67"/>
      <c r="AK690" s="67"/>
      <c r="AL690" s="67"/>
      <c r="AM690" s="67"/>
      <c r="AN690" s="67"/>
      <c r="AO690" s="67"/>
      <c r="AP690" s="67"/>
      <c r="AQ690" s="67"/>
      <c r="AR690" s="67"/>
      <c r="AS690" s="67"/>
      <c r="AT690" s="67"/>
      <c r="AU690" s="67"/>
      <c r="AV690" s="67"/>
      <c r="AW690" s="67"/>
      <c r="AX690" s="67"/>
      <c r="AY690" s="67"/>
      <c r="AZ690" s="67"/>
      <c r="BA690" s="67"/>
      <c r="BB690" s="67"/>
      <c r="BC690" s="67"/>
      <c r="BD690" s="67"/>
      <c r="BE690" s="67"/>
      <c r="BF690" s="67"/>
      <c r="BG690" s="67"/>
      <c r="BH690" s="67"/>
      <c r="BI690" s="67"/>
      <c r="BJ690" s="67"/>
      <c r="BK690" s="67"/>
      <c r="BL690" s="67"/>
      <c r="BM690" s="67"/>
      <c r="BN690" s="67"/>
      <c r="BO690" s="67"/>
      <c r="BP690" s="67"/>
      <c r="BQ690" s="67"/>
      <c r="BR690" s="67"/>
      <c r="BS690" s="67"/>
      <c r="BT690" s="67"/>
      <c r="BU690" s="67"/>
      <c r="BV690" s="67"/>
      <c r="BW690" s="67"/>
      <c r="BX690" s="67"/>
      <c r="BY690" s="67"/>
      <c r="BZ690" s="67"/>
      <c r="CA690" s="67"/>
      <c r="CB690" s="67"/>
      <c r="CC690" s="67"/>
      <c r="CD690" s="67"/>
      <c r="CE690" s="67"/>
      <c r="CF690" s="67"/>
      <c r="CG690" s="67"/>
      <c r="CH690" s="67"/>
      <c r="CI690" s="67"/>
      <c r="CJ690" s="67"/>
      <c r="CK690" s="67"/>
      <c r="CL690" s="67"/>
      <c r="CM690" s="67"/>
      <c r="CN690" s="67"/>
      <c r="CO690" s="67"/>
    </row>
    <row r="691" spans="1:93" ht="14.2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67"/>
      <c r="X691" s="67"/>
      <c r="Y691" s="67"/>
      <c r="Z691" s="67"/>
      <c r="AA691" s="67"/>
      <c r="AB691" s="67"/>
      <c r="AC691" s="67"/>
      <c r="AD691" s="67"/>
      <c r="AE691" s="67"/>
      <c r="AF691" s="67"/>
      <c r="AG691" s="67"/>
      <c r="AH691" s="67"/>
      <c r="AI691" s="67"/>
      <c r="AJ691" s="67"/>
      <c r="AK691" s="67"/>
      <c r="AL691" s="67"/>
      <c r="AM691" s="67"/>
      <c r="AN691" s="67"/>
      <c r="AO691" s="67"/>
      <c r="AP691" s="67"/>
      <c r="AQ691" s="67"/>
      <c r="AR691" s="67"/>
      <c r="AS691" s="67"/>
      <c r="AT691" s="67"/>
      <c r="AU691" s="67"/>
      <c r="AV691" s="67"/>
      <c r="AW691" s="67"/>
      <c r="AX691" s="67"/>
      <c r="AY691" s="67"/>
      <c r="AZ691" s="67"/>
      <c r="BA691" s="67"/>
      <c r="BB691" s="67"/>
      <c r="BC691" s="67"/>
      <c r="BD691" s="67"/>
      <c r="BE691" s="67"/>
      <c r="BF691" s="67"/>
      <c r="BG691" s="67"/>
      <c r="BH691" s="67"/>
      <c r="BI691" s="67"/>
      <c r="BJ691" s="67"/>
      <c r="BK691" s="67"/>
      <c r="BL691" s="67"/>
      <c r="BM691" s="67"/>
      <c r="BN691" s="67"/>
      <c r="BO691" s="67"/>
      <c r="BP691" s="67"/>
      <c r="BQ691" s="67"/>
      <c r="BR691" s="67"/>
      <c r="BS691" s="67"/>
      <c r="BT691" s="67"/>
      <c r="BU691" s="67"/>
      <c r="BV691" s="67"/>
      <c r="BW691" s="67"/>
      <c r="BX691" s="67"/>
      <c r="BY691" s="67"/>
      <c r="BZ691" s="67"/>
      <c r="CA691" s="67"/>
      <c r="CB691" s="67"/>
      <c r="CC691" s="67"/>
      <c r="CD691" s="67"/>
      <c r="CE691" s="67"/>
      <c r="CF691" s="67"/>
      <c r="CG691" s="67"/>
      <c r="CH691" s="67"/>
      <c r="CI691" s="67"/>
      <c r="CJ691" s="67"/>
      <c r="CK691" s="67"/>
      <c r="CL691" s="67"/>
      <c r="CM691" s="67"/>
      <c r="CN691" s="67"/>
      <c r="CO691" s="67"/>
    </row>
    <row r="692" spans="1:93" ht="14.2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67"/>
      <c r="X692" s="67"/>
      <c r="Y692" s="67"/>
      <c r="Z692" s="67"/>
      <c r="AA692" s="67"/>
      <c r="AB692" s="67"/>
      <c r="AC692" s="67"/>
      <c r="AD692" s="67"/>
      <c r="AE692" s="67"/>
      <c r="AF692" s="67"/>
      <c r="AG692" s="67"/>
      <c r="AH692" s="67"/>
      <c r="AI692" s="67"/>
      <c r="AJ692" s="67"/>
      <c r="AK692" s="67"/>
      <c r="AL692" s="67"/>
      <c r="AM692" s="67"/>
      <c r="AN692" s="67"/>
      <c r="AO692" s="67"/>
      <c r="AP692" s="67"/>
      <c r="AQ692" s="67"/>
      <c r="AR692" s="67"/>
      <c r="AS692" s="67"/>
      <c r="AT692" s="67"/>
      <c r="AU692" s="67"/>
      <c r="AV692" s="67"/>
      <c r="AW692" s="67"/>
      <c r="AX692" s="67"/>
      <c r="AY692" s="67"/>
      <c r="AZ692" s="67"/>
      <c r="BA692" s="67"/>
      <c r="BB692" s="67"/>
      <c r="BC692" s="67"/>
      <c r="BD692" s="67"/>
      <c r="BE692" s="67"/>
      <c r="BF692" s="67"/>
      <c r="BG692" s="67"/>
      <c r="BH692" s="67"/>
      <c r="BI692" s="67"/>
      <c r="BJ692" s="67"/>
      <c r="BK692" s="67"/>
      <c r="BL692" s="67"/>
      <c r="BM692" s="67"/>
      <c r="BN692" s="67"/>
      <c r="BO692" s="67"/>
      <c r="BP692" s="67"/>
      <c r="BQ692" s="67"/>
      <c r="BR692" s="67"/>
      <c r="BS692" s="67"/>
      <c r="BT692" s="67"/>
      <c r="BU692" s="67"/>
      <c r="BV692" s="67"/>
      <c r="BW692" s="67"/>
      <c r="BX692" s="67"/>
      <c r="BY692" s="67"/>
      <c r="BZ692" s="67"/>
      <c r="CA692" s="67"/>
      <c r="CB692" s="67"/>
      <c r="CC692" s="67"/>
      <c r="CD692" s="67"/>
      <c r="CE692" s="67"/>
      <c r="CF692" s="67"/>
      <c r="CG692" s="67"/>
      <c r="CH692" s="67"/>
      <c r="CI692" s="67"/>
      <c r="CJ692" s="67"/>
      <c r="CK692" s="67"/>
      <c r="CL692" s="67"/>
      <c r="CM692" s="67"/>
      <c r="CN692" s="67"/>
      <c r="CO692" s="67"/>
    </row>
    <row r="693" spans="1:93" ht="14.2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67"/>
      <c r="X693" s="67"/>
      <c r="Y693" s="67"/>
      <c r="Z693" s="67"/>
      <c r="AA693" s="67"/>
      <c r="AB693" s="67"/>
      <c r="AC693" s="67"/>
      <c r="AD693" s="67"/>
      <c r="AE693" s="67"/>
      <c r="AF693" s="67"/>
      <c r="AG693" s="67"/>
      <c r="AH693" s="67"/>
      <c r="AI693" s="67"/>
      <c r="AJ693" s="67"/>
      <c r="AK693" s="67"/>
      <c r="AL693" s="67"/>
      <c r="AM693" s="67"/>
      <c r="AN693" s="67"/>
      <c r="AO693" s="67"/>
      <c r="AP693" s="67"/>
      <c r="AQ693" s="67"/>
      <c r="AR693" s="67"/>
      <c r="AS693" s="67"/>
      <c r="AT693" s="67"/>
      <c r="AU693" s="67"/>
      <c r="AV693" s="67"/>
      <c r="AW693" s="67"/>
      <c r="AX693" s="67"/>
      <c r="AY693" s="67"/>
      <c r="AZ693" s="67"/>
      <c r="BA693" s="67"/>
      <c r="BB693" s="67"/>
      <c r="BC693" s="67"/>
      <c r="BD693" s="67"/>
      <c r="BE693" s="67"/>
      <c r="BF693" s="67"/>
      <c r="BG693" s="67"/>
      <c r="BH693" s="67"/>
      <c r="BI693" s="67"/>
      <c r="BJ693" s="67"/>
      <c r="BK693" s="67"/>
      <c r="BL693" s="67"/>
      <c r="BM693" s="67"/>
      <c r="BN693" s="67"/>
      <c r="BO693" s="67"/>
      <c r="BP693" s="67"/>
      <c r="BQ693" s="67"/>
      <c r="BR693" s="67"/>
      <c r="BS693" s="67"/>
      <c r="BT693" s="67"/>
      <c r="BU693" s="67"/>
      <c r="BV693" s="67"/>
      <c r="BW693" s="67"/>
      <c r="BX693" s="67"/>
      <c r="BY693" s="67"/>
      <c r="BZ693" s="67"/>
      <c r="CA693" s="67"/>
      <c r="CB693" s="67"/>
      <c r="CC693" s="67"/>
      <c r="CD693" s="67"/>
      <c r="CE693" s="67"/>
      <c r="CF693" s="67"/>
      <c r="CG693" s="67"/>
      <c r="CH693" s="67"/>
      <c r="CI693" s="67"/>
      <c r="CJ693" s="67"/>
      <c r="CK693" s="67"/>
      <c r="CL693" s="67"/>
      <c r="CM693" s="67"/>
      <c r="CN693" s="67"/>
      <c r="CO693" s="67"/>
    </row>
    <row r="694" spans="1:93" ht="14.2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67"/>
      <c r="X694" s="67"/>
      <c r="Y694" s="67"/>
      <c r="Z694" s="67"/>
      <c r="AA694" s="67"/>
      <c r="AB694" s="67"/>
      <c r="AC694" s="67"/>
      <c r="AD694" s="67"/>
      <c r="AE694" s="67"/>
      <c r="AF694" s="67"/>
      <c r="AG694" s="67"/>
      <c r="AH694" s="67"/>
      <c r="AI694" s="67"/>
      <c r="AJ694" s="67"/>
      <c r="AK694" s="67"/>
      <c r="AL694" s="67"/>
      <c r="AM694" s="67"/>
      <c r="AN694" s="67"/>
      <c r="AO694" s="67"/>
      <c r="AP694" s="67"/>
      <c r="AQ694" s="67"/>
      <c r="AR694" s="67"/>
      <c r="AS694" s="67"/>
      <c r="AT694" s="67"/>
      <c r="AU694" s="67"/>
      <c r="AV694" s="67"/>
      <c r="AW694" s="67"/>
      <c r="AX694" s="67"/>
      <c r="AY694" s="67"/>
      <c r="AZ694" s="67"/>
      <c r="BA694" s="67"/>
      <c r="BB694" s="67"/>
      <c r="BC694" s="67"/>
      <c r="BD694" s="67"/>
      <c r="BE694" s="67"/>
      <c r="BF694" s="67"/>
      <c r="BG694" s="67"/>
      <c r="BH694" s="67"/>
      <c r="BI694" s="67"/>
      <c r="BJ694" s="67"/>
      <c r="BK694" s="67"/>
      <c r="BL694" s="67"/>
      <c r="BM694" s="67"/>
      <c r="BN694" s="67"/>
      <c r="BO694" s="67"/>
      <c r="BP694" s="67"/>
      <c r="BQ694" s="67"/>
      <c r="BR694" s="67"/>
      <c r="BS694" s="67"/>
      <c r="BT694" s="67"/>
      <c r="BU694" s="67"/>
      <c r="BV694" s="67"/>
      <c r="BW694" s="67"/>
      <c r="BX694" s="67"/>
      <c r="BY694" s="67"/>
      <c r="BZ694" s="67"/>
      <c r="CA694" s="67"/>
      <c r="CB694" s="67"/>
      <c r="CC694" s="67"/>
      <c r="CD694" s="67"/>
      <c r="CE694" s="67"/>
      <c r="CF694" s="67"/>
      <c r="CG694" s="67"/>
      <c r="CH694" s="67"/>
      <c r="CI694" s="67"/>
      <c r="CJ694" s="67"/>
      <c r="CK694" s="67"/>
      <c r="CL694" s="67"/>
      <c r="CM694" s="67"/>
      <c r="CN694" s="67"/>
      <c r="CO694" s="67"/>
    </row>
    <row r="695" spans="1:93" ht="14.2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67"/>
      <c r="X695" s="67"/>
      <c r="Y695" s="67"/>
      <c r="Z695" s="67"/>
      <c r="AA695" s="67"/>
      <c r="AB695" s="67"/>
      <c r="AC695" s="67"/>
      <c r="AD695" s="67"/>
      <c r="AE695" s="67"/>
      <c r="AF695" s="67"/>
      <c r="AG695" s="67"/>
      <c r="AH695" s="67"/>
      <c r="AI695" s="67"/>
      <c r="AJ695" s="67"/>
      <c r="AK695" s="67"/>
      <c r="AL695" s="67"/>
      <c r="AM695" s="67"/>
      <c r="AN695" s="67"/>
      <c r="AO695" s="67"/>
      <c r="AP695" s="67"/>
      <c r="AQ695" s="67"/>
      <c r="AR695" s="67"/>
      <c r="AS695" s="67"/>
      <c r="AT695" s="67"/>
      <c r="AU695" s="67"/>
      <c r="AV695" s="67"/>
      <c r="AW695" s="67"/>
      <c r="AX695" s="67"/>
      <c r="AY695" s="67"/>
      <c r="AZ695" s="67"/>
      <c r="BA695" s="67"/>
      <c r="BB695" s="67"/>
      <c r="BC695" s="67"/>
      <c r="BD695" s="67"/>
      <c r="BE695" s="67"/>
      <c r="BF695" s="67"/>
      <c r="BG695" s="67"/>
      <c r="BH695" s="67"/>
      <c r="BI695" s="67"/>
      <c r="BJ695" s="67"/>
      <c r="BK695" s="67"/>
      <c r="BL695" s="67"/>
      <c r="BM695" s="67"/>
      <c r="BN695" s="67"/>
      <c r="BO695" s="67"/>
      <c r="BP695" s="67"/>
      <c r="BQ695" s="67"/>
      <c r="BR695" s="67"/>
      <c r="BS695" s="67"/>
      <c r="BT695" s="67"/>
      <c r="BU695" s="67"/>
      <c r="BV695" s="67"/>
      <c r="BW695" s="67"/>
      <c r="BX695" s="67"/>
      <c r="BY695" s="67"/>
      <c r="BZ695" s="67"/>
      <c r="CA695" s="67"/>
      <c r="CB695" s="67"/>
      <c r="CC695" s="67"/>
      <c r="CD695" s="67"/>
      <c r="CE695" s="67"/>
      <c r="CF695" s="67"/>
      <c r="CG695" s="67"/>
      <c r="CH695" s="67"/>
      <c r="CI695" s="67"/>
      <c r="CJ695" s="67"/>
      <c r="CK695" s="67"/>
      <c r="CL695" s="67"/>
      <c r="CM695" s="67"/>
      <c r="CN695" s="67"/>
      <c r="CO695" s="67"/>
    </row>
    <row r="696" spans="1:93" ht="14.2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67"/>
      <c r="X696" s="67"/>
      <c r="Y696" s="67"/>
      <c r="Z696" s="67"/>
      <c r="AA696" s="67"/>
      <c r="AB696" s="67"/>
      <c r="AC696" s="67"/>
      <c r="AD696" s="67"/>
      <c r="AE696" s="67"/>
      <c r="AF696" s="67"/>
      <c r="AG696" s="67"/>
      <c r="AH696" s="67"/>
      <c r="AI696" s="67"/>
      <c r="AJ696" s="67"/>
      <c r="AK696" s="67"/>
      <c r="AL696" s="67"/>
      <c r="AM696" s="67"/>
      <c r="AN696" s="67"/>
      <c r="AO696" s="67"/>
      <c r="AP696" s="67"/>
      <c r="AQ696" s="67"/>
      <c r="AR696" s="67"/>
      <c r="AS696" s="67"/>
      <c r="AT696" s="67"/>
      <c r="AU696" s="67"/>
      <c r="AV696" s="67"/>
      <c r="AW696" s="67"/>
      <c r="AX696" s="67"/>
      <c r="AY696" s="67"/>
      <c r="AZ696" s="67"/>
      <c r="BA696" s="67"/>
      <c r="BB696" s="67"/>
      <c r="BC696" s="67"/>
      <c r="BD696" s="67"/>
      <c r="BE696" s="67"/>
      <c r="BF696" s="67"/>
      <c r="BG696" s="67"/>
      <c r="BH696" s="67"/>
      <c r="BI696" s="67"/>
      <c r="BJ696" s="67"/>
      <c r="BK696" s="67"/>
      <c r="BL696" s="67"/>
      <c r="BM696" s="67"/>
      <c r="BN696" s="67"/>
      <c r="BO696" s="67"/>
      <c r="BP696" s="67"/>
      <c r="BQ696" s="67"/>
      <c r="BR696" s="67"/>
      <c r="BS696" s="67"/>
      <c r="BT696" s="67"/>
      <c r="BU696" s="67"/>
      <c r="BV696" s="67"/>
      <c r="BW696" s="67"/>
      <c r="BX696" s="67"/>
      <c r="BY696" s="67"/>
      <c r="BZ696" s="67"/>
      <c r="CA696" s="67"/>
      <c r="CB696" s="67"/>
      <c r="CC696" s="67"/>
      <c r="CD696" s="67"/>
      <c r="CE696" s="67"/>
      <c r="CF696" s="67"/>
      <c r="CG696" s="67"/>
      <c r="CH696" s="67"/>
      <c r="CI696" s="67"/>
      <c r="CJ696" s="67"/>
      <c r="CK696" s="67"/>
      <c r="CL696" s="67"/>
      <c r="CM696" s="67"/>
      <c r="CN696" s="67"/>
      <c r="CO696" s="67"/>
    </row>
    <row r="697" spans="1:93" ht="14.2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67"/>
      <c r="X697" s="67"/>
      <c r="Y697" s="67"/>
      <c r="Z697" s="67"/>
      <c r="AA697" s="67"/>
      <c r="AB697" s="67"/>
      <c r="AC697" s="67"/>
      <c r="AD697" s="67"/>
      <c r="AE697" s="67"/>
      <c r="AF697" s="67"/>
      <c r="AG697" s="67"/>
      <c r="AH697" s="67"/>
      <c r="AI697" s="67"/>
      <c r="AJ697" s="67"/>
      <c r="AK697" s="67"/>
      <c r="AL697" s="67"/>
      <c r="AM697" s="67"/>
      <c r="AN697" s="67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/>
      <c r="BC697" s="67"/>
      <c r="BD697" s="67"/>
      <c r="BE697" s="67"/>
      <c r="BF697" s="67"/>
      <c r="BG697" s="67"/>
      <c r="BH697" s="67"/>
      <c r="BI697" s="67"/>
      <c r="BJ697" s="67"/>
      <c r="BK697" s="67"/>
      <c r="BL697" s="67"/>
      <c r="BM697" s="67"/>
      <c r="BN697" s="67"/>
      <c r="BO697" s="67"/>
      <c r="BP697" s="67"/>
      <c r="BQ697" s="67"/>
      <c r="BR697" s="67"/>
      <c r="BS697" s="67"/>
      <c r="BT697" s="67"/>
      <c r="BU697" s="67"/>
      <c r="BV697" s="67"/>
      <c r="BW697" s="67"/>
      <c r="BX697" s="67"/>
      <c r="BY697" s="67"/>
      <c r="BZ697" s="67"/>
      <c r="CA697" s="67"/>
      <c r="CB697" s="67"/>
      <c r="CC697" s="67"/>
      <c r="CD697" s="67"/>
      <c r="CE697" s="67"/>
      <c r="CF697" s="67"/>
      <c r="CG697" s="67"/>
      <c r="CH697" s="67"/>
      <c r="CI697" s="67"/>
      <c r="CJ697" s="67"/>
      <c r="CK697" s="67"/>
      <c r="CL697" s="67"/>
      <c r="CM697" s="67"/>
      <c r="CN697" s="67"/>
      <c r="CO697" s="67"/>
    </row>
    <row r="698" spans="1:93" ht="14.2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67"/>
      <c r="X698" s="67"/>
      <c r="Y698" s="67"/>
      <c r="Z698" s="67"/>
      <c r="AA698" s="67"/>
      <c r="AB698" s="67"/>
      <c r="AC698" s="67"/>
      <c r="AD698" s="67"/>
      <c r="AE698" s="67"/>
      <c r="AF698" s="67"/>
      <c r="AG698" s="67"/>
      <c r="AH698" s="67"/>
      <c r="AI698" s="67"/>
      <c r="AJ698" s="67"/>
      <c r="AK698" s="67"/>
      <c r="AL698" s="67"/>
      <c r="AM698" s="67"/>
      <c r="AN698" s="67"/>
      <c r="AO698" s="67"/>
      <c r="AP698" s="67"/>
      <c r="AQ698" s="67"/>
      <c r="AR698" s="67"/>
      <c r="AS698" s="67"/>
      <c r="AT698" s="67"/>
      <c r="AU698" s="67"/>
      <c r="AV698" s="67"/>
      <c r="AW698" s="67"/>
      <c r="AX698" s="67"/>
      <c r="AY698" s="67"/>
      <c r="AZ698" s="67"/>
      <c r="BA698" s="67"/>
      <c r="BB698" s="67"/>
      <c r="BC698" s="67"/>
      <c r="BD698" s="67"/>
      <c r="BE698" s="67"/>
      <c r="BF698" s="67"/>
      <c r="BG698" s="67"/>
      <c r="BH698" s="67"/>
      <c r="BI698" s="67"/>
      <c r="BJ698" s="67"/>
      <c r="BK698" s="67"/>
      <c r="BL698" s="67"/>
      <c r="BM698" s="67"/>
      <c r="BN698" s="67"/>
      <c r="BO698" s="67"/>
      <c r="BP698" s="67"/>
      <c r="BQ698" s="67"/>
      <c r="BR698" s="67"/>
      <c r="BS698" s="67"/>
      <c r="BT698" s="67"/>
      <c r="BU698" s="67"/>
      <c r="BV698" s="67"/>
      <c r="BW698" s="67"/>
      <c r="BX698" s="67"/>
      <c r="BY698" s="67"/>
      <c r="BZ698" s="67"/>
      <c r="CA698" s="67"/>
      <c r="CB698" s="67"/>
      <c r="CC698" s="67"/>
      <c r="CD698" s="67"/>
      <c r="CE698" s="67"/>
      <c r="CF698" s="67"/>
      <c r="CG698" s="67"/>
      <c r="CH698" s="67"/>
      <c r="CI698" s="67"/>
      <c r="CJ698" s="67"/>
      <c r="CK698" s="67"/>
      <c r="CL698" s="67"/>
      <c r="CM698" s="67"/>
      <c r="CN698" s="67"/>
      <c r="CO698" s="67"/>
    </row>
    <row r="699" spans="1:93" ht="14.2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67"/>
      <c r="X699" s="67"/>
      <c r="Y699" s="67"/>
      <c r="Z699" s="67"/>
      <c r="AA699" s="67"/>
      <c r="AB699" s="67"/>
      <c r="AC699" s="67"/>
      <c r="AD699" s="67"/>
      <c r="AE699" s="67"/>
      <c r="AF699" s="67"/>
      <c r="AG699" s="67"/>
      <c r="AH699" s="67"/>
      <c r="AI699" s="67"/>
      <c r="AJ699" s="67"/>
      <c r="AK699" s="67"/>
      <c r="AL699" s="67"/>
      <c r="AM699" s="67"/>
      <c r="AN699" s="67"/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</row>
    <row r="700" spans="1:93" ht="14.2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  <c r="AI700" s="67"/>
      <c r="AJ700" s="67"/>
      <c r="AK700" s="67"/>
      <c r="AL700" s="67"/>
      <c r="AM700" s="67"/>
      <c r="AN700" s="67"/>
      <c r="AO700" s="67"/>
      <c r="AP700" s="67"/>
      <c r="AQ700" s="67"/>
      <c r="AR700" s="67"/>
      <c r="AS700" s="67"/>
      <c r="AT700" s="67"/>
      <c r="AU700" s="67"/>
      <c r="AV700" s="67"/>
      <c r="AW700" s="67"/>
      <c r="AX700" s="67"/>
      <c r="AY700" s="67"/>
      <c r="AZ700" s="67"/>
      <c r="BA700" s="67"/>
      <c r="BB700" s="67"/>
      <c r="BC700" s="67"/>
      <c r="BD700" s="67"/>
      <c r="BE700" s="67"/>
      <c r="BF700" s="67"/>
      <c r="BG700" s="67"/>
      <c r="BH700" s="67"/>
      <c r="BI700" s="67"/>
      <c r="BJ700" s="67"/>
      <c r="BK700" s="67"/>
      <c r="BL700" s="67"/>
      <c r="BM700" s="67"/>
      <c r="BN700" s="67"/>
      <c r="BO700" s="67"/>
      <c r="BP700" s="67"/>
      <c r="BQ700" s="67"/>
      <c r="BR700" s="67"/>
      <c r="BS700" s="67"/>
      <c r="BT700" s="67"/>
      <c r="BU700" s="67"/>
      <c r="BV700" s="67"/>
      <c r="BW700" s="67"/>
      <c r="BX700" s="67"/>
      <c r="BY700" s="67"/>
      <c r="BZ700" s="67"/>
      <c r="CA700" s="67"/>
      <c r="CB700" s="67"/>
      <c r="CC700" s="67"/>
      <c r="CD700" s="67"/>
      <c r="CE700" s="67"/>
      <c r="CF700" s="67"/>
      <c r="CG700" s="67"/>
      <c r="CH700" s="67"/>
      <c r="CI700" s="67"/>
      <c r="CJ700" s="67"/>
      <c r="CK700" s="67"/>
      <c r="CL700" s="67"/>
      <c r="CM700" s="67"/>
      <c r="CN700" s="67"/>
      <c r="CO700" s="67"/>
    </row>
    <row r="701" spans="1:93" ht="14.2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67"/>
      <c r="X701" s="67"/>
      <c r="Y701" s="67"/>
      <c r="Z701" s="67"/>
      <c r="AA701" s="67"/>
      <c r="AB701" s="67"/>
      <c r="AC701" s="67"/>
      <c r="AD701" s="67"/>
      <c r="AE701" s="67"/>
      <c r="AF701" s="67"/>
      <c r="AG701" s="67"/>
      <c r="AH701" s="67"/>
      <c r="AI701" s="67"/>
      <c r="AJ701" s="67"/>
      <c r="AK701" s="67"/>
      <c r="AL701" s="67"/>
      <c r="AM701" s="67"/>
      <c r="AN701" s="67"/>
      <c r="AO701" s="67"/>
      <c r="AP701" s="67"/>
      <c r="AQ701" s="67"/>
      <c r="AR701" s="67"/>
      <c r="AS701" s="67"/>
      <c r="AT701" s="67"/>
      <c r="AU701" s="67"/>
      <c r="AV701" s="67"/>
      <c r="AW701" s="67"/>
      <c r="AX701" s="67"/>
      <c r="AY701" s="67"/>
      <c r="AZ701" s="67"/>
      <c r="BA701" s="67"/>
      <c r="BB701" s="67"/>
      <c r="BC701" s="67"/>
      <c r="BD701" s="67"/>
      <c r="BE701" s="67"/>
      <c r="BF701" s="67"/>
      <c r="BG701" s="67"/>
      <c r="BH701" s="67"/>
      <c r="BI701" s="67"/>
      <c r="BJ701" s="67"/>
      <c r="BK701" s="67"/>
      <c r="BL701" s="67"/>
      <c r="BM701" s="67"/>
      <c r="BN701" s="67"/>
      <c r="BO701" s="67"/>
      <c r="BP701" s="67"/>
      <c r="BQ701" s="67"/>
      <c r="BR701" s="67"/>
      <c r="BS701" s="67"/>
      <c r="BT701" s="67"/>
      <c r="BU701" s="67"/>
      <c r="BV701" s="67"/>
      <c r="BW701" s="67"/>
      <c r="BX701" s="67"/>
      <c r="BY701" s="67"/>
      <c r="BZ701" s="67"/>
      <c r="CA701" s="67"/>
      <c r="CB701" s="67"/>
      <c r="CC701" s="67"/>
      <c r="CD701" s="67"/>
      <c r="CE701" s="67"/>
      <c r="CF701" s="67"/>
      <c r="CG701" s="67"/>
      <c r="CH701" s="67"/>
      <c r="CI701" s="67"/>
      <c r="CJ701" s="67"/>
      <c r="CK701" s="67"/>
      <c r="CL701" s="67"/>
      <c r="CM701" s="67"/>
      <c r="CN701" s="67"/>
      <c r="CO701" s="67"/>
    </row>
    <row r="702" spans="1:93" ht="14.2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67"/>
      <c r="X702" s="67"/>
      <c r="Y702" s="67"/>
      <c r="Z702" s="67"/>
      <c r="AA702" s="67"/>
      <c r="AB702" s="67"/>
      <c r="AC702" s="67"/>
      <c r="AD702" s="67"/>
      <c r="AE702" s="67"/>
      <c r="AF702" s="67"/>
      <c r="AG702" s="67"/>
      <c r="AH702" s="67"/>
      <c r="AI702" s="67"/>
      <c r="AJ702" s="67"/>
      <c r="AK702" s="67"/>
      <c r="AL702" s="67"/>
      <c r="AM702" s="67"/>
      <c r="AN702" s="67"/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</row>
    <row r="703" spans="1:93" ht="14.2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67"/>
      <c r="X703" s="67"/>
      <c r="Y703" s="67"/>
      <c r="Z703" s="67"/>
      <c r="AA703" s="67"/>
      <c r="AB703" s="67"/>
      <c r="AC703" s="67"/>
      <c r="AD703" s="67"/>
      <c r="AE703" s="67"/>
      <c r="AF703" s="67"/>
      <c r="AG703" s="67"/>
      <c r="AH703" s="67"/>
      <c r="AI703" s="67"/>
      <c r="AJ703" s="67"/>
      <c r="AK703" s="67"/>
      <c r="AL703" s="67"/>
      <c r="AM703" s="67"/>
      <c r="AN703" s="67"/>
      <c r="AO703" s="67"/>
      <c r="AP703" s="67"/>
      <c r="AQ703" s="67"/>
      <c r="AR703" s="67"/>
      <c r="AS703" s="67"/>
      <c r="AT703" s="67"/>
      <c r="AU703" s="67"/>
      <c r="AV703" s="67"/>
      <c r="AW703" s="67"/>
      <c r="AX703" s="67"/>
      <c r="AY703" s="67"/>
      <c r="AZ703" s="67"/>
      <c r="BA703" s="67"/>
      <c r="BB703" s="67"/>
      <c r="BC703" s="67"/>
      <c r="BD703" s="67"/>
      <c r="BE703" s="67"/>
      <c r="BF703" s="67"/>
      <c r="BG703" s="67"/>
      <c r="BH703" s="67"/>
      <c r="BI703" s="67"/>
      <c r="BJ703" s="67"/>
      <c r="BK703" s="67"/>
      <c r="BL703" s="67"/>
      <c r="BM703" s="67"/>
      <c r="BN703" s="67"/>
      <c r="BO703" s="67"/>
      <c r="BP703" s="67"/>
      <c r="BQ703" s="67"/>
      <c r="BR703" s="67"/>
      <c r="BS703" s="67"/>
      <c r="BT703" s="67"/>
      <c r="BU703" s="67"/>
      <c r="BV703" s="67"/>
      <c r="BW703" s="67"/>
      <c r="BX703" s="67"/>
      <c r="BY703" s="67"/>
      <c r="BZ703" s="67"/>
      <c r="CA703" s="67"/>
      <c r="CB703" s="67"/>
      <c r="CC703" s="67"/>
      <c r="CD703" s="67"/>
      <c r="CE703" s="67"/>
      <c r="CF703" s="67"/>
      <c r="CG703" s="67"/>
      <c r="CH703" s="67"/>
      <c r="CI703" s="67"/>
      <c r="CJ703" s="67"/>
      <c r="CK703" s="67"/>
      <c r="CL703" s="67"/>
      <c r="CM703" s="67"/>
      <c r="CN703" s="67"/>
      <c r="CO703" s="67"/>
    </row>
    <row r="704" spans="1:93" ht="14.2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67"/>
      <c r="X704" s="67"/>
      <c r="Y704" s="67"/>
      <c r="Z704" s="67"/>
      <c r="AA704" s="67"/>
      <c r="AB704" s="67"/>
      <c r="AC704" s="67"/>
      <c r="AD704" s="67"/>
      <c r="AE704" s="67"/>
      <c r="AF704" s="67"/>
      <c r="AG704" s="67"/>
      <c r="AH704" s="67"/>
      <c r="AI704" s="67"/>
      <c r="AJ704" s="67"/>
      <c r="AK704" s="67"/>
      <c r="AL704" s="67"/>
      <c r="AM704" s="67"/>
      <c r="AN704" s="67"/>
      <c r="AO704" s="67"/>
      <c r="AP704" s="67"/>
      <c r="AQ704" s="67"/>
      <c r="AR704" s="67"/>
      <c r="AS704" s="67"/>
      <c r="AT704" s="67"/>
      <c r="AU704" s="67"/>
      <c r="AV704" s="67"/>
      <c r="AW704" s="67"/>
      <c r="AX704" s="67"/>
      <c r="AY704" s="67"/>
      <c r="AZ704" s="67"/>
      <c r="BA704" s="67"/>
      <c r="BB704" s="67"/>
      <c r="BC704" s="67"/>
      <c r="BD704" s="67"/>
      <c r="BE704" s="67"/>
      <c r="BF704" s="67"/>
      <c r="BG704" s="67"/>
      <c r="BH704" s="67"/>
      <c r="BI704" s="67"/>
      <c r="BJ704" s="67"/>
      <c r="BK704" s="67"/>
      <c r="BL704" s="67"/>
      <c r="BM704" s="67"/>
      <c r="BN704" s="67"/>
      <c r="BO704" s="67"/>
      <c r="BP704" s="67"/>
      <c r="BQ704" s="67"/>
      <c r="BR704" s="67"/>
      <c r="BS704" s="67"/>
      <c r="BT704" s="67"/>
      <c r="BU704" s="67"/>
      <c r="BV704" s="67"/>
      <c r="BW704" s="67"/>
      <c r="BX704" s="67"/>
      <c r="BY704" s="67"/>
      <c r="BZ704" s="67"/>
      <c r="CA704" s="67"/>
      <c r="CB704" s="67"/>
      <c r="CC704" s="67"/>
      <c r="CD704" s="67"/>
      <c r="CE704" s="67"/>
      <c r="CF704" s="67"/>
      <c r="CG704" s="67"/>
      <c r="CH704" s="67"/>
      <c r="CI704" s="67"/>
      <c r="CJ704" s="67"/>
      <c r="CK704" s="67"/>
      <c r="CL704" s="67"/>
      <c r="CM704" s="67"/>
      <c r="CN704" s="67"/>
      <c r="CO704" s="67"/>
    </row>
    <row r="705" spans="1:93" ht="14.2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67"/>
      <c r="X705" s="67"/>
      <c r="Y705" s="67"/>
      <c r="Z705" s="67"/>
      <c r="AA705" s="67"/>
      <c r="AB705" s="67"/>
      <c r="AC705" s="67"/>
      <c r="AD705" s="67"/>
      <c r="AE705" s="67"/>
      <c r="AF705" s="67"/>
      <c r="AG705" s="67"/>
      <c r="AH705" s="67"/>
      <c r="AI705" s="67"/>
      <c r="AJ705" s="67"/>
      <c r="AK705" s="67"/>
      <c r="AL705" s="67"/>
      <c r="AM705" s="67"/>
      <c r="AN705" s="67"/>
      <c r="AO705" s="67"/>
      <c r="AP705" s="67"/>
      <c r="AQ705" s="67"/>
      <c r="AR705" s="67"/>
      <c r="AS705" s="67"/>
      <c r="AT705" s="67"/>
      <c r="AU705" s="67"/>
      <c r="AV705" s="67"/>
      <c r="AW705" s="67"/>
      <c r="AX705" s="67"/>
      <c r="AY705" s="67"/>
      <c r="AZ705" s="67"/>
      <c r="BA705" s="67"/>
      <c r="BB705" s="67"/>
      <c r="BC705" s="67"/>
      <c r="BD705" s="67"/>
      <c r="BE705" s="67"/>
      <c r="BF705" s="67"/>
      <c r="BG705" s="67"/>
      <c r="BH705" s="67"/>
      <c r="BI705" s="67"/>
      <c r="BJ705" s="67"/>
      <c r="BK705" s="67"/>
      <c r="BL705" s="67"/>
      <c r="BM705" s="67"/>
      <c r="BN705" s="67"/>
      <c r="BO705" s="67"/>
      <c r="BP705" s="67"/>
      <c r="BQ705" s="67"/>
      <c r="BR705" s="67"/>
      <c r="BS705" s="67"/>
      <c r="BT705" s="67"/>
      <c r="BU705" s="67"/>
      <c r="BV705" s="67"/>
      <c r="BW705" s="67"/>
      <c r="BX705" s="67"/>
      <c r="BY705" s="67"/>
      <c r="BZ705" s="67"/>
      <c r="CA705" s="67"/>
      <c r="CB705" s="67"/>
      <c r="CC705" s="67"/>
      <c r="CD705" s="67"/>
      <c r="CE705" s="67"/>
      <c r="CF705" s="67"/>
      <c r="CG705" s="67"/>
      <c r="CH705" s="67"/>
      <c r="CI705" s="67"/>
      <c r="CJ705" s="67"/>
      <c r="CK705" s="67"/>
      <c r="CL705" s="67"/>
      <c r="CM705" s="67"/>
      <c r="CN705" s="67"/>
      <c r="CO705" s="67"/>
    </row>
    <row r="706" spans="1:93" ht="14.2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67"/>
      <c r="X706" s="67"/>
      <c r="Y706" s="67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7"/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</row>
    <row r="707" spans="1:93" ht="14.2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67"/>
      <c r="X707" s="67"/>
      <c r="Y707" s="67"/>
      <c r="Z707" s="67"/>
      <c r="AA707" s="67"/>
      <c r="AB707" s="67"/>
      <c r="AC707" s="67"/>
      <c r="AD707" s="67"/>
      <c r="AE707" s="67"/>
      <c r="AF707" s="67"/>
      <c r="AG707" s="67"/>
      <c r="AH707" s="67"/>
      <c r="AI707" s="67"/>
      <c r="AJ707" s="67"/>
      <c r="AK707" s="67"/>
      <c r="AL707" s="67"/>
      <c r="AM707" s="67"/>
      <c r="AN707" s="67"/>
      <c r="AO707" s="67"/>
      <c r="AP707" s="67"/>
      <c r="AQ707" s="67"/>
      <c r="AR707" s="67"/>
      <c r="AS707" s="67"/>
      <c r="AT707" s="67"/>
      <c r="AU707" s="67"/>
      <c r="AV707" s="67"/>
      <c r="AW707" s="67"/>
      <c r="AX707" s="67"/>
      <c r="AY707" s="67"/>
      <c r="AZ707" s="67"/>
      <c r="BA707" s="67"/>
      <c r="BB707" s="67"/>
      <c r="BC707" s="67"/>
      <c r="BD707" s="67"/>
      <c r="BE707" s="67"/>
      <c r="BF707" s="67"/>
      <c r="BG707" s="67"/>
      <c r="BH707" s="67"/>
      <c r="BI707" s="67"/>
      <c r="BJ707" s="67"/>
      <c r="BK707" s="67"/>
      <c r="BL707" s="67"/>
      <c r="BM707" s="67"/>
      <c r="BN707" s="67"/>
      <c r="BO707" s="67"/>
      <c r="BP707" s="67"/>
      <c r="BQ707" s="67"/>
      <c r="BR707" s="67"/>
      <c r="BS707" s="67"/>
      <c r="BT707" s="67"/>
      <c r="BU707" s="67"/>
      <c r="BV707" s="67"/>
      <c r="BW707" s="67"/>
      <c r="BX707" s="67"/>
      <c r="BY707" s="67"/>
      <c r="BZ707" s="67"/>
      <c r="CA707" s="67"/>
      <c r="CB707" s="67"/>
      <c r="CC707" s="67"/>
      <c r="CD707" s="67"/>
      <c r="CE707" s="67"/>
      <c r="CF707" s="67"/>
      <c r="CG707" s="67"/>
      <c r="CH707" s="67"/>
      <c r="CI707" s="67"/>
      <c r="CJ707" s="67"/>
      <c r="CK707" s="67"/>
      <c r="CL707" s="67"/>
      <c r="CM707" s="67"/>
      <c r="CN707" s="67"/>
      <c r="CO707" s="67"/>
    </row>
    <row r="708" spans="1:93" ht="14.2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67"/>
      <c r="X708" s="67"/>
      <c r="Y708" s="67"/>
      <c r="Z708" s="67"/>
      <c r="AA708" s="67"/>
      <c r="AB708" s="67"/>
      <c r="AC708" s="67"/>
      <c r="AD708" s="67"/>
      <c r="AE708" s="67"/>
      <c r="AF708" s="67"/>
      <c r="AG708" s="67"/>
      <c r="AH708" s="67"/>
      <c r="AI708" s="67"/>
      <c r="AJ708" s="67"/>
      <c r="AK708" s="67"/>
      <c r="AL708" s="67"/>
      <c r="AM708" s="67"/>
      <c r="AN708" s="67"/>
      <c r="AO708" s="67"/>
      <c r="AP708" s="67"/>
      <c r="AQ708" s="67"/>
      <c r="AR708" s="67"/>
      <c r="AS708" s="67"/>
      <c r="AT708" s="67"/>
      <c r="AU708" s="67"/>
      <c r="AV708" s="67"/>
      <c r="AW708" s="67"/>
      <c r="AX708" s="67"/>
      <c r="AY708" s="67"/>
      <c r="AZ708" s="67"/>
      <c r="BA708" s="67"/>
      <c r="BB708" s="67"/>
      <c r="BC708" s="67"/>
      <c r="BD708" s="67"/>
      <c r="BE708" s="67"/>
      <c r="BF708" s="67"/>
      <c r="BG708" s="67"/>
      <c r="BH708" s="67"/>
      <c r="BI708" s="67"/>
      <c r="BJ708" s="67"/>
      <c r="BK708" s="67"/>
      <c r="BL708" s="67"/>
      <c r="BM708" s="67"/>
      <c r="BN708" s="67"/>
      <c r="BO708" s="67"/>
      <c r="BP708" s="67"/>
      <c r="BQ708" s="67"/>
      <c r="BR708" s="67"/>
      <c r="BS708" s="67"/>
      <c r="BT708" s="67"/>
      <c r="BU708" s="67"/>
      <c r="BV708" s="67"/>
      <c r="BW708" s="67"/>
      <c r="BX708" s="67"/>
      <c r="BY708" s="67"/>
      <c r="BZ708" s="67"/>
      <c r="CA708" s="67"/>
      <c r="CB708" s="67"/>
      <c r="CC708" s="67"/>
      <c r="CD708" s="67"/>
      <c r="CE708" s="67"/>
      <c r="CF708" s="67"/>
      <c r="CG708" s="67"/>
      <c r="CH708" s="67"/>
      <c r="CI708" s="67"/>
      <c r="CJ708" s="67"/>
      <c r="CK708" s="67"/>
      <c r="CL708" s="67"/>
      <c r="CM708" s="67"/>
      <c r="CN708" s="67"/>
      <c r="CO708" s="67"/>
    </row>
    <row r="709" spans="1:93" ht="14.2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  <c r="AF709" s="67"/>
      <c r="AG709" s="67"/>
      <c r="AH709" s="67"/>
      <c r="AI709" s="67"/>
      <c r="AJ709" s="67"/>
      <c r="AK709" s="67"/>
      <c r="AL709" s="67"/>
      <c r="AM709" s="67"/>
      <c r="AN709" s="67"/>
      <c r="AO709" s="67"/>
      <c r="AP709" s="67"/>
      <c r="AQ709" s="67"/>
      <c r="AR709" s="67"/>
      <c r="AS709" s="67"/>
      <c r="AT709" s="67"/>
      <c r="AU709" s="67"/>
      <c r="AV709" s="67"/>
      <c r="AW709" s="67"/>
      <c r="AX709" s="67"/>
      <c r="AY709" s="67"/>
      <c r="AZ709" s="67"/>
      <c r="BA709" s="67"/>
      <c r="BB709" s="67"/>
      <c r="BC709" s="67"/>
      <c r="BD709" s="67"/>
      <c r="BE709" s="67"/>
      <c r="BF709" s="67"/>
      <c r="BG709" s="67"/>
      <c r="BH709" s="67"/>
      <c r="BI709" s="67"/>
      <c r="BJ709" s="67"/>
      <c r="BK709" s="67"/>
      <c r="BL709" s="67"/>
      <c r="BM709" s="67"/>
      <c r="BN709" s="67"/>
      <c r="BO709" s="67"/>
      <c r="BP709" s="67"/>
      <c r="BQ709" s="67"/>
      <c r="BR709" s="67"/>
      <c r="BS709" s="67"/>
      <c r="BT709" s="67"/>
      <c r="BU709" s="67"/>
      <c r="BV709" s="67"/>
      <c r="BW709" s="67"/>
      <c r="BX709" s="67"/>
      <c r="BY709" s="67"/>
      <c r="BZ709" s="67"/>
      <c r="CA709" s="67"/>
      <c r="CB709" s="67"/>
      <c r="CC709" s="67"/>
      <c r="CD709" s="67"/>
      <c r="CE709" s="67"/>
      <c r="CF709" s="67"/>
      <c r="CG709" s="67"/>
      <c r="CH709" s="67"/>
      <c r="CI709" s="67"/>
      <c r="CJ709" s="67"/>
      <c r="CK709" s="67"/>
      <c r="CL709" s="67"/>
      <c r="CM709" s="67"/>
      <c r="CN709" s="67"/>
      <c r="CO709" s="67"/>
    </row>
    <row r="710" spans="1:93" ht="14.2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  <c r="AF710" s="67"/>
      <c r="AG710" s="67"/>
      <c r="AH710" s="67"/>
      <c r="AI710" s="67"/>
      <c r="AJ710" s="67"/>
      <c r="AK710" s="67"/>
      <c r="AL710" s="67"/>
      <c r="AM710" s="67"/>
      <c r="AN710" s="67"/>
      <c r="AO710" s="67"/>
      <c r="AP710" s="67"/>
      <c r="AQ710" s="67"/>
      <c r="AR710" s="67"/>
      <c r="AS710" s="67"/>
      <c r="AT710" s="67"/>
      <c r="AU710" s="67"/>
      <c r="AV710" s="67"/>
      <c r="AW710" s="67"/>
      <c r="AX710" s="67"/>
      <c r="AY710" s="67"/>
      <c r="AZ710" s="67"/>
      <c r="BA710" s="67"/>
      <c r="BB710" s="67"/>
      <c r="BC710" s="67"/>
      <c r="BD710" s="67"/>
      <c r="BE710" s="67"/>
      <c r="BF710" s="67"/>
      <c r="BG710" s="67"/>
      <c r="BH710" s="67"/>
      <c r="BI710" s="67"/>
      <c r="BJ710" s="67"/>
      <c r="BK710" s="67"/>
      <c r="BL710" s="67"/>
      <c r="BM710" s="67"/>
      <c r="BN710" s="67"/>
      <c r="BO710" s="67"/>
      <c r="BP710" s="67"/>
      <c r="BQ710" s="67"/>
      <c r="BR710" s="67"/>
      <c r="BS710" s="67"/>
      <c r="BT710" s="67"/>
      <c r="BU710" s="67"/>
      <c r="BV710" s="67"/>
      <c r="BW710" s="67"/>
      <c r="BX710" s="67"/>
      <c r="BY710" s="67"/>
      <c r="BZ710" s="67"/>
      <c r="CA710" s="67"/>
      <c r="CB710" s="67"/>
      <c r="CC710" s="67"/>
      <c r="CD710" s="67"/>
      <c r="CE710" s="67"/>
      <c r="CF710" s="67"/>
      <c r="CG710" s="67"/>
      <c r="CH710" s="67"/>
      <c r="CI710" s="67"/>
      <c r="CJ710" s="67"/>
      <c r="CK710" s="67"/>
      <c r="CL710" s="67"/>
      <c r="CM710" s="67"/>
      <c r="CN710" s="67"/>
      <c r="CO710" s="67"/>
    </row>
    <row r="711" spans="1:93" ht="14.2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67"/>
      <c r="X711" s="67"/>
      <c r="Y711" s="67"/>
      <c r="Z711" s="67"/>
      <c r="AA711" s="67"/>
      <c r="AB711" s="67"/>
      <c r="AC711" s="67"/>
      <c r="AD711" s="67"/>
      <c r="AE711" s="67"/>
      <c r="AF711" s="67"/>
      <c r="AG711" s="67"/>
      <c r="AH711" s="67"/>
      <c r="AI711" s="67"/>
      <c r="AJ711" s="67"/>
      <c r="AK711" s="67"/>
      <c r="AL711" s="67"/>
      <c r="AM711" s="67"/>
      <c r="AN711" s="67"/>
      <c r="AO711" s="67"/>
      <c r="AP711" s="67"/>
      <c r="AQ711" s="67"/>
      <c r="AR711" s="67"/>
      <c r="AS711" s="67"/>
      <c r="AT711" s="67"/>
      <c r="AU711" s="67"/>
      <c r="AV711" s="67"/>
      <c r="AW711" s="67"/>
      <c r="AX711" s="67"/>
      <c r="AY711" s="67"/>
      <c r="AZ711" s="67"/>
      <c r="BA711" s="67"/>
      <c r="BB711" s="67"/>
      <c r="BC711" s="67"/>
      <c r="BD711" s="67"/>
      <c r="BE711" s="67"/>
      <c r="BF711" s="67"/>
      <c r="BG711" s="67"/>
      <c r="BH711" s="67"/>
      <c r="BI711" s="67"/>
      <c r="BJ711" s="67"/>
      <c r="BK711" s="67"/>
      <c r="BL711" s="67"/>
      <c r="BM711" s="67"/>
      <c r="BN711" s="67"/>
      <c r="BO711" s="67"/>
      <c r="BP711" s="67"/>
      <c r="BQ711" s="67"/>
      <c r="BR711" s="67"/>
      <c r="BS711" s="67"/>
      <c r="BT711" s="67"/>
      <c r="BU711" s="67"/>
      <c r="BV711" s="67"/>
      <c r="BW711" s="67"/>
      <c r="BX711" s="67"/>
      <c r="BY711" s="67"/>
      <c r="BZ711" s="67"/>
      <c r="CA711" s="67"/>
      <c r="CB711" s="67"/>
      <c r="CC711" s="67"/>
      <c r="CD711" s="67"/>
      <c r="CE711" s="67"/>
      <c r="CF711" s="67"/>
      <c r="CG711" s="67"/>
      <c r="CH711" s="67"/>
      <c r="CI711" s="67"/>
      <c r="CJ711" s="67"/>
      <c r="CK711" s="67"/>
      <c r="CL711" s="67"/>
      <c r="CM711" s="67"/>
      <c r="CN711" s="67"/>
      <c r="CO711" s="67"/>
    </row>
    <row r="712" spans="1:93" ht="14.2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67"/>
      <c r="X712" s="67"/>
      <c r="Y712" s="67"/>
      <c r="Z712" s="67"/>
      <c r="AA712" s="67"/>
      <c r="AB712" s="67"/>
      <c r="AC712" s="67"/>
      <c r="AD712" s="67"/>
      <c r="AE712" s="67"/>
      <c r="AF712" s="67"/>
      <c r="AG712" s="67"/>
      <c r="AH712" s="67"/>
      <c r="AI712" s="67"/>
      <c r="AJ712" s="67"/>
      <c r="AK712" s="67"/>
      <c r="AL712" s="67"/>
      <c r="AM712" s="67"/>
      <c r="AN712" s="67"/>
      <c r="AO712" s="67"/>
      <c r="AP712" s="67"/>
      <c r="AQ712" s="67"/>
      <c r="AR712" s="67"/>
      <c r="AS712" s="67"/>
      <c r="AT712" s="67"/>
      <c r="AU712" s="67"/>
      <c r="AV712" s="67"/>
      <c r="AW712" s="67"/>
      <c r="AX712" s="67"/>
      <c r="AY712" s="67"/>
      <c r="AZ712" s="67"/>
      <c r="BA712" s="67"/>
      <c r="BB712" s="67"/>
      <c r="BC712" s="67"/>
      <c r="BD712" s="67"/>
      <c r="BE712" s="67"/>
      <c r="BF712" s="67"/>
      <c r="BG712" s="67"/>
      <c r="BH712" s="67"/>
      <c r="BI712" s="67"/>
      <c r="BJ712" s="67"/>
      <c r="BK712" s="67"/>
      <c r="BL712" s="67"/>
      <c r="BM712" s="67"/>
      <c r="BN712" s="67"/>
      <c r="BO712" s="67"/>
      <c r="BP712" s="67"/>
      <c r="BQ712" s="67"/>
      <c r="BR712" s="67"/>
      <c r="BS712" s="67"/>
      <c r="BT712" s="67"/>
      <c r="BU712" s="67"/>
      <c r="BV712" s="67"/>
      <c r="BW712" s="67"/>
      <c r="BX712" s="67"/>
      <c r="BY712" s="67"/>
      <c r="BZ712" s="67"/>
      <c r="CA712" s="67"/>
      <c r="CB712" s="67"/>
      <c r="CC712" s="67"/>
      <c r="CD712" s="67"/>
      <c r="CE712" s="67"/>
      <c r="CF712" s="67"/>
      <c r="CG712" s="67"/>
      <c r="CH712" s="67"/>
      <c r="CI712" s="67"/>
      <c r="CJ712" s="67"/>
      <c r="CK712" s="67"/>
      <c r="CL712" s="67"/>
      <c r="CM712" s="67"/>
      <c r="CN712" s="67"/>
      <c r="CO712" s="67"/>
    </row>
    <row r="713" spans="1:93" ht="14.2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67"/>
      <c r="X713" s="67"/>
      <c r="Y713" s="67"/>
      <c r="Z713" s="67"/>
      <c r="AA713" s="67"/>
      <c r="AB713" s="67"/>
      <c r="AC713" s="67"/>
      <c r="AD713" s="67"/>
      <c r="AE713" s="67"/>
      <c r="AF713" s="67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/>
      <c r="BA713" s="67"/>
      <c r="BB713" s="67"/>
      <c r="BC713" s="67"/>
      <c r="BD713" s="67"/>
      <c r="BE713" s="67"/>
      <c r="BF713" s="67"/>
      <c r="BG713" s="67"/>
      <c r="BH713" s="67"/>
      <c r="BI713" s="67"/>
      <c r="BJ713" s="67"/>
      <c r="BK713" s="67"/>
      <c r="BL713" s="67"/>
      <c r="BM713" s="67"/>
      <c r="BN713" s="67"/>
      <c r="BO713" s="67"/>
      <c r="BP713" s="67"/>
      <c r="BQ713" s="67"/>
      <c r="BR713" s="67"/>
      <c r="BS713" s="67"/>
      <c r="BT713" s="67"/>
      <c r="BU713" s="67"/>
      <c r="BV713" s="67"/>
      <c r="BW713" s="67"/>
      <c r="BX713" s="67"/>
      <c r="BY713" s="67"/>
      <c r="BZ713" s="67"/>
      <c r="CA713" s="67"/>
      <c r="CB713" s="67"/>
      <c r="CC713" s="67"/>
      <c r="CD713" s="67"/>
      <c r="CE713" s="67"/>
      <c r="CF713" s="67"/>
      <c r="CG713" s="67"/>
      <c r="CH713" s="67"/>
      <c r="CI713" s="67"/>
      <c r="CJ713" s="67"/>
      <c r="CK713" s="67"/>
      <c r="CL713" s="67"/>
      <c r="CM713" s="67"/>
      <c r="CN713" s="67"/>
      <c r="CO713" s="67"/>
    </row>
    <row r="714" spans="1:93" ht="14.2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  <c r="AF714" s="67"/>
      <c r="AG714" s="67"/>
      <c r="AH714" s="67"/>
      <c r="AI714" s="67"/>
      <c r="AJ714" s="67"/>
      <c r="AK714" s="67"/>
      <c r="AL714" s="67"/>
      <c r="AM714" s="67"/>
      <c r="AN714" s="67"/>
      <c r="AO714" s="67"/>
      <c r="AP714" s="67"/>
      <c r="AQ714" s="67"/>
      <c r="AR714" s="67"/>
      <c r="AS714" s="67"/>
      <c r="AT714" s="67"/>
      <c r="AU714" s="67"/>
      <c r="AV714" s="67"/>
      <c r="AW714" s="67"/>
      <c r="AX714" s="67"/>
      <c r="AY714" s="67"/>
      <c r="AZ714" s="67"/>
      <c r="BA714" s="67"/>
      <c r="BB714" s="67"/>
      <c r="BC714" s="67"/>
      <c r="BD714" s="67"/>
      <c r="BE714" s="67"/>
      <c r="BF714" s="67"/>
      <c r="BG714" s="67"/>
      <c r="BH714" s="67"/>
      <c r="BI714" s="67"/>
      <c r="BJ714" s="67"/>
      <c r="BK714" s="67"/>
      <c r="BL714" s="67"/>
      <c r="BM714" s="67"/>
      <c r="BN714" s="67"/>
      <c r="BO714" s="67"/>
      <c r="BP714" s="67"/>
      <c r="BQ714" s="67"/>
      <c r="BR714" s="67"/>
      <c r="BS714" s="67"/>
      <c r="BT714" s="67"/>
      <c r="BU714" s="67"/>
      <c r="BV714" s="67"/>
      <c r="BW714" s="67"/>
      <c r="BX714" s="67"/>
      <c r="BY714" s="67"/>
      <c r="BZ714" s="67"/>
      <c r="CA714" s="67"/>
      <c r="CB714" s="67"/>
      <c r="CC714" s="67"/>
      <c r="CD714" s="67"/>
      <c r="CE714" s="67"/>
      <c r="CF714" s="67"/>
      <c r="CG714" s="67"/>
      <c r="CH714" s="67"/>
      <c r="CI714" s="67"/>
      <c r="CJ714" s="67"/>
      <c r="CK714" s="67"/>
      <c r="CL714" s="67"/>
      <c r="CM714" s="67"/>
      <c r="CN714" s="67"/>
      <c r="CO714" s="67"/>
    </row>
    <row r="715" spans="1:93" ht="14.2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  <c r="AF715" s="67"/>
      <c r="AG715" s="67"/>
      <c r="AH715" s="67"/>
      <c r="AI715" s="67"/>
      <c r="AJ715" s="67"/>
      <c r="AK715" s="67"/>
      <c r="AL715" s="67"/>
      <c r="AM715" s="67"/>
      <c r="AN715" s="67"/>
      <c r="AO715" s="67"/>
      <c r="AP715" s="67"/>
      <c r="AQ715" s="67"/>
      <c r="AR715" s="67"/>
      <c r="AS715" s="67"/>
      <c r="AT715" s="67"/>
      <c r="AU715" s="67"/>
      <c r="AV715" s="67"/>
      <c r="AW715" s="67"/>
      <c r="AX715" s="67"/>
      <c r="AY715" s="67"/>
      <c r="AZ715" s="67"/>
      <c r="BA715" s="67"/>
      <c r="BB715" s="67"/>
      <c r="BC715" s="67"/>
      <c r="BD715" s="67"/>
      <c r="BE715" s="67"/>
      <c r="BF715" s="67"/>
      <c r="BG715" s="67"/>
      <c r="BH715" s="67"/>
      <c r="BI715" s="67"/>
      <c r="BJ715" s="67"/>
      <c r="BK715" s="67"/>
      <c r="BL715" s="67"/>
      <c r="BM715" s="67"/>
      <c r="BN715" s="67"/>
      <c r="BO715" s="67"/>
      <c r="BP715" s="67"/>
      <c r="BQ715" s="67"/>
      <c r="BR715" s="67"/>
      <c r="BS715" s="67"/>
      <c r="BT715" s="67"/>
      <c r="BU715" s="67"/>
      <c r="BV715" s="67"/>
      <c r="BW715" s="67"/>
      <c r="BX715" s="67"/>
      <c r="BY715" s="67"/>
      <c r="BZ715" s="67"/>
      <c r="CA715" s="67"/>
      <c r="CB715" s="67"/>
      <c r="CC715" s="67"/>
      <c r="CD715" s="67"/>
      <c r="CE715" s="67"/>
      <c r="CF715" s="67"/>
      <c r="CG715" s="67"/>
      <c r="CH715" s="67"/>
      <c r="CI715" s="67"/>
      <c r="CJ715" s="67"/>
      <c r="CK715" s="67"/>
      <c r="CL715" s="67"/>
      <c r="CM715" s="67"/>
      <c r="CN715" s="67"/>
      <c r="CO715" s="67"/>
    </row>
    <row r="716" spans="1:93" ht="14.2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  <c r="AF716" s="67"/>
      <c r="AG716" s="67"/>
      <c r="AH716" s="67"/>
      <c r="AI716" s="67"/>
      <c r="AJ716" s="67"/>
      <c r="AK716" s="67"/>
      <c r="AL716" s="67"/>
      <c r="AM716" s="67"/>
      <c r="AN716" s="67"/>
      <c r="AO716" s="67"/>
      <c r="AP716" s="67"/>
      <c r="AQ716" s="67"/>
      <c r="AR716" s="67"/>
      <c r="AS716" s="67"/>
      <c r="AT716" s="67"/>
      <c r="AU716" s="67"/>
      <c r="AV716" s="67"/>
      <c r="AW716" s="67"/>
      <c r="AX716" s="67"/>
      <c r="AY716" s="67"/>
      <c r="AZ716" s="67"/>
      <c r="BA716" s="67"/>
      <c r="BB716" s="67"/>
      <c r="BC716" s="67"/>
      <c r="BD716" s="67"/>
      <c r="BE716" s="67"/>
      <c r="BF716" s="67"/>
      <c r="BG716" s="67"/>
      <c r="BH716" s="67"/>
      <c r="BI716" s="67"/>
      <c r="BJ716" s="67"/>
      <c r="BK716" s="67"/>
      <c r="BL716" s="67"/>
      <c r="BM716" s="67"/>
      <c r="BN716" s="67"/>
      <c r="BO716" s="67"/>
      <c r="BP716" s="67"/>
      <c r="BQ716" s="67"/>
      <c r="BR716" s="67"/>
      <c r="BS716" s="67"/>
      <c r="BT716" s="67"/>
      <c r="BU716" s="67"/>
      <c r="BV716" s="67"/>
      <c r="BW716" s="67"/>
      <c r="BX716" s="67"/>
      <c r="BY716" s="67"/>
      <c r="BZ716" s="67"/>
      <c r="CA716" s="67"/>
      <c r="CB716" s="67"/>
      <c r="CC716" s="67"/>
      <c r="CD716" s="67"/>
      <c r="CE716" s="67"/>
      <c r="CF716" s="67"/>
      <c r="CG716" s="67"/>
      <c r="CH716" s="67"/>
      <c r="CI716" s="67"/>
      <c r="CJ716" s="67"/>
      <c r="CK716" s="67"/>
      <c r="CL716" s="67"/>
      <c r="CM716" s="67"/>
      <c r="CN716" s="67"/>
      <c r="CO716" s="67"/>
    </row>
    <row r="717" spans="1:93" ht="14.2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  <c r="AF717" s="67"/>
      <c r="AG717" s="67"/>
      <c r="AH717" s="67"/>
      <c r="AI717" s="67"/>
      <c r="AJ717" s="67"/>
      <c r="AK717" s="67"/>
      <c r="AL717" s="67"/>
      <c r="AM717" s="67"/>
      <c r="AN717" s="67"/>
      <c r="AO717" s="67"/>
      <c r="AP717" s="67"/>
      <c r="AQ717" s="67"/>
      <c r="AR717" s="67"/>
      <c r="AS717" s="67"/>
      <c r="AT717" s="67"/>
      <c r="AU717" s="67"/>
      <c r="AV717" s="67"/>
      <c r="AW717" s="67"/>
      <c r="AX717" s="67"/>
      <c r="AY717" s="67"/>
      <c r="AZ717" s="67"/>
      <c r="BA717" s="67"/>
      <c r="BB717" s="67"/>
      <c r="BC717" s="67"/>
      <c r="BD717" s="67"/>
      <c r="BE717" s="67"/>
      <c r="BF717" s="67"/>
      <c r="BG717" s="67"/>
      <c r="BH717" s="67"/>
      <c r="BI717" s="67"/>
      <c r="BJ717" s="67"/>
      <c r="BK717" s="67"/>
      <c r="BL717" s="67"/>
      <c r="BM717" s="67"/>
      <c r="BN717" s="67"/>
      <c r="BO717" s="67"/>
      <c r="BP717" s="67"/>
      <c r="BQ717" s="67"/>
      <c r="BR717" s="67"/>
      <c r="BS717" s="67"/>
      <c r="BT717" s="67"/>
      <c r="BU717" s="67"/>
      <c r="BV717" s="67"/>
      <c r="BW717" s="67"/>
      <c r="BX717" s="67"/>
      <c r="BY717" s="67"/>
      <c r="BZ717" s="67"/>
      <c r="CA717" s="67"/>
      <c r="CB717" s="67"/>
      <c r="CC717" s="67"/>
      <c r="CD717" s="67"/>
      <c r="CE717" s="67"/>
      <c r="CF717" s="67"/>
      <c r="CG717" s="67"/>
      <c r="CH717" s="67"/>
      <c r="CI717" s="67"/>
      <c r="CJ717" s="67"/>
      <c r="CK717" s="67"/>
      <c r="CL717" s="67"/>
      <c r="CM717" s="67"/>
      <c r="CN717" s="67"/>
      <c r="CO717" s="67"/>
    </row>
    <row r="718" spans="1:93" ht="14.2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  <c r="AF718" s="67"/>
      <c r="AG718" s="67"/>
      <c r="AH718" s="67"/>
      <c r="AI718" s="67"/>
      <c r="AJ718" s="67"/>
      <c r="AK718" s="67"/>
      <c r="AL718" s="67"/>
      <c r="AM718" s="67"/>
      <c r="AN718" s="67"/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</row>
    <row r="719" spans="1:93" ht="14.2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  <c r="AF719" s="67"/>
      <c r="AG719" s="67"/>
      <c r="AH719" s="67"/>
      <c r="AI719" s="67"/>
      <c r="AJ719" s="67"/>
      <c r="AK719" s="67"/>
      <c r="AL719" s="67"/>
      <c r="AM719" s="67"/>
      <c r="AN719" s="67"/>
      <c r="AO719" s="67"/>
      <c r="AP719" s="67"/>
      <c r="AQ719" s="67"/>
      <c r="AR719" s="67"/>
      <c r="AS719" s="67"/>
      <c r="AT719" s="67"/>
      <c r="AU719" s="67"/>
      <c r="AV719" s="67"/>
      <c r="AW719" s="67"/>
      <c r="AX719" s="67"/>
      <c r="AY719" s="67"/>
      <c r="AZ719" s="67"/>
      <c r="BA719" s="67"/>
      <c r="BB719" s="67"/>
      <c r="BC719" s="67"/>
      <c r="BD719" s="67"/>
      <c r="BE719" s="67"/>
      <c r="BF719" s="67"/>
      <c r="BG719" s="67"/>
      <c r="BH719" s="67"/>
      <c r="BI719" s="67"/>
      <c r="BJ719" s="67"/>
      <c r="BK719" s="67"/>
      <c r="BL719" s="67"/>
      <c r="BM719" s="67"/>
      <c r="BN719" s="67"/>
      <c r="BO719" s="67"/>
      <c r="BP719" s="67"/>
      <c r="BQ719" s="67"/>
      <c r="BR719" s="67"/>
      <c r="BS719" s="67"/>
      <c r="BT719" s="67"/>
      <c r="BU719" s="67"/>
      <c r="BV719" s="67"/>
      <c r="BW719" s="67"/>
      <c r="BX719" s="67"/>
      <c r="BY719" s="67"/>
      <c r="BZ719" s="67"/>
      <c r="CA719" s="67"/>
      <c r="CB719" s="67"/>
      <c r="CC719" s="67"/>
      <c r="CD719" s="67"/>
      <c r="CE719" s="67"/>
      <c r="CF719" s="67"/>
      <c r="CG719" s="67"/>
      <c r="CH719" s="67"/>
      <c r="CI719" s="67"/>
      <c r="CJ719" s="67"/>
      <c r="CK719" s="67"/>
      <c r="CL719" s="67"/>
      <c r="CM719" s="67"/>
      <c r="CN719" s="67"/>
      <c r="CO719" s="67"/>
    </row>
    <row r="720" spans="1:93" ht="14.2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  <c r="AF720" s="67"/>
      <c r="AG720" s="67"/>
      <c r="AH720" s="67"/>
      <c r="AI720" s="67"/>
      <c r="AJ720" s="67"/>
      <c r="AK720" s="67"/>
      <c r="AL720" s="67"/>
      <c r="AM720" s="67"/>
      <c r="AN720" s="67"/>
      <c r="AO720" s="67"/>
      <c r="AP720" s="67"/>
      <c r="AQ720" s="67"/>
      <c r="AR720" s="67"/>
      <c r="AS720" s="67"/>
      <c r="AT720" s="67"/>
      <c r="AU720" s="67"/>
      <c r="AV720" s="67"/>
      <c r="AW720" s="67"/>
      <c r="AX720" s="67"/>
      <c r="AY720" s="67"/>
      <c r="AZ720" s="67"/>
      <c r="BA720" s="67"/>
      <c r="BB720" s="67"/>
      <c r="BC720" s="67"/>
      <c r="BD720" s="67"/>
      <c r="BE720" s="67"/>
      <c r="BF720" s="67"/>
      <c r="BG720" s="67"/>
      <c r="BH720" s="67"/>
      <c r="BI720" s="67"/>
      <c r="BJ720" s="67"/>
      <c r="BK720" s="67"/>
      <c r="BL720" s="67"/>
      <c r="BM720" s="67"/>
      <c r="BN720" s="67"/>
      <c r="BO720" s="67"/>
      <c r="BP720" s="67"/>
      <c r="BQ720" s="67"/>
      <c r="BR720" s="67"/>
      <c r="BS720" s="67"/>
      <c r="BT720" s="67"/>
      <c r="BU720" s="67"/>
      <c r="BV720" s="67"/>
      <c r="BW720" s="67"/>
      <c r="BX720" s="67"/>
      <c r="BY720" s="67"/>
      <c r="BZ720" s="67"/>
      <c r="CA720" s="67"/>
      <c r="CB720" s="67"/>
      <c r="CC720" s="67"/>
      <c r="CD720" s="67"/>
      <c r="CE720" s="67"/>
      <c r="CF720" s="67"/>
      <c r="CG720" s="67"/>
      <c r="CH720" s="67"/>
      <c r="CI720" s="67"/>
      <c r="CJ720" s="67"/>
      <c r="CK720" s="67"/>
      <c r="CL720" s="67"/>
      <c r="CM720" s="67"/>
      <c r="CN720" s="67"/>
      <c r="CO720" s="67"/>
    </row>
    <row r="721" spans="1:93" ht="14.2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67"/>
      <c r="X721" s="67"/>
      <c r="Y721" s="67"/>
      <c r="Z721" s="67"/>
      <c r="AA721" s="67"/>
      <c r="AB721" s="67"/>
      <c r="AC721" s="67"/>
      <c r="AD721" s="67"/>
      <c r="AE721" s="67"/>
      <c r="AF721" s="67"/>
      <c r="AG721" s="67"/>
      <c r="AH721" s="67"/>
      <c r="AI721" s="67"/>
      <c r="AJ721" s="67"/>
      <c r="AK721" s="67"/>
      <c r="AL721" s="67"/>
      <c r="AM721" s="67"/>
      <c r="AN721" s="67"/>
      <c r="AO721" s="67"/>
      <c r="AP721" s="67"/>
      <c r="AQ721" s="67"/>
      <c r="AR721" s="67"/>
      <c r="AS721" s="67"/>
      <c r="AT721" s="67"/>
      <c r="AU721" s="67"/>
      <c r="AV721" s="67"/>
      <c r="AW721" s="67"/>
      <c r="AX721" s="67"/>
      <c r="AY721" s="67"/>
      <c r="AZ721" s="67"/>
      <c r="BA721" s="67"/>
      <c r="BB721" s="67"/>
      <c r="BC721" s="67"/>
      <c r="BD721" s="67"/>
      <c r="BE721" s="67"/>
      <c r="BF721" s="67"/>
      <c r="BG721" s="67"/>
      <c r="BH721" s="67"/>
      <c r="BI721" s="67"/>
      <c r="BJ721" s="67"/>
      <c r="BK721" s="67"/>
      <c r="BL721" s="67"/>
      <c r="BM721" s="67"/>
      <c r="BN721" s="67"/>
      <c r="BO721" s="67"/>
      <c r="BP721" s="67"/>
      <c r="BQ721" s="67"/>
      <c r="BR721" s="67"/>
      <c r="BS721" s="67"/>
      <c r="BT721" s="67"/>
      <c r="BU721" s="67"/>
      <c r="BV721" s="67"/>
      <c r="BW721" s="67"/>
      <c r="BX721" s="67"/>
      <c r="BY721" s="67"/>
      <c r="BZ721" s="67"/>
      <c r="CA721" s="67"/>
      <c r="CB721" s="67"/>
      <c r="CC721" s="67"/>
      <c r="CD721" s="67"/>
      <c r="CE721" s="67"/>
      <c r="CF721" s="67"/>
      <c r="CG721" s="67"/>
      <c r="CH721" s="67"/>
      <c r="CI721" s="67"/>
      <c r="CJ721" s="67"/>
      <c r="CK721" s="67"/>
      <c r="CL721" s="67"/>
      <c r="CM721" s="67"/>
      <c r="CN721" s="67"/>
      <c r="CO721" s="67"/>
    </row>
    <row r="722" spans="1:93" ht="14.2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67"/>
      <c r="X722" s="67"/>
      <c r="Y722" s="67"/>
      <c r="Z722" s="67"/>
      <c r="AA722" s="67"/>
      <c r="AB722" s="67"/>
      <c r="AC722" s="67"/>
      <c r="AD722" s="67"/>
      <c r="AE722" s="67"/>
      <c r="AF722" s="67"/>
      <c r="AG722" s="67"/>
      <c r="AH722" s="67"/>
      <c r="AI722" s="67"/>
      <c r="AJ722" s="67"/>
      <c r="AK722" s="67"/>
      <c r="AL722" s="67"/>
      <c r="AM722" s="67"/>
      <c r="AN722" s="67"/>
      <c r="AO722" s="67"/>
      <c r="AP722" s="67"/>
      <c r="AQ722" s="67"/>
      <c r="AR722" s="67"/>
      <c r="AS722" s="67"/>
      <c r="AT722" s="67"/>
      <c r="AU722" s="67"/>
      <c r="AV722" s="67"/>
      <c r="AW722" s="67"/>
      <c r="AX722" s="67"/>
      <c r="AY722" s="67"/>
      <c r="AZ722" s="67"/>
      <c r="BA722" s="67"/>
      <c r="BB722" s="67"/>
      <c r="BC722" s="67"/>
      <c r="BD722" s="67"/>
      <c r="BE722" s="67"/>
      <c r="BF722" s="67"/>
      <c r="BG722" s="67"/>
      <c r="BH722" s="67"/>
      <c r="BI722" s="67"/>
      <c r="BJ722" s="67"/>
      <c r="BK722" s="67"/>
      <c r="BL722" s="67"/>
      <c r="BM722" s="67"/>
      <c r="BN722" s="67"/>
      <c r="BO722" s="67"/>
      <c r="BP722" s="67"/>
      <c r="BQ722" s="67"/>
      <c r="BR722" s="67"/>
      <c r="BS722" s="67"/>
      <c r="BT722" s="67"/>
      <c r="BU722" s="67"/>
      <c r="BV722" s="67"/>
      <c r="BW722" s="67"/>
      <c r="BX722" s="67"/>
      <c r="BY722" s="67"/>
      <c r="BZ722" s="67"/>
      <c r="CA722" s="67"/>
      <c r="CB722" s="67"/>
      <c r="CC722" s="67"/>
      <c r="CD722" s="67"/>
      <c r="CE722" s="67"/>
      <c r="CF722" s="67"/>
      <c r="CG722" s="67"/>
      <c r="CH722" s="67"/>
      <c r="CI722" s="67"/>
      <c r="CJ722" s="67"/>
      <c r="CK722" s="67"/>
      <c r="CL722" s="67"/>
      <c r="CM722" s="67"/>
      <c r="CN722" s="67"/>
      <c r="CO722" s="67"/>
    </row>
    <row r="723" spans="1:93" ht="14.2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67"/>
      <c r="X723" s="67"/>
      <c r="Y723" s="67"/>
      <c r="Z723" s="67"/>
      <c r="AA723" s="67"/>
      <c r="AB723" s="67"/>
      <c r="AC723" s="67"/>
      <c r="AD723" s="67"/>
      <c r="AE723" s="67"/>
      <c r="AF723" s="67"/>
      <c r="AG723" s="67"/>
      <c r="AH723" s="67"/>
      <c r="AI723" s="67"/>
      <c r="AJ723" s="67"/>
      <c r="AK723" s="67"/>
      <c r="AL723" s="67"/>
      <c r="AM723" s="67"/>
      <c r="AN723" s="67"/>
      <c r="AO723" s="67"/>
      <c r="AP723" s="67"/>
      <c r="AQ723" s="67"/>
      <c r="AR723" s="67"/>
      <c r="AS723" s="67"/>
      <c r="AT723" s="67"/>
      <c r="AU723" s="67"/>
      <c r="AV723" s="67"/>
      <c r="AW723" s="67"/>
      <c r="AX723" s="67"/>
      <c r="AY723" s="67"/>
      <c r="AZ723" s="67"/>
      <c r="BA723" s="67"/>
      <c r="BB723" s="67"/>
      <c r="BC723" s="67"/>
      <c r="BD723" s="67"/>
      <c r="BE723" s="67"/>
      <c r="BF723" s="67"/>
      <c r="BG723" s="67"/>
      <c r="BH723" s="67"/>
      <c r="BI723" s="67"/>
      <c r="BJ723" s="67"/>
      <c r="BK723" s="67"/>
      <c r="BL723" s="67"/>
      <c r="BM723" s="67"/>
      <c r="BN723" s="67"/>
      <c r="BO723" s="67"/>
      <c r="BP723" s="67"/>
      <c r="BQ723" s="67"/>
      <c r="BR723" s="67"/>
      <c r="BS723" s="67"/>
      <c r="BT723" s="67"/>
      <c r="BU723" s="67"/>
      <c r="BV723" s="67"/>
      <c r="BW723" s="67"/>
      <c r="BX723" s="67"/>
      <c r="BY723" s="67"/>
      <c r="BZ723" s="67"/>
      <c r="CA723" s="67"/>
      <c r="CB723" s="67"/>
      <c r="CC723" s="67"/>
      <c r="CD723" s="67"/>
      <c r="CE723" s="67"/>
      <c r="CF723" s="67"/>
      <c r="CG723" s="67"/>
      <c r="CH723" s="67"/>
      <c r="CI723" s="67"/>
      <c r="CJ723" s="67"/>
      <c r="CK723" s="67"/>
      <c r="CL723" s="67"/>
      <c r="CM723" s="67"/>
      <c r="CN723" s="67"/>
      <c r="CO723" s="67"/>
    </row>
    <row r="724" spans="1:93" ht="14.2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67"/>
      <c r="X724" s="67"/>
      <c r="Y724" s="67"/>
      <c r="Z724" s="67"/>
      <c r="AA724" s="67"/>
      <c r="AB724" s="67"/>
      <c r="AC724" s="67"/>
      <c r="AD724" s="67"/>
      <c r="AE724" s="67"/>
      <c r="AF724" s="67"/>
      <c r="AG724" s="67"/>
      <c r="AH724" s="67"/>
      <c r="AI724" s="67"/>
      <c r="AJ724" s="67"/>
      <c r="AK724" s="67"/>
      <c r="AL724" s="67"/>
      <c r="AM724" s="67"/>
      <c r="AN724" s="67"/>
      <c r="AO724" s="67"/>
      <c r="AP724" s="67"/>
      <c r="AQ724" s="67"/>
      <c r="AR724" s="67"/>
      <c r="AS724" s="67"/>
      <c r="AT724" s="67"/>
      <c r="AU724" s="67"/>
      <c r="AV724" s="67"/>
      <c r="AW724" s="67"/>
      <c r="AX724" s="67"/>
      <c r="AY724" s="67"/>
      <c r="AZ724" s="67"/>
      <c r="BA724" s="67"/>
      <c r="BB724" s="67"/>
      <c r="BC724" s="67"/>
      <c r="BD724" s="67"/>
      <c r="BE724" s="67"/>
      <c r="BF724" s="67"/>
      <c r="BG724" s="67"/>
      <c r="BH724" s="67"/>
      <c r="BI724" s="67"/>
      <c r="BJ724" s="67"/>
      <c r="BK724" s="67"/>
      <c r="BL724" s="67"/>
      <c r="BM724" s="67"/>
      <c r="BN724" s="67"/>
      <c r="BO724" s="67"/>
      <c r="BP724" s="67"/>
      <c r="BQ724" s="67"/>
      <c r="BR724" s="67"/>
      <c r="BS724" s="67"/>
      <c r="BT724" s="67"/>
      <c r="BU724" s="67"/>
      <c r="BV724" s="67"/>
      <c r="BW724" s="67"/>
      <c r="BX724" s="67"/>
      <c r="BY724" s="67"/>
      <c r="BZ724" s="67"/>
      <c r="CA724" s="67"/>
      <c r="CB724" s="67"/>
      <c r="CC724" s="67"/>
      <c r="CD724" s="67"/>
      <c r="CE724" s="67"/>
      <c r="CF724" s="67"/>
      <c r="CG724" s="67"/>
      <c r="CH724" s="67"/>
      <c r="CI724" s="67"/>
      <c r="CJ724" s="67"/>
      <c r="CK724" s="67"/>
      <c r="CL724" s="67"/>
      <c r="CM724" s="67"/>
      <c r="CN724" s="67"/>
      <c r="CO724" s="67"/>
    </row>
    <row r="725" spans="1:93" ht="14.2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67"/>
      <c r="X725" s="67"/>
      <c r="Y725" s="67"/>
      <c r="Z725" s="67"/>
      <c r="AA725" s="67"/>
      <c r="AB725" s="67"/>
      <c r="AC725" s="67"/>
      <c r="AD725" s="67"/>
      <c r="AE725" s="67"/>
      <c r="AF725" s="67"/>
      <c r="AG725" s="67"/>
      <c r="AH725" s="67"/>
      <c r="AI725" s="67"/>
      <c r="AJ725" s="67"/>
      <c r="AK725" s="67"/>
      <c r="AL725" s="67"/>
      <c r="AM725" s="67"/>
      <c r="AN725" s="67"/>
      <c r="AO725" s="67"/>
      <c r="AP725" s="67"/>
      <c r="AQ725" s="67"/>
      <c r="AR725" s="67"/>
      <c r="AS725" s="67"/>
      <c r="AT725" s="67"/>
      <c r="AU725" s="67"/>
      <c r="AV725" s="67"/>
      <c r="AW725" s="67"/>
      <c r="AX725" s="67"/>
      <c r="AY725" s="67"/>
      <c r="AZ725" s="67"/>
      <c r="BA725" s="67"/>
      <c r="BB725" s="67"/>
      <c r="BC725" s="67"/>
      <c r="BD725" s="67"/>
      <c r="BE725" s="67"/>
      <c r="BF725" s="67"/>
      <c r="BG725" s="67"/>
      <c r="BH725" s="67"/>
      <c r="BI725" s="67"/>
      <c r="BJ725" s="67"/>
      <c r="BK725" s="67"/>
      <c r="BL725" s="67"/>
      <c r="BM725" s="67"/>
      <c r="BN725" s="67"/>
      <c r="BO725" s="67"/>
      <c r="BP725" s="67"/>
      <c r="BQ725" s="67"/>
      <c r="BR725" s="67"/>
      <c r="BS725" s="67"/>
      <c r="BT725" s="67"/>
      <c r="BU725" s="67"/>
      <c r="BV725" s="67"/>
      <c r="BW725" s="67"/>
      <c r="BX725" s="67"/>
      <c r="BY725" s="67"/>
      <c r="BZ725" s="67"/>
      <c r="CA725" s="67"/>
      <c r="CB725" s="67"/>
      <c r="CC725" s="67"/>
      <c r="CD725" s="67"/>
      <c r="CE725" s="67"/>
      <c r="CF725" s="67"/>
      <c r="CG725" s="67"/>
      <c r="CH725" s="67"/>
      <c r="CI725" s="67"/>
      <c r="CJ725" s="67"/>
      <c r="CK725" s="67"/>
      <c r="CL725" s="67"/>
      <c r="CM725" s="67"/>
      <c r="CN725" s="67"/>
      <c r="CO725" s="67"/>
    </row>
    <row r="726" spans="1:93" ht="14.2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67"/>
      <c r="X726" s="67"/>
      <c r="Y726" s="67"/>
      <c r="Z726" s="67"/>
      <c r="AA726" s="67"/>
      <c r="AB726" s="67"/>
      <c r="AC726" s="67"/>
      <c r="AD726" s="67"/>
      <c r="AE726" s="67"/>
      <c r="AF726" s="67"/>
      <c r="AG726" s="67"/>
      <c r="AH726" s="67"/>
      <c r="AI726" s="67"/>
      <c r="AJ726" s="67"/>
      <c r="AK726" s="67"/>
      <c r="AL726" s="67"/>
      <c r="AM726" s="67"/>
      <c r="AN726" s="67"/>
      <c r="AO726" s="67"/>
      <c r="AP726" s="67"/>
      <c r="AQ726" s="67"/>
      <c r="AR726" s="67"/>
      <c r="AS726" s="67"/>
      <c r="AT726" s="67"/>
      <c r="AU726" s="67"/>
      <c r="AV726" s="67"/>
      <c r="AW726" s="67"/>
      <c r="AX726" s="67"/>
      <c r="AY726" s="67"/>
      <c r="AZ726" s="67"/>
      <c r="BA726" s="67"/>
      <c r="BB726" s="67"/>
      <c r="BC726" s="67"/>
      <c r="BD726" s="67"/>
      <c r="BE726" s="67"/>
      <c r="BF726" s="67"/>
      <c r="BG726" s="67"/>
      <c r="BH726" s="67"/>
      <c r="BI726" s="67"/>
      <c r="BJ726" s="67"/>
      <c r="BK726" s="67"/>
      <c r="BL726" s="67"/>
      <c r="BM726" s="67"/>
      <c r="BN726" s="67"/>
      <c r="BO726" s="67"/>
      <c r="BP726" s="67"/>
      <c r="BQ726" s="67"/>
      <c r="BR726" s="67"/>
      <c r="BS726" s="67"/>
      <c r="BT726" s="67"/>
      <c r="BU726" s="67"/>
      <c r="BV726" s="67"/>
      <c r="BW726" s="67"/>
      <c r="BX726" s="67"/>
      <c r="BY726" s="67"/>
      <c r="BZ726" s="67"/>
      <c r="CA726" s="67"/>
      <c r="CB726" s="67"/>
      <c r="CC726" s="67"/>
      <c r="CD726" s="67"/>
      <c r="CE726" s="67"/>
      <c r="CF726" s="67"/>
      <c r="CG726" s="67"/>
      <c r="CH726" s="67"/>
      <c r="CI726" s="67"/>
      <c r="CJ726" s="67"/>
      <c r="CK726" s="67"/>
      <c r="CL726" s="67"/>
      <c r="CM726" s="67"/>
      <c r="CN726" s="67"/>
      <c r="CO726" s="67"/>
    </row>
    <row r="727" spans="1:93" ht="14.2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  <c r="AI727" s="67"/>
      <c r="AJ727" s="67"/>
      <c r="AK727" s="67"/>
      <c r="AL727" s="67"/>
      <c r="AM727" s="67"/>
      <c r="AN727" s="67"/>
      <c r="AO727" s="67"/>
      <c r="AP727" s="67"/>
      <c r="AQ727" s="67"/>
      <c r="AR727" s="67"/>
      <c r="AS727" s="67"/>
      <c r="AT727" s="67"/>
      <c r="AU727" s="67"/>
      <c r="AV727" s="67"/>
      <c r="AW727" s="67"/>
      <c r="AX727" s="67"/>
      <c r="AY727" s="67"/>
      <c r="AZ727" s="67"/>
      <c r="BA727" s="67"/>
      <c r="BB727" s="67"/>
      <c r="BC727" s="67"/>
      <c r="BD727" s="67"/>
      <c r="BE727" s="67"/>
      <c r="BF727" s="67"/>
      <c r="BG727" s="67"/>
      <c r="BH727" s="67"/>
      <c r="BI727" s="67"/>
      <c r="BJ727" s="67"/>
      <c r="BK727" s="67"/>
      <c r="BL727" s="67"/>
      <c r="BM727" s="67"/>
      <c r="BN727" s="67"/>
      <c r="BO727" s="67"/>
      <c r="BP727" s="67"/>
      <c r="BQ727" s="67"/>
      <c r="BR727" s="67"/>
      <c r="BS727" s="67"/>
      <c r="BT727" s="67"/>
      <c r="BU727" s="67"/>
      <c r="BV727" s="67"/>
      <c r="BW727" s="67"/>
      <c r="BX727" s="67"/>
      <c r="BY727" s="67"/>
      <c r="BZ727" s="67"/>
      <c r="CA727" s="67"/>
      <c r="CB727" s="67"/>
      <c r="CC727" s="67"/>
      <c r="CD727" s="67"/>
      <c r="CE727" s="67"/>
      <c r="CF727" s="67"/>
      <c r="CG727" s="67"/>
      <c r="CH727" s="67"/>
      <c r="CI727" s="67"/>
      <c r="CJ727" s="67"/>
      <c r="CK727" s="67"/>
      <c r="CL727" s="67"/>
      <c r="CM727" s="67"/>
      <c r="CN727" s="67"/>
      <c r="CO727" s="67"/>
    </row>
    <row r="728" spans="1:93" ht="14.2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67"/>
      <c r="X728" s="67"/>
      <c r="Y728" s="67"/>
      <c r="Z728" s="67"/>
      <c r="AA728" s="67"/>
      <c r="AB728" s="67"/>
      <c r="AC728" s="67"/>
      <c r="AD728" s="67"/>
      <c r="AE728" s="67"/>
      <c r="AF728" s="67"/>
      <c r="AG728" s="67"/>
      <c r="AH728" s="67"/>
      <c r="AI728" s="67"/>
      <c r="AJ728" s="67"/>
      <c r="AK728" s="67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/>
      <c r="BA728" s="67"/>
      <c r="BB728" s="67"/>
      <c r="BC728" s="67"/>
      <c r="BD728" s="67"/>
      <c r="BE728" s="67"/>
      <c r="BF728" s="67"/>
      <c r="BG728" s="67"/>
      <c r="BH728" s="67"/>
      <c r="BI728" s="67"/>
      <c r="BJ728" s="67"/>
      <c r="BK728" s="67"/>
      <c r="BL728" s="67"/>
      <c r="BM728" s="67"/>
      <c r="BN728" s="67"/>
      <c r="BO728" s="67"/>
      <c r="BP728" s="67"/>
      <c r="BQ728" s="67"/>
      <c r="BR728" s="67"/>
      <c r="BS728" s="67"/>
      <c r="BT728" s="67"/>
      <c r="BU728" s="67"/>
      <c r="BV728" s="67"/>
      <c r="BW728" s="67"/>
      <c r="BX728" s="67"/>
      <c r="BY728" s="67"/>
      <c r="BZ728" s="67"/>
      <c r="CA728" s="67"/>
      <c r="CB728" s="67"/>
      <c r="CC728" s="67"/>
      <c r="CD728" s="67"/>
      <c r="CE728" s="67"/>
      <c r="CF728" s="67"/>
      <c r="CG728" s="67"/>
      <c r="CH728" s="67"/>
      <c r="CI728" s="67"/>
      <c r="CJ728" s="67"/>
      <c r="CK728" s="67"/>
      <c r="CL728" s="67"/>
      <c r="CM728" s="67"/>
      <c r="CN728" s="67"/>
      <c r="CO728" s="67"/>
    </row>
    <row r="729" spans="1:93" ht="14.2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67"/>
      <c r="X729" s="67"/>
      <c r="Y729" s="67"/>
      <c r="Z729" s="67"/>
      <c r="AA729" s="67"/>
      <c r="AB729" s="67"/>
      <c r="AC729" s="67"/>
      <c r="AD729" s="67"/>
      <c r="AE729" s="67"/>
      <c r="AF729" s="67"/>
      <c r="AG729" s="67"/>
      <c r="AH729" s="67"/>
      <c r="AI729" s="67"/>
      <c r="AJ729" s="67"/>
      <c r="AK729" s="67"/>
      <c r="AL729" s="67"/>
      <c r="AM729" s="67"/>
      <c r="AN729" s="67"/>
      <c r="AO729" s="67"/>
      <c r="AP729" s="67"/>
      <c r="AQ729" s="67"/>
      <c r="AR729" s="67"/>
      <c r="AS729" s="67"/>
      <c r="AT729" s="67"/>
      <c r="AU729" s="67"/>
      <c r="AV729" s="67"/>
      <c r="AW729" s="67"/>
      <c r="AX729" s="67"/>
      <c r="AY729" s="67"/>
      <c r="AZ729" s="67"/>
      <c r="BA729" s="67"/>
      <c r="BB729" s="67"/>
      <c r="BC729" s="67"/>
      <c r="BD729" s="67"/>
      <c r="BE729" s="67"/>
      <c r="BF729" s="67"/>
      <c r="BG729" s="67"/>
      <c r="BH729" s="67"/>
      <c r="BI729" s="67"/>
      <c r="BJ729" s="67"/>
      <c r="BK729" s="67"/>
      <c r="BL729" s="67"/>
      <c r="BM729" s="67"/>
      <c r="BN729" s="67"/>
      <c r="BO729" s="67"/>
      <c r="BP729" s="67"/>
      <c r="BQ729" s="67"/>
      <c r="BR729" s="67"/>
      <c r="BS729" s="67"/>
      <c r="BT729" s="67"/>
      <c r="BU729" s="67"/>
      <c r="BV729" s="67"/>
      <c r="BW729" s="67"/>
      <c r="BX729" s="67"/>
      <c r="BY729" s="67"/>
      <c r="BZ729" s="67"/>
      <c r="CA729" s="67"/>
      <c r="CB729" s="67"/>
      <c r="CC729" s="67"/>
      <c r="CD729" s="67"/>
      <c r="CE729" s="67"/>
      <c r="CF729" s="67"/>
      <c r="CG729" s="67"/>
      <c r="CH729" s="67"/>
      <c r="CI729" s="67"/>
      <c r="CJ729" s="67"/>
      <c r="CK729" s="67"/>
      <c r="CL729" s="67"/>
      <c r="CM729" s="67"/>
      <c r="CN729" s="67"/>
      <c r="CO729" s="67"/>
    </row>
    <row r="730" spans="1:93" ht="14.2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67"/>
      <c r="X730" s="67"/>
      <c r="Y730" s="67"/>
      <c r="Z730" s="67"/>
      <c r="AA730" s="67"/>
      <c r="AB730" s="67"/>
      <c r="AC730" s="67"/>
      <c r="AD730" s="67"/>
      <c r="AE730" s="67"/>
      <c r="AF730" s="67"/>
      <c r="AG730" s="67"/>
      <c r="AH730" s="67"/>
      <c r="AI730" s="67"/>
      <c r="AJ730" s="67"/>
      <c r="AK730" s="67"/>
      <c r="AL730" s="67"/>
      <c r="AM730" s="67"/>
      <c r="AN730" s="67"/>
      <c r="AO730" s="67"/>
      <c r="AP730" s="67"/>
      <c r="AQ730" s="67"/>
      <c r="AR730" s="67"/>
      <c r="AS730" s="67"/>
      <c r="AT730" s="67"/>
      <c r="AU730" s="67"/>
      <c r="AV730" s="67"/>
      <c r="AW730" s="67"/>
      <c r="AX730" s="67"/>
      <c r="AY730" s="67"/>
      <c r="AZ730" s="67"/>
      <c r="BA730" s="67"/>
      <c r="BB730" s="67"/>
      <c r="BC730" s="67"/>
      <c r="BD730" s="67"/>
      <c r="BE730" s="67"/>
      <c r="BF730" s="67"/>
      <c r="BG730" s="67"/>
      <c r="BH730" s="67"/>
      <c r="BI730" s="67"/>
      <c r="BJ730" s="67"/>
      <c r="BK730" s="67"/>
      <c r="BL730" s="67"/>
      <c r="BM730" s="67"/>
      <c r="BN730" s="67"/>
      <c r="BO730" s="67"/>
      <c r="BP730" s="67"/>
      <c r="BQ730" s="67"/>
      <c r="BR730" s="67"/>
      <c r="BS730" s="67"/>
      <c r="BT730" s="67"/>
      <c r="BU730" s="67"/>
      <c r="BV730" s="67"/>
      <c r="BW730" s="67"/>
      <c r="BX730" s="67"/>
      <c r="BY730" s="67"/>
      <c r="BZ730" s="67"/>
      <c r="CA730" s="67"/>
      <c r="CB730" s="67"/>
      <c r="CC730" s="67"/>
      <c r="CD730" s="67"/>
      <c r="CE730" s="67"/>
      <c r="CF730" s="67"/>
      <c r="CG730" s="67"/>
      <c r="CH730" s="67"/>
      <c r="CI730" s="67"/>
      <c r="CJ730" s="67"/>
      <c r="CK730" s="67"/>
      <c r="CL730" s="67"/>
      <c r="CM730" s="67"/>
      <c r="CN730" s="67"/>
      <c r="CO730" s="67"/>
    </row>
    <row r="731" spans="1:93" ht="14.2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67"/>
      <c r="X731" s="67"/>
      <c r="Y731" s="67"/>
      <c r="Z731" s="67"/>
      <c r="AA731" s="67"/>
      <c r="AB731" s="67"/>
      <c r="AC731" s="67"/>
      <c r="AD731" s="67"/>
      <c r="AE731" s="67"/>
      <c r="AF731" s="67"/>
      <c r="AG731" s="67"/>
      <c r="AH731" s="67"/>
      <c r="AI731" s="67"/>
      <c r="AJ731" s="67"/>
      <c r="AK731" s="67"/>
      <c r="AL731" s="67"/>
      <c r="AM731" s="67"/>
      <c r="AN731" s="67"/>
      <c r="AO731" s="67"/>
      <c r="AP731" s="67"/>
      <c r="AQ731" s="67"/>
      <c r="AR731" s="67"/>
      <c r="AS731" s="67"/>
      <c r="AT731" s="67"/>
      <c r="AU731" s="67"/>
      <c r="AV731" s="67"/>
      <c r="AW731" s="67"/>
      <c r="AX731" s="67"/>
      <c r="AY731" s="67"/>
      <c r="AZ731" s="67"/>
      <c r="BA731" s="67"/>
      <c r="BB731" s="67"/>
      <c r="BC731" s="67"/>
      <c r="BD731" s="67"/>
      <c r="BE731" s="67"/>
      <c r="BF731" s="67"/>
      <c r="BG731" s="67"/>
      <c r="BH731" s="67"/>
      <c r="BI731" s="67"/>
      <c r="BJ731" s="67"/>
      <c r="BK731" s="67"/>
      <c r="BL731" s="67"/>
      <c r="BM731" s="67"/>
      <c r="BN731" s="67"/>
      <c r="BO731" s="67"/>
      <c r="BP731" s="67"/>
      <c r="BQ731" s="67"/>
      <c r="BR731" s="67"/>
      <c r="BS731" s="67"/>
      <c r="BT731" s="67"/>
      <c r="BU731" s="67"/>
      <c r="BV731" s="67"/>
      <c r="BW731" s="67"/>
      <c r="BX731" s="67"/>
      <c r="BY731" s="67"/>
      <c r="BZ731" s="67"/>
      <c r="CA731" s="67"/>
      <c r="CB731" s="67"/>
      <c r="CC731" s="67"/>
      <c r="CD731" s="67"/>
      <c r="CE731" s="67"/>
      <c r="CF731" s="67"/>
      <c r="CG731" s="67"/>
      <c r="CH731" s="67"/>
      <c r="CI731" s="67"/>
      <c r="CJ731" s="67"/>
      <c r="CK731" s="67"/>
      <c r="CL731" s="67"/>
      <c r="CM731" s="67"/>
      <c r="CN731" s="67"/>
      <c r="CO731" s="67"/>
    </row>
    <row r="732" spans="1:93" ht="14.2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67"/>
      <c r="X732" s="67"/>
      <c r="Y732" s="67"/>
      <c r="Z732" s="67"/>
      <c r="AA732" s="67"/>
      <c r="AB732" s="67"/>
      <c r="AC732" s="67"/>
      <c r="AD732" s="67"/>
      <c r="AE732" s="67"/>
      <c r="AF732" s="67"/>
      <c r="AG732" s="67"/>
      <c r="AH732" s="67"/>
      <c r="AI732" s="67"/>
      <c r="AJ732" s="67"/>
      <c r="AK732" s="67"/>
      <c r="AL732" s="67"/>
      <c r="AM732" s="67"/>
      <c r="AN732" s="67"/>
      <c r="AO732" s="67"/>
      <c r="AP732" s="67"/>
      <c r="AQ732" s="67"/>
      <c r="AR732" s="67"/>
      <c r="AS732" s="67"/>
      <c r="AT732" s="67"/>
      <c r="AU732" s="67"/>
      <c r="AV732" s="67"/>
      <c r="AW732" s="67"/>
      <c r="AX732" s="67"/>
      <c r="AY732" s="67"/>
      <c r="AZ732" s="67"/>
      <c r="BA732" s="67"/>
      <c r="BB732" s="67"/>
      <c r="BC732" s="67"/>
      <c r="BD732" s="67"/>
      <c r="BE732" s="67"/>
      <c r="BF732" s="67"/>
      <c r="BG732" s="67"/>
      <c r="BH732" s="67"/>
      <c r="BI732" s="67"/>
      <c r="BJ732" s="67"/>
      <c r="BK732" s="67"/>
      <c r="BL732" s="67"/>
      <c r="BM732" s="67"/>
      <c r="BN732" s="67"/>
      <c r="BO732" s="67"/>
      <c r="BP732" s="67"/>
      <c r="BQ732" s="67"/>
      <c r="BR732" s="67"/>
      <c r="BS732" s="67"/>
      <c r="BT732" s="67"/>
      <c r="BU732" s="67"/>
      <c r="BV732" s="67"/>
      <c r="BW732" s="67"/>
      <c r="BX732" s="67"/>
      <c r="BY732" s="67"/>
      <c r="BZ732" s="67"/>
      <c r="CA732" s="67"/>
      <c r="CB732" s="67"/>
      <c r="CC732" s="67"/>
      <c r="CD732" s="67"/>
      <c r="CE732" s="67"/>
      <c r="CF732" s="67"/>
      <c r="CG732" s="67"/>
      <c r="CH732" s="67"/>
      <c r="CI732" s="67"/>
      <c r="CJ732" s="67"/>
      <c r="CK732" s="67"/>
      <c r="CL732" s="67"/>
      <c r="CM732" s="67"/>
      <c r="CN732" s="67"/>
      <c r="CO732" s="67"/>
    </row>
    <row r="733" spans="1:93" ht="14.2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67"/>
      <c r="X733" s="67"/>
      <c r="Y733" s="67"/>
      <c r="Z733" s="67"/>
      <c r="AA733" s="67"/>
      <c r="AB733" s="67"/>
      <c r="AC733" s="67"/>
      <c r="AD733" s="67"/>
      <c r="AE733" s="67"/>
      <c r="AF733" s="67"/>
      <c r="AG733" s="67"/>
      <c r="AH733" s="67"/>
      <c r="AI733" s="67"/>
      <c r="AJ733" s="67"/>
      <c r="AK733" s="67"/>
      <c r="AL733" s="67"/>
      <c r="AM733" s="67"/>
      <c r="AN733" s="67"/>
      <c r="AO733" s="67"/>
      <c r="AP733" s="67"/>
      <c r="AQ733" s="67"/>
      <c r="AR733" s="67"/>
      <c r="AS733" s="67"/>
      <c r="AT733" s="67"/>
      <c r="AU733" s="67"/>
      <c r="AV733" s="67"/>
      <c r="AW733" s="67"/>
      <c r="AX733" s="67"/>
      <c r="AY733" s="67"/>
      <c r="AZ733" s="67"/>
      <c r="BA733" s="67"/>
      <c r="BB733" s="67"/>
      <c r="BC733" s="67"/>
      <c r="BD733" s="67"/>
      <c r="BE733" s="67"/>
      <c r="BF733" s="67"/>
      <c r="BG733" s="67"/>
      <c r="BH733" s="67"/>
      <c r="BI733" s="67"/>
      <c r="BJ733" s="67"/>
      <c r="BK733" s="67"/>
      <c r="BL733" s="67"/>
      <c r="BM733" s="67"/>
      <c r="BN733" s="67"/>
      <c r="BO733" s="67"/>
      <c r="BP733" s="67"/>
      <c r="BQ733" s="67"/>
      <c r="BR733" s="67"/>
      <c r="BS733" s="67"/>
      <c r="BT733" s="67"/>
      <c r="BU733" s="67"/>
      <c r="BV733" s="67"/>
      <c r="BW733" s="67"/>
      <c r="BX733" s="67"/>
      <c r="BY733" s="67"/>
      <c r="BZ733" s="67"/>
      <c r="CA733" s="67"/>
      <c r="CB733" s="67"/>
      <c r="CC733" s="67"/>
      <c r="CD733" s="67"/>
      <c r="CE733" s="67"/>
      <c r="CF733" s="67"/>
      <c r="CG733" s="67"/>
      <c r="CH733" s="67"/>
      <c r="CI733" s="67"/>
      <c r="CJ733" s="67"/>
      <c r="CK733" s="67"/>
      <c r="CL733" s="67"/>
      <c r="CM733" s="67"/>
      <c r="CN733" s="67"/>
      <c r="CO733" s="67"/>
    </row>
    <row r="734" spans="1:93" ht="14.2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67"/>
      <c r="X734" s="67"/>
      <c r="Y734" s="67"/>
      <c r="Z734" s="67"/>
      <c r="AA734" s="67"/>
      <c r="AB734" s="67"/>
      <c r="AC734" s="67"/>
      <c r="AD734" s="67"/>
      <c r="AE734" s="67"/>
      <c r="AF734" s="67"/>
      <c r="AG734" s="67"/>
      <c r="AH734" s="67"/>
      <c r="AI734" s="67"/>
      <c r="AJ734" s="67"/>
      <c r="AK734" s="67"/>
      <c r="AL734" s="67"/>
      <c r="AM734" s="67"/>
      <c r="AN734" s="67"/>
      <c r="AO734" s="67"/>
      <c r="AP734" s="67"/>
      <c r="AQ734" s="67"/>
      <c r="AR734" s="67"/>
      <c r="AS734" s="67"/>
      <c r="AT734" s="67"/>
      <c r="AU734" s="67"/>
      <c r="AV734" s="67"/>
      <c r="AW734" s="67"/>
      <c r="AX734" s="67"/>
      <c r="AY734" s="67"/>
      <c r="AZ734" s="67"/>
      <c r="BA734" s="67"/>
      <c r="BB734" s="67"/>
      <c r="BC734" s="67"/>
      <c r="BD734" s="67"/>
      <c r="BE734" s="67"/>
      <c r="BF734" s="67"/>
      <c r="BG734" s="67"/>
      <c r="BH734" s="67"/>
      <c r="BI734" s="67"/>
      <c r="BJ734" s="67"/>
      <c r="BK734" s="67"/>
      <c r="BL734" s="67"/>
      <c r="BM734" s="67"/>
      <c r="BN734" s="67"/>
      <c r="BO734" s="67"/>
      <c r="BP734" s="67"/>
      <c r="BQ734" s="67"/>
      <c r="BR734" s="67"/>
      <c r="BS734" s="67"/>
      <c r="BT734" s="67"/>
      <c r="BU734" s="67"/>
      <c r="BV734" s="67"/>
      <c r="BW734" s="67"/>
      <c r="BX734" s="67"/>
      <c r="BY734" s="67"/>
      <c r="BZ734" s="67"/>
      <c r="CA734" s="67"/>
      <c r="CB734" s="67"/>
      <c r="CC734" s="67"/>
      <c r="CD734" s="67"/>
      <c r="CE734" s="67"/>
      <c r="CF734" s="67"/>
      <c r="CG734" s="67"/>
      <c r="CH734" s="67"/>
      <c r="CI734" s="67"/>
      <c r="CJ734" s="67"/>
      <c r="CK734" s="67"/>
      <c r="CL734" s="67"/>
      <c r="CM734" s="67"/>
      <c r="CN734" s="67"/>
      <c r="CO734" s="67"/>
    </row>
    <row r="735" spans="1:93" ht="14.2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67"/>
      <c r="X735" s="67"/>
      <c r="Y735" s="67"/>
      <c r="Z735" s="67"/>
      <c r="AA735" s="67"/>
      <c r="AB735" s="67"/>
      <c r="AC735" s="67"/>
      <c r="AD735" s="67"/>
      <c r="AE735" s="67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/>
      <c r="BC735" s="67"/>
      <c r="BD735" s="67"/>
      <c r="BE735" s="67"/>
      <c r="BF735" s="67"/>
      <c r="BG735" s="67"/>
      <c r="BH735" s="67"/>
      <c r="BI735" s="67"/>
      <c r="BJ735" s="67"/>
      <c r="BK735" s="67"/>
      <c r="BL735" s="67"/>
      <c r="BM735" s="67"/>
      <c r="BN735" s="67"/>
      <c r="BO735" s="67"/>
      <c r="BP735" s="67"/>
      <c r="BQ735" s="67"/>
      <c r="BR735" s="67"/>
      <c r="BS735" s="67"/>
      <c r="BT735" s="67"/>
      <c r="BU735" s="67"/>
      <c r="BV735" s="67"/>
      <c r="BW735" s="67"/>
      <c r="BX735" s="67"/>
      <c r="BY735" s="67"/>
      <c r="BZ735" s="67"/>
      <c r="CA735" s="67"/>
      <c r="CB735" s="67"/>
      <c r="CC735" s="67"/>
      <c r="CD735" s="67"/>
      <c r="CE735" s="67"/>
      <c r="CF735" s="67"/>
      <c r="CG735" s="67"/>
      <c r="CH735" s="67"/>
      <c r="CI735" s="67"/>
      <c r="CJ735" s="67"/>
      <c r="CK735" s="67"/>
      <c r="CL735" s="67"/>
      <c r="CM735" s="67"/>
      <c r="CN735" s="67"/>
      <c r="CO735" s="67"/>
    </row>
    <row r="736" spans="1:93" ht="14.2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67"/>
      <c r="X736" s="67"/>
      <c r="Y736" s="67"/>
      <c r="Z736" s="67"/>
      <c r="AA736" s="67"/>
      <c r="AB736" s="67"/>
      <c r="AC736" s="67"/>
      <c r="AD736" s="67"/>
      <c r="AE736" s="67"/>
      <c r="AF736" s="67"/>
      <c r="AG736" s="67"/>
      <c r="AH736" s="67"/>
      <c r="AI736" s="67"/>
      <c r="AJ736" s="67"/>
      <c r="AK736" s="67"/>
      <c r="AL736" s="67"/>
      <c r="AM736" s="67"/>
      <c r="AN736" s="67"/>
      <c r="AO736" s="67"/>
      <c r="AP736" s="67"/>
      <c r="AQ736" s="67"/>
      <c r="AR736" s="67"/>
      <c r="AS736" s="67"/>
      <c r="AT736" s="67"/>
      <c r="AU736" s="67"/>
      <c r="AV736" s="67"/>
      <c r="AW736" s="67"/>
      <c r="AX736" s="67"/>
      <c r="AY736" s="67"/>
      <c r="AZ736" s="67"/>
      <c r="BA736" s="67"/>
      <c r="BB736" s="67"/>
      <c r="BC736" s="67"/>
      <c r="BD736" s="67"/>
      <c r="BE736" s="67"/>
      <c r="BF736" s="67"/>
      <c r="BG736" s="67"/>
      <c r="BH736" s="67"/>
      <c r="BI736" s="67"/>
      <c r="BJ736" s="67"/>
      <c r="BK736" s="67"/>
      <c r="BL736" s="67"/>
      <c r="BM736" s="67"/>
      <c r="BN736" s="67"/>
      <c r="BO736" s="67"/>
      <c r="BP736" s="67"/>
      <c r="BQ736" s="67"/>
      <c r="BR736" s="67"/>
      <c r="BS736" s="67"/>
      <c r="BT736" s="67"/>
      <c r="BU736" s="67"/>
      <c r="BV736" s="67"/>
      <c r="BW736" s="67"/>
      <c r="BX736" s="67"/>
      <c r="BY736" s="67"/>
      <c r="BZ736" s="67"/>
      <c r="CA736" s="67"/>
      <c r="CB736" s="67"/>
      <c r="CC736" s="67"/>
      <c r="CD736" s="67"/>
      <c r="CE736" s="67"/>
      <c r="CF736" s="67"/>
      <c r="CG736" s="67"/>
      <c r="CH736" s="67"/>
      <c r="CI736" s="67"/>
      <c r="CJ736" s="67"/>
      <c r="CK736" s="67"/>
      <c r="CL736" s="67"/>
      <c r="CM736" s="67"/>
      <c r="CN736" s="67"/>
      <c r="CO736" s="67"/>
    </row>
    <row r="737" spans="1:93" ht="14.2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67"/>
      <c r="X737" s="67"/>
      <c r="Y737" s="67"/>
      <c r="Z737" s="67"/>
      <c r="AA737" s="67"/>
      <c r="AB737" s="67"/>
      <c r="AC737" s="67"/>
      <c r="AD737" s="67"/>
      <c r="AE737" s="67"/>
      <c r="AF737" s="67"/>
      <c r="AG737" s="67"/>
      <c r="AH737" s="67"/>
      <c r="AI737" s="67"/>
      <c r="AJ737" s="67"/>
      <c r="AK737" s="67"/>
      <c r="AL737" s="67"/>
      <c r="AM737" s="67"/>
      <c r="AN737" s="67"/>
      <c r="AO737" s="67"/>
      <c r="AP737" s="67"/>
      <c r="AQ737" s="67"/>
      <c r="AR737" s="67"/>
      <c r="AS737" s="67"/>
      <c r="AT737" s="67"/>
      <c r="AU737" s="67"/>
      <c r="AV737" s="67"/>
      <c r="AW737" s="67"/>
      <c r="AX737" s="67"/>
      <c r="AY737" s="67"/>
      <c r="AZ737" s="67"/>
      <c r="BA737" s="67"/>
      <c r="BB737" s="67"/>
      <c r="BC737" s="67"/>
      <c r="BD737" s="67"/>
      <c r="BE737" s="67"/>
      <c r="BF737" s="67"/>
      <c r="BG737" s="67"/>
      <c r="BH737" s="67"/>
      <c r="BI737" s="67"/>
      <c r="BJ737" s="67"/>
      <c r="BK737" s="67"/>
      <c r="BL737" s="67"/>
      <c r="BM737" s="67"/>
      <c r="BN737" s="67"/>
      <c r="BO737" s="67"/>
      <c r="BP737" s="67"/>
      <c r="BQ737" s="67"/>
      <c r="BR737" s="67"/>
      <c r="BS737" s="67"/>
      <c r="BT737" s="67"/>
      <c r="BU737" s="67"/>
      <c r="BV737" s="67"/>
      <c r="BW737" s="67"/>
      <c r="BX737" s="67"/>
      <c r="BY737" s="67"/>
      <c r="BZ737" s="67"/>
      <c r="CA737" s="67"/>
      <c r="CB737" s="67"/>
      <c r="CC737" s="67"/>
      <c r="CD737" s="67"/>
      <c r="CE737" s="67"/>
      <c r="CF737" s="67"/>
      <c r="CG737" s="67"/>
      <c r="CH737" s="67"/>
      <c r="CI737" s="67"/>
      <c r="CJ737" s="67"/>
      <c r="CK737" s="67"/>
      <c r="CL737" s="67"/>
      <c r="CM737" s="67"/>
      <c r="CN737" s="67"/>
      <c r="CO737" s="67"/>
    </row>
    <row r="738" spans="1:93" ht="14.2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67"/>
      <c r="X738" s="67"/>
      <c r="Y738" s="67"/>
      <c r="Z738" s="67"/>
      <c r="AA738" s="67"/>
      <c r="AB738" s="67"/>
      <c r="AC738" s="67"/>
      <c r="AD738" s="67"/>
      <c r="AE738" s="67"/>
      <c r="AF738" s="67"/>
      <c r="AG738" s="67"/>
      <c r="AH738" s="67"/>
      <c r="AI738" s="67"/>
      <c r="AJ738" s="67"/>
      <c r="AK738" s="67"/>
      <c r="AL738" s="67"/>
      <c r="AM738" s="67"/>
      <c r="AN738" s="67"/>
      <c r="AO738" s="67"/>
      <c r="AP738" s="67"/>
      <c r="AQ738" s="67"/>
      <c r="AR738" s="67"/>
      <c r="AS738" s="67"/>
      <c r="AT738" s="67"/>
      <c r="AU738" s="67"/>
      <c r="AV738" s="67"/>
      <c r="AW738" s="67"/>
      <c r="AX738" s="67"/>
      <c r="AY738" s="67"/>
      <c r="AZ738" s="67"/>
      <c r="BA738" s="67"/>
      <c r="BB738" s="67"/>
      <c r="BC738" s="67"/>
      <c r="BD738" s="67"/>
      <c r="BE738" s="67"/>
      <c r="BF738" s="67"/>
      <c r="BG738" s="67"/>
      <c r="BH738" s="67"/>
      <c r="BI738" s="67"/>
      <c r="BJ738" s="67"/>
      <c r="BK738" s="67"/>
      <c r="BL738" s="67"/>
      <c r="BM738" s="67"/>
      <c r="BN738" s="67"/>
      <c r="BO738" s="67"/>
      <c r="BP738" s="67"/>
      <c r="BQ738" s="67"/>
      <c r="BR738" s="67"/>
      <c r="BS738" s="67"/>
      <c r="BT738" s="67"/>
      <c r="BU738" s="67"/>
      <c r="BV738" s="67"/>
      <c r="BW738" s="67"/>
      <c r="BX738" s="67"/>
      <c r="BY738" s="67"/>
      <c r="BZ738" s="67"/>
      <c r="CA738" s="67"/>
      <c r="CB738" s="67"/>
      <c r="CC738" s="67"/>
      <c r="CD738" s="67"/>
      <c r="CE738" s="67"/>
      <c r="CF738" s="67"/>
      <c r="CG738" s="67"/>
      <c r="CH738" s="67"/>
      <c r="CI738" s="67"/>
      <c r="CJ738" s="67"/>
      <c r="CK738" s="67"/>
      <c r="CL738" s="67"/>
      <c r="CM738" s="67"/>
      <c r="CN738" s="67"/>
      <c r="CO738" s="67"/>
    </row>
    <row r="739" spans="1:93" ht="14.2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</row>
    <row r="740" spans="1:93" ht="14.2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67"/>
      <c r="X740" s="67"/>
      <c r="Y740" s="67"/>
      <c r="Z740" s="67"/>
      <c r="AA740" s="67"/>
      <c r="AB740" s="67"/>
      <c r="AC740" s="67"/>
      <c r="AD740" s="67"/>
      <c r="AE740" s="67"/>
      <c r="AF740" s="67"/>
      <c r="AG740" s="67"/>
      <c r="AH740" s="67"/>
      <c r="AI740" s="67"/>
      <c r="AJ740" s="67"/>
      <c r="AK740" s="67"/>
      <c r="AL740" s="67"/>
      <c r="AM740" s="67"/>
      <c r="AN740" s="67"/>
      <c r="AO740" s="67"/>
      <c r="AP740" s="67"/>
      <c r="AQ740" s="67"/>
      <c r="AR740" s="67"/>
      <c r="AS740" s="67"/>
      <c r="AT740" s="67"/>
      <c r="AU740" s="67"/>
      <c r="AV740" s="67"/>
      <c r="AW740" s="67"/>
      <c r="AX740" s="67"/>
      <c r="AY740" s="67"/>
      <c r="AZ740" s="67"/>
      <c r="BA740" s="67"/>
      <c r="BB740" s="67"/>
      <c r="BC740" s="67"/>
      <c r="BD740" s="67"/>
      <c r="BE740" s="67"/>
      <c r="BF740" s="67"/>
      <c r="BG740" s="67"/>
      <c r="BH740" s="67"/>
      <c r="BI740" s="67"/>
      <c r="BJ740" s="67"/>
      <c r="BK740" s="67"/>
      <c r="BL740" s="67"/>
      <c r="BM740" s="67"/>
      <c r="BN740" s="67"/>
      <c r="BO740" s="67"/>
      <c r="BP740" s="67"/>
      <c r="BQ740" s="67"/>
      <c r="BR740" s="67"/>
      <c r="BS740" s="67"/>
      <c r="BT740" s="67"/>
      <c r="BU740" s="67"/>
      <c r="BV740" s="67"/>
      <c r="BW740" s="67"/>
      <c r="BX740" s="67"/>
      <c r="BY740" s="67"/>
      <c r="BZ740" s="67"/>
      <c r="CA740" s="67"/>
      <c r="CB740" s="67"/>
      <c r="CC740" s="67"/>
      <c r="CD740" s="67"/>
      <c r="CE740" s="67"/>
      <c r="CF740" s="67"/>
      <c r="CG740" s="67"/>
      <c r="CH740" s="67"/>
      <c r="CI740" s="67"/>
      <c r="CJ740" s="67"/>
      <c r="CK740" s="67"/>
      <c r="CL740" s="67"/>
      <c r="CM740" s="67"/>
      <c r="CN740" s="67"/>
      <c r="CO740" s="67"/>
    </row>
    <row r="741" spans="1:93" ht="14.2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67"/>
      <c r="X741" s="67"/>
      <c r="Y741" s="67"/>
      <c r="Z741" s="67"/>
      <c r="AA741" s="67"/>
      <c r="AB741" s="67"/>
      <c r="AC741" s="67"/>
      <c r="AD741" s="67"/>
      <c r="AE741" s="67"/>
      <c r="AF741" s="67"/>
      <c r="AG741" s="67"/>
      <c r="AH741" s="67"/>
      <c r="AI741" s="67"/>
      <c r="AJ741" s="67"/>
      <c r="AK741" s="67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/>
      <c r="BB741" s="67"/>
      <c r="BC741" s="67"/>
      <c r="BD741" s="67"/>
      <c r="BE741" s="67"/>
      <c r="BF741" s="67"/>
      <c r="BG741" s="67"/>
      <c r="BH741" s="67"/>
      <c r="BI741" s="67"/>
      <c r="BJ741" s="67"/>
      <c r="BK741" s="67"/>
      <c r="BL741" s="67"/>
      <c r="BM741" s="67"/>
      <c r="BN741" s="67"/>
      <c r="BO741" s="67"/>
      <c r="BP741" s="67"/>
      <c r="BQ741" s="67"/>
      <c r="BR741" s="67"/>
      <c r="BS741" s="67"/>
      <c r="BT741" s="67"/>
      <c r="BU741" s="67"/>
      <c r="BV741" s="67"/>
      <c r="BW741" s="67"/>
      <c r="BX741" s="67"/>
      <c r="BY741" s="67"/>
      <c r="BZ741" s="67"/>
      <c r="CA741" s="67"/>
      <c r="CB741" s="67"/>
      <c r="CC741" s="67"/>
      <c r="CD741" s="67"/>
      <c r="CE741" s="67"/>
      <c r="CF741" s="67"/>
      <c r="CG741" s="67"/>
      <c r="CH741" s="67"/>
      <c r="CI741" s="67"/>
      <c r="CJ741" s="67"/>
      <c r="CK741" s="67"/>
      <c r="CL741" s="67"/>
      <c r="CM741" s="67"/>
      <c r="CN741" s="67"/>
      <c r="CO741" s="67"/>
    </row>
    <row r="742" spans="1:93" ht="14.2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67"/>
      <c r="X742" s="67"/>
      <c r="Y742" s="67"/>
      <c r="Z742" s="67"/>
      <c r="AA742" s="67"/>
      <c r="AB742" s="67"/>
      <c r="AC742" s="67"/>
      <c r="AD742" s="67"/>
      <c r="AE742" s="67"/>
      <c r="AF742" s="67"/>
      <c r="AG742" s="67"/>
      <c r="AH742" s="67"/>
      <c r="AI742" s="67"/>
      <c r="AJ742" s="67"/>
      <c r="AK742" s="67"/>
      <c r="AL742" s="67"/>
      <c r="AM742" s="67"/>
      <c r="AN742" s="67"/>
      <c r="AO742" s="67"/>
      <c r="AP742" s="67"/>
      <c r="AQ742" s="67"/>
      <c r="AR742" s="67"/>
      <c r="AS742" s="67"/>
      <c r="AT742" s="67"/>
      <c r="AU742" s="67"/>
      <c r="AV742" s="67"/>
      <c r="AW742" s="67"/>
      <c r="AX742" s="67"/>
      <c r="AY742" s="67"/>
      <c r="AZ742" s="67"/>
      <c r="BA742" s="67"/>
      <c r="BB742" s="67"/>
      <c r="BC742" s="67"/>
      <c r="BD742" s="67"/>
      <c r="BE742" s="67"/>
      <c r="BF742" s="67"/>
      <c r="BG742" s="67"/>
      <c r="BH742" s="67"/>
      <c r="BI742" s="67"/>
      <c r="BJ742" s="67"/>
      <c r="BK742" s="67"/>
      <c r="BL742" s="67"/>
      <c r="BM742" s="67"/>
      <c r="BN742" s="67"/>
      <c r="BO742" s="67"/>
      <c r="BP742" s="67"/>
      <c r="BQ742" s="67"/>
      <c r="BR742" s="67"/>
      <c r="BS742" s="67"/>
      <c r="BT742" s="67"/>
      <c r="BU742" s="67"/>
      <c r="BV742" s="67"/>
      <c r="BW742" s="67"/>
      <c r="BX742" s="67"/>
      <c r="BY742" s="67"/>
      <c r="BZ742" s="67"/>
      <c r="CA742" s="67"/>
      <c r="CB742" s="67"/>
      <c r="CC742" s="67"/>
      <c r="CD742" s="67"/>
      <c r="CE742" s="67"/>
      <c r="CF742" s="67"/>
      <c r="CG742" s="67"/>
      <c r="CH742" s="67"/>
      <c r="CI742" s="67"/>
      <c r="CJ742" s="67"/>
      <c r="CK742" s="67"/>
      <c r="CL742" s="67"/>
      <c r="CM742" s="67"/>
      <c r="CN742" s="67"/>
      <c r="CO742" s="67"/>
    </row>
    <row r="743" spans="1:93" ht="14.2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67"/>
      <c r="X743" s="67"/>
      <c r="Y743" s="67"/>
      <c r="Z743" s="67"/>
      <c r="AA743" s="67"/>
      <c r="AB743" s="67"/>
      <c r="AC743" s="67"/>
      <c r="AD743" s="67"/>
      <c r="AE743" s="67"/>
      <c r="AF743" s="67"/>
      <c r="AG743" s="67"/>
      <c r="AH743" s="67"/>
      <c r="AI743" s="67"/>
      <c r="AJ743" s="67"/>
      <c r="AK743" s="67"/>
      <c r="AL743" s="67"/>
      <c r="AM743" s="67"/>
      <c r="AN743" s="67"/>
      <c r="AO743" s="67"/>
      <c r="AP743" s="67"/>
      <c r="AQ743" s="67"/>
      <c r="AR743" s="67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/>
      <c r="BC743" s="67"/>
      <c r="BD743" s="67"/>
      <c r="BE743" s="67"/>
      <c r="BF743" s="67"/>
      <c r="BG743" s="67"/>
      <c r="BH743" s="67"/>
      <c r="BI743" s="67"/>
      <c r="BJ743" s="67"/>
      <c r="BK743" s="67"/>
      <c r="BL743" s="67"/>
      <c r="BM743" s="67"/>
      <c r="BN743" s="67"/>
      <c r="BO743" s="67"/>
      <c r="BP743" s="67"/>
      <c r="BQ743" s="67"/>
      <c r="BR743" s="67"/>
      <c r="BS743" s="67"/>
      <c r="BT743" s="67"/>
      <c r="BU743" s="67"/>
      <c r="BV743" s="67"/>
      <c r="BW743" s="67"/>
      <c r="BX743" s="67"/>
      <c r="BY743" s="67"/>
      <c r="BZ743" s="67"/>
      <c r="CA743" s="67"/>
      <c r="CB743" s="67"/>
      <c r="CC743" s="67"/>
      <c r="CD743" s="67"/>
      <c r="CE743" s="67"/>
      <c r="CF743" s="67"/>
      <c r="CG743" s="67"/>
      <c r="CH743" s="67"/>
      <c r="CI743" s="67"/>
      <c r="CJ743" s="67"/>
      <c r="CK743" s="67"/>
      <c r="CL743" s="67"/>
      <c r="CM743" s="67"/>
      <c r="CN743" s="67"/>
      <c r="CO743" s="67"/>
    </row>
    <row r="744" spans="1:93" ht="14.2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67"/>
      <c r="X744" s="67"/>
      <c r="Y744" s="67"/>
      <c r="Z744" s="67"/>
      <c r="AA744" s="67"/>
      <c r="AB744" s="67"/>
      <c r="AC744" s="67"/>
      <c r="AD744" s="67"/>
      <c r="AE744" s="67"/>
      <c r="AF744" s="67"/>
      <c r="AG744" s="67"/>
      <c r="AH744" s="67"/>
      <c r="AI744" s="67"/>
      <c r="AJ744" s="67"/>
      <c r="AK744" s="67"/>
      <c r="AL744" s="67"/>
      <c r="AM744" s="67"/>
      <c r="AN744" s="67"/>
      <c r="AO744" s="67"/>
      <c r="AP744" s="67"/>
      <c r="AQ744" s="67"/>
      <c r="AR744" s="67"/>
      <c r="AS744" s="67"/>
      <c r="AT744" s="67"/>
      <c r="AU744" s="67"/>
      <c r="AV744" s="67"/>
      <c r="AW744" s="67"/>
      <c r="AX744" s="67"/>
      <c r="AY744" s="67"/>
      <c r="AZ744" s="67"/>
      <c r="BA744" s="67"/>
      <c r="BB744" s="67"/>
      <c r="BC744" s="67"/>
      <c r="BD744" s="67"/>
      <c r="BE744" s="67"/>
      <c r="BF744" s="67"/>
      <c r="BG744" s="67"/>
      <c r="BH744" s="67"/>
      <c r="BI744" s="67"/>
      <c r="BJ744" s="67"/>
      <c r="BK744" s="67"/>
      <c r="BL744" s="67"/>
      <c r="BM744" s="67"/>
      <c r="BN744" s="67"/>
      <c r="BO744" s="67"/>
      <c r="BP744" s="67"/>
      <c r="BQ744" s="67"/>
      <c r="BR744" s="67"/>
      <c r="BS744" s="67"/>
      <c r="BT744" s="67"/>
      <c r="BU744" s="67"/>
      <c r="BV744" s="67"/>
      <c r="BW744" s="67"/>
      <c r="BX744" s="67"/>
      <c r="BY744" s="67"/>
      <c r="BZ744" s="67"/>
      <c r="CA744" s="67"/>
      <c r="CB744" s="67"/>
      <c r="CC744" s="67"/>
      <c r="CD744" s="67"/>
      <c r="CE744" s="67"/>
      <c r="CF744" s="67"/>
      <c r="CG744" s="67"/>
      <c r="CH744" s="67"/>
      <c r="CI744" s="67"/>
      <c r="CJ744" s="67"/>
      <c r="CK744" s="67"/>
      <c r="CL744" s="67"/>
      <c r="CM744" s="67"/>
      <c r="CN744" s="67"/>
      <c r="CO744" s="67"/>
    </row>
    <row r="745" spans="1:93" ht="14.2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67"/>
      <c r="X745" s="67"/>
      <c r="Y745" s="67"/>
      <c r="Z745" s="67"/>
      <c r="AA745" s="67"/>
      <c r="AB745" s="67"/>
      <c r="AC745" s="67"/>
      <c r="AD745" s="67"/>
      <c r="AE745" s="67"/>
      <c r="AF745" s="67"/>
      <c r="AG745" s="67"/>
      <c r="AH745" s="67"/>
      <c r="AI745" s="67"/>
      <c r="AJ745" s="67"/>
      <c r="AK745" s="67"/>
      <c r="AL745" s="67"/>
      <c r="AM745" s="67"/>
      <c r="AN745" s="67"/>
      <c r="AO745" s="67"/>
      <c r="AP745" s="67"/>
      <c r="AQ745" s="67"/>
      <c r="AR745" s="67"/>
      <c r="AS745" s="67"/>
      <c r="AT745" s="67"/>
      <c r="AU745" s="67"/>
      <c r="AV745" s="67"/>
      <c r="AW745" s="67"/>
      <c r="AX745" s="67"/>
      <c r="AY745" s="67"/>
      <c r="AZ745" s="67"/>
      <c r="BA745" s="67"/>
      <c r="BB745" s="67"/>
      <c r="BC745" s="67"/>
      <c r="BD745" s="67"/>
      <c r="BE745" s="67"/>
      <c r="BF745" s="67"/>
      <c r="BG745" s="67"/>
      <c r="BH745" s="67"/>
      <c r="BI745" s="67"/>
      <c r="BJ745" s="67"/>
      <c r="BK745" s="67"/>
      <c r="BL745" s="67"/>
      <c r="BM745" s="67"/>
      <c r="BN745" s="67"/>
      <c r="BO745" s="67"/>
      <c r="BP745" s="67"/>
      <c r="BQ745" s="67"/>
      <c r="BR745" s="67"/>
      <c r="BS745" s="67"/>
      <c r="BT745" s="67"/>
      <c r="BU745" s="67"/>
      <c r="BV745" s="67"/>
      <c r="BW745" s="67"/>
      <c r="BX745" s="67"/>
      <c r="BY745" s="67"/>
      <c r="BZ745" s="67"/>
      <c r="CA745" s="67"/>
      <c r="CB745" s="67"/>
      <c r="CC745" s="67"/>
      <c r="CD745" s="67"/>
      <c r="CE745" s="67"/>
      <c r="CF745" s="67"/>
      <c r="CG745" s="67"/>
      <c r="CH745" s="67"/>
      <c r="CI745" s="67"/>
      <c r="CJ745" s="67"/>
      <c r="CK745" s="67"/>
      <c r="CL745" s="67"/>
      <c r="CM745" s="67"/>
      <c r="CN745" s="67"/>
      <c r="CO745" s="67"/>
    </row>
    <row r="746" spans="1:93" ht="14.2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67"/>
      <c r="X746" s="67"/>
      <c r="Y746" s="67"/>
      <c r="Z746" s="67"/>
      <c r="AA746" s="67"/>
      <c r="AB746" s="67"/>
      <c r="AC746" s="67"/>
      <c r="AD746" s="67"/>
      <c r="AE746" s="67"/>
      <c r="AF746" s="67"/>
      <c r="AG746" s="67"/>
      <c r="AH746" s="67"/>
      <c r="AI746" s="67"/>
      <c r="AJ746" s="67"/>
      <c r="AK746" s="67"/>
      <c r="AL746" s="67"/>
      <c r="AM746" s="67"/>
      <c r="AN746" s="67"/>
      <c r="AO746" s="67"/>
      <c r="AP746" s="67"/>
      <c r="AQ746" s="67"/>
      <c r="AR746" s="67"/>
      <c r="AS746" s="67"/>
      <c r="AT746" s="67"/>
      <c r="AU746" s="67"/>
      <c r="AV746" s="67"/>
      <c r="AW746" s="67"/>
      <c r="AX746" s="67"/>
      <c r="AY746" s="67"/>
      <c r="AZ746" s="67"/>
      <c r="BA746" s="67"/>
      <c r="BB746" s="67"/>
      <c r="BC746" s="67"/>
      <c r="BD746" s="67"/>
      <c r="BE746" s="67"/>
      <c r="BF746" s="67"/>
      <c r="BG746" s="67"/>
      <c r="BH746" s="67"/>
      <c r="BI746" s="67"/>
      <c r="BJ746" s="67"/>
      <c r="BK746" s="67"/>
      <c r="BL746" s="67"/>
      <c r="BM746" s="67"/>
      <c r="BN746" s="67"/>
      <c r="BO746" s="67"/>
      <c r="BP746" s="67"/>
      <c r="BQ746" s="67"/>
      <c r="BR746" s="67"/>
      <c r="BS746" s="67"/>
      <c r="BT746" s="67"/>
      <c r="BU746" s="67"/>
      <c r="BV746" s="67"/>
      <c r="BW746" s="67"/>
      <c r="BX746" s="67"/>
      <c r="BY746" s="67"/>
      <c r="BZ746" s="67"/>
      <c r="CA746" s="67"/>
      <c r="CB746" s="67"/>
      <c r="CC746" s="67"/>
      <c r="CD746" s="67"/>
      <c r="CE746" s="67"/>
      <c r="CF746" s="67"/>
      <c r="CG746" s="67"/>
      <c r="CH746" s="67"/>
      <c r="CI746" s="67"/>
      <c r="CJ746" s="67"/>
      <c r="CK746" s="67"/>
      <c r="CL746" s="67"/>
      <c r="CM746" s="67"/>
      <c r="CN746" s="67"/>
      <c r="CO746" s="67"/>
    </row>
    <row r="747" spans="1:93" ht="14.2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67"/>
      <c r="X747" s="67"/>
      <c r="Y747" s="67"/>
      <c r="Z747" s="67"/>
      <c r="AA747" s="67"/>
      <c r="AB747" s="67"/>
      <c r="AC747" s="67"/>
      <c r="AD747" s="67"/>
      <c r="AE747" s="67"/>
      <c r="AF747" s="67"/>
      <c r="AG747" s="67"/>
      <c r="AH747" s="67"/>
      <c r="AI747" s="67"/>
      <c r="AJ747" s="67"/>
      <c r="AK747" s="67"/>
      <c r="AL747" s="67"/>
      <c r="AM747" s="67"/>
      <c r="AN747" s="67"/>
      <c r="AO747" s="67"/>
      <c r="AP747" s="67"/>
      <c r="AQ747" s="67"/>
      <c r="AR747" s="67"/>
      <c r="AS747" s="67"/>
      <c r="AT747" s="67"/>
      <c r="AU747" s="67"/>
      <c r="AV747" s="67"/>
      <c r="AW747" s="67"/>
      <c r="AX747" s="67"/>
      <c r="AY747" s="67"/>
      <c r="AZ747" s="67"/>
      <c r="BA747" s="67"/>
      <c r="BB747" s="67"/>
      <c r="BC747" s="67"/>
      <c r="BD747" s="67"/>
      <c r="BE747" s="67"/>
      <c r="BF747" s="67"/>
      <c r="BG747" s="67"/>
      <c r="BH747" s="67"/>
      <c r="BI747" s="67"/>
      <c r="BJ747" s="67"/>
      <c r="BK747" s="67"/>
      <c r="BL747" s="67"/>
      <c r="BM747" s="67"/>
      <c r="BN747" s="67"/>
      <c r="BO747" s="67"/>
      <c r="BP747" s="67"/>
      <c r="BQ747" s="67"/>
      <c r="BR747" s="67"/>
      <c r="BS747" s="67"/>
      <c r="BT747" s="67"/>
      <c r="BU747" s="67"/>
      <c r="BV747" s="67"/>
      <c r="BW747" s="67"/>
      <c r="BX747" s="67"/>
      <c r="BY747" s="67"/>
      <c r="BZ747" s="67"/>
      <c r="CA747" s="67"/>
      <c r="CB747" s="67"/>
      <c r="CC747" s="67"/>
      <c r="CD747" s="67"/>
      <c r="CE747" s="67"/>
      <c r="CF747" s="67"/>
      <c r="CG747" s="67"/>
      <c r="CH747" s="67"/>
      <c r="CI747" s="67"/>
      <c r="CJ747" s="67"/>
      <c r="CK747" s="67"/>
      <c r="CL747" s="67"/>
      <c r="CM747" s="67"/>
      <c r="CN747" s="67"/>
      <c r="CO747" s="67"/>
    </row>
    <row r="748" spans="1:93" ht="14.2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67"/>
      <c r="X748" s="67"/>
      <c r="Y748" s="67"/>
      <c r="Z748" s="67"/>
      <c r="AA748" s="67"/>
      <c r="AB748" s="67"/>
      <c r="AC748" s="67"/>
      <c r="AD748" s="67"/>
      <c r="AE748" s="67"/>
      <c r="AF748" s="67"/>
      <c r="AG748" s="67"/>
      <c r="AH748" s="67"/>
      <c r="AI748" s="67"/>
      <c r="AJ748" s="67"/>
      <c r="AK748" s="67"/>
      <c r="AL748" s="67"/>
      <c r="AM748" s="67"/>
      <c r="AN748" s="67"/>
      <c r="AO748" s="67"/>
      <c r="AP748" s="67"/>
      <c r="AQ748" s="67"/>
      <c r="AR748" s="67"/>
      <c r="AS748" s="67"/>
      <c r="AT748" s="67"/>
      <c r="AU748" s="67"/>
      <c r="AV748" s="67"/>
      <c r="AW748" s="67"/>
      <c r="AX748" s="67"/>
      <c r="AY748" s="67"/>
      <c r="AZ748" s="67"/>
      <c r="BA748" s="67"/>
      <c r="BB748" s="67"/>
      <c r="BC748" s="67"/>
      <c r="BD748" s="67"/>
      <c r="BE748" s="67"/>
      <c r="BF748" s="67"/>
      <c r="BG748" s="67"/>
      <c r="BH748" s="67"/>
      <c r="BI748" s="67"/>
      <c r="BJ748" s="67"/>
      <c r="BK748" s="67"/>
      <c r="BL748" s="67"/>
      <c r="BM748" s="67"/>
      <c r="BN748" s="67"/>
      <c r="BO748" s="67"/>
      <c r="BP748" s="67"/>
      <c r="BQ748" s="67"/>
      <c r="BR748" s="67"/>
      <c r="BS748" s="67"/>
      <c r="BT748" s="67"/>
      <c r="BU748" s="67"/>
      <c r="BV748" s="67"/>
      <c r="BW748" s="67"/>
      <c r="BX748" s="67"/>
      <c r="BY748" s="67"/>
      <c r="BZ748" s="67"/>
      <c r="CA748" s="67"/>
      <c r="CB748" s="67"/>
      <c r="CC748" s="67"/>
      <c r="CD748" s="67"/>
      <c r="CE748" s="67"/>
      <c r="CF748" s="67"/>
      <c r="CG748" s="67"/>
      <c r="CH748" s="67"/>
      <c r="CI748" s="67"/>
      <c r="CJ748" s="67"/>
      <c r="CK748" s="67"/>
      <c r="CL748" s="67"/>
      <c r="CM748" s="67"/>
      <c r="CN748" s="67"/>
      <c r="CO748" s="67"/>
    </row>
    <row r="749" spans="1:93" ht="14.2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67"/>
      <c r="X749" s="67"/>
      <c r="Y749" s="67"/>
      <c r="Z749" s="67"/>
      <c r="AA749" s="67"/>
      <c r="AB749" s="67"/>
      <c r="AC749" s="67"/>
      <c r="AD749" s="67"/>
      <c r="AE749" s="67"/>
      <c r="AF749" s="67"/>
      <c r="AG749" s="67"/>
      <c r="AH749" s="67"/>
      <c r="AI749" s="67"/>
      <c r="AJ749" s="67"/>
      <c r="AK749" s="67"/>
      <c r="AL749" s="67"/>
      <c r="AM749" s="67"/>
      <c r="AN749" s="67"/>
      <c r="AO749" s="67"/>
      <c r="AP749" s="67"/>
      <c r="AQ749" s="67"/>
      <c r="AR749" s="67"/>
      <c r="AS749" s="67"/>
      <c r="AT749" s="67"/>
      <c r="AU749" s="67"/>
      <c r="AV749" s="67"/>
      <c r="AW749" s="67"/>
      <c r="AX749" s="67"/>
      <c r="AY749" s="67"/>
      <c r="AZ749" s="67"/>
      <c r="BA749" s="67"/>
      <c r="BB749" s="67"/>
      <c r="BC749" s="67"/>
      <c r="BD749" s="67"/>
      <c r="BE749" s="67"/>
      <c r="BF749" s="67"/>
      <c r="BG749" s="67"/>
      <c r="BH749" s="67"/>
      <c r="BI749" s="67"/>
      <c r="BJ749" s="67"/>
      <c r="BK749" s="67"/>
      <c r="BL749" s="67"/>
      <c r="BM749" s="67"/>
      <c r="BN749" s="67"/>
      <c r="BO749" s="67"/>
      <c r="BP749" s="67"/>
      <c r="BQ749" s="67"/>
      <c r="BR749" s="67"/>
      <c r="BS749" s="67"/>
      <c r="BT749" s="67"/>
      <c r="BU749" s="67"/>
      <c r="BV749" s="67"/>
      <c r="BW749" s="67"/>
      <c r="BX749" s="67"/>
      <c r="BY749" s="67"/>
      <c r="BZ749" s="67"/>
      <c r="CA749" s="67"/>
      <c r="CB749" s="67"/>
      <c r="CC749" s="67"/>
      <c r="CD749" s="67"/>
      <c r="CE749" s="67"/>
      <c r="CF749" s="67"/>
      <c r="CG749" s="67"/>
      <c r="CH749" s="67"/>
      <c r="CI749" s="67"/>
      <c r="CJ749" s="67"/>
      <c r="CK749" s="67"/>
      <c r="CL749" s="67"/>
      <c r="CM749" s="67"/>
      <c r="CN749" s="67"/>
      <c r="CO749" s="67"/>
    </row>
    <row r="750" spans="1:93" ht="14.2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67"/>
      <c r="X750" s="67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67"/>
      <c r="AQ750" s="67"/>
      <c r="AR750" s="67"/>
      <c r="AS750" s="67"/>
      <c r="AT750" s="67"/>
      <c r="AU750" s="67"/>
      <c r="AV750" s="67"/>
      <c r="AW750" s="67"/>
      <c r="AX750" s="67"/>
      <c r="AY750" s="67"/>
      <c r="AZ750" s="67"/>
      <c r="BA750" s="67"/>
      <c r="BB750" s="67"/>
      <c r="BC750" s="67"/>
      <c r="BD750" s="67"/>
      <c r="BE750" s="67"/>
      <c r="BF750" s="67"/>
      <c r="BG750" s="67"/>
      <c r="BH750" s="67"/>
      <c r="BI750" s="67"/>
      <c r="BJ750" s="67"/>
      <c r="BK750" s="67"/>
      <c r="BL750" s="67"/>
      <c r="BM750" s="67"/>
      <c r="BN750" s="67"/>
      <c r="BO750" s="67"/>
      <c r="BP750" s="67"/>
      <c r="BQ750" s="67"/>
      <c r="BR750" s="67"/>
      <c r="BS750" s="67"/>
      <c r="BT750" s="67"/>
      <c r="BU750" s="67"/>
      <c r="BV750" s="67"/>
      <c r="BW750" s="67"/>
      <c r="BX750" s="67"/>
      <c r="BY750" s="67"/>
      <c r="BZ750" s="67"/>
      <c r="CA750" s="67"/>
      <c r="CB750" s="67"/>
      <c r="CC750" s="67"/>
      <c r="CD750" s="67"/>
      <c r="CE750" s="67"/>
      <c r="CF750" s="67"/>
      <c r="CG750" s="67"/>
      <c r="CH750" s="67"/>
      <c r="CI750" s="67"/>
      <c r="CJ750" s="67"/>
      <c r="CK750" s="67"/>
      <c r="CL750" s="67"/>
      <c r="CM750" s="67"/>
      <c r="CN750" s="67"/>
      <c r="CO750" s="67"/>
    </row>
    <row r="751" spans="1:93" ht="14.2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67"/>
      <c r="X751" s="67"/>
      <c r="Y751" s="67"/>
      <c r="Z751" s="67"/>
      <c r="AA751" s="67"/>
      <c r="AB751" s="67"/>
      <c r="AC751" s="67"/>
      <c r="AD751" s="67"/>
      <c r="AE751" s="67"/>
      <c r="AF751" s="67"/>
      <c r="AG751" s="67"/>
      <c r="AH751" s="67"/>
      <c r="AI751" s="67"/>
      <c r="AJ751" s="67"/>
      <c r="AK751" s="67"/>
      <c r="AL751" s="67"/>
      <c r="AM751" s="67"/>
      <c r="AN751" s="67"/>
      <c r="AO751" s="67"/>
      <c r="AP751" s="67"/>
      <c r="AQ751" s="67"/>
      <c r="AR751" s="67"/>
      <c r="AS751" s="67"/>
      <c r="AT751" s="67"/>
      <c r="AU751" s="67"/>
      <c r="AV751" s="67"/>
      <c r="AW751" s="67"/>
      <c r="AX751" s="67"/>
      <c r="AY751" s="67"/>
      <c r="AZ751" s="67"/>
      <c r="BA751" s="67"/>
      <c r="BB751" s="67"/>
      <c r="BC751" s="67"/>
      <c r="BD751" s="67"/>
      <c r="BE751" s="67"/>
      <c r="BF751" s="67"/>
      <c r="BG751" s="67"/>
      <c r="BH751" s="67"/>
      <c r="BI751" s="67"/>
      <c r="BJ751" s="67"/>
      <c r="BK751" s="67"/>
      <c r="BL751" s="67"/>
      <c r="BM751" s="67"/>
      <c r="BN751" s="67"/>
      <c r="BO751" s="67"/>
      <c r="BP751" s="67"/>
      <c r="BQ751" s="67"/>
      <c r="BR751" s="67"/>
      <c r="BS751" s="67"/>
      <c r="BT751" s="67"/>
      <c r="BU751" s="67"/>
      <c r="BV751" s="67"/>
      <c r="BW751" s="67"/>
      <c r="BX751" s="67"/>
      <c r="BY751" s="67"/>
      <c r="BZ751" s="67"/>
      <c r="CA751" s="67"/>
      <c r="CB751" s="67"/>
      <c r="CC751" s="67"/>
      <c r="CD751" s="67"/>
      <c r="CE751" s="67"/>
      <c r="CF751" s="67"/>
      <c r="CG751" s="67"/>
      <c r="CH751" s="67"/>
      <c r="CI751" s="67"/>
      <c r="CJ751" s="67"/>
      <c r="CK751" s="67"/>
      <c r="CL751" s="67"/>
      <c r="CM751" s="67"/>
      <c r="CN751" s="67"/>
      <c r="CO751" s="67"/>
    </row>
    <row r="752" spans="1:93" ht="14.2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  <c r="AI752" s="67"/>
      <c r="AJ752" s="67"/>
      <c r="AK752" s="67"/>
      <c r="AL752" s="67"/>
      <c r="AM752" s="67"/>
      <c r="AN752" s="67"/>
      <c r="AO752" s="67"/>
      <c r="AP752" s="67"/>
      <c r="AQ752" s="67"/>
      <c r="AR752" s="67"/>
      <c r="AS752" s="67"/>
      <c r="AT752" s="67"/>
      <c r="AU752" s="67"/>
      <c r="AV752" s="67"/>
      <c r="AW752" s="67"/>
      <c r="AX752" s="67"/>
      <c r="AY752" s="67"/>
      <c r="AZ752" s="67"/>
      <c r="BA752" s="67"/>
      <c r="BB752" s="67"/>
      <c r="BC752" s="67"/>
      <c r="BD752" s="67"/>
      <c r="BE752" s="67"/>
      <c r="BF752" s="67"/>
      <c r="BG752" s="67"/>
      <c r="BH752" s="67"/>
      <c r="BI752" s="67"/>
      <c r="BJ752" s="67"/>
      <c r="BK752" s="67"/>
      <c r="BL752" s="67"/>
      <c r="BM752" s="67"/>
      <c r="BN752" s="67"/>
      <c r="BO752" s="67"/>
      <c r="BP752" s="67"/>
      <c r="BQ752" s="67"/>
      <c r="BR752" s="67"/>
      <c r="BS752" s="67"/>
      <c r="BT752" s="67"/>
      <c r="BU752" s="67"/>
      <c r="BV752" s="67"/>
      <c r="BW752" s="67"/>
      <c r="BX752" s="67"/>
      <c r="BY752" s="67"/>
      <c r="BZ752" s="67"/>
      <c r="CA752" s="67"/>
      <c r="CB752" s="67"/>
      <c r="CC752" s="67"/>
      <c r="CD752" s="67"/>
      <c r="CE752" s="67"/>
      <c r="CF752" s="67"/>
      <c r="CG752" s="67"/>
      <c r="CH752" s="67"/>
      <c r="CI752" s="67"/>
      <c r="CJ752" s="67"/>
      <c r="CK752" s="67"/>
      <c r="CL752" s="67"/>
      <c r="CM752" s="67"/>
      <c r="CN752" s="67"/>
      <c r="CO752" s="67"/>
    </row>
    <row r="753" spans="1:93" ht="14.2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67"/>
      <c r="X753" s="67"/>
      <c r="Y753" s="67"/>
      <c r="Z753" s="67"/>
      <c r="AA753" s="67"/>
      <c r="AB753" s="67"/>
      <c r="AC753" s="67"/>
      <c r="AD753" s="67"/>
      <c r="AE753" s="67"/>
      <c r="AF753" s="67"/>
      <c r="AG753" s="67"/>
      <c r="AH753" s="67"/>
      <c r="AI753" s="67"/>
      <c r="AJ753" s="67"/>
      <c r="AK753" s="67"/>
      <c r="AL753" s="67"/>
      <c r="AM753" s="67"/>
      <c r="AN753" s="67"/>
      <c r="AO753" s="67"/>
      <c r="AP753" s="67"/>
      <c r="AQ753" s="67"/>
      <c r="AR753" s="67"/>
      <c r="AS753" s="67"/>
      <c r="AT753" s="67"/>
      <c r="AU753" s="67"/>
      <c r="AV753" s="67"/>
      <c r="AW753" s="67"/>
      <c r="AX753" s="67"/>
      <c r="AY753" s="67"/>
      <c r="AZ753" s="67"/>
      <c r="BA753" s="67"/>
      <c r="BB753" s="67"/>
      <c r="BC753" s="67"/>
      <c r="BD753" s="67"/>
      <c r="BE753" s="67"/>
      <c r="BF753" s="67"/>
      <c r="BG753" s="67"/>
      <c r="BH753" s="67"/>
      <c r="BI753" s="67"/>
      <c r="BJ753" s="67"/>
      <c r="BK753" s="67"/>
      <c r="BL753" s="67"/>
      <c r="BM753" s="67"/>
      <c r="BN753" s="67"/>
      <c r="BO753" s="67"/>
      <c r="BP753" s="67"/>
      <c r="BQ753" s="67"/>
      <c r="BR753" s="67"/>
      <c r="BS753" s="67"/>
      <c r="BT753" s="67"/>
      <c r="BU753" s="67"/>
      <c r="BV753" s="67"/>
      <c r="BW753" s="67"/>
      <c r="BX753" s="67"/>
      <c r="BY753" s="67"/>
      <c r="BZ753" s="67"/>
      <c r="CA753" s="67"/>
      <c r="CB753" s="67"/>
      <c r="CC753" s="67"/>
      <c r="CD753" s="67"/>
      <c r="CE753" s="67"/>
      <c r="CF753" s="67"/>
      <c r="CG753" s="67"/>
      <c r="CH753" s="67"/>
      <c r="CI753" s="67"/>
      <c r="CJ753" s="67"/>
      <c r="CK753" s="67"/>
      <c r="CL753" s="67"/>
      <c r="CM753" s="67"/>
      <c r="CN753" s="67"/>
      <c r="CO753" s="67"/>
    </row>
    <row r="754" spans="1:93" ht="14.2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67"/>
      <c r="X754" s="67"/>
      <c r="Y754" s="67"/>
      <c r="Z754" s="67"/>
      <c r="AA754" s="67"/>
      <c r="AB754" s="67"/>
      <c r="AC754" s="67"/>
      <c r="AD754" s="67"/>
      <c r="AE754" s="67"/>
      <c r="AF754" s="67"/>
      <c r="AG754" s="67"/>
      <c r="AH754" s="67"/>
      <c r="AI754" s="67"/>
      <c r="AJ754" s="67"/>
      <c r="AK754" s="67"/>
      <c r="AL754" s="67"/>
      <c r="AM754" s="67"/>
      <c r="AN754" s="67"/>
      <c r="AO754" s="67"/>
      <c r="AP754" s="67"/>
      <c r="AQ754" s="67"/>
      <c r="AR754" s="67"/>
      <c r="AS754" s="67"/>
      <c r="AT754" s="67"/>
      <c r="AU754" s="67"/>
      <c r="AV754" s="67"/>
      <c r="AW754" s="67"/>
      <c r="AX754" s="67"/>
      <c r="AY754" s="67"/>
      <c r="AZ754" s="67"/>
      <c r="BA754" s="67"/>
      <c r="BB754" s="67"/>
      <c r="BC754" s="67"/>
      <c r="BD754" s="67"/>
      <c r="BE754" s="67"/>
      <c r="BF754" s="67"/>
      <c r="BG754" s="67"/>
      <c r="BH754" s="67"/>
      <c r="BI754" s="67"/>
      <c r="BJ754" s="67"/>
      <c r="BK754" s="67"/>
      <c r="BL754" s="67"/>
      <c r="BM754" s="67"/>
      <c r="BN754" s="67"/>
      <c r="BO754" s="67"/>
      <c r="BP754" s="67"/>
      <c r="BQ754" s="67"/>
      <c r="BR754" s="67"/>
      <c r="BS754" s="67"/>
      <c r="BT754" s="67"/>
      <c r="BU754" s="67"/>
      <c r="BV754" s="67"/>
      <c r="BW754" s="67"/>
      <c r="BX754" s="67"/>
      <c r="BY754" s="67"/>
      <c r="BZ754" s="67"/>
      <c r="CA754" s="67"/>
      <c r="CB754" s="67"/>
      <c r="CC754" s="67"/>
      <c r="CD754" s="67"/>
      <c r="CE754" s="67"/>
      <c r="CF754" s="67"/>
      <c r="CG754" s="67"/>
      <c r="CH754" s="67"/>
      <c r="CI754" s="67"/>
      <c r="CJ754" s="67"/>
      <c r="CK754" s="67"/>
      <c r="CL754" s="67"/>
      <c r="CM754" s="67"/>
      <c r="CN754" s="67"/>
      <c r="CO754" s="67"/>
    </row>
    <row r="755" spans="1:93" ht="14.2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67"/>
      <c r="X755" s="67"/>
      <c r="Y755" s="67"/>
      <c r="Z755" s="67"/>
      <c r="AA755" s="67"/>
      <c r="AB755" s="67"/>
      <c r="AC755" s="67"/>
      <c r="AD755" s="67"/>
      <c r="AE755" s="67"/>
      <c r="AF755" s="67"/>
      <c r="AG755" s="67"/>
      <c r="AH755" s="67"/>
      <c r="AI755" s="67"/>
      <c r="AJ755" s="67"/>
      <c r="AK755" s="67"/>
      <c r="AL755" s="67"/>
      <c r="AM755" s="67"/>
      <c r="AN755" s="67"/>
      <c r="AO755" s="67"/>
      <c r="AP755" s="67"/>
      <c r="AQ755" s="67"/>
      <c r="AR755" s="67"/>
      <c r="AS755" s="67"/>
      <c r="AT755" s="67"/>
      <c r="AU755" s="67"/>
      <c r="AV755" s="67"/>
      <c r="AW755" s="67"/>
      <c r="AX755" s="67"/>
      <c r="AY755" s="67"/>
      <c r="AZ755" s="67"/>
      <c r="BA755" s="67"/>
      <c r="BB755" s="67"/>
      <c r="BC755" s="67"/>
      <c r="BD755" s="67"/>
      <c r="BE755" s="67"/>
      <c r="BF755" s="67"/>
      <c r="BG755" s="67"/>
      <c r="BH755" s="67"/>
      <c r="BI755" s="67"/>
      <c r="BJ755" s="67"/>
      <c r="BK755" s="67"/>
      <c r="BL755" s="67"/>
      <c r="BM755" s="67"/>
      <c r="BN755" s="67"/>
      <c r="BO755" s="67"/>
      <c r="BP755" s="67"/>
      <c r="BQ755" s="67"/>
      <c r="BR755" s="67"/>
      <c r="BS755" s="67"/>
      <c r="BT755" s="67"/>
      <c r="BU755" s="67"/>
      <c r="BV755" s="67"/>
      <c r="BW755" s="67"/>
      <c r="BX755" s="67"/>
      <c r="BY755" s="67"/>
      <c r="BZ755" s="67"/>
      <c r="CA755" s="67"/>
      <c r="CB755" s="67"/>
      <c r="CC755" s="67"/>
      <c r="CD755" s="67"/>
      <c r="CE755" s="67"/>
      <c r="CF755" s="67"/>
      <c r="CG755" s="67"/>
      <c r="CH755" s="67"/>
      <c r="CI755" s="67"/>
      <c r="CJ755" s="67"/>
      <c r="CK755" s="67"/>
      <c r="CL755" s="67"/>
      <c r="CM755" s="67"/>
      <c r="CN755" s="67"/>
      <c r="CO755" s="67"/>
    </row>
    <row r="756" spans="1:93" ht="14.2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67"/>
      <c r="X756" s="67"/>
      <c r="Y756" s="67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7"/>
      <c r="AO756" s="67"/>
      <c r="AP756" s="67"/>
      <c r="AQ756" s="67"/>
      <c r="AR756" s="67"/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67"/>
      <c r="BH756" s="67"/>
      <c r="BI756" s="67"/>
      <c r="BJ756" s="67"/>
      <c r="BK756" s="67"/>
      <c r="BL756" s="67"/>
      <c r="BM756" s="67"/>
      <c r="BN756" s="67"/>
      <c r="BO756" s="67"/>
      <c r="BP756" s="67"/>
      <c r="BQ756" s="67"/>
      <c r="BR756" s="67"/>
      <c r="BS756" s="67"/>
      <c r="BT756" s="67"/>
      <c r="BU756" s="67"/>
      <c r="BV756" s="67"/>
      <c r="BW756" s="67"/>
      <c r="BX756" s="67"/>
      <c r="BY756" s="67"/>
      <c r="BZ756" s="67"/>
      <c r="CA756" s="67"/>
      <c r="CB756" s="67"/>
      <c r="CC756" s="67"/>
      <c r="CD756" s="67"/>
      <c r="CE756" s="67"/>
      <c r="CF756" s="67"/>
      <c r="CG756" s="67"/>
      <c r="CH756" s="67"/>
      <c r="CI756" s="67"/>
      <c r="CJ756" s="67"/>
      <c r="CK756" s="67"/>
      <c r="CL756" s="67"/>
      <c r="CM756" s="67"/>
      <c r="CN756" s="67"/>
      <c r="CO756" s="67"/>
    </row>
    <row r="757" spans="1:93" ht="14.2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67"/>
      <c r="X757" s="67"/>
      <c r="Y757" s="67"/>
      <c r="Z757" s="67"/>
      <c r="AA757" s="67"/>
      <c r="AB757" s="67"/>
      <c r="AC757" s="67"/>
      <c r="AD757" s="67"/>
      <c r="AE757" s="67"/>
      <c r="AF757" s="67"/>
      <c r="AG757" s="67"/>
      <c r="AH757" s="67"/>
      <c r="AI757" s="67"/>
      <c r="AJ757" s="67"/>
      <c r="AK757" s="67"/>
      <c r="AL757" s="67"/>
      <c r="AM757" s="67"/>
      <c r="AN757" s="67"/>
      <c r="AO757" s="67"/>
      <c r="AP757" s="67"/>
      <c r="AQ757" s="67"/>
      <c r="AR757" s="67"/>
      <c r="AS757" s="67"/>
      <c r="AT757" s="67"/>
      <c r="AU757" s="67"/>
      <c r="AV757" s="67"/>
      <c r="AW757" s="67"/>
      <c r="AX757" s="67"/>
      <c r="AY757" s="67"/>
      <c r="AZ757" s="67"/>
      <c r="BA757" s="67"/>
      <c r="BB757" s="67"/>
      <c r="BC757" s="67"/>
      <c r="BD757" s="67"/>
      <c r="BE757" s="67"/>
      <c r="BF757" s="67"/>
      <c r="BG757" s="67"/>
      <c r="BH757" s="67"/>
      <c r="BI757" s="67"/>
      <c r="BJ757" s="67"/>
      <c r="BK757" s="67"/>
      <c r="BL757" s="67"/>
      <c r="BM757" s="67"/>
      <c r="BN757" s="67"/>
      <c r="BO757" s="67"/>
      <c r="BP757" s="67"/>
      <c r="BQ757" s="67"/>
      <c r="BR757" s="67"/>
      <c r="BS757" s="67"/>
      <c r="BT757" s="67"/>
      <c r="BU757" s="67"/>
      <c r="BV757" s="67"/>
      <c r="BW757" s="67"/>
      <c r="BX757" s="67"/>
      <c r="BY757" s="67"/>
      <c r="BZ757" s="67"/>
      <c r="CA757" s="67"/>
      <c r="CB757" s="67"/>
      <c r="CC757" s="67"/>
      <c r="CD757" s="67"/>
      <c r="CE757" s="67"/>
      <c r="CF757" s="67"/>
      <c r="CG757" s="67"/>
      <c r="CH757" s="67"/>
      <c r="CI757" s="67"/>
      <c r="CJ757" s="67"/>
      <c r="CK757" s="67"/>
      <c r="CL757" s="67"/>
      <c r="CM757" s="67"/>
      <c r="CN757" s="67"/>
      <c r="CO757" s="67"/>
    </row>
    <row r="758" spans="1:93" ht="14.2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67"/>
      <c r="X758" s="67"/>
      <c r="Y758" s="67"/>
      <c r="Z758" s="67"/>
      <c r="AA758" s="67"/>
      <c r="AB758" s="67"/>
      <c r="AC758" s="67"/>
      <c r="AD758" s="67"/>
      <c r="AE758" s="67"/>
      <c r="AF758" s="67"/>
      <c r="AG758" s="67"/>
      <c r="AH758" s="67"/>
      <c r="AI758" s="67"/>
      <c r="AJ758" s="67"/>
      <c r="AK758" s="67"/>
      <c r="AL758" s="67"/>
      <c r="AM758" s="67"/>
      <c r="AN758" s="67"/>
      <c r="AO758" s="67"/>
      <c r="AP758" s="67"/>
      <c r="AQ758" s="67"/>
      <c r="AR758" s="67"/>
      <c r="AS758" s="67"/>
      <c r="AT758" s="67"/>
      <c r="AU758" s="67"/>
      <c r="AV758" s="67"/>
      <c r="AW758" s="67"/>
      <c r="AX758" s="67"/>
      <c r="AY758" s="67"/>
      <c r="AZ758" s="67"/>
      <c r="BA758" s="67"/>
      <c r="BB758" s="67"/>
      <c r="BC758" s="67"/>
      <c r="BD758" s="67"/>
      <c r="BE758" s="67"/>
      <c r="BF758" s="67"/>
      <c r="BG758" s="67"/>
      <c r="BH758" s="67"/>
      <c r="BI758" s="67"/>
      <c r="BJ758" s="67"/>
      <c r="BK758" s="67"/>
      <c r="BL758" s="67"/>
      <c r="BM758" s="67"/>
      <c r="BN758" s="67"/>
      <c r="BO758" s="67"/>
      <c r="BP758" s="67"/>
      <c r="BQ758" s="67"/>
      <c r="BR758" s="67"/>
      <c r="BS758" s="67"/>
      <c r="BT758" s="67"/>
      <c r="BU758" s="67"/>
      <c r="BV758" s="67"/>
      <c r="BW758" s="67"/>
      <c r="BX758" s="67"/>
      <c r="BY758" s="67"/>
      <c r="BZ758" s="67"/>
      <c r="CA758" s="67"/>
      <c r="CB758" s="67"/>
      <c r="CC758" s="67"/>
      <c r="CD758" s="67"/>
      <c r="CE758" s="67"/>
      <c r="CF758" s="67"/>
      <c r="CG758" s="67"/>
      <c r="CH758" s="67"/>
      <c r="CI758" s="67"/>
      <c r="CJ758" s="67"/>
      <c r="CK758" s="67"/>
      <c r="CL758" s="67"/>
      <c r="CM758" s="67"/>
      <c r="CN758" s="67"/>
      <c r="CO758" s="67"/>
    </row>
    <row r="759" spans="1:93" ht="14.2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67"/>
      <c r="X759" s="67"/>
      <c r="Y759" s="67"/>
      <c r="Z759" s="67"/>
      <c r="AA759" s="67"/>
      <c r="AB759" s="67"/>
      <c r="AC759" s="67"/>
      <c r="AD759" s="67"/>
      <c r="AE759" s="67"/>
      <c r="AF759" s="67"/>
      <c r="AG759" s="67"/>
      <c r="AH759" s="67"/>
      <c r="AI759" s="67"/>
      <c r="AJ759" s="67"/>
      <c r="AK759" s="67"/>
      <c r="AL759" s="67"/>
      <c r="AM759" s="67"/>
      <c r="AN759" s="67"/>
      <c r="AO759" s="67"/>
      <c r="AP759" s="67"/>
      <c r="AQ759" s="67"/>
      <c r="AR759" s="67"/>
      <c r="AS759" s="67"/>
      <c r="AT759" s="67"/>
      <c r="AU759" s="67"/>
      <c r="AV759" s="67"/>
      <c r="AW759" s="67"/>
      <c r="AX759" s="67"/>
      <c r="AY759" s="67"/>
      <c r="AZ759" s="67"/>
      <c r="BA759" s="67"/>
      <c r="BB759" s="67"/>
      <c r="BC759" s="67"/>
      <c r="BD759" s="67"/>
      <c r="BE759" s="67"/>
      <c r="BF759" s="67"/>
      <c r="BG759" s="67"/>
      <c r="BH759" s="67"/>
      <c r="BI759" s="67"/>
      <c r="BJ759" s="67"/>
      <c r="BK759" s="67"/>
      <c r="BL759" s="67"/>
      <c r="BM759" s="67"/>
      <c r="BN759" s="67"/>
      <c r="BO759" s="67"/>
      <c r="BP759" s="67"/>
      <c r="BQ759" s="67"/>
      <c r="BR759" s="67"/>
      <c r="BS759" s="67"/>
      <c r="BT759" s="67"/>
      <c r="BU759" s="67"/>
      <c r="BV759" s="67"/>
      <c r="BW759" s="67"/>
      <c r="BX759" s="67"/>
      <c r="BY759" s="67"/>
      <c r="BZ759" s="67"/>
      <c r="CA759" s="67"/>
      <c r="CB759" s="67"/>
      <c r="CC759" s="67"/>
      <c r="CD759" s="67"/>
      <c r="CE759" s="67"/>
      <c r="CF759" s="67"/>
      <c r="CG759" s="67"/>
      <c r="CH759" s="67"/>
      <c r="CI759" s="67"/>
      <c r="CJ759" s="67"/>
      <c r="CK759" s="67"/>
      <c r="CL759" s="67"/>
      <c r="CM759" s="67"/>
      <c r="CN759" s="67"/>
      <c r="CO759" s="67"/>
    </row>
    <row r="760" spans="1:93" ht="14.2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67"/>
      <c r="X760" s="67"/>
      <c r="Y760" s="67"/>
      <c r="Z760" s="67"/>
      <c r="AA760" s="67"/>
      <c r="AB760" s="67"/>
      <c r="AC760" s="67"/>
      <c r="AD760" s="67"/>
      <c r="AE760" s="67"/>
      <c r="AF760" s="67"/>
      <c r="AG760" s="67"/>
      <c r="AH760" s="67"/>
      <c r="AI760" s="67"/>
      <c r="AJ760" s="67"/>
      <c r="AK760" s="67"/>
      <c r="AL760" s="67"/>
      <c r="AM760" s="67"/>
      <c r="AN760" s="67"/>
      <c r="AO760" s="67"/>
      <c r="AP760" s="67"/>
      <c r="AQ760" s="67"/>
      <c r="AR760" s="67"/>
      <c r="AS760" s="67"/>
      <c r="AT760" s="67"/>
      <c r="AU760" s="67"/>
      <c r="AV760" s="67"/>
      <c r="AW760" s="67"/>
      <c r="AX760" s="67"/>
      <c r="AY760" s="67"/>
      <c r="AZ760" s="67"/>
      <c r="BA760" s="67"/>
      <c r="BB760" s="67"/>
      <c r="BC760" s="67"/>
      <c r="BD760" s="67"/>
      <c r="BE760" s="67"/>
      <c r="BF760" s="67"/>
      <c r="BG760" s="67"/>
      <c r="BH760" s="67"/>
      <c r="BI760" s="67"/>
      <c r="BJ760" s="67"/>
      <c r="BK760" s="67"/>
      <c r="BL760" s="67"/>
      <c r="BM760" s="67"/>
      <c r="BN760" s="67"/>
      <c r="BO760" s="67"/>
      <c r="BP760" s="67"/>
      <c r="BQ760" s="67"/>
      <c r="BR760" s="67"/>
      <c r="BS760" s="67"/>
      <c r="BT760" s="67"/>
      <c r="BU760" s="67"/>
      <c r="BV760" s="67"/>
      <c r="BW760" s="67"/>
      <c r="BX760" s="67"/>
      <c r="BY760" s="67"/>
      <c r="BZ760" s="67"/>
      <c r="CA760" s="67"/>
      <c r="CB760" s="67"/>
      <c r="CC760" s="67"/>
      <c r="CD760" s="67"/>
      <c r="CE760" s="67"/>
      <c r="CF760" s="67"/>
      <c r="CG760" s="67"/>
      <c r="CH760" s="67"/>
      <c r="CI760" s="67"/>
      <c r="CJ760" s="67"/>
      <c r="CK760" s="67"/>
      <c r="CL760" s="67"/>
      <c r="CM760" s="67"/>
      <c r="CN760" s="67"/>
      <c r="CO760" s="67"/>
    </row>
    <row r="761" spans="1:93" ht="14.2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67"/>
      <c r="X761" s="67"/>
      <c r="Y761" s="67"/>
      <c r="Z761" s="67"/>
      <c r="AA761" s="67"/>
      <c r="AB761" s="67"/>
      <c r="AC761" s="67"/>
      <c r="AD761" s="67"/>
      <c r="AE761" s="67"/>
      <c r="AF761" s="67"/>
      <c r="AG761" s="67"/>
      <c r="AH761" s="67"/>
      <c r="AI761" s="67"/>
      <c r="AJ761" s="67"/>
      <c r="AK761" s="67"/>
      <c r="AL761" s="67"/>
      <c r="AM761" s="67"/>
      <c r="AN761" s="67"/>
      <c r="AO761" s="67"/>
      <c r="AP761" s="67"/>
      <c r="AQ761" s="67"/>
      <c r="AR761" s="67"/>
      <c r="AS761" s="67"/>
      <c r="AT761" s="67"/>
      <c r="AU761" s="67"/>
      <c r="AV761" s="67"/>
      <c r="AW761" s="67"/>
      <c r="AX761" s="67"/>
      <c r="AY761" s="67"/>
      <c r="AZ761" s="67"/>
      <c r="BA761" s="67"/>
      <c r="BB761" s="67"/>
      <c r="BC761" s="67"/>
      <c r="BD761" s="67"/>
      <c r="BE761" s="67"/>
      <c r="BF761" s="67"/>
      <c r="BG761" s="67"/>
      <c r="BH761" s="67"/>
      <c r="BI761" s="67"/>
      <c r="BJ761" s="67"/>
      <c r="BK761" s="67"/>
      <c r="BL761" s="67"/>
      <c r="BM761" s="67"/>
      <c r="BN761" s="67"/>
      <c r="BO761" s="67"/>
      <c r="BP761" s="67"/>
      <c r="BQ761" s="67"/>
      <c r="BR761" s="67"/>
      <c r="BS761" s="67"/>
      <c r="BT761" s="67"/>
      <c r="BU761" s="67"/>
      <c r="BV761" s="67"/>
      <c r="BW761" s="67"/>
      <c r="BX761" s="67"/>
      <c r="BY761" s="67"/>
      <c r="BZ761" s="67"/>
      <c r="CA761" s="67"/>
      <c r="CB761" s="67"/>
      <c r="CC761" s="67"/>
      <c r="CD761" s="67"/>
      <c r="CE761" s="67"/>
      <c r="CF761" s="67"/>
      <c r="CG761" s="67"/>
      <c r="CH761" s="67"/>
      <c r="CI761" s="67"/>
      <c r="CJ761" s="67"/>
      <c r="CK761" s="67"/>
      <c r="CL761" s="67"/>
      <c r="CM761" s="67"/>
      <c r="CN761" s="67"/>
      <c r="CO761" s="67"/>
    </row>
    <row r="762" spans="1:93" ht="14.2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67"/>
      <c r="X762" s="67"/>
      <c r="Y762" s="67"/>
      <c r="Z762" s="67"/>
      <c r="AA762" s="67"/>
      <c r="AB762" s="67"/>
      <c r="AC762" s="67"/>
      <c r="AD762" s="67"/>
      <c r="AE762" s="67"/>
      <c r="AF762" s="67"/>
      <c r="AG762" s="67"/>
      <c r="AH762" s="67"/>
      <c r="AI762" s="67"/>
      <c r="AJ762" s="67"/>
      <c r="AK762" s="67"/>
      <c r="AL762" s="67"/>
      <c r="AM762" s="67"/>
      <c r="AN762" s="67"/>
      <c r="AO762" s="67"/>
      <c r="AP762" s="67"/>
      <c r="AQ762" s="67"/>
      <c r="AR762" s="67"/>
      <c r="AS762" s="67"/>
      <c r="AT762" s="67"/>
      <c r="AU762" s="67"/>
      <c r="AV762" s="67"/>
      <c r="AW762" s="67"/>
      <c r="AX762" s="67"/>
      <c r="AY762" s="67"/>
      <c r="AZ762" s="67"/>
      <c r="BA762" s="67"/>
      <c r="BB762" s="67"/>
      <c r="BC762" s="67"/>
      <c r="BD762" s="67"/>
      <c r="BE762" s="67"/>
      <c r="BF762" s="67"/>
      <c r="BG762" s="67"/>
      <c r="BH762" s="67"/>
      <c r="BI762" s="67"/>
      <c r="BJ762" s="67"/>
      <c r="BK762" s="67"/>
      <c r="BL762" s="67"/>
      <c r="BM762" s="67"/>
      <c r="BN762" s="67"/>
      <c r="BO762" s="67"/>
      <c r="BP762" s="67"/>
      <c r="BQ762" s="67"/>
      <c r="BR762" s="67"/>
      <c r="BS762" s="67"/>
      <c r="BT762" s="67"/>
      <c r="BU762" s="67"/>
      <c r="BV762" s="67"/>
      <c r="BW762" s="67"/>
      <c r="BX762" s="67"/>
      <c r="BY762" s="67"/>
      <c r="BZ762" s="67"/>
      <c r="CA762" s="67"/>
      <c r="CB762" s="67"/>
      <c r="CC762" s="67"/>
      <c r="CD762" s="67"/>
      <c r="CE762" s="67"/>
      <c r="CF762" s="67"/>
      <c r="CG762" s="67"/>
      <c r="CH762" s="67"/>
      <c r="CI762" s="67"/>
      <c r="CJ762" s="67"/>
      <c r="CK762" s="67"/>
      <c r="CL762" s="67"/>
      <c r="CM762" s="67"/>
      <c r="CN762" s="67"/>
      <c r="CO762" s="67"/>
    </row>
    <row r="763" spans="1:93" ht="14.2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67"/>
      <c r="X763" s="67"/>
      <c r="Y763" s="67"/>
      <c r="Z763" s="67"/>
      <c r="AA763" s="67"/>
      <c r="AB763" s="67"/>
      <c r="AC763" s="67"/>
      <c r="AD763" s="67"/>
      <c r="AE763" s="67"/>
      <c r="AF763" s="67"/>
      <c r="AG763" s="67"/>
      <c r="AH763" s="67"/>
      <c r="AI763" s="67"/>
      <c r="AJ763" s="67"/>
      <c r="AK763" s="67"/>
      <c r="AL763" s="67"/>
      <c r="AM763" s="67"/>
      <c r="AN763" s="67"/>
      <c r="AO763" s="67"/>
      <c r="AP763" s="67"/>
      <c r="AQ763" s="67"/>
      <c r="AR763" s="67"/>
      <c r="AS763" s="67"/>
      <c r="AT763" s="67"/>
      <c r="AU763" s="67"/>
      <c r="AV763" s="67"/>
      <c r="AW763" s="67"/>
      <c r="AX763" s="67"/>
      <c r="AY763" s="67"/>
      <c r="AZ763" s="67"/>
      <c r="BA763" s="67"/>
      <c r="BB763" s="67"/>
      <c r="BC763" s="67"/>
      <c r="BD763" s="67"/>
      <c r="BE763" s="67"/>
      <c r="BF763" s="67"/>
      <c r="BG763" s="67"/>
      <c r="BH763" s="67"/>
      <c r="BI763" s="67"/>
      <c r="BJ763" s="67"/>
      <c r="BK763" s="67"/>
      <c r="BL763" s="67"/>
      <c r="BM763" s="67"/>
      <c r="BN763" s="67"/>
      <c r="BO763" s="67"/>
      <c r="BP763" s="67"/>
      <c r="BQ763" s="67"/>
      <c r="BR763" s="67"/>
      <c r="BS763" s="67"/>
      <c r="BT763" s="67"/>
      <c r="BU763" s="67"/>
      <c r="BV763" s="67"/>
      <c r="BW763" s="67"/>
      <c r="BX763" s="67"/>
      <c r="BY763" s="67"/>
      <c r="BZ763" s="67"/>
      <c r="CA763" s="67"/>
      <c r="CB763" s="67"/>
      <c r="CC763" s="67"/>
      <c r="CD763" s="67"/>
      <c r="CE763" s="67"/>
      <c r="CF763" s="67"/>
      <c r="CG763" s="67"/>
      <c r="CH763" s="67"/>
      <c r="CI763" s="67"/>
      <c r="CJ763" s="67"/>
      <c r="CK763" s="67"/>
      <c r="CL763" s="67"/>
      <c r="CM763" s="67"/>
      <c r="CN763" s="67"/>
      <c r="CO763" s="67"/>
    </row>
    <row r="764" spans="1:93" ht="14.2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67"/>
      <c r="X764" s="67"/>
      <c r="Y764" s="67"/>
      <c r="Z764" s="67"/>
      <c r="AA764" s="67"/>
      <c r="AB764" s="67"/>
      <c r="AC764" s="67"/>
      <c r="AD764" s="67"/>
      <c r="AE764" s="67"/>
      <c r="AF764" s="67"/>
      <c r="AG764" s="67"/>
      <c r="AH764" s="67"/>
      <c r="AI764" s="67"/>
      <c r="AJ764" s="67"/>
      <c r="AK764" s="67"/>
      <c r="AL764" s="67"/>
      <c r="AM764" s="67"/>
      <c r="AN764" s="67"/>
      <c r="AO764" s="67"/>
      <c r="AP764" s="67"/>
      <c r="AQ764" s="67"/>
      <c r="AR764" s="67"/>
      <c r="AS764" s="67"/>
      <c r="AT764" s="67"/>
      <c r="AU764" s="67"/>
      <c r="AV764" s="67"/>
      <c r="AW764" s="67"/>
      <c r="AX764" s="67"/>
      <c r="AY764" s="67"/>
      <c r="AZ764" s="67"/>
      <c r="BA764" s="67"/>
      <c r="BB764" s="67"/>
      <c r="BC764" s="67"/>
      <c r="BD764" s="67"/>
      <c r="BE764" s="67"/>
      <c r="BF764" s="67"/>
      <c r="BG764" s="67"/>
      <c r="BH764" s="67"/>
      <c r="BI764" s="67"/>
      <c r="BJ764" s="67"/>
      <c r="BK764" s="67"/>
      <c r="BL764" s="67"/>
      <c r="BM764" s="67"/>
      <c r="BN764" s="67"/>
      <c r="BO764" s="67"/>
      <c r="BP764" s="67"/>
      <c r="BQ764" s="67"/>
      <c r="BR764" s="67"/>
      <c r="BS764" s="67"/>
      <c r="BT764" s="67"/>
      <c r="BU764" s="67"/>
      <c r="BV764" s="67"/>
      <c r="BW764" s="67"/>
      <c r="BX764" s="67"/>
      <c r="BY764" s="67"/>
      <c r="BZ764" s="67"/>
      <c r="CA764" s="67"/>
      <c r="CB764" s="67"/>
      <c r="CC764" s="67"/>
      <c r="CD764" s="67"/>
      <c r="CE764" s="67"/>
      <c r="CF764" s="67"/>
      <c r="CG764" s="67"/>
      <c r="CH764" s="67"/>
      <c r="CI764" s="67"/>
      <c r="CJ764" s="67"/>
      <c r="CK764" s="67"/>
      <c r="CL764" s="67"/>
      <c r="CM764" s="67"/>
      <c r="CN764" s="67"/>
      <c r="CO764" s="67"/>
    </row>
    <row r="765" spans="1:93" ht="14.2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67"/>
      <c r="X765" s="67"/>
      <c r="Y765" s="67"/>
      <c r="Z765" s="67"/>
      <c r="AA765" s="67"/>
      <c r="AB765" s="67"/>
      <c r="AC765" s="67"/>
      <c r="AD765" s="67"/>
      <c r="AE765" s="67"/>
      <c r="AF765" s="67"/>
      <c r="AG765" s="67"/>
      <c r="AH765" s="67"/>
      <c r="AI765" s="67"/>
      <c r="AJ765" s="67"/>
      <c r="AK765" s="67"/>
      <c r="AL765" s="67"/>
      <c r="AM765" s="67"/>
      <c r="AN765" s="67"/>
      <c r="AO765" s="67"/>
      <c r="AP765" s="67"/>
      <c r="AQ765" s="67"/>
      <c r="AR765" s="67"/>
      <c r="AS765" s="67"/>
      <c r="AT765" s="67"/>
      <c r="AU765" s="67"/>
      <c r="AV765" s="67"/>
      <c r="AW765" s="67"/>
      <c r="AX765" s="67"/>
      <c r="AY765" s="67"/>
      <c r="AZ765" s="67"/>
      <c r="BA765" s="67"/>
      <c r="BB765" s="67"/>
      <c r="BC765" s="67"/>
      <c r="BD765" s="67"/>
      <c r="BE765" s="67"/>
      <c r="BF765" s="67"/>
      <c r="BG765" s="67"/>
      <c r="BH765" s="67"/>
      <c r="BI765" s="67"/>
      <c r="BJ765" s="67"/>
      <c r="BK765" s="67"/>
      <c r="BL765" s="67"/>
      <c r="BM765" s="67"/>
      <c r="BN765" s="67"/>
      <c r="BO765" s="67"/>
      <c r="BP765" s="67"/>
      <c r="BQ765" s="67"/>
      <c r="BR765" s="67"/>
      <c r="BS765" s="67"/>
      <c r="BT765" s="67"/>
      <c r="BU765" s="67"/>
      <c r="BV765" s="67"/>
      <c r="BW765" s="67"/>
      <c r="BX765" s="67"/>
      <c r="BY765" s="67"/>
      <c r="BZ765" s="67"/>
      <c r="CA765" s="67"/>
      <c r="CB765" s="67"/>
      <c r="CC765" s="67"/>
      <c r="CD765" s="67"/>
      <c r="CE765" s="67"/>
      <c r="CF765" s="67"/>
      <c r="CG765" s="67"/>
      <c r="CH765" s="67"/>
      <c r="CI765" s="67"/>
      <c r="CJ765" s="67"/>
      <c r="CK765" s="67"/>
      <c r="CL765" s="67"/>
      <c r="CM765" s="67"/>
      <c r="CN765" s="67"/>
      <c r="CO765" s="67"/>
    </row>
    <row r="766" spans="1:93" ht="14.2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67"/>
      <c r="X766" s="67"/>
      <c r="Y766" s="67"/>
      <c r="Z766" s="67"/>
      <c r="AA766" s="67"/>
      <c r="AB766" s="67"/>
      <c r="AC766" s="67"/>
      <c r="AD766" s="67"/>
      <c r="AE766" s="67"/>
      <c r="AF766" s="67"/>
      <c r="AG766" s="67"/>
      <c r="AH766" s="67"/>
      <c r="AI766" s="67"/>
      <c r="AJ766" s="67"/>
      <c r="AK766" s="67"/>
      <c r="AL766" s="67"/>
      <c r="AM766" s="67"/>
      <c r="AN766" s="67"/>
      <c r="AO766" s="67"/>
      <c r="AP766" s="67"/>
      <c r="AQ766" s="67"/>
      <c r="AR766" s="67"/>
      <c r="AS766" s="67"/>
      <c r="AT766" s="67"/>
      <c r="AU766" s="67"/>
      <c r="AV766" s="67"/>
      <c r="AW766" s="67"/>
      <c r="AX766" s="67"/>
      <c r="AY766" s="67"/>
      <c r="AZ766" s="67"/>
      <c r="BA766" s="67"/>
      <c r="BB766" s="67"/>
      <c r="BC766" s="67"/>
      <c r="BD766" s="67"/>
      <c r="BE766" s="67"/>
      <c r="BF766" s="67"/>
      <c r="BG766" s="67"/>
      <c r="BH766" s="67"/>
      <c r="BI766" s="67"/>
      <c r="BJ766" s="67"/>
      <c r="BK766" s="67"/>
      <c r="BL766" s="67"/>
      <c r="BM766" s="67"/>
      <c r="BN766" s="67"/>
      <c r="BO766" s="67"/>
      <c r="BP766" s="67"/>
      <c r="BQ766" s="67"/>
      <c r="BR766" s="67"/>
      <c r="BS766" s="67"/>
      <c r="BT766" s="67"/>
      <c r="BU766" s="67"/>
      <c r="BV766" s="67"/>
      <c r="BW766" s="67"/>
      <c r="BX766" s="67"/>
      <c r="BY766" s="67"/>
      <c r="BZ766" s="67"/>
      <c r="CA766" s="67"/>
      <c r="CB766" s="67"/>
      <c r="CC766" s="67"/>
      <c r="CD766" s="67"/>
      <c r="CE766" s="67"/>
      <c r="CF766" s="67"/>
      <c r="CG766" s="67"/>
      <c r="CH766" s="67"/>
      <c r="CI766" s="67"/>
      <c r="CJ766" s="67"/>
      <c r="CK766" s="67"/>
      <c r="CL766" s="67"/>
      <c r="CM766" s="67"/>
      <c r="CN766" s="67"/>
      <c r="CO766" s="67"/>
    </row>
    <row r="767" spans="1:93" ht="14.2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67"/>
      <c r="X767" s="67"/>
      <c r="Y767" s="67"/>
      <c r="Z767" s="67"/>
      <c r="AA767" s="67"/>
      <c r="AB767" s="67"/>
      <c r="AC767" s="67"/>
      <c r="AD767" s="67"/>
      <c r="AE767" s="67"/>
      <c r="AF767" s="67"/>
      <c r="AG767" s="67"/>
      <c r="AH767" s="67"/>
      <c r="AI767" s="67"/>
      <c r="AJ767" s="67"/>
      <c r="AK767" s="67"/>
      <c r="AL767" s="67"/>
      <c r="AM767" s="67"/>
      <c r="AN767" s="67"/>
      <c r="AO767" s="67"/>
      <c r="AP767" s="67"/>
      <c r="AQ767" s="67"/>
      <c r="AR767" s="67"/>
      <c r="AS767" s="67"/>
      <c r="AT767" s="67"/>
      <c r="AU767" s="67"/>
      <c r="AV767" s="67"/>
      <c r="AW767" s="67"/>
      <c r="AX767" s="67"/>
      <c r="AY767" s="67"/>
      <c r="AZ767" s="67"/>
      <c r="BA767" s="67"/>
      <c r="BB767" s="67"/>
      <c r="BC767" s="67"/>
      <c r="BD767" s="67"/>
      <c r="BE767" s="67"/>
      <c r="BF767" s="67"/>
      <c r="BG767" s="67"/>
      <c r="BH767" s="67"/>
      <c r="BI767" s="67"/>
      <c r="BJ767" s="67"/>
      <c r="BK767" s="67"/>
      <c r="BL767" s="67"/>
      <c r="BM767" s="67"/>
      <c r="BN767" s="67"/>
      <c r="BO767" s="67"/>
      <c r="BP767" s="67"/>
      <c r="BQ767" s="67"/>
      <c r="BR767" s="67"/>
      <c r="BS767" s="67"/>
      <c r="BT767" s="67"/>
      <c r="BU767" s="67"/>
      <c r="BV767" s="67"/>
      <c r="BW767" s="67"/>
      <c r="BX767" s="67"/>
      <c r="BY767" s="67"/>
      <c r="BZ767" s="67"/>
      <c r="CA767" s="67"/>
      <c r="CB767" s="67"/>
      <c r="CC767" s="67"/>
      <c r="CD767" s="67"/>
      <c r="CE767" s="67"/>
      <c r="CF767" s="67"/>
      <c r="CG767" s="67"/>
      <c r="CH767" s="67"/>
      <c r="CI767" s="67"/>
      <c r="CJ767" s="67"/>
      <c r="CK767" s="67"/>
      <c r="CL767" s="67"/>
      <c r="CM767" s="67"/>
      <c r="CN767" s="67"/>
      <c r="CO767" s="67"/>
    </row>
    <row r="768" spans="1:93" ht="14.2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67"/>
      <c r="X768" s="67"/>
      <c r="Y768" s="67"/>
      <c r="Z768" s="67"/>
      <c r="AA768" s="67"/>
      <c r="AB768" s="67"/>
      <c r="AC768" s="67"/>
      <c r="AD768" s="67"/>
      <c r="AE768" s="67"/>
      <c r="AF768" s="67"/>
      <c r="AG768" s="67"/>
      <c r="AH768" s="67"/>
      <c r="AI768" s="67"/>
      <c r="AJ768" s="67"/>
      <c r="AK768" s="67"/>
      <c r="AL768" s="67"/>
      <c r="AM768" s="67"/>
      <c r="AN768" s="67"/>
      <c r="AO768" s="67"/>
      <c r="AP768" s="67"/>
      <c r="AQ768" s="67"/>
      <c r="AR768" s="67"/>
      <c r="AS768" s="67"/>
      <c r="AT768" s="67"/>
      <c r="AU768" s="67"/>
      <c r="AV768" s="67"/>
      <c r="AW768" s="67"/>
      <c r="AX768" s="67"/>
      <c r="AY768" s="67"/>
      <c r="AZ768" s="67"/>
      <c r="BA768" s="67"/>
      <c r="BB768" s="67"/>
      <c r="BC768" s="67"/>
      <c r="BD768" s="67"/>
      <c r="BE768" s="67"/>
      <c r="BF768" s="67"/>
      <c r="BG768" s="67"/>
      <c r="BH768" s="67"/>
      <c r="BI768" s="67"/>
      <c r="BJ768" s="67"/>
      <c r="BK768" s="67"/>
      <c r="BL768" s="67"/>
      <c r="BM768" s="67"/>
      <c r="BN768" s="67"/>
      <c r="BO768" s="67"/>
      <c r="BP768" s="67"/>
      <c r="BQ768" s="67"/>
      <c r="BR768" s="67"/>
      <c r="BS768" s="67"/>
      <c r="BT768" s="67"/>
      <c r="BU768" s="67"/>
      <c r="BV768" s="67"/>
      <c r="BW768" s="67"/>
      <c r="BX768" s="67"/>
      <c r="BY768" s="67"/>
      <c r="BZ768" s="67"/>
      <c r="CA768" s="67"/>
      <c r="CB768" s="67"/>
      <c r="CC768" s="67"/>
      <c r="CD768" s="67"/>
      <c r="CE768" s="67"/>
      <c r="CF768" s="67"/>
      <c r="CG768" s="67"/>
      <c r="CH768" s="67"/>
      <c r="CI768" s="67"/>
      <c r="CJ768" s="67"/>
      <c r="CK768" s="67"/>
      <c r="CL768" s="67"/>
      <c r="CM768" s="67"/>
      <c r="CN768" s="67"/>
      <c r="CO768" s="67"/>
    </row>
    <row r="769" spans="1:93" ht="14.2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67"/>
      <c r="X769" s="67"/>
      <c r="Y769" s="67"/>
      <c r="Z769" s="67"/>
      <c r="AA769" s="67"/>
      <c r="AB769" s="67"/>
      <c r="AC769" s="67"/>
      <c r="AD769" s="67"/>
      <c r="AE769" s="67"/>
      <c r="AF769" s="67"/>
      <c r="AG769" s="67"/>
      <c r="AH769" s="67"/>
      <c r="AI769" s="67"/>
      <c r="AJ769" s="67"/>
      <c r="AK769" s="67"/>
      <c r="AL769" s="67"/>
      <c r="AM769" s="67"/>
      <c r="AN769" s="67"/>
      <c r="AO769" s="67"/>
      <c r="AP769" s="67"/>
      <c r="AQ769" s="67"/>
      <c r="AR769" s="67"/>
      <c r="AS769" s="67"/>
      <c r="AT769" s="67"/>
      <c r="AU769" s="67"/>
      <c r="AV769" s="67"/>
      <c r="AW769" s="67"/>
      <c r="AX769" s="67"/>
      <c r="AY769" s="67"/>
      <c r="AZ769" s="67"/>
      <c r="BA769" s="67"/>
      <c r="BB769" s="67"/>
      <c r="BC769" s="67"/>
      <c r="BD769" s="67"/>
      <c r="BE769" s="67"/>
      <c r="BF769" s="67"/>
      <c r="BG769" s="67"/>
      <c r="BH769" s="67"/>
      <c r="BI769" s="67"/>
      <c r="BJ769" s="67"/>
      <c r="BK769" s="67"/>
      <c r="BL769" s="67"/>
      <c r="BM769" s="67"/>
      <c r="BN769" s="67"/>
      <c r="BO769" s="67"/>
      <c r="BP769" s="67"/>
      <c r="BQ769" s="67"/>
      <c r="BR769" s="67"/>
      <c r="BS769" s="67"/>
      <c r="BT769" s="67"/>
      <c r="BU769" s="67"/>
      <c r="BV769" s="67"/>
      <c r="BW769" s="67"/>
      <c r="BX769" s="67"/>
      <c r="BY769" s="67"/>
      <c r="BZ769" s="67"/>
      <c r="CA769" s="67"/>
      <c r="CB769" s="67"/>
      <c r="CC769" s="67"/>
      <c r="CD769" s="67"/>
      <c r="CE769" s="67"/>
      <c r="CF769" s="67"/>
      <c r="CG769" s="67"/>
      <c r="CH769" s="67"/>
      <c r="CI769" s="67"/>
      <c r="CJ769" s="67"/>
      <c r="CK769" s="67"/>
      <c r="CL769" s="67"/>
      <c r="CM769" s="67"/>
      <c r="CN769" s="67"/>
      <c r="CO769" s="67"/>
    </row>
    <row r="770" spans="1:93" ht="14.2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67"/>
      <c r="X770" s="67"/>
      <c r="Y770" s="67"/>
      <c r="Z770" s="67"/>
      <c r="AA770" s="67"/>
      <c r="AB770" s="67"/>
      <c r="AC770" s="67"/>
      <c r="AD770" s="67"/>
      <c r="AE770" s="67"/>
      <c r="AF770" s="67"/>
      <c r="AG770" s="67"/>
      <c r="AH770" s="67"/>
      <c r="AI770" s="67"/>
      <c r="AJ770" s="67"/>
      <c r="AK770" s="67"/>
      <c r="AL770" s="67"/>
      <c r="AM770" s="67"/>
      <c r="AN770" s="67"/>
      <c r="AO770" s="67"/>
      <c r="AP770" s="67"/>
      <c r="AQ770" s="67"/>
      <c r="AR770" s="67"/>
      <c r="AS770" s="67"/>
      <c r="AT770" s="67"/>
      <c r="AU770" s="67"/>
      <c r="AV770" s="67"/>
      <c r="AW770" s="67"/>
      <c r="AX770" s="67"/>
      <c r="AY770" s="67"/>
      <c r="AZ770" s="67"/>
      <c r="BA770" s="67"/>
      <c r="BB770" s="67"/>
      <c r="BC770" s="67"/>
      <c r="BD770" s="67"/>
      <c r="BE770" s="67"/>
      <c r="BF770" s="67"/>
      <c r="BG770" s="67"/>
      <c r="BH770" s="67"/>
      <c r="BI770" s="67"/>
      <c r="BJ770" s="67"/>
      <c r="BK770" s="67"/>
      <c r="BL770" s="67"/>
      <c r="BM770" s="67"/>
      <c r="BN770" s="67"/>
      <c r="BO770" s="67"/>
      <c r="BP770" s="67"/>
      <c r="BQ770" s="67"/>
      <c r="BR770" s="67"/>
      <c r="BS770" s="67"/>
      <c r="BT770" s="67"/>
      <c r="BU770" s="67"/>
      <c r="BV770" s="67"/>
      <c r="BW770" s="67"/>
      <c r="BX770" s="67"/>
      <c r="BY770" s="67"/>
      <c r="BZ770" s="67"/>
      <c r="CA770" s="67"/>
      <c r="CB770" s="67"/>
      <c r="CC770" s="67"/>
      <c r="CD770" s="67"/>
      <c r="CE770" s="67"/>
      <c r="CF770" s="67"/>
      <c r="CG770" s="67"/>
      <c r="CH770" s="67"/>
      <c r="CI770" s="67"/>
      <c r="CJ770" s="67"/>
      <c r="CK770" s="67"/>
      <c r="CL770" s="67"/>
      <c r="CM770" s="67"/>
      <c r="CN770" s="67"/>
      <c r="CO770" s="67"/>
    </row>
    <row r="771" spans="1:93" ht="14.2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67"/>
      <c r="X771" s="67"/>
      <c r="Y771" s="67"/>
      <c r="Z771" s="67"/>
      <c r="AA771" s="67"/>
      <c r="AB771" s="67"/>
      <c r="AC771" s="67"/>
      <c r="AD771" s="67"/>
      <c r="AE771" s="67"/>
      <c r="AF771" s="67"/>
      <c r="AG771" s="67"/>
      <c r="AH771" s="67"/>
      <c r="AI771" s="67"/>
      <c r="AJ771" s="67"/>
      <c r="AK771" s="67"/>
      <c r="AL771" s="67"/>
      <c r="AM771" s="67"/>
      <c r="AN771" s="67"/>
      <c r="AO771" s="67"/>
      <c r="AP771" s="67"/>
      <c r="AQ771" s="67"/>
      <c r="AR771" s="67"/>
      <c r="AS771" s="67"/>
      <c r="AT771" s="67"/>
      <c r="AU771" s="67"/>
      <c r="AV771" s="67"/>
      <c r="AW771" s="67"/>
      <c r="AX771" s="67"/>
      <c r="AY771" s="67"/>
      <c r="AZ771" s="67"/>
      <c r="BA771" s="67"/>
      <c r="BB771" s="67"/>
      <c r="BC771" s="67"/>
      <c r="BD771" s="67"/>
      <c r="BE771" s="67"/>
      <c r="BF771" s="67"/>
      <c r="BG771" s="67"/>
      <c r="BH771" s="67"/>
      <c r="BI771" s="67"/>
      <c r="BJ771" s="67"/>
      <c r="BK771" s="67"/>
      <c r="BL771" s="67"/>
      <c r="BM771" s="67"/>
      <c r="BN771" s="67"/>
      <c r="BO771" s="67"/>
      <c r="BP771" s="67"/>
      <c r="BQ771" s="67"/>
      <c r="BR771" s="67"/>
      <c r="BS771" s="67"/>
      <c r="BT771" s="67"/>
      <c r="BU771" s="67"/>
      <c r="BV771" s="67"/>
      <c r="BW771" s="67"/>
      <c r="BX771" s="67"/>
      <c r="BY771" s="67"/>
      <c r="BZ771" s="67"/>
      <c r="CA771" s="67"/>
      <c r="CB771" s="67"/>
      <c r="CC771" s="67"/>
      <c r="CD771" s="67"/>
      <c r="CE771" s="67"/>
      <c r="CF771" s="67"/>
      <c r="CG771" s="67"/>
      <c r="CH771" s="67"/>
      <c r="CI771" s="67"/>
      <c r="CJ771" s="67"/>
      <c r="CK771" s="67"/>
      <c r="CL771" s="67"/>
      <c r="CM771" s="67"/>
      <c r="CN771" s="67"/>
      <c r="CO771" s="67"/>
    </row>
    <row r="772" spans="1:93" ht="14.2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67"/>
      <c r="X772" s="67"/>
      <c r="Y772" s="67"/>
      <c r="Z772" s="67"/>
      <c r="AA772" s="67"/>
      <c r="AB772" s="67"/>
      <c r="AC772" s="67"/>
      <c r="AD772" s="67"/>
      <c r="AE772" s="67"/>
      <c r="AF772" s="67"/>
      <c r="AG772" s="67"/>
      <c r="AH772" s="67"/>
      <c r="AI772" s="67"/>
      <c r="AJ772" s="67"/>
      <c r="AK772" s="67"/>
      <c r="AL772" s="67"/>
      <c r="AM772" s="67"/>
      <c r="AN772" s="67"/>
      <c r="AO772" s="67"/>
      <c r="AP772" s="67"/>
      <c r="AQ772" s="67"/>
      <c r="AR772" s="67"/>
      <c r="AS772" s="67"/>
      <c r="AT772" s="67"/>
      <c r="AU772" s="67"/>
      <c r="AV772" s="67"/>
      <c r="AW772" s="67"/>
      <c r="AX772" s="67"/>
      <c r="AY772" s="67"/>
      <c r="AZ772" s="67"/>
      <c r="BA772" s="67"/>
      <c r="BB772" s="67"/>
      <c r="BC772" s="67"/>
      <c r="BD772" s="67"/>
      <c r="BE772" s="67"/>
      <c r="BF772" s="67"/>
      <c r="BG772" s="67"/>
      <c r="BH772" s="67"/>
      <c r="BI772" s="67"/>
      <c r="BJ772" s="67"/>
      <c r="BK772" s="67"/>
      <c r="BL772" s="67"/>
      <c r="BM772" s="67"/>
      <c r="BN772" s="67"/>
      <c r="BO772" s="67"/>
      <c r="BP772" s="67"/>
      <c r="BQ772" s="67"/>
      <c r="BR772" s="67"/>
      <c r="BS772" s="67"/>
      <c r="BT772" s="67"/>
      <c r="BU772" s="67"/>
      <c r="BV772" s="67"/>
      <c r="BW772" s="67"/>
      <c r="BX772" s="67"/>
      <c r="BY772" s="67"/>
      <c r="BZ772" s="67"/>
      <c r="CA772" s="67"/>
      <c r="CB772" s="67"/>
      <c r="CC772" s="67"/>
      <c r="CD772" s="67"/>
      <c r="CE772" s="67"/>
      <c r="CF772" s="67"/>
      <c r="CG772" s="67"/>
      <c r="CH772" s="67"/>
      <c r="CI772" s="67"/>
      <c r="CJ772" s="67"/>
      <c r="CK772" s="67"/>
      <c r="CL772" s="67"/>
      <c r="CM772" s="67"/>
      <c r="CN772" s="67"/>
      <c r="CO772" s="67"/>
    </row>
    <row r="773" spans="1:93" ht="14.2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67"/>
      <c r="X773" s="67"/>
      <c r="Y773" s="67"/>
      <c r="Z773" s="67"/>
      <c r="AA773" s="67"/>
      <c r="AB773" s="67"/>
      <c r="AC773" s="67"/>
      <c r="AD773" s="67"/>
      <c r="AE773" s="67"/>
      <c r="AF773" s="67"/>
      <c r="AG773" s="67"/>
      <c r="AH773" s="67"/>
      <c r="AI773" s="67"/>
      <c r="AJ773" s="67"/>
      <c r="AK773" s="67"/>
      <c r="AL773" s="67"/>
      <c r="AM773" s="67"/>
      <c r="AN773" s="67"/>
      <c r="AO773" s="67"/>
      <c r="AP773" s="67"/>
      <c r="AQ773" s="67"/>
      <c r="AR773" s="67"/>
      <c r="AS773" s="67"/>
      <c r="AT773" s="67"/>
      <c r="AU773" s="67"/>
      <c r="AV773" s="67"/>
      <c r="AW773" s="67"/>
      <c r="AX773" s="67"/>
      <c r="AY773" s="67"/>
      <c r="AZ773" s="67"/>
      <c r="BA773" s="67"/>
      <c r="BB773" s="67"/>
      <c r="BC773" s="67"/>
      <c r="BD773" s="67"/>
      <c r="BE773" s="67"/>
      <c r="BF773" s="67"/>
      <c r="BG773" s="67"/>
      <c r="BH773" s="67"/>
      <c r="BI773" s="67"/>
      <c r="BJ773" s="67"/>
      <c r="BK773" s="67"/>
      <c r="BL773" s="67"/>
      <c r="BM773" s="67"/>
      <c r="BN773" s="67"/>
      <c r="BO773" s="67"/>
      <c r="BP773" s="67"/>
      <c r="BQ773" s="67"/>
      <c r="BR773" s="67"/>
      <c r="BS773" s="67"/>
      <c r="BT773" s="67"/>
      <c r="BU773" s="67"/>
      <c r="BV773" s="67"/>
      <c r="BW773" s="67"/>
      <c r="BX773" s="67"/>
      <c r="BY773" s="67"/>
      <c r="BZ773" s="67"/>
      <c r="CA773" s="67"/>
      <c r="CB773" s="67"/>
      <c r="CC773" s="67"/>
      <c r="CD773" s="67"/>
      <c r="CE773" s="67"/>
      <c r="CF773" s="67"/>
      <c r="CG773" s="67"/>
      <c r="CH773" s="67"/>
      <c r="CI773" s="67"/>
      <c r="CJ773" s="67"/>
      <c r="CK773" s="67"/>
      <c r="CL773" s="67"/>
      <c r="CM773" s="67"/>
      <c r="CN773" s="67"/>
      <c r="CO773" s="67"/>
    </row>
    <row r="774" spans="1:93" ht="14.2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67"/>
      <c r="X774" s="67"/>
      <c r="Y774" s="67"/>
      <c r="Z774" s="67"/>
      <c r="AA774" s="67"/>
      <c r="AB774" s="67"/>
      <c r="AC774" s="67"/>
      <c r="AD774" s="67"/>
      <c r="AE774" s="67"/>
      <c r="AF774" s="67"/>
      <c r="AG774" s="67"/>
      <c r="AH774" s="67"/>
      <c r="AI774" s="67"/>
      <c r="AJ774" s="67"/>
      <c r="AK774" s="67"/>
      <c r="AL774" s="67"/>
      <c r="AM774" s="67"/>
      <c r="AN774" s="67"/>
      <c r="AO774" s="67"/>
      <c r="AP774" s="67"/>
      <c r="AQ774" s="67"/>
      <c r="AR774" s="67"/>
      <c r="AS774" s="67"/>
      <c r="AT774" s="67"/>
      <c r="AU774" s="67"/>
      <c r="AV774" s="67"/>
      <c r="AW774" s="67"/>
      <c r="AX774" s="67"/>
      <c r="AY774" s="67"/>
      <c r="AZ774" s="67"/>
      <c r="BA774" s="67"/>
      <c r="BB774" s="67"/>
      <c r="BC774" s="67"/>
      <c r="BD774" s="67"/>
      <c r="BE774" s="67"/>
      <c r="BF774" s="67"/>
      <c r="BG774" s="67"/>
      <c r="BH774" s="67"/>
      <c r="BI774" s="67"/>
      <c r="BJ774" s="67"/>
      <c r="BK774" s="67"/>
      <c r="BL774" s="67"/>
      <c r="BM774" s="67"/>
      <c r="BN774" s="67"/>
      <c r="BO774" s="67"/>
      <c r="BP774" s="67"/>
      <c r="BQ774" s="67"/>
      <c r="BR774" s="67"/>
      <c r="BS774" s="67"/>
      <c r="BT774" s="67"/>
      <c r="BU774" s="67"/>
      <c r="BV774" s="67"/>
      <c r="BW774" s="67"/>
      <c r="BX774" s="67"/>
      <c r="BY774" s="67"/>
      <c r="BZ774" s="67"/>
      <c r="CA774" s="67"/>
      <c r="CB774" s="67"/>
      <c r="CC774" s="67"/>
      <c r="CD774" s="67"/>
      <c r="CE774" s="67"/>
      <c r="CF774" s="67"/>
      <c r="CG774" s="67"/>
      <c r="CH774" s="67"/>
      <c r="CI774" s="67"/>
      <c r="CJ774" s="67"/>
      <c r="CK774" s="67"/>
      <c r="CL774" s="67"/>
      <c r="CM774" s="67"/>
      <c r="CN774" s="67"/>
      <c r="CO774" s="67"/>
    </row>
    <row r="775" spans="1:93" ht="14.2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67"/>
      <c r="X775" s="67"/>
      <c r="Y775" s="67"/>
      <c r="Z775" s="67"/>
      <c r="AA775" s="67"/>
      <c r="AB775" s="67"/>
      <c r="AC775" s="67"/>
      <c r="AD775" s="67"/>
      <c r="AE775" s="67"/>
      <c r="AF775" s="67"/>
      <c r="AG775" s="67"/>
      <c r="AH775" s="67"/>
      <c r="AI775" s="67"/>
      <c r="AJ775" s="67"/>
      <c r="AK775" s="67"/>
      <c r="AL775" s="67"/>
      <c r="AM775" s="67"/>
      <c r="AN775" s="67"/>
      <c r="AO775" s="67"/>
      <c r="AP775" s="67"/>
      <c r="AQ775" s="67"/>
      <c r="AR775" s="67"/>
      <c r="AS775" s="67"/>
      <c r="AT775" s="67"/>
      <c r="AU775" s="67"/>
      <c r="AV775" s="67"/>
      <c r="AW775" s="67"/>
      <c r="AX775" s="67"/>
      <c r="AY775" s="67"/>
      <c r="AZ775" s="67"/>
      <c r="BA775" s="67"/>
      <c r="BB775" s="67"/>
      <c r="BC775" s="67"/>
      <c r="BD775" s="67"/>
      <c r="BE775" s="67"/>
      <c r="BF775" s="67"/>
      <c r="BG775" s="67"/>
      <c r="BH775" s="67"/>
      <c r="BI775" s="67"/>
      <c r="BJ775" s="67"/>
      <c r="BK775" s="67"/>
      <c r="BL775" s="67"/>
      <c r="BM775" s="67"/>
      <c r="BN775" s="67"/>
      <c r="BO775" s="67"/>
      <c r="BP775" s="67"/>
      <c r="BQ775" s="67"/>
      <c r="BR775" s="67"/>
      <c r="BS775" s="67"/>
      <c r="BT775" s="67"/>
      <c r="BU775" s="67"/>
      <c r="BV775" s="67"/>
      <c r="BW775" s="67"/>
      <c r="BX775" s="67"/>
      <c r="BY775" s="67"/>
      <c r="BZ775" s="67"/>
      <c r="CA775" s="67"/>
      <c r="CB775" s="67"/>
      <c r="CC775" s="67"/>
      <c r="CD775" s="67"/>
      <c r="CE775" s="67"/>
      <c r="CF775" s="67"/>
      <c r="CG775" s="67"/>
      <c r="CH775" s="67"/>
      <c r="CI775" s="67"/>
      <c r="CJ775" s="67"/>
      <c r="CK775" s="67"/>
      <c r="CL775" s="67"/>
      <c r="CM775" s="67"/>
      <c r="CN775" s="67"/>
      <c r="CO775" s="67"/>
    </row>
    <row r="776" spans="1:93" ht="14.2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67"/>
      <c r="X776" s="67"/>
      <c r="Y776" s="67"/>
      <c r="Z776" s="67"/>
      <c r="AA776" s="67"/>
      <c r="AB776" s="67"/>
      <c r="AC776" s="67"/>
      <c r="AD776" s="67"/>
      <c r="AE776" s="67"/>
      <c r="AF776" s="67"/>
      <c r="AG776" s="67"/>
      <c r="AH776" s="67"/>
      <c r="AI776" s="67"/>
      <c r="AJ776" s="67"/>
      <c r="AK776" s="67"/>
      <c r="AL776" s="67"/>
      <c r="AM776" s="67"/>
      <c r="AN776" s="67"/>
      <c r="AO776" s="67"/>
      <c r="AP776" s="67"/>
      <c r="AQ776" s="67"/>
      <c r="AR776" s="67"/>
      <c r="AS776" s="67"/>
      <c r="AT776" s="67"/>
      <c r="AU776" s="67"/>
      <c r="AV776" s="67"/>
      <c r="AW776" s="67"/>
      <c r="AX776" s="67"/>
      <c r="AY776" s="67"/>
      <c r="AZ776" s="67"/>
      <c r="BA776" s="67"/>
      <c r="BB776" s="67"/>
      <c r="BC776" s="67"/>
      <c r="BD776" s="67"/>
      <c r="BE776" s="67"/>
      <c r="BF776" s="67"/>
      <c r="BG776" s="67"/>
      <c r="BH776" s="67"/>
      <c r="BI776" s="67"/>
      <c r="BJ776" s="67"/>
      <c r="BK776" s="67"/>
      <c r="BL776" s="67"/>
      <c r="BM776" s="67"/>
      <c r="BN776" s="67"/>
      <c r="BO776" s="67"/>
      <c r="BP776" s="67"/>
      <c r="BQ776" s="67"/>
      <c r="BR776" s="67"/>
      <c r="BS776" s="67"/>
      <c r="BT776" s="67"/>
      <c r="BU776" s="67"/>
      <c r="BV776" s="67"/>
      <c r="BW776" s="67"/>
      <c r="BX776" s="67"/>
      <c r="BY776" s="67"/>
      <c r="BZ776" s="67"/>
      <c r="CA776" s="67"/>
      <c r="CB776" s="67"/>
      <c r="CC776" s="67"/>
      <c r="CD776" s="67"/>
      <c r="CE776" s="67"/>
      <c r="CF776" s="67"/>
      <c r="CG776" s="67"/>
      <c r="CH776" s="67"/>
      <c r="CI776" s="67"/>
      <c r="CJ776" s="67"/>
      <c r="CK776" s="67"/>
      <c r="CL776" s="67"/>
      <c r="CM776" s="67"/>
      <c r="CN776" s="67"/>
      <c r="CO776" s="67"/>
    </row>
    <row r="777" spans="1:93" ht="14.2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67"/>
      <c r="X777" s="67"/>
      <c r="Y777" s="67"/>
      <c r="Z777" s="67"/>
      <c r="AA777" s="67"/>
      <c r="AB777" s="67"/>
      <c r="AC777" s="67"/>
      <c r="AD777" s="67"/>
      <c r="AE777" s="67"/>
      <c r="AF777" s="67"/>
      <c r="AG777" s="67"/>
      <c r="AH777" s="67"/>
      <c r="AI777" s="67"/>
      <c r="AJ777" s="67"/>
      <c r="AK777" s="67"/>
      <c r="AL777" s="67"/>
      <c r="AM777" s="67"/>
      <c r="AN777" s="67"/>
      <c r="AO777" s="67"/>
      <c r="AP777" s="67"/>
      <c r="AQ777" s="67"/>
      <c r="AR777" s="67"/>
      <c r="AS777" s="67"/>
      <c r="AT777" s="67"/>
      <c r="AU777" s="67"/>
      <c r="AV777" s="67"/>
      <c r="AW777" s="67"/>
      <c r="AX777" s="67"/>
      <c r="AY777" s="67"/>
      <c r="AZ777" s="67"/>
      <c r="BA777" s="67"/>
      <c r="BB777" s="67"/>
      <c r="BC777" s="67"/>
      <c r="BD777" s="67"/>
      <c r="BE777" s="67"/>
      <c r="BF777" s="67"/>
      <c r="BG777" s="67"/>
      <c r="BH777" s="67"/>
      <c r="BI777" s="67"/>
      <c r="BJ777" s="67"/>
      <c r="BK777" s="67"/>
      <c r="BL777" s="67"/>
      <c r="BM777" s="67"/>
      <c r="BN777" s="67"/>
      <c r="BO777" s="67"/>
      <c r="BP777" s="67"/>
      <c r="BQ777" s="67"/>
      <c r="BR777" s="67"/>
      <c r="BS777" s="67"/>
      <c r="BT777" s="67"/>
      <c r="BU777" s="67"/>
      <c r="BV777" s="67"/>
      <c r="BW777" s="67"/>
      <c r="BX777" s="67"/>
      <c r="BY777" s="67"/>
      <c r="BZ777" s="67"/>
      <c r="CA777" s="67"/>
      <c r="CB777" s="67"/>
      <c r="CC777" s="67"/>
      <c r="CD777" s="67"/>
      <c r="CE777" s="67"/>
      <c r="CF777" s="67"/>
      <c r="CG777" s="67"/>
      <c r="CH777" s="67"/>
      <c r="CI777" s="67"/>
      <c r="CJ777" s="67"/>
      <c r="CK777" s="67"/>
      <c r="CL777" s="67"/>
      <c r="CM777" s="67"/>
      <c r="CN777" s="67"/>
      <c r="CO777" s="67"/>
    </row>
    <row r="778" spans="1:93" ht="14.2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67"/>
      <c r="X778" s="67"/>
      <c r="Y778" s="67"/>
      <c r="Z778" s="67"/>
      <c r="AA778" s="67"/>
      <c r="AB778" s="67"/>
      <c r="AC778" s="67"/>
      <c r="AD778" s="67"/>
      <c r="AE778" s="67"/>
      <c r="AF778" s="67"/>
      <c r="AG778" s="67"/>
      <c r="AH778" s="67"/>
      <c r="AI778" s="67"/>
      <c r="AJ778" s="67"/>
      <c r="AK778" s="67"/>
      <c r="AL778" s="67"/>
      <c r="AM778" s="67"/>
      <c r="AN778" s="67"/>
      <c r="AO778" s="67"/>
      <c r="AP778" s="67"/>
      <c r="AQ778" s="67"/>
      <c r="AR778" s="67"/>
      <c r="AS778" s="67"/>
      <c r="AT778" s="67"/>
      <c r="AU778" s="67"/>
      <c r="AV778" s="67"/>
      <c r="AW778" s="67"/>
      <c r="AX778" s="67"/>
      <c r="AY778" s="67"/>
      <c r="AZ778" s="67"/>
      <c r="BA778" s="67"/>
      <c r="BB778" s="67"/>
      <c r="BC778" s="67"/>
      <c r="BD778" s="67"/>
      <c r="BE778" s="67"/>
      <c r="BF778" s="67"/>
      <c r="BG778" s="67"/>
      <c r="BH778" s="67"/>
      <c r="BI778" s="67"/>
      <c r="BJ778" s="67"/>
      <c r="BK778" s="67"/>
      <c r="BL778" s="67"/>
      <c r="BM778" s="67"/>
      <c r="BN778" s="67"/>
      <c r="BO778" s="67"/>
      <c r="BP778" s="67"/>
      <c r="BQ778" s="67"/>
      <c r="BR778" s="67"/>
      <c r="BS778" s="67"/>
      <c r="BT778" s="67"/>
      <c r="BU778" s="67"/>
      <c r="BV778" s="67"/>
      <c r="BW778" s="67"/>
      <c r="BX778" s="67"/>
      <c r="BY778" s="67"/>
      <c r="BZ778" s="67"/>
      <c r="CA778" s="67"/>
      <c r="CB778" s="67"/>
      <c r="CC778" s="67"/>
      <c r="CD778" s="67"/>
      <c r="CE778" s="67"/>
      <c r="CF778" s="67"/>
      <c r="CG778" s="67"/>
      <c r="CH778" s="67"/>
      <c r="CI778" s="67"/>
      <c r="CJ778" s="67"/>
      <c r="CK778" s="67"/>
      <c r="CL778" s="67"/>
      <c r="CM778" s="67"/>
      <c r="CN778" s="67"/>
      <c r="CO778" s="67"/>
    </row>
    <row r="779" spans="1:93" ht="14.2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  <c r="AI779" s="67"/>
      <c r="AJ779" s="67"/>
      <c r="AK779" s="67"/>
      <c r="AL779" s="67"/>
      <c r="AM779" s="67"/>
      <c r="AN779" s="67"/>
      <c r="AO779" s="67"/>
      <c r="AP779" s="67"/>
      <c r="AQ779" s="67"/>
      <c r="AR779" s="67"/>
      <c r="AS779" s="67"/>
      <c r="AT779" s="67"/>
      <c r="AU779" s="67"/>
      <c r="AV779" s="67"/>
      <c r="AW779" s="67"/>
      <c r="AX779" s="67"/>
      <c r="AY779" s="67"/>
      <c r="AZ779" s="67"/>
      <c r="BA779" s="67"/>
      <c r="BB779" s="67"/>
      <c r="BC779" s="67"/>
      <c r="BD779" s="67"/>
      <c r="BE779" s="67"/>
      <c r="BF779" s="67"/>
      <c r="BG779" s="67"/>
      <c r="BH779" s="67"/>
      <c r="BI779" s="67"/>
      <c r="BJ779" s="67"/>
      <c r="BK779" s="67"/>
      <c r="BL779" s="67"/>
      <c r="BM779" s="67"/>
      <c r="BN779" s="67"/>
      <c r="BO779" s="67"/>
      <c r="BP779" s="67"/>
      <c r="BQ779" s="67"/>
      <c r="BR779" s="67"/>
      <c r="BS779" s="67"/>
      <c r="BT779" s="67"/>
      <c r="BU779" s="67"/>
      <c r="BV779" s="67"/>
      <c r="BW779" s="67"/>
      <c r="BX779" s="67"/>
      <c r="BY779" s="67"/>
      <c r="BZ779" s="67"/>
      <c r="CA779" s="67"/>
      <c r="CB779" s="67"/>
      <c r="CC779" s="67"/>
      <c r="CD779" s="67"/>
      <c r="CE779" s="67"/>
      <c r="CF779" s="67"/>
      <c r="CG779" s="67"/>
      <c r="CH779" s="67"/>
      <c r="CI779" s="67"/>
      <c r="CJ779" s="67"/>
      <c r="CK779" s="67"/>
      <c r="CL779" s="67"/>
      <c r="CM779" s="67"/>
      <c r="CN779" s="67"/>
      <c r="CO779" s="67"/>
    </row>
    <row r="780" spans="1:93" ht="14.2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67"/>
      <c r="X780" s="67"/>
      <c r="Y780" s="67"/>
      <c r="Z780" s="67"/>
      <c r="AA780" s="67"/>
      <c r="AB780" s="67"/>
      <c r="AC780" s="67"/>
      <c r="AD780" s="67"/>
      <c r="AE780" s="67"/>
      <c r="AF780" s="67"/>
      <c r="AG780" s="67"/>
      <c r="AH780" s="67"/>
      <c r="AI780" s="67"/>
      <c r="AJ780" s="67"/>
      <c r="AK780" s="67"/>
      <c r="AL780" s="67"/>
      <c r="AM780" s="67"/>
      <c r="AN780" s="67"/>
      <c r="AO780" s="67"/>
      <c r="AP780" s="67"/>
      <c r="AQ780" s="67"/>
      <c r="AR780" s="67"/>
      <c r="AS780" s="67"/>
      <c r="AT780" s="67"/>
      <c r="AU780" s="67"/>
      <c r="AV780" s="67"/>
      <c r="AW780" s="67"/>
      <c r="AX780" s="67"/>
      <c r="AY780" s="67"/>
      <c r="AZ780" s="67"/>
      <c r="BA780" s="67"/>
      <c r="BB780" s="67"/>
      <c r="BC780" s="67"/>
      <c r="BD780" s="67"/>
      <c r="BE780" s="67"/>
      <c r="BF780" s="67"/>
      <c r="BG780" s="67"/>
      <c r="BH780" s="67"/>
      <c r="BI780" s="67"/>
      <c r="BJ780" s="67"/>
      <c r="BK780" s="67"/>
      <c r="BL780" s="67"/>
      <c r="BM780" s="67"/>
      <c r="BN780" s="67"/>
      <c r="BO780" s="67"/>
      <c r="BP780" s="67"/>
      <c r="BQ780" s="67"/>
      <c r="BR780" s="67"/>
      <c r="BS780" s="67"/>
      <c r="BT780" s="67"/>
      <c r="BU780" s="67"/>
      <c r="BV780" s="67"/>
      <c r="BW780" s="67"/>
      <c r="BX780" s="67"/>
      <c r="BY780" s="67"/>
      <c r="BZ780" s="67"/>
      <c r="CA780" s="67"/>
      <c r="CB780" s="67"/>
      <c r="CC780" s="67"/>
      <c r="CD780" s="67"/>
      <c r="CE780" s="67"/>
      <c r="CF780" s="67"/>
      <c r="CG780" s="67"/>
      <c r="CH780" s="67"/>
      <c r="CI780" s="67"/>
      <c r="CJ780" s="67"/>
      <c r="CK780" s="67"/>
      <c r="CL780" s="67"/>
      <c r="CM780" s="67"/>
      <c r="CN780" s="67"/>
      <c r="CO780" s="67"/>
    </row>
    <row r="781" spans="1:93" ht="14.2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67"/>
      <c r="X781" s="67"/>
      <c r="Y781" s="67"/>
      <c r="Z781" s="67"/>
      <c r="AA781" s="67"/>
      <c r="AB781" s="67"/>
      <c r="AC781" s="67"/>
      <c r="AD781" s="67"/>
      <c r="AE781" s="67"/>
      <c r="AF781" s="67"/>
      <c r="AG781" s="67"/>
      <c r="AH781" s="67"/>
      <c r="AI781" s="67"/>
      <c r="AJ781" s="67"/>
      <c r="AK781" s="67"/>
      <c r="AL781" s="67"/>
      <c r="AM781" s="67"/>
      <c r="AN781" s="67"/>
      <c r="AO781" s="67"/>
      <c r="AP781" s="67"/>
      <c r="AQ781" s="67"/>
      <c r="AR781" s="67"/>
      <c r="AS781" s="67"/>
      <c r="AT781" s="67"/>
      <c r="AU781" s="67"/>
      <c r="AV781" s="67"/>
      <c r="AW781" s="67"/>
      <c r="AX781" s="67"/>
      <c r="AY781" s="67"/>
      <c r="AZ781" s="67"/>
      <c r="BA781" s="67"/>
      <c r="BB781" s="67"/>
      <c r="BC781" s="67"/>
      <c r="BD781" s="67"/>
      <c r="BE781" s="67"/>
      <c r="BF781" s="67"/>
      <c r="BG781" s="67"/>
      <c r="BH781" s="67"/>
      <c r="BI781" s="67"/>
      <c r="BJ781" s="67"/>
      <c r="BK781" s="67"/>
      <c r="BL781" s="67"/>
      <c r="BM781" s="67"/>
      <c r="BN781" s="67"/>
      <c r="BO781" s="67"/>
      <c r="BP781" s="67"/>
      <c r="BQ781" s="67"/>
      <c r="BR781" s="67"/>
      <c r="BS781" s="67"/>
      <c r="BT781" s="67"/>
      <c r="BU781" s="67"/>
      <c r="BV781" s="67"/>
      <c r="BW781" s="67"/>
      <c r="BX781" s="67"/>
      <c r="BY781" s="67"/>
      <c r="BZ781" s="67"/>
      <c r="CA781" s="67"/>
      <c r="CB781" s="67"/>
      <c r="CC781" s="67"/>
      <c r="CD781" s="67"/>
      <c r="CE781" s="67"/>
      <c r="CF781" s="67"/>
      <c r="CG781" s="67"/>
      <c r="CH781" s="67"/>
      <c r="CI781" s="67"/>
      <c r="CJ781" s="67"/>
      <c r="CK781" s="67"/>
      <c r="CL781" s="67"/>
      <c r="CM781" s="67"/>
      <c r="CN781" s="67"/>
      <c r="CO781" s="67"/>
    </row>
    <row r="782" spans="1:93" ht="14.2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67"/>
      <c r="X782" s="67"/>
      <c r="Y782" s="67"/>
      <c r="Z782" s="67"/>
      <c r="AA782" s="67"/>
      <c r="AB782" s="67"/>
      <c r="AC782" s="67"/>
      <c r="AD782" s="67"/>
      <c r="AE782" s="67"/>
      <c r="AF782" s="67"/>
      <c r="AG782" s="67"/>
      <c r="AH782" s="67"/>
      <c r="AI782" s="67"/>
      <c r="AJ782" s="67"/>
      <c r="AK782" s="67"/>
      <c r="AL782" s="67"/>
      <c r="AM782" s="67"/>
      <c r="AN782" s="67"/>
      <c r="AO782" s="67"/>
      <c r="AP782" s="67"/>
      <c r="AQ782" s="67"/>
      <c r="AR782" s="67"/>
      <c r="AS782" s="67"/>
      <c r="AT782" s="67"/>
      <c r="AU782" s="67"/>
      <c r="AV782" s="67"/>
      <c r="AW782" s="67"/>
      <c r="AX782" s="67"/>
      <c r="AY782" s="67"/>
      <c r="AZ782" s="67"/>
      <c r="BA782" s="67"/>
      <c r="BB782" s="67"/>
      <c r="BC782" s="67"/>
      <c r="BD782" s="67"/>
      <c r="BE782" s="67"/>
      <c r="BF782" s="67"/>
      <c r="BG782" s="67"/>
      <c r="BH782" s="67"/>
      <c r="BI782" s="67"/>
      <c r="BJ782" s="67"/>
      <c r="BK782" s="67"/>
      <c r="BL782" s="67"/>
      <c r="BM782" s="67"/>
      <c r="BN782" s="67"/>
      <c r="BO782" s="67"/>
      <c r="BP782" s="67"/>
      <c r="BQ782" s="67"/>
      <c r="BR782" s="67"/>
      <c r="BS782" s="67"/>
      <c r="BT782" s="67"/>
      <c r="BU782" s="67"/>
      <c r="BV782" s="67"/>
      <c r="BW782" s="67"/>
      <c r="BX782" s="67"/>
      <c r="BY782" s="67"/>
      <c r="BZ782" s="67"/>
      <c r="CA782" s="67"/>
      <c r="CB782" s="67"/>
      <c r="CC782" s="67"/>
      <c r="CD782" s="67"/>
      <c r="CE782" s="67"/>
      <c r="CF782" s="67"/>
      <c r="CG782" s="67"/>
      <c r="CH782" s="67"/>
      <c r="CI782" s="67"/>
      <c r="CJ782" s="67"/>
      <c r="CK782" s="67"/>
      <c r="CL782" s="67"/>
      <c r="CM782" s="67"/>
      <c r="CN782" s="67"/>
      <c r="CO782" s="67"/>
    </row>
    <row r="783" spans="1:93" ht="14.2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67"/>
      <c r="X783" s="67"/>
      <c r="Y783" s="67"/>
      <c r="Z783" s="67"/>
      <c r="AA783" s="67"/>
      <c r="AB783" s="67"/>
      <c r="AC783" s="67"/>
      <c r="AD783" s="67"/>
      <c r="AE783" s="67"/>
      <c r="AF783" s="67"/>
      <c r="AG783" s="67"/>
      <c r="AH783" s="67"/>
      <c r="AI783" s="67"/>
      <c r="AJ783" s="67"/>
      <c r="AK783" s="67"/>
      <c r="AL783" s="67"/>
      <c r="AM783" s="67"/>
      <c r="AN783" s="67"/>
      <c r="AO783" s="67"/>
      <c r="AP783" s="67"/>
      <c r="AQ783" s="67"/>
      <c r="AR783" s="67"/>
      <c r="AS783" s="67"/>
      <c r="AT783" s="67"/>
      <c r="AU783" s="67"/>
      <c r="AV783" s="67"/>
      <c r="AW783" s="67"/>
      <c r="AX783" s="67"/>
      <c r="AY783" s="67"/>
      <c r="AZ783" s="67"/>
      <c r="BA783" s="67"/>
      <c r="BB783" s="67"/>
      <c r="BC783" s="67"/>
      <c r="BD783" s="67"/>
      <c r="BE783" s="67"/>
      <c r="BF783" s="67"/>
      <c r="BG783" s="67"/>
      <c r="BH783" s="67"/>
      <c r="BI783" s="67"/>
      <c r="BJ783" s="67"/>
      <c r="BK783" s="67"/>
      <c r="BL783" s="67"/>
      <c r="BM783" s="67"/>
      <c r="BN783" s="67"/>
      <c r="BO783" s="67"/>
      <c r="BP783" s="67"/>
      <c r="BQ783" s="67"/>
      <c r="BR783" s="67"/>
      <c r="BS783" s="67"/>
      <c r="BT783" s="67"/>
      <c r="BU783" s="67"/>
      <c r="BV783" s="67"/>
      <c r="BW783" s="67"/>
      <c r="BX783" s="67"/>
      <c r="BY783" s="67"/>
      <c r="BZ783" s="67"/>
      <c r="CA783" s="67"/>
      <c r="CB783" s="67"/>
      <c r="CC783" s="67"/>
      <c r="CD783" s="67"/>
      <c r="CE783" s="67"/>
      <c r="CF783" s="67"/>
      <c r="CG783" s="67"/>
      <c r="CH783" s="67"/>
      <c r="CI783" s="67"/>
      <c r="CJ783" s="67"/>
      <c r="CK783" s="67"/>
      <c r="CL783" s="67"/>
      <c r="CM783" s="67"/>
      <c r="CN783" s="67"/>
      <c r="CO783" s="67"/>
    </row>
    <row r="784" spans="1:93" ht="14.2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67"/>
      <c r="X784" s="67"/>
      <c r="Y784" s="67"/>
      <c r="Z784" s="67"/>
      <c r="AA784" s="67"/>
      <c r="AB784" s="67"/>
      <c r="AC784" s="67"/>
      <c r="AD784" s="67"/>
      <c r="AE784" s="67"/>
      <c r="AF784" s="67"/>
      <c r="AG784" s="67"/>
      <c r="AH784" s="67"/>
      <c r="AI784" s="67"/>
      <c r="AJ784" s="67"/>
      <c r="AK784" s="67"/>
      <c r="AL784" s="67"/>
      <c r="AM784" s="67"/>
      <c r="AN784" s="67"/>
      <c r="AO784" s="67"/>
      <c r="AP784" s="67"/>
      <c r="AQ784" s="67"/>
      <c r="AR784" s="67"/>
      <c r="AS784" s="67"/>
      <c r="AT784" s="67"/>
      <c r="AU784" s="67"/>
      <c r="AV784" s="67"/>
      <c r="AW784" s="67"/>
      <c r="AX784" s="67"/>
      <c r="AY784" s="67"/>
      <c r="AZ784" s="67"/>
      <c r="BA784" s="67"/>
      <c r="BB784" s="67"/>
      <c r="BC784" s="67"/>
      <c r="BD784" s="67"/>
      <c r="BE784" s="67"/>
      <c r="BF784" s="67"/>
      <c r="BG784" s="67"/>
      <c r="BH784" s="67"/>
      <c r="BI784" s="67"/>
      <c r="BJ784" s="67"/>
      <c r="BK784" s="67"/>
      <c r="BL784" s="67"/>
      <c r="BM784" s="67"/>
      <c r="BN784" s="67"/>
      <c r="BO784" s="67"/>
      <c r="BP784" s="67"/>
      <c r="BQ784" s="67"/>
      <c r="BR784" s="67"/>
      <c r="BS784" s="67"/>
      <c r="BT784" s="67"/>
      <c r="BU784" s="67"/>
      <c r="BV784" s="67"/>
      <c r="BW784" s="67"/>
      <c r="BX784" s="67"/>
      <c r="BY784" s="67"/>
      <c r="BZ784" s="67"/>
      <c r="CA784" s="67"/>
      <c r="CB784" s="67"/>
      <c r="CC784" s="67"/>
      <c r="CD784" s="67"/>
      <c r="CE784" s="67"/>
      <c r="CF784" s="67"/>
      <c r="CG784" s="67"/>
      <c r="CH784" s="67"/>
      <c r="CI784" s="67"/>
      <c r="CJ784" s="67"/>
      <c r="CK784" s="67"/>
      <c r="CL784" s="67"/>
      <c r="CM784" s="67"/>
      <c r="CN784" s="67"/>
      <c r="CO784" s="67"/>
    </row>
    <row r="785" spans="1:93" ht="14.2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67"/>
      <c r="X785" s="67"/>
      <c r="Y785" s="67"/>
      <c r="Z785" s="67"/>
      <c r="AA785" s="67"/>
      <c r="AB785" s="67"/>
      <c r="AC785" s="67"/>
      <c r="AD785" s="67"/>
      <c r="AE785" s="67"/>
      <c r="AF785" s="67"/>
      <c r="AG785" s="67"/>
      <c r="AH785" s="67"/>
      <c r="AI785" s="67"/>
      <c r="AJ785" s="67"/>
      <c r="AK785" s="67"/>
      <c r="AL785" s="67"/>
      <c r="AM785" s="67"/>
      <c r="AN785" s="67"/>
      <c r="AO785" s="67"/>
      <c r="AP785" s="67"/>
      <c r="AQ785" s="67"/>
      <c r="AR785" s="67"/>
      <c r="AS785" s="67"/>
      <c r="AT785" s="67"/>
      <c r="AU785" s="67"/>
      <c r="AV785" s="67"/>
      <c r="AW785" s="67"/>
      <c r="AX785" s="67"/>
      <c r="AY785" s="67"/>
      <c r="AZ785" s="67"/>
      <c r="BA785" s="67"/>
      <c r="BB785" s="67"/>
      <c r="BC785" s="67"/>
      <c r="BD785" s="67"/>
      <c r="BE785" s="67"/>
      <c r="BF785" s="67"/>
      <c r="BG785" s="67"/>
      <c r="BH785" s="67"/>
      <c r="BI785" s="67"/>
      <c r="BJ785" s="67"/>
      <c r="BK785" s="67"/>
      <c r="BL785" s="67"/>
      <c r="BM785" s="67"/>
      <c r="BN785" s="67"/>
      <c r="BO785" s="67"/>
      <c r="BP785" s="67"/>
      <c r="BQ785" s="67"/>
      <c r="BR785" s="67"/>
      <c r="BS785" s="67"/>
      <c r="BT785" s="67"/>
      <c r="BU785" s="67"/>
      <c r="BV785" s="67"/>
      <c r="BW785" s="67"/>
      <c r="BX785" s="67"/>
      <c r="BY785" s="67"/>
      <c r="BZ785" s="67"/>
      <c r="CA785" s="67"/>
      <c r="CB785" s="67"/>
      <c r="CC785" s="67"/>
      <c r="CD785" s="67"/>
      <c r="CE785" s="67"/>
      <c r="CF785" s="67"/>
      <c r="CG785" s="67"/>
      <c r="CH785" s="67"/>
      <c r="CI785" s="67"/>
      <c r="CJ785" s="67"/>
      <c r="CK785" s="67"/>
      <c r="CL785" s="67"/>
      <c r="CM785" s="67"/>
      <c r="CN785" s="67"/>
      <c r="CO785" s="67"/>
    </row>
    <row r="786" spans="1:93" ht="14.2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67"/>
      <c r="X786" s="67"/>
      <c r="Y786" s="67"/>
      <c r="Z786" s="67"/>
      <c r="AA786" s="67"/>
      <c r="AB786" s="67"/>
      <c r="AC786" s="67"/>
      <c r="AD786" s="67"/>
      <c r="AE786" s="67"/>
      <c r="AF786" s="67"/>
      <c r="AG786" s="67"/>
      <c r="AH786" s="67"/>
      <c r="AI786" s="67"/>
      <c r="AJ786" s="67"/>
      <c r="AK786" s="67"/>
      <c r="AL786" s="67"/>
      <c r="AM786" s="67"/>
      <c r="AN786" s="67"/>
      <c r="AO786" s="67"/>
      <c r="AP786" s="67"/>
      <c r="AQ786" s="67"/>
      <c r="AR786" s="67"/>
      <c r="AS786" s="67"/>
      <c r="AT786" s="67"/>
      <c r="AU786" s="67"/>
      <c r="AV786" s="67"/>
      <c r="AW786" s="67"/>
      <c r="AX786" s="67"/>
      <c r="AY786" s="67"/>
      <c r="AZ786" s="67"/>
      <c r="BA786" s="67"/>
      <c r="BB786" s="67"/>
      <c r="BC786" s="67"/>
      <c r="BD786" s="67"/>
      <c r="BE786" s="67"/>
      <c r="BF786" s="67"/>
      <c r="BG786" s="67"/>
      <c r="BH786" s="67"/>
      <c r="BI786" s="67"/>
      <c r="BJ786" s="67"/>
      <c r="BK786" s="67"/>
      <c r="BL786" s="67"/>
      <c r="BM786" s="67"/>
      <c r="BN786" s="67"/>
      <c r="BO786" s="67"/>
      <c r="BP786" s="67"/>
      <c r="BQ786" s="67"/>
      <c r="BR786" s="67"/>
      <c r="BS786" s="67"/>
      <c r="BT786" s="67"/>
      <c r="BU786" s="67"/>
      <c r="BV786" s="67"/>
      <c r="BW786" s="67"/>
      <c r="BX786" s="67"/>
      <c r="BY786" s="67"/>
      <c r="BZ786" s="67"/>
      <c r="CA786" s="67"/>
      <c r="CB786" s="67"/>
      <c r="CC786" s="67"/>
      <c r="CD786" s="67"/>
      <c r="CE786" s="67"/>
      <c r="CF786" s="67"/>
      <c r="CG786" s="67"/>
      <c r="CH786" s="67"/>
      <c r="CI786" s="67"/>
      <c r="CJ786" s="67"/>
      <c r="CK786" s="67"/>
      <c r="CL786" s="67"/>
      <c r="CM786" s="67"/>
      <c r="CN786" s="67"/>
      <c r="CO786" s="67"/>
    </row>
    <row r="787" spans="1:93" ht="14.2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67"/>
      <c r="X787" s="67"/>
      <c r="Y787" s="67"/>
      <c r="Z787" s="67"/>
      <c r="AA787" s="67"/>
      <c r="AB787" s="67"/>
      <c r="AC787" s="67"/>
      <c r="AD787" s="67"/>
      <c r="AE787" s="67"/>
      <c r="AF787" s="67"/>
      <c r="AG787" s="67"/>
      <c r="AH787" s="67"/>
      <c r="AI787" s="67"/>
      <c r="AJ787" s="67"/>
      <c r="AK787" s="67"/>
      <c r="AL787" s="67"/>
      <c r="AM787" s="67"/>
      <c r="AN787" s="67"/>
      <c r="AO787" s="67"/>
      <c r="AP787" s="67"/>
      <c r="AQ787" s="67"/>
      <c r="AR787" s="67"/>
      <c r="AS787" s="67"/>
      <c r="AT787" s="67"/>
      <c r="AU787" s="67"/>
      <c r="AV787" s="67"/>
      <c r="AW787" s="67"/>
      <c r="AX787" s="67"/>
      <c r="AY787" s="67"/>
      <c r="AZ787" s="67"/>
      <c r="BA787" s="67"/>
      <c r="BB787" s="67"/>
      <c r="BC787" s="67"/>
      <c r="BD787" s="67"/>
      <c r="BE787" s="67"/>
      <c r="BF787" s="67"/>
      <c r="BG787" s="67"/>
      <c r="BH787" s="67"/>
      <c r="BI787" s="67"/>
      <c r="BJ787" s="67"/>
      <c r="BK787" s="67"/>
      <c r="BL787" s="67"/>
      <c r="BM787" s="67"/>
      <c r="BN787" s="67"/>
      <c r="BO787" s="67"/>
      <c r="BP787" s="67"/>
      <c r="BQ787" s="67"/>
      <c r="BR787" s="67"/>
      <c r="BS787" s="67"/>
      <c r="BT787" s="67"/>
      <c r="BU787" s="67"/>
      <c r="BV787" s="67"/>
      <c r="BW787" s="67"/>
      <c r="BX787" s="67"/>
      <c r="BY787" s="67"/>
      <c r="BZ787" s="67"/>
      <c r="CA787" s="67"/>
      <c r="CB787" s="67"/>
      <c r="CC787" s="67"/>
      <c r="CD787" s="67"/>
      <c r="CE787" s="67"/>
      <c r="CF787" s="67"/>
      <c r="CG787" s="67"/>
      <c r="CH787" s="67"/>
      <c r="CI787" s="67"/>
      <c r="CJ787" s="67"/>
      <c r="CK787" s="67"/>
      <c r="CL787" s="67"/>
      <c r="CM787" s="67"/>
      <c r="CN787" s="67"/>
      <c r="CO787" s="67"/>
    </row>
    <row r="788" spans="1:93" ht="14.2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67"/>
      <c r="X788" s="67"/>
      <c r="Y788" s="67"/>
      <c r="Z788" s="67"/>
      <c r="AA788" s="67"/>
      <c r="AB788" s="67"/>
      <c r="AC788" s="67"/>
      <c r="AD788" s="67"/>
      <c r="AE788" s="67"/>
      <c r="AF788" s="67"/>
      <c r="AG788" s="67"/>
      <c r="AH788" s="67"/>
      <c r="AI788" s="67"/>
      <c r="AJ788" s="67"/>
      <c r="AK788" s="67"/>
      <c r="AL788" s="67"/>
      <c r="AM788" s="67"/>
      <c r="AN788" s="67"/>
      <c r="AO788" s="67"/>
      <c r="AP788" s="67"/>
      <c r="AQ788" s="67"/>
      <c r="AR788" s="67"/>
      <c r="AS788" s="67"/>
      <c r="AT788" s="67"/>
      <c r="AU788" s="67"/>
      <c r="AV788" s="67"/>
      <c r="AW788" s="67"/>
      <c r="AX788" s="67"/>
      <c r="AY788" s="67"/>
      <c r="AZ788" s="67"/>
      <c r="BA788" s="67"/>
      <c r="BB788" s="67"/>
      <c r="BC788" s="67"/>
      <c r="BD788" s="67"/>
      <c r="BE788" s="67"/>
      <c r="BF788" s="67"/>
      <c r="BG788" s="67"/>
      <c r="BH788" s="67"/>
      <c r="BI788" s="67"/>
      <c r="BJ788" s="67"/>
      <c r="BK788" s="67"/>
      <c r="BL788" s="67"/>
      <c r="BM788" s="67"/>
      <c r="BN788" s="67"/>
      <c r="BO788" s="67"/>
      <c r="BP788" s="67"/>
      <c r="BQ788" s="67"/>
      <c r="BR788" s="67"/>
      <c r="BS788" s="67"/>
      <c r="BT788" s="67"/>
      <c r="BU788" s="67"/>
      <c r="BV788" s="67"/>
      <c r="BW788" s="67"/>
      <c r="BX788" s="67"/>
      <c r="BY788" s="67"/>
      <c r="BZ788" s="67"/>
      <c r="CA788" s="67"/>
      <c r="CB788" s="67"/>
      <c r="CC788" s="67"/>
      <c r="CD788" s="67"/>
      <c r="CE788" s="67"/>
      <c r="CF788" s="67"/>
      <c r="CG788" s="67"/>
      <c r="CH788" s="67"/>
      <c r="CI788" s="67"/>
      <c r="CJ788" s="67"/>
      <c r="CK788" s="67"/>
      <c r="CL788" s="67"/>
      <c r="CM788" s="67"/>
      <c r="CN788" s="67"/>
      <c r="CO788" s="67"/>
    </row>
    <row r="789" spans="1:93" ht="14.2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67"/>
      <c r="X789" s="67"/>
      <c r="Y789" s="67"/>
      <c r="Z789" s="67"/>
      <c r="AA789" s="67"/>
      <c r="AB789" s="67"/>
      <c r="AC789" s="67"/>
      <c r="AD789" s="67"/>
      <c r="AE789" s="67"/>
      <c r="AF789" s="67"/>
      <c r="AG789" s="67"/>
      <c r="AH789" s="67"/>
      <c r="AI789" s="67"/>
      <c r="AJ789" s="67"/>
      <c r="AK789" s="67"/>
      <c r="AL789" s="67"/>
      <c r="AM789" s="67"/>
      <c r="AN789" s="67"/>
      <c r="AO789" s="67"/>
      <c r="AP789" s="67"/>
      <c r="AQ789" s="67"/>
      <c r="AR789" s="67"/>
      <c r="AS789" s="67"/>
      <c r="AT789" s="67"/>
      <c r="AU789" s="67"/>
      <c r="AV789" s="67"/>
      <c r="AW789" s="67"/>
      <c r="AX789" s="67"/>
      <c r="AY789" s="67"/>
      <c r="AZ789" s="67"/>
      <c r="BA789" s="67"/>
      <c r="BB789" s="67"/>
      <c r="BC789" s="67"/>
      <c r="BD789" s="67"/>
      <c r="BE789" s="67"/>
      <c r="BF789" s="67"/>
      <c r="BG789" s="67"/>
      <c r="BH789" s="67"/>
      <c r="BI789" s="67"/>
      <c r="BJ789" s="67"/>
      <c r="BK789" s="67"/>
      <c r="BL789" s="67"/>
      <c r="BM789" s="67"/>
      <c r="BN789" s="67"/>
      <c r="BO789" s="67"/>
      <c r="BP789" s="67"/>
      <c r="BQ789" s="67"/>
      <c r="BR789" s="67"/>
      <c r="BS789" s="67"/>
      <c r="BT789" s="67"/>
      <c r="BU789" s="67"/>
      <c r="BV789" s="67"/>
      <c r="BW789" s="67"/>
      <c r="BX789" s="67"/>
      <c r="BY789" s="67"/>
      <c r="BZ789" s="67"/>
      <c r="CA789" s="67"/>
      <c r="CB789" s="67"/>
      <c r="CC789" s="67"/>
      <c r="CD789" s="67"/>
      <c r="CE789" s="67"/>
      <c r="CF789" s="67"/>
      <c r="CG789" s="67"/>
      <c r="CH789" s="67"/>
      <c r="CI789" s="67"/>
      <c r="CJ789" s="67"/>
      <c r="CK789" s="67"/>
      <c r="CL789" s="67"/>
      <c r="CM789" s="67"/>
      <c r="CN789" s="67"/>
      <c r="CO789" s="67"/>
    </row>
    <row r="790" spans="1:93" ht="14.2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67"/>
      <c r="X790" s="67"/>
      <c r="Y790" s="67"/>
      <c r="Z790" s="67"/>
      <c r="AA790" s="67"/>
      <c r="AB790" s="67"/>
      <c r="AC790" s="67"/>
      <c r="AD790" s="67"/>
      <c r="AE790" s="67"/>
      <c r="AF790" s="67"/>
      <c r="AG790" s="67"/>
      <c r="AH790" s="67"/>
      <c r="AI790" s="67"/>
      <c r="AJ790" s="67"/>
      <c r="AK790" s="67"/>
      <c r="AL790" s="67"/>
      <c r="AM790" s="67"/>
      <c r="AN790" s="67"/>
      <c r="AO790" s="67"/>
      <c r="AP790" s="67"/>
      <c r="AQ790" s="67"/>
      <c r="AR790" s="67"/>
      <c r="AS790" s="67"/>
      <c r="AT790" s="67"/>
      <c r="AU790" s="67"/>
      <c r="AV790" s="67"/>
      <c r="AW790" s="67"/>
      <c r="AX790" s="67"/>
      <c r="AY790" s="67"/>
      <c r="AZ790" s="67"/>
      <c r="BA790" s="67"/>
      <c r="BB790" s="67"/>
      <c r="BC790" s="67"/>
      <c r="BD790" s="67"/>
      <c r="BE790" s="67"/>
      <c r="BF790" s="67"/>
      <c r="BG790" s="67"/>
      <c r="BH790" s="67"/>
      <c r="BI790" s="67"/>
      <c r="BJ790" s="67"/>
      <c r="BK790" s="67"/>
      <c r="BL790" s="67"/>
      <c r="BM790" s="67"/>
      <c r="BN790" s="67"/>
      <c r="BO790" s="67"/>
      <c r="BP790" s="67"/>
      <c r="BQ790" s="67"/>
      <c r="BR790" s="67"/>
      <c r="BS790" s="67"/>
      <c r="BT790" s="67"/>
      <c r="BU790" s="67"/>
      <c r="BV790" s="67"/>
      <c r="BW790" s="67"/>
      <c r="BX790" s="67"/>
      <c r="BY790" s="67"/>
      <c r="BZ790" s="67"/>
      <c r="CA790" s="67"/>
      <c r="CB790" s="67"/>
      <c r="CC790" s="67"/>
      <c r="CD790" s="67"/>
      <c r="CE790" s="67"/>
      <c r="CF790" s="67"/>
      <c r="CG790" s="67"/>
      <c r="CH790" s="67"/>
      <c r="CI790" s="67"/>
      <c r="CJ790" s="67"/>
      <c r="CK790" s="67"/>
      <c r="CL790" s="67"/>
      <c r="CM790" s="67"/>
      <c r="CN790" s="67"/>
      <c r="CO790" s="67"/>
    </row>
    <row r="791" spans="1:93" ht="14.2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67"/>
      <c r="X791" s="67"/>
      <c r="Y791" s="67"/>
      <c r="Z791" s="67"/>
      <c r="AA791" s="67"/>
      <c r="AB791" s="67"/>
      <c r="AC791" s="67"/>
      <c r="AD791" s="67"/>
      <c r="AE791" s="67"/>
      <c r="AF791" s="67"/>
      <c r="AG791" s="67"/>
      <c r="AH791" s="67"/>
      <c r="AI791" s="67"/>
      <c r="AJ791" s="67"/>
      <c r="AK791" s="67"/>
      <c r="AL791" s="67"/>
      <c r="AM791" s="67"/>
      <c r="AN791" s="67"/>
      <c r="AO791" s="67"/>
      <c r="AP791" s="67"/>
      <c r="AQ791" s="67"/>
      <c r="AR791" s="67"/>
      <c r="AS791" s="67"/>
      <c r="AT791" s="67"/>
      <c r="AU791" s="67"/>
      <c r="AV791" s="67"/>
      <c r="AW791" s="67"/>
      <c r="AX791" s="67"/>
      <c r="AY791" s="67"/>
      <c r="AZ791" s="67"/>
      <c r="BA791" s="67"/>
      <c r="BB791" s="67"/>
      <c r="BC791" s="67"/>
      <c r="BD791" s="67"/>
      <c r="BE791" s="67"/>
      <c r="BF791" s="67"/>
      <c r="BG791" s="67"/>
      <c r="BH791" s="67"/>
      <c r="BI791" s="67"/>
      <c r="BJ791" s="67"/>
      <c r="BK791" s="67"/>
      <c r="BL791" s="67"/>
      <c r="BM791" s="67"/>
      <c r="BN791" s="67"/>
      <c r="BO791" s="67"/>
      <c r="BP791" s="67"/>
      <c r="BQ791" s="67"/>
      <c r="BR791" s="67"/>
      <c r="BS791" s="67"/>
      <c r="BT791" s="67"/>
      <c r="BU791" s="67"/>
      <c r="BV791" s="67"/>
      <c r="BW791" s="67"/>
      <c r="BX791" s="67"/>
      <c r="BY791" s="67"/>
      <c r="BZ791" s="67"/>
      <c r="CA791" s="67"/>
      <c r="CB791" s="67"/>
      <c r="CC791" s="67"/>
      <c r="CD791" s="67"/>
      <c r="CE791" s="67"/>
      <c r="CF791" s="67"/>
      <c r="CG791" s="67"/>
      <c r="CH791" s="67"/>
      <c r="CI791" s="67"/>
      <c r="CJ791" s="67"/>
      <c r="CK791" s="67"/>
      <c r="CL791" s="67"/>
      <c r="CM791" s="67"/>
      <c r="CN791" s="67"/>
      <c r="CO791" s="67"/>
    </row>
    <row r="792" spans="1:93" ht="14.2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67"/>
      <c r="X792" s="67"/>
      <c r="Y792" s="67"/>
      <c r="Z792" s="67"/>
      <c r="AA792" s="67"/>
      <c r="AB792" s="67"/>
      <c r="AC792" s="67"/>
      <c r="AD792" s="67"/>
      <c r="AE792" s="67"/>
      <c r="AF792" s="67"/>
      <c r="AG792" s="67"/>
      <c r="AH792" s="67"/>
      <c r="AI792" s="67"/>
      <c r="AJ792" s="67"/>
      <c r="AK792" s="67"/>
      <c r="AL792" s="67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/>
      <c r="BA792" s="67"/>
      <c r="BB792" s="67"/>
      <c r="BC792" s="67"/>
      <c r="BD792" s="67"/>
      <c r="BE792" s="67"/>
      <c r="BF792" s="67"/>
      <c r="BG792" s="67"/>
      <c r="BH792" s="67"/>
      <c r="BI792" s="67"/>
      <c r="BJ792" s="67"/>
      <c r="BK792" s="67"/>
      <c r="BL792" s="67"/>
      <c r="BM792" s="67"/>
      <c r="BN792" s="67"/>
      <c r="BO792" s="67"/>
      <c r="BP792" s="67"/>
      <c r="BQ792" s="67"/>
      <c r="BR792" s="67"/>
      <c r="BS792" s="67"/>
      <c r="BT792" s="67"/>
      <c r="BU792" s="67"/>
      <c r="BV792" s="67"/>
      <c r="BW792" s="67"/>
      <c r="BX792" s="67"/>
      <c r="BY792" s="67"/>
      <c r="BZ792" s="67"/>
      <c r="CA792" s="67"/>
      <c r="CB792" s="67"/>
      <c r="CC792" s="67"/>
      <c r="CD792" s="67"/>
      <c r="CE792" s="67"/>
      <c r="CF792" s="67"/>
      <c r="CG792" s="67"/>
      <c r="CH792" s="67"/>
      <c r="CI792" s="67"/>
      <c r="CJ792" s="67"/>
      <c r="CK792" s="67"/>
      <c r="CL792" s="67"/>
      <c r="CM792" s="67"/>
      <c r="CN792" s="67"/>
      <c r="CO792" s="67"/>
    </row>
    <row r="793" spans="1:93" ht="14.2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67"/>
      <c r="X793" s="67"/>
      <c r="Y793" s="67"/>
      <c r="Z793" s="67"/>
      <c r="AA793" s="67"/>
      <c r="AB793" s="67"/>
      <c r="AC793" s="67"/>
      <c r="AD793" s="67"/>
      <c r="AE793" s="67"/>
      <c r="AF793" s="67"/>
      <c r="AG793" s="67"/>
      <c r="AH793" s="67"/>
      <c r="AI793" s="67"/>
      <c r="AJ793" s="67"/>
      <c r="AK793" s="67"/>
      <c r="AL793" s="67"/>
      <c r="AM793" s="67"/>
      <c r="AN793" s="67"/>
      <c r="AO793" s="67"/>
      <c r="AP793" s="67"/>
      <c r="AQ793" s="67"/>
      <c r="AR793" s="67"/>
      <c r="AS793" s="67"/>
      <c r="AT793" s="67"/>
      <c r="AU793" s="67"/>
      <c r="AV793" s="67"/>
      <c r="AW793" s="67"/>
      <c r="AX793" s="67"/>
      <c r="AY793" s="67"/>
      <c r="AZ793" s="67"/>
      <c r="BA793" s="67"/>
      <c r="BB793" s="67"/>
      <c r="BC793" s="67"/>
      <c r="BD793" s="67"/>
      <c r="BE793" s="67"/>
      <c r="BF793" s="67"/>
      <c r="BG793" s="67"/>
      <c r="BH793" s="67"/>
      <c r="BI793" s="67"/>
      <c r="BJ793" s="67"/>
      <c r="BK793" s="67"/>
      <c r="BL793" s="67"/>
      <c r="BM793" s="67"/>
      <c r="BN793" s="67"/>
      <c r="BO793" s="67"/>
      <c r="BP793" s="67"/>
      <c r="BQ793" s="67"/>
      <c r="BR793" s="67"/>
      <c r="BS793" s="67"/>
      <c r="BT793" s="67"/>
      <c r="BU793" s="67"/>
      <c r="BV793" s="67"/>
      <c r="BW793" s="67"/>
      <c r="BX793" s="67"/>
      <c r="BY793" s="67"/>
      <c r="BZ793" s="67"/>
      <c r="CA793" s="67"/>
      <c r="CB793" s="67"/>
      <c r="CC793" s="67"/>
      <c r="CD793" s="67"/>
      <c r="CE793" s="67"/>
      <c r="CF793" s="67"/>
      <c r="CG793" s="67"/>
      <c r="CH793" s="67"/>
      <c r="CI793" s="67"/>
      <c r="CJ793" s="67"/>
      <c r="CK793" s="67"/>
      <c r="CL793" s="67"/>
      <c r="CM793" s="67"/>
      <c r="CN793" s="67"/>
      <c r="CO793" s="67"/>
    </row>
    <row r="794" spans="1:93" ht="14.2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67"/>
      <c r="X794" s="67"/>
      <c r="Y794" s="67"/>
      <c r="Z794" s="67"/>
      <c r="AA794" s="67"/>
      <c r="AB794" s="67"/>
      <c r="AC794" s="67"/>
      <c r="AD794" s="67"/>
      <c r="AE794" s="67"/>
      <c r="AF794" s="67"/>
      <c r="AG794" s="67"/>
      <c r="AH794" s="67"/>
      <c r="AI794" s="67"/>
      <c r="AJ794" s="67"/>
      <c r="AK794" s="67"/>
      <c r="AL794" s="67"/>
      <c r="AM794" s="67"/>
      <c r="AN794" s="67"/>
      <c r="AO794" s="67"/>
      <c r="AP794" s="67"/>
      <c r="AQ794" s="67"/>
      <c r="AR794" s="67"/>
      <c r="AS794" s="67"/>
      <c r="AT794" s="67"/>
      <c r="AU794" s="67"/>
      <c r="AV794" s="67"/>
      <c r="AW794" s="67"/>
      <c r="AX794" s="67"/>
      <c r="AY794" s="67"/>
      <c r="AZ794" s="67"/>
      <c r="BA794" s="67"/>
      <c r="BB794" s="67"/>
      <c r="BC794" s="67"/>
      <c r="BD794" s="67"/>
      <c r="BE794" s="67"/>
      <c r="BF794" s="67"/>
      <c r="BG794" s="67"/>
      <c r="BH794" s="67"/>
      <c r="BI794" s="67"/>
      <c r="BJ794" s="67"/>
      <c r="BK794" s="67"/>
      <c r="BL794" s="67"/>
      <c r="BM794" s="67"/>
      <c r="BN794" s="67"/>
      <c r="BO794" s="67"/>
      <c r="BP794" s="67"/>
      <c r="BQ794" s="67"/>
      <c r="BR794" s="67"/>
      <c r="BS794" s="67"/>
      <c r="BT794" s="67"/>
      <c r="BU794" s="67"/>
      <c r="BV794" s="67"/>
      <c r="BW794" s="67"/>
      <c r="BX794" s="67"/>
      <c r="BY794" s="67"/>
      <c r="BZ794" s="67"/>
      <c r="CA794" s="67"/>
      <c r="CB794" s="67"/>
      <c r="CC794" s="67"/>
      <c r="CD794" s="67"/>
      <c r="CE794" s="67"/>
      <c r="CF794" s="67"/>
      <c r="CG794" s="67"/>
      <c r="CH794" s="67"/>
      <c r="CI794" s="67"/>
      <c r="CJ794" s="67"/>
      <c r="CK794" s="67"/>
      <c r="CL794" s="67"/>
      <c r="CM794" s="67"/>
      <c r="CN794" s="67"/>
      <c r="CO794" s="67"/>
    </row>
    <row r="795" spans="1:93" ht="14.2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67"/>
      <c r="X795" s="67"/>
      <c r="Y795" s="67"/>
      <c r="Z795" s="67"/>
      <c r="AA795" s="67"/>
      <c r="AB795" s="67"/>
      <c r="AC795" s="67"/>
      <c r="AD795" s="67"/>
      <c r="AE795" s="67"/>
      <c r="AF795" s="67"/>
      <c r="AG795" s="67"/>
      <c r="AH795" s="67"/>
      <c r="AI795" s="67"/>
      <c r="AJ795" s="67"/>
      <c r="AK795" s="67"/>
      <c r="AL795" s="67"/>
      <c r="AM795" s="67"/>
      <c r="AN795" s="67"/>
      <c r="AO795" s="67"/>
      <c r="AP795" s="67"/>
      <c r="AQ795" s="67"/>
      <c r="AR795" s="67"/>
      <c r="AS795" s="67"/>
      <c r="AT795" s="67"/>
      <c r="AU795" s="67"/>
      <c r="AV795" s="67"/>
      <c r="AW795" s="67"/>
      <c r="AX795" s="67"/>
      <c r="AY795" s="67"/>
      <c r="AZ795" s="67"/>
      <c r="BA795" s="67"/>
      <c r="BB795" s="67"/>
      <c r="BC795" s="67"/>
      <c r="BD795" s="67"/>
      <c r="BE795" s="67"/>
      <c r="BF795" s="67"/>
      <c r="BG795" s="67"/>
      <c r="BH795" s="67"/>
      <c r="BI795" s="67"/>
      <c r="BJ795" s="67"/>
      <c r="BK795" s="67"/>
      <c r="BL795" s="67"/>
      <c r="BM795" s="67"/>
      <c r="BN795" s="67"/>
      <c r="BO795" s="67"/>
      <c r="BP795" s="67"/>
      <c r="BQ795" s="67"/>
      <c r="BR795" s="67"/>
      <c r="BS795" s="67"/>
      <c r="BT795" s="67"/>
      <c r="BU795" s="67"/>
      <c r="BV795" s="67"/>
      <c r="BW795" s="67"/>
      <c r="BX795" s="67"/>
      <c r="BY795" s="67"/>
      <c r="BZ795" s="67"/>
      <c r="CA795" s="67"/>
      <c r="CB795" s="67"/>
      <c r="CC795" s="67"/>
      <c r="CD795" s="67"/>
      <c r="CE795" s="67"/>
      <c r="CF795" s="67"/>
      <c r="CG795" s="67"/>
      <c r="CH795" s="67"/>
      <c r="CI795" s="67"/>
      <c r="CJ795" s="67"/>
      <c r="CK795" s="67"/>
      <c r="CL795" s="67"/>
      <c r="CM795" s="67"/>
      <c r="CN795" s="67"/>
      <c r="CO795" s="67"/>
    </row>
    <row r="796" spans="1:93" ht="14.2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67"/>
      <c r="X796" s="67"/>
      <c r="Y796" s="67"/>
      <c r="Z796" s="67"/>
      <c r="AA796" s="67"/>
      <c r="AB796" s="67"/>
      <c r="AC796" s="67"/>
      <c r="AD796" s="67"/>
      <c r="AE796" s="67"/>
      <c r="AF796" s="67"/>
      <c r="AG796" s="67"/>
      <c r="AH796" s="67"/>
      <c r="AI796" s="67"/>
      <c r="AJ796" s="67"/>
      <c r="AK796" s="67"/>
      <c r="AL796" s="67"/>
      <c r="AM796" s="67"/>
      <c r="AN796" s="67"/>
      <c r="AO796" s="67"/>
      <c r="AP796" s="67"/>
      <c r="AQ796" s="67"/>
      <c r="AR796" s="67"/>
      <c r="AS796" s="67"/>
      <c r="AT796" s="67"/>
      <c r="AU796" s="67"/>
      <c r="AV796" s="67"/>
      <c r="AW796" s="67"/>
      <c r="AX796" s="67"/>
      <c r="AY796" s="67"/>
      <c r="AZ796" s="67"/>
      <c r="BA796" s="67"/>
      <c r="BB796" s="67"/>
      <c r="BC796" s="67"/>
      <c r="BD796" s="67"/>
      <c r="BE796" s="67"/>
      <c r="BF796" s="67"/>
      <c r="BG796" s="67"/>
      <c r="BH796" s="67"/>
      <c r="BI796" s="67"/>
      <c r="BJ796" s="67"/>
      <c r="BK796" s="67"/>
      <c r="BL796" s="67"/>
      <c r="BM796" s="67"/>
      <c r="BN796" s="67"/>
      <c r="BO796" s="67"/>
      <c r="BP796" s="67"/>
      <c r="BQ796" s="67"/>
      <c r="BR796" s="67"/>
      <c r="BS796" s="67"/>
      <c r="BT796" s="67"/>
      <c r="BU796" s="67"/>
      <c r="BV796" s="67"/>
      <c r="BW796" s="67"/>
      <c r="BX796" s="67"/>
      <c r="BY796" s="67"/>
      <c r="BZ796" s="67"/>
      <c r="CA796" s="67"/>
      <c r="CB796" s="67"/>
      <c r="CC796" s="67"/>
      <c r="CD796" s="67"/>
      <c r="CE796" s="67"/>
      <c r="CF796" s="67"/>
      <c r="CG796" s="67"/>
      <c r="CH796" s="67"/>
      <c r="CI796" s="67"/>
      <c r="CJ796" s="67"/>
      <c r="CK796" s="67"/>
      <c r="CL796" s="67"/>
      <c r="CM796" s="67"/>
      <c r="CN796" s="67"/>
      <c r="CO796" s="67"/>
    </row>
    <row r="797" spans="1:93" ht="14.2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67"/>
      <c r="X797" s="67"/>
      <c r="Y797" s="67"/>
      <c r="Z797" s="67"/>
      <c r="AA797" s="67"/>
      <c r="AB797" s="67"/>
      <c r="AC797" s="67"/>
      <c r="AD797" s="67"/>
      <c r="AE797" s="67"/>
      <c r="AF797" s="67"/>
      <c r="AG797" s="67"/>
      <c r="AH797" s="67"/>
      <c r="AI797" s="67"/>
      <c r="AJ797" s="67"/>
      <c r="AK797" s="67"/>
      <c r="AL797" s="67"/>
      <c r="AM797" s="67"/>
      <c r="AN797" s="67"/>
      <c r="AO797" s="67"/>
      <c r="AP797" s="67"/>
      <c r="AQ797" s="67"/>
      <c r="AR797" s="67"/>
      <c r="AS797" s="67"/>
      <c r="AT797" s="67"/>
      <c r="AU797" s="67"/>
      <c r="AV797" s="67"/>
      <c r="AW797" s="67"/>
      <c r="AX797" s="67"/>
      <c r="AY797" s="67"/>
      <c r="AZ797" s="67"/>
      <c r="BA797" s="67"/>
      <c r="BB797" s="67"/>
      <c r="BC797" s="67"/>
      <c r="BD797" s="67"/>
      <c r="BE797" s="67"/>
      <c r="BF797" s="67"/>
      <c r="BG797" s="67"/>
      <c r="BH797" s="67"/>
      <c r="BI797" s="67"/>
      <c r="BJ797" s="67"/>
      <c r="BK797" s="67"/>
      <c r="BL797" s="67"/>
      <c r="BM797" s="67"/>
      <c r="BN797" s="67"/>
      <c r="BO797" s="67"/>
      <c r="BP797" s="67"/>
      <c r="BQ797" s="67"/>
      <c r="BR797" s="67"/>
      <c r="BS797" s="67"/>
      <c r="BT797" s="67"/>
      <c r="BU797" s="67"/>
      <c r="BV797" s="67"/>
      <c r="BW797" s="67"/>
      <c r="BX797" s="67"/>
      <c r="BY797" s="67"/>
      <c r="BZ797" s="67"/>
      <c r="CA797" s="67"/>
      <c r="CB797" s="67"/>
      <c r="CC797" s="67"/>
      <c r="CD797" s="67"/>
      <c r="CE797" s="67"/>
      <c r="CF797" s="67"/>
      <c r="CG797" s="67"/>
      <c r="CH797" s="67"/>
      <c r="CI797" s="67"/>
      <c r="CJ797" s="67"/>
      <c r="CK797" s="67"/>
      <c r="CL797" s="67"/>
      <c r="CM797" s="67"/>
      <c r="CN797" s="67"/>
      <c r="CO797" s="67"/>
    </row>
    <row r="798" spans="1:93" ht="14.2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67"/>
      <c r="X798" s="67"/>
      <c r="Y798" s="67"/>
      <c r="Z798" s="67"/>
      <c r="AA798" s="67"/>
      <c r="AB798" s="67"/>
      <c r="AC798" s="67"/>
      <c r="AD798" s="67"/>
      <c r="AE798" s="67"/>
      <c r="AF798" s="67"/>
      <c r="AG798" s="67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/>
      <c r="BD798" s="67"/>
      <c r="BE798" s="67"/>
      <c r="BF798" s="67"/>
      <c r="BG798" s="67"/>
      <c r="BH798" s="67"/>
      <c r="BI798" s="67"/>
      <c r="BJ798" s="67"/>
      <c r="BK798" s="67"/>
      <c r="BL798" s="67"/>
      <c r="BM798" s="67"/>
      <c r="BN798" s="67"/>
      <c r="BO798" s="67"/>
      <c r="BP798" s="67"/>
      <c r="BQ798" s="67"/>
      <c r="BR798" s="67"/>
      <c r="BS798" s="67"/>
      <c r="BT798" s="67"/>
      <c r="BU798" s="67"/>
      <c r="BV798" s="67"/>
      <c r="BW798" s="67"/>
      <c r="BX798" s="67"/>
      <c r="BY798" s="67"/>
      <c r="BZ798" s="67"/>
      <c r="CA798" s="67"/>
      <c r="CB798" s="67"/>
      <c r="CC798" s="67"/>
      <c r="CD798" s="67"/>
      <c r="CE798" s="67"/>
      <c r="CF798" s="67"/>
      <c r="CG798" s="67"/>
      <c r="CH798" s="67"/>
      <c r="CI798" s="67"/>
      <c r="CJ798" s="67"/>
      <c r="CK798" s="67"/>
      <c r="CL798" s="67"/>
      <c r="CM798" s="67"/>
      <c r="CN798" s="67"/>
      <c r="CO798" s="67"/>
    </row>
    <row r="799" spans="1:93" ht="14.2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67"/>
      <c r="X799" s="67"/>
      <c r="Y799" s="67"/>
      <c r="Z799" s="67"/>
      <c r="AA799" s="67"/>
      <c r="AB799" s="67"/>
      <c r="AC799" s="67"/>
      <c r="AD799" s="67"/>
      <c r="AE799" s="67"/>
      <c r="AF799" s="67"/>
      <c r="AG799" s="67"/>
      <c r="AH799" s="67"/>
      <c r="AI799" s="67"/>
      <c r="AJ799" s="67"/>
      <c r="AK799" s="67"/>
      <c r="AL799" s="67"/>
      <c r="AM799" s="67"/>
      <c r="AN799" s="67"/>
      <c r="AO799" s="67"/>
      <c r="AP799" s="67"/>
      <c r="AQ799" s="67"/>
      <c r="AR799" s="67"/>
      <c r="AS799" s="67"/>
      <c r="AT799" s="67"/>
      <c r="AU799" s="67"/>
      <c r="AV799" s="67"/>
      <c r="AW799" s="67"/>
      <c r="AX799" s="67"/>
      <c r="AY799" s="67"/>
      <c r="AZ799" s="67"/>
      <c r="BA799" s="67"/>
      <c r="BB799" s="67"/>
      <c r="BC799" s="67"/>
      <c r="BD799" s="67"/>
      <c r="BE799" s="67"/>
      <c r="BF799" s="67"/>
      <c r="BG799" s="67"/>
      <c r="BH799" s="67"/>
      <c r="BI799" s="67"/>
      <c r="BJ799" s="67"/>
      <c r="BK799" s="67"/>
      <c r="BL799" s="67"/>
      <c r="BM799" s="67"/>
      <c r="BN799" s="67"/>
      <c r="BO799" s="67"/>
      <c r="BP799" s="67"/>
      <c r="BQ799" s="67"/>
      <c r="BR799" s="67"/>
      <c r="BS799" s="67"/>
      <c r="BT799" s="67"/>
      <c r="BU799" s="67"/>
      <c r="BV799" s="67"/>
      <c r="BW799" s="67"/>
      <c r="BX799" s="67"/>
      <c r="BY799" s="67"/>
      <c r="BZ799" s="67"/>
      <c r="CA799" s="67"/>
      <c r="CB799" s="67"/>
      <c r="CC799" s="67"/>
      <c r="CD799" s="67"/>
      <c r="CE799" s="67"/>
      <c r="CF799" s="67"/>
      <c r="CG799" s="67"/>
      <c r="CH799" s="67"/>
      <c r="CI799" s="67"/>
      <c r="CJ799" s="67"/>
      <c r="CK799" s="67"/>
      <c r="CL799" s="67"/>
      <c r="CM799" s="67"/>
      <c r="CN799" s="67"/>
      <c r="CO799" s="67"/>
    </row>
    <row r="800" spans="1:93" ht="14.2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67"/>
      <c r="X800" s="67"/>
      <c r="Y800" s="67"/>
      <c r="Z800" s="67"/>
      <c r="AA800" s="67"/>
      <c r="AB800" s="67"/>
      <c r="AC800" s="67"/>
      <c r="AD800" s="67"/>
      <c r="AE800" s="67"/>
      <c r="AF800" s="67"/>
      <c r="AG800" s="67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/>
      <c r="BB800" s="67"/>
      <c r="BC800" s="67"/>
      <c r="BD800" s="67"/>
      <c r="BE800" s="67"/>
      <c r="BF800" s="67"/>
      <c r="BG800" s="67"/>
      <c r="BH800" s="67"/>
      <c r="BI800" s="67"/>
      <c r="BJ800" s="67"/>
      <c r="BK800" s="67"/>
      <c r="BL800" s="67"/>
      <c r="BM800" s="67"/>
      <c r="BN800" s="67"/>
      <c r="BO800" s="67"/>
      <c r="BP800" s="67"/>
      <c r="BQ800" s="67"/>
      <c r="BR800" s="67"/>
      <c r="BS800" s="67"/>
      <c r="BT800" s="67"/>
      <c r="BU800" s="67"/>
      <c r="BV800" s="67"/>
      <c r="BW800" s="67"/>
      <c r="BX800" s="67"/>
      <c r="BY800" s="67"/>
      <c r="BZ800" s="67"/>
      <c r="CA800" s="67"/>
      <c r="CB800" s="67"/>
      <c r="CC800" s="67"/>
      <c r="CD800" s="67"/>
      <c r="CE800" s="67"/>
      <c r="CF800" s="67"/>
      <c r="CG800" s="67"/>
      <c r="CH800" s="67"/>
      <c r="CI800" s="67"/>
      <c r="CJ800" s="67"/>
      <c r="CK800" s="67"/>
      <c r="CL800" s="67"/>
      <c r="CM800" s="67"/>
      <c r="CN800" s="67"/>
      <c r="CO800" s="67"/>
    </row>
    <row r="801" spans="1:93" ht="14.2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67"/>
      <c r="X801" s="67"/>
      <c r="Y801" s="67"/>
      <c r="Z801" s="67"/>
      <c r="AA801" s="67"/>
      <c r="AB801" s="67"/>
      <c r="AC801" s="67"/>
      <c r="AD801" s="67"/>
      <c r="AE801" s="67"/>
      <c r="AF801" s="67"/>
      <c r="AG801" s="67"/>
      <c r="AH801" s="67"/>
      <c r="AI801" s="67"/>
      <c r="AJ801" s="67"/>
      <c r="AK801" s="67"/>
      <c r="AL801" s="67"/>
      <c r="AM801" s="67"/>
      <c r="AN801" s="67"/>
      <c r="AO801" s="67"/>
      <c r="AP801" s="67"/>
      <c r="AQ801" s="67"/>
      <c r="AR801" s="67"/>
      <c r="AS801" s="67"/>
      <c r="AT801" s="67"/>
      <c r="AU801" s="67"/>
      <c r="AV801" s="67"/>
      <c r="AW801" s="67"/>
      <c r="AX801" s="67"/>
      <c r="AY801" s="67"/>
      <c r="AZ801" s="67"/>
      <c r="BA801" s="67"/>
      <c r="BB801" s="67"/>
      <c r="BC801" s="67"/>
      <c r="BD801" s="67"/>
      <c r="BE801" s="67"/>
      <c r="BF801" s="67"/>
      <c r="BG801" s="67"/>
      <c r="BH801" s="67"/>
      <c r="BI801" s="67"/>
      <c r="BJ801" s="67"/>
      <c r="BK801" s="67"/>
      <c r="BL801" s="67"/>
      <c r="BM801" s="67"/>
      <c r="BN801" s="67"/>
      <c r="BO801" s="67"/>
      <c r="BP801" s="67"/>
      <c r="BQ801" s="67"/>
      <c r="BR801" s="67"/>
      <c r="BS801" s="67"/>
      <c r="BT801" s="67"/>
      <c r="BU801" s="67"/>
      <c r="BV801" s="67"/>
      <c r="BW801" s="67"/>
      <c r="BX801" s="67"/>
      <c r="BY801" s="67"/>
      <c r="BZ801" s="67"/>
      <c r="CA801" s="67"/>
      <c r="CB801" s="67"/>
      <c r="CC801" s="67"/>
      <c r="CD801" s="67"/>
      <c r="CE801" s="67"/>
      <c r="CF801" s="67"/>
      <c r="CG801" s="67"/>
      <c r="CH801" s="67"/>
      <c r="CI801" s="67"/>
      <c r="CJ801" s="67"/>
      <c r="CK801" s="67"/>
      <c r="CL801" s="67"/>
      <c r="CM801" s="67"/>
      <c r="CN801" s="67"/>
      <c r="CO801" s="67"/>
    </row>
    <row r="802" spans="1:93" ht="14.2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67"/>
      <c r="X802" s="67"/>
      <c r="Y802" s="67"/>
      <c r="Z802" s="67"/>
      <c r="AA802" s="67"/>
      <c r="AB802" s="67"/>
      <c r="AC802" s="67"/>
      <c r="AD802" s="67"/>
      <c r="AE802" s="67"/>
      <c r="AF802" s="67"/>
      <c r="AG802" s="67"/>
      <c r="AH802" s="67"/>
      <c r="AI802" s="67"/>
      <c r="AJ802" s="67"/>
      <c r="AK802" s="67"/>
      <c r="AL802" s="67"/>
      <c r="AM802" s="67"/>
      <c r="AN802" s="67"/>
      <c r="AO802" s="67"/>
      <c r="AP802" s="67"/>
      <c r="AQ802" s="67"/>
      <c r="AR802" s="67"/>
      <c r="AS802" s="67"/>
      <c r="AT802" s="67"/>
      <c r="AU802" s="67"/>
      <c r="AV802" s="67"/>
      <c r="AW802" s="67"/>
      <c r="AX802" s="67"/>
      <c r="AY802" s="67"/>
      <c r="AZ802" s="67"/>
      <c r="BA802" s="67"/>
      <c r="BB802" s="67"/>
      <c r="BC802" s="67"/>
      <c r="BD802" s="67"/>
      <c r="BE802" s="67"/>
      <c r="BF802" s="67"/>
      <c r="BG802" s="67"/>
      <c r="BH802" s="67"/>
      <c r="BI802" s="67"/>
      <c r="BJ802" s="67"/>
      <c r="BK802" s="67"/>
      <c r="BL802" s="67"/>
      <c r="BM802" s="67"/>
      <c r="BN802" s="67"/>
      <c r="BO802" s="67"/>
      <c r="BP802" s="67"/>
      <c r="BQ802" s="67"/>
      <c r="BR802" s="67"/>
      <c r="BS802" s="67"/>
      <c r="BT802" s="67"/>
      <c r="BU802" s="67"/>
      <c r="BV802" s="67"/>
      <c r="BW802" s="67"/>
      <c r="BX802" s="67"/>
      <c r="BY802" s="67"/>
      <c r="BZ802" s="67"/>
      <c r="CA802" s="67"/>
      <c r="CB802" s="67"/>
      <c r="CC802" s="67"/>
      <c r="CD802" s="67"/>
      <c r="CE802" s="67"/>
      <c r="CF802" s="67"/>
      <c r="CG802" s="67"/>
      <c r="CH802" s="67"/>
      <c r="CI802" s="67"/>
      <c r="CJ802" s="67"/>
      <c r="CK802" s="67"/>
      <c r="CL802" s="67"/>
      <c r="CM802" s="67"/>
      <c r="CN802" s="67"/>
      <c r="CO802" s="67"/>
    </row>
    <row r="803" spans="1:93" ht="14.2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67"/>
      <c r="X803" s="67"/>
      <c r="Y803" s="67"/>
      <c r="Z803" s="67"/>
      <c r="AA803" s="67"/>
      <c r="AB803" s="67"/>
      <c r="AC803" s="67"/>
      <c r="AD803" s="67"/>
      <c r="AE803" s="67"/>
      <c r="AF803" s="67"/>
      <c r="AG803" s="67"/>
      <c r="AH803" s="67"/>
      <c r="AI803" s="67"/>
      <c r="AJ803" s="67"/>
      <c r="AK803" s="67"/>
      <c r="AL803" s="67"/>
      <c r="AM803" s="67"/>
      <c r="AN803" s="67"/>
      <c r="AO803" s="67"/>
      <c r="AP803" s="67"/>
      <c r="AQ803" s="67"/>
      <c r="AR803" s="67"/>
      <c r="AS803" s="67"/>
      <c r="AT803" s="67"/>
      <c r="AU803" s="67"/>
      <c r="AV803" s="67"/>
      <c r="AW803" s="67"/>
      <c r="AX803" s="67"/>
      <c r="AY803" s="67"/>
      <c r="AZ803" s="67"/>
      <c r="BA803" s="67"/>
      <c r="BB803" s="67"/>
      <c r="BC803" s="67"/>
      <c r="BD803" s="67"/>
      <c r="BE803" s="67"/>
      <c r="BF803" s="67"/>
      <c r="BG803" s="67"/>
      <c r="BH803" s="67"/>
      <c r="BI803" s="67"/>
      <c r="BJ803" s="67"/>
      <c r="BK803" s="67"/>
      <c r="BL803" s="67"/>
      <c r="BM803" s="67"/>
      <c r="BN803" s="67"/>
      <c r="BO803" s="67"/>
      <c r="BP803" s="67"/>
      <c r="BQ803" s="67"/>
      <c r="BR803" s="67"/>
      <c r="BS803" s="67"/>
      <c r="BT803" s="67"/>
      <c r="BU803" s="67"/>
      <c r="BV803" s="67"/>
      <c r="BW803" s="67"/>
      <c r="BX803" s="67"/>
      <c r="BY803" s="67"/>
      <c r="BZ803" s="67"/>
      <c r="CA803" s="67"/>
      <c r="CB803" s="67"/>
      <c r="CC803" s="67"/>
      <c r="CD803" s="67"/>
      <c r="CE803" s="67"/>
      <c r="CF803" s="67"/>
      <c r="CG803" s="67"/>
      <c r="CH803" s="67"/>
      <c r="CI803" s="67"/>
      <c r="CJ803" s="67"/>
      <c r="CK803" s="67"/>
      <c r="CL803" s="67"/>
      <c r="CM803" s="67"/>
      <c r="CN803" s="67"/>
      <c r="CO803" s="67"/>
    </row>
    <row r="804" spans="1:93" ht="14.2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67"/>
      <c r="X804" s="67"/>
      <c r="Y804" s="67"/>
      <c r="Z804" s="67"/>
      <c r="AA804" s="67"/>
      <c r="AB804" s="67"/>
      <c r="AC804" s="67"/>
      <c r="AD804" s="67"/>
      <c r="AE804" s="67"/>
      <c r="AF804" s="67"/>
      <c r="AG804" s="67"/>
      <c r="AH804" s="67"/>
      <c r="AI804" s="67"/>
      <c r="AJ804" s="67"/>
      <c r="AK804" s="67"/>
      <c r="AL804" s="67"/>
      <c r="AM804" s="67"/>
      <c r="AN804" s="67"/>
      <c r="AO804" s="67"/>
      <c r="AP804" s="67"/>
      <c r="AQ804" s="67"/>
      <c r="AR804" s="67"/>
      <c r="AS804" s="67"/>
      <c r="AT804" s="67"/>
      <c r="AU804" s="67"/>
      <c r="AV804" s="67"/>
      <c r="AW804" s="67"/>
      <c r="AX804" s="67"/>
      <c r="AY804" s="67"/>
      <c r="AZ804" s="67"/>
      <c r="BA804" s="67"/>
      <c r="BB804" s="67"/>
      <c r="BC804" s="67"/>
      <c r="BD804" s="67"/>
      <c r="BE804" s="67"/>
      <c r="BF804" s="67"/>
      <c r="BG804" s="67"/>
      <c r="BH804" s="67"/>
      <c r="BI804" s="67"/>
      <c r="BJ804" s="67"/>
      <c r="BK804" s="67"/>
      <c r="BL804" s="67"/>
      <c r="BM804" s="67"/>
      <c r="BN804" s="67"/>
      <c r="BO804" s="67"/>
      <c r="BP804" s="67"/>
      <c r="BQ804" s="67"/>
      <c r="BR804" s="67"/>
      <c r="BS804" s="67"/>
      <c r="BT804" s="67"/>
      <c r="BU804" s="67"/>
      <c r="BV804" s="67"/>
      <c r="BW804" s="67"/>
      <c r="BX804" s="67"/>
      <c r="BY804" s="67"/>
      <c r="BZ804" s="67"/>
      <c r="CA804" s="67"/>
      <c r="CB804" s="67"/>
      <c r="CC804" s="67"/>
      <c r="CD804" s="67"/>
      <c r="CE804" s="67"/>
      <c r="CF804" s="67"/>
      <c r="CG804" s="67"/>
      <c r="CH804" s="67"/>
      <c r="CI804" s="67"/>
      <c r="CJ804" s="67"/>
      <c r="CK804" s="67"/>
      <c r="CL804" s="67"/>
      <c r="CM804" s="67"/>
      <c r="CN804" s="67"/>
      <c r="CO804" s="67"/>
    </row>
    <row r="805" spans="1:93" ht="14.2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67"/>
      <c r="X805" s="67"/>
      <c r="Y805" s="67"/>
      <c r="Z805" s="67"/>
      <c r="AA805" s="67"/>
      <c r="AB805" s="67"/>
      <c r="AC805" s="67"/>
      <c r="AD805" s="67"/>
      <c r="AE805" s="67"/>
      <c r="AF805" s="67"/>
      <c r="AG805" s="67"/>
      <c r="AH805" s="67"/>
      <c r="AI805" s="67"/>
      <c r="AJ805" s="67"/>
      <c r="AK805" s="67"/>
      <c r="AL805" s="67"/>
      <c r="AM805" s="67"/>
      <c r="AN805" s="67"/>
      <c r="AO805" s="67"/>
      <c r="AP805" s="67"/>
      <c r="AQ805" s="67"/>
      <c r="AR805" s="67"/>
      <c r="AS805" s="67"/>
      <c r="AT805" s="67"/>
      <c r="AU805" s="67"/>
      <c r="AV805" s="67"/>
      <c r="AW805" s="67"/>
      <c r="AX805" s="67"/>
      <c r="AY805" s="67"/>
      <c r="AZ805" s="67"/>
      <c r="BA805" s="67"/>
      <c r="BB805" s="67"/>
      <c r="BC805" s="67"/>
      <c r="BD805" s="67"/>
      <c r="BE805" s="67"/>
      <c r="BF805" s="67"/>
      <c r="BG805" s="67"/>
      <c r="BH805" s="67"/>
      <c r="BI805" s="67"/>
      <c r="BJ805" s="67"/>
      <c r="BK805" s="67"/>
      <c r="BL805" s="67"/>
      <c r="BM805" s="67"/>
      <c r="BN805" s="67"/>
      <c r="BO805" s="67"/>
      <c r="BP805" s="67"/>
      <c r="BQ805" s="67"/>
      <c r="BR805" s="67"/>
      <c r="BS805" s="67"/>
      <c r="BT805" s="67"/>
      <c r="BU805" s="67"/>
      <c r="BV805" s="67"/>
      <c r="BW805" s="67"/>
      <c r="BX805" s="67"/>
      <c r="BY805" s="67"/>
      <c r="BZ805" s="67"/>
      <c r="CA805" s="67"/>
      <c r="CB805" s="67"/>
      <c r="CC805" s="67"/>
      <c r="CD805" s="67"/>
      <c r="CE805" s="67"/>
      <c r="CF805" s="67"/>
      <c r="CG805" s="67"/>
      <c r="CH805" s="67"/>
      <c r="CI805" s="67"/>
      <c r="CJ805" s="67"/>
      <c r="CK805" s="67"/>
      <c r="CL805" s="67"/>
      <c r="CM805" s="67"/>
      <c r="CN805" s="67"/>
      <c r="CO805" s="67"/>
    </row>
    <row r="806" spans="1:93" ht="14.2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67"/>
      <c r="X806" s="67"/>
      <c r="Y806" s="67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67"/>
      <c r="BH806" s="67"/>
      <c r="BI806" s="67"/>
      <c r="BJ806" s="67"/>
      <c r="BK806" s="67"/>
      <c r="BL806" s="67"/>
      <c r="BM806" s="67"/>
      <c r="BN806" s="67"/>
      <c r="BO806" s="67"/>
      <c r="BP806" s="67"/>
      <c r="BQ806" s="67"/>
      <c r="BR806" s="67"/>
      <c r="BS806" s="67"/>
      <c r="BT806" s="67"/>
      <c r="BU806" s="67"/>
      <c r="BV806" s="67"/>
      <c r="BW806" s="67"/>
      <c r="BX806" s="67"/>
      <c r="BY806" s="67"/>
      <c r="BZ806" s="67"/>
      <c r="CA806" s="67"/>
      <c r="CB806" s="67"/>
      <c r="CC806" s="67"/>
      <c r="CD806" s="67"/>
      <c r="CE806" s="67"/>
      <c r="CF806" s="67"/>
      <c r="CG806" s="67"/>
      <c r="CH806" s="67"/>
      <c r="CI806" s="67"/>
      <c r="CJ806" s="67"/>
      <c r="CK806" s="67"/>
      <c r="CL806" s="67"/>
      <c r="CM806" s="67"/>
      <c r="CN806" s="67"/>
      <c r="CO806" s="67"/>
    </row>
    <row r="807" spans="1:93" ht="14.2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67"/>
      <c r="X807" s="67"/>
      <c r="Y807" s="67"/>
      <c r="Z807" s="67"/>
      <c r="AA807" s="67"/>
      <c r="AB807" s="67"/>
      <c r="AC807" s="67"/>
      <c r="AD807" s="67"/>
      <c r="AE807" s="67"/>
      <c r="AF807" s="67"/>
      <c r="AG807" s="67"/>
      <c r="AH807" s="67"/>
      <c r="AI807" s="67"/>
      <c r="AJ807" s="67"/>
      <c r="AK807" s="67"/>
      <c r="AL807" s="67"/>
      <c r="AM807" s="67"/>
      <c r="AN807" s="67"/>
      <c r="AO807" s="67"/>
      <c r="AP807" s="67"/>
      <c r="AQ807" s="67"/>
      <c r="AR807" s="67"/>
      <c r="AS807" s="67"/>
      <c r="AT807" s="67"/>
      <c r="AU807" s="67"/>
      <c r="AV807" s="67"/>
      <c r="AW807" s="67"/>
      <c r="AX807" s="67"/>
      <c r="AY807" s="67"/>
      <c r="AZ807" s="67"/>
      <c r="BA807" s="67"/>
      <c r="BB807" s="67"/>
      <c r="BC807" s="67"/>
      <c r="BD807" s="67"/>
      <c r="BE807" s="67"/>
      <c r="BF807" s="67"/>
      <c r="BG807" s="67"/>
      <c r="BH807" s="67"/>
      <c r="BI807" s="67"/>
      <c r="BJ807" s="67"/>
      <c r="BK807" s="67"/>
      <c r="BL807" s="67"/>
      <c r="BM807" s="67"/>
      <c r="BN807" s="67"/>
      <c r="BO807" s="67"/>
      <c r="BP807" s="67"/>
      <c r="BQ807" s="67"/>
      <c r="BR807" s="67"/>
      <c r="BS807" s="67"/>
      <c r="BT807" s="67"/>
      <c r="BU807" s="67"/>
      <c r="BV807" s="67"/>
      <c r="BW807" s="67"/>
      <c r="BX807" s="67"/>
      <c r="BY807" s="67"/>
      <c r="BZ807" s="67"/>
      <c r="CA807" s="67"/>
      <c r="CB807" s="67"/>
      <c r="CC807" s="67"/>
      <c r="CD807" s="67"/>
      <c r="CE807" s="67"/>
      <c r="CF807" s="67"/>
      <c r="CG807" s="67"/>
      <c r="CH807" s="67"/>
      <c r="CI807" s="67"/>
      <c r="CJ807" s="67"/>
      <c r="CK807" s="67"/>
      <c r="CL807" s="67"/>
      <c r="CM807" s="67"/>
      <c r="CN807" s="67"/>
      <c r="CO807" s="67"/>
    </row>
    <row r="808" spans="1:93" ht="14.2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67"/>
      <c r="X808" s="67"/>
      <c r="Y808" s="67"/>
      <c r="Z808" s="67"/>
      <c r="AA808" s="67"/>
      <c r="AB808" s="67"/>
      <c r="AC808" s="67"/>
      <c r="AD808" s="67"/>
      <c r="AE808" s="67"/>
      <c r="AF808" s="67"/>
      <c r="AG808" s="67"/>
      <c r="AH808" s="67"/>
      <c r="AI808" s="67"/>
      <c r="AJ808" s="67"/>
      <c r="AK808" s="67"/>
      <c r="AL808" s="67"/>
      <c r="AM808" s="67"/>
      <c r="AN808" s="67"/>
      <c r="AO808" s="67"/>
      <c r="AP808" s="67"/>
      <c r="AQ808" s="67"/>
      <c r="AR808" s="67"/>
      <c r="AS808" s="67"/>
      <c r="AT808" s="67"/>
      <c r="AU808" s="67"/>
      <c r="AV808" s="67"/>
      <c r="AW808" s="67"/>
      <c r="AX808" s="67"/>
      <c r="AY808" s="67"/>
      <c r="AZ808" s="67"/>
      <c r="BA808" s="67"/>
      <c r="BB808" s="67"/>
      <c r="BC808" s="67"/>
      <c r="BD808" s="67"/>
      <c r="BE808" s="67"/>
      <c r="BF808" s="67"/>
      <c r="BG808" s="67"/>
      <c r="BH808" s="67"/>
      <c r="BI808" s="67"/>
      <c r="BJ808" s="67"/>
      <c r="BK808" s="67"/>
      <c r="BL808" s="67"/>
      <c r="BM808" s="67"/>
      <c r="BN808" s="67"/>
      <c r="BO808" s="67"/>
      <c r="BP808" s="67"/>
      <c r="BQ808" s="67"/>
      <c r="BR808" s="67"/>
      <c r="BS808" s="67"/>
      <c r="BT808" s="67"/>
      <c r="BU808" s="67"/>
      <c r="BV808" s="67"/>
      <c r="BW808" s="67"/>
      <c r="BX808" s="67"/>
      <c r="BY808" s="67"/>
      <c r="BZ808" s="67"/>
      <c r="CA808" s="67"/>
      <c r="CB808" s="67"/>
      <c r="CC808" s="67"/>
      <c r="CD808" s="67"/>
      <c r="CE808" s="67"/>
      <c r="CF808" s="67"/>
      <c r="CG808" s="67"/>
      <c r="CH808" s="67"/>
      <c r="CI808" s="67"/>
      <c r="CJ808" s="67"/>
      <c r="CK808" s="67"/>
      <c r="CL808" s="67"/>
      <c r="CM808" s="67"/>
      <c r="CN808" s="67"/>
      <c r="CO808" s="67"/>
    </row>
    <row r="809" spans="1:93" ht="14.2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67"/>
      <c r="X809" s="67"/>
      <c r="Y809" s="67"/>
      <c r="Z809" s="67"/>
      <c r="AA809" s="67"/>
      <c r="AB809" s="67"/>
      <c r="AC809" s="67"/>
      <c r="AD809" s="67"/>
      <c r="AE809" s="67"/>
      <c r="AF809" s="67"/>
      <c r="AG809" s="67"/>
      <c r="AH809" s="67"/>
      <c r="AI809" s="67"/>
      <c r="AJ809" s="67"/>
      <c r="AK809" s="67"/>
      <c r="AL809" s="67"/>
      <c r="AM809" s="67"/>
      <c r="AN809" s="67"/>
      <c r="AO809" s="67"/>
      <c r="AP809" s="67"/>
      <c r="AQ809" s="67"/>
      <c r="AR809" s="67"/>
      <c r="AS809" s="67"/>
      <c r="AT809" s="67"/>
      <c r="AU809" s="67"/>
      <c r="AV809" s="67"/>
      <c r="AW809" s="67"/>
      <c r="AX809" s="67"/>
      <c r="AY809" s="67"/>
      <c r="AZ809" s="67"/>
      <c r="BA809" s="67"/>
      <c r="BB809" s="67"/>
      <c r="BC809" s="67"/>
      <c r="BD809" s="67"/>
      <c r="BE809" s="67"/>
      <c r="BF809" s="67"/>
      <c r="BG809" s="67"/>
      <c r="BH809" s="67"/>
      <c r="BI809" s="67"/>
      <c r="BJ809" s="67"/>
      <c r="BK809" s="67"/>
      <c r="BL809" s="67"/>
      <c r="BM809" s="67"/>
      <c r="BN809" s="67"/>
      <c r="BO809" s="67"/>
      <c r="BP809" s="67"/>
      <c r="BQ809" s="67"/>
      <c r="BR809" s="67"/>
      <c r="BS809" s="67"/>
      <c r="BT809" s="67"/>
      <c r="BU809" s="67"/>
      <c r="BV809" s="67"/>
      <c r="BW809" s="67"/>
      <c r="BX809" s="67"/>
      <c r="BY809" s="67"/>
      <c r="BZ809" s="67"/>
      <c r="CA809" s="67"/>
      <c r="CB809" s="67"/>
      <c r="CC809" s="67"/>
      <c r="CD809" s="67"/>
      <c r="CE809" s="67"/>
      <c r="CF809" s="67"/>
      <c r="CG809" s="67"/>
      <c r="CH809" s="67"/>
      <c r="CI809" s="67"/>
      <c r="CJ809" s="67"/>
      <c r="CK809" s="67"/>
      <c r="CL809" s="67"/>
      <c r="CM809" s="67"/>
      <c r="CN809" s="67"/>
      <c r="CO809" s="67"/>
    </row>
    <row r="810" spans="1:93" ht="14.2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67"/>
      <c r="X810" s="67"/>
      <c r="Y810" s="67"/>
      <c r="Z810" s="67"/>
      <c r="AA810" s="67"/>
      <c r="AB810" s="67"/>
      <c r="AC810" s="67"/>
      <c r="AD810" s="67"/>
      <c r="AE810" s="67"/>
      <c r="AF810" s="67"/>
      <c r="AG810" s="67"/>
      <c r="AH810" s="67"/>
      <c r="AI810" s="67"/>
      <c r="AJ810" s="67"/>
      <c r="AK810" s="67"/>
      <c r="AL810" s="67"/>
      <c r="AM810" s="67"/>
      <c r="AN810" s="67"/>
      <c r="AO810" s="67"/>
      <c r="AP810" s="67"/>
      <c r="AQ810" s="67"/>
      <c r="AR810" s="67"/>
      <c r="AS810" s="67"/>
      <c r="AT810" s="67"/>
      <c r="AU810" s="67"/>
      <c r="AV810" s="67"/>
      <c r="AW810" s="67"/>
      <c r="AX810" s="67"/>
      <c r="AY810" s="67"/>
      <c r="AZ810" s="67"/>
      <c r="BA810" s="67"/>
      <c r="BB810" s="67"/>
      <c r="BC810" s="67"/>
      <c r="BD810" s="67"/>
      <c r="BE810" s="67"/>
      <c r="BF810" s="67"/>
      <c r="BG810" s="67"/>
      <c r="BH810" s="67"/>
      <c r="BI810" s="67"/>
      <c r="BJ810" s="67"/>
      <c r="BK810" s="67"/>
      <c r="BL810" s="67"/>
      <c r="BM810" s="67"/>
      <c r="BN810" s="67"/>
      <c r="BO810" s="67"/>
      <c r="BP810" s="67"/>
      <c r="BQ810" s="67"/>
      <c r="BR810" s="67"/>
      <c r="BS810" s="67"/>
      <c r="BT810" s="67"/>
      <c r="BU810" s="67"/>
      <c r="BV810" s="67"/>
      <c r="BW810" s="67"/>
      <c r="BX810" s="67"/>
      <c r="BY810" s="67"/>
      <c r="BZ810" s="67"/>
      <c r="CA810" s="67"/>
      <c r="CB810" s="67"/>
      <c r="CC810" s="67"/>
      <c r="CD810" s="67"/>
      <c r="CE810" s="67"/>
      <c r="CF810" s="67"/>
      <c r="CG810" s="67"/>
      <c r="CH810" s="67"/>
      <c r="CI810" s="67"/>
      <c r="CJ810" s="67"/>
      <c r="CK810" s="67"/>
      <c r="CL810" s="67"/>
      <c r="CM810" s="67"/>
      <c r="CN810" s="67"/>
      <c r="CO810" s="67"/>
    </row>
    <row r="811" spans="1:93" ht="14.2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67"/>
      <c r="X811" s="67"/>
      <c r="Y811" s="67"/>
      <c r="Z811" s="67"/>
      <c r="AA811" s="67"/>
      <c r="AB811" s="67"/>
      <c r="AC811" s="67"/>
      <c r="AD811" s="67"/>
      <c r="AE811" s="67"/>
      <c r="AF811" s="67"/>
      <c r="AG811" s="67"/>
      <c r="AH811" s="67"/>
      <c r="AI811" s="67"/>
      <c r="AJ811" s="67"/>
      <c r="AK811" s="67"/>
      <c r="AL811" s="67"/>
      <c r="AM811" s="67"/>
      <c r="AN811" s="67"/>
      <c r="AO811" s="67"/>
      <c r="AP811" s="67"/>
      <c r="AQ811" s="67"/>
      <c r="AR811" s="67"/>
      <c r="AS811" s="67"/>
      <c r="AT811" s="67"/>
      <c r="AU811" s="67"/>
      <c r="AV811" s="67"/>
      <c r="AW811" s="67"/>
      <c r="AX811" s="67"/>
      <c r="AY811" s="67"/>
      <c r="AZ811" s="67"/>
      <c r="BA811" s="67"/>
      <c r="BB811" s="67"/>
      <c r="BC811" s="67"/>
      <c r="BD811" s="67"/>
      <c r="BE811" s="67"/>
      <c r="BF811" s="67"/>
      <c r="BG811" s="67"/>
      <c r="BH811" s="67"/>
      <c r="BI811" s="67"/>
      <c r="BJ811" s="67"/>
      <c r="BK811" s="67"/>
      <c r="BL811" s="67"/>
      <c r="BM811" s="67"/>
      <c r="BN811" s="67"/>
      <c r="BO811" s="67"/>
      <c r="BP811" s="67"/>
      <c r="BQ811" s="67"/>
      <c r="BR811" s="67"/>
      <c r="BS811" s="67"/>
      <c r="BT811" s="67"/>
      <c r="BU811" s="67"/>
      <c r="BV811" s="67"/>
      <c r="BW811" s="67"/>
      <c r="BX811" s="67"/>
      <c r="BY811" s="67"/>
      <c r="BZ811" s="67"/>
      <c r="CA811" s="67"/>
      <c r="CB811" s="67"/>
      <c r="CC811" s="67"/>
      <c r="CD811" s="67"/>
      <c r="CE811" s="67"/>
      <c r="CF811" s="67"/>
      <c r="CG811" s="67"/>
      <c r="CH811" s="67"/>
      <c r="CI811" s="67"/>
      <c r="CJ811" s="67"/>
      <c r="CK811" s="67"/>
      <c r="CL811" s="67"/>
      <c r="CM811" s="67"/>
      <c r="CN811" s="67"/>
      <c r="CO811" s="67"/>
    </row>
    <row r="812" spans="1:93" ht="14.2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67"/>
      <c r="X812" s="67"/>
      <c r="Y812" s="67"/>
      <c r="Z812" s="67"/>
      <c r="AA812" s="67"/>
      <c r="AB812" s="67"/>
      <c r="AC812" s="67"/>
      <c r="AD812" s="67"/>
      <c r="AE812" s="67"/>
      <c r="AF812" s="67"/>
      <c r="AG812" s="67"/>
      <c r="AH812" s="67"/>
      <c r="AI812" s="67"/>
      <c r="AJ812" s="67"/>
      <c r="AK812" s="67"/>
      <c r="AL812" s="67"/>
      <c r="AM812" s="67"/>
      <c r="AN812" s="67"/>
      <c r="AO812" s="67"/>
      <c r="AP812" s="67"/>
      <c r="AQ812" s="67"/>
      <c r="AR812" s="67"/>
      <c r="AS812" s="67"/>
      <c r="AT812" s="67"/>
      <c r="AU812" s="67"/>
      <c r="AV812" s="67"/>
      <c r="AW812" s="67"/>
      <c r="AX812" s="67"/>
      <c r="AY812" s="67"/>
      <c r="AZ812" s="67"/>
      <c r="BA812" s="67"/>
      <c r="BB812" s="67"/>
      <c r="BC812" s="67"/>
      <c r="BD812" s="67"/>
      <c r="BE812" s="67"/>
      <c r="BF812" s="67"/>
      <c r="BG812" s="67"/>
      <c r="BH812" s="67"/>
      <c r="BI812" s="67"/>
      <c r="BJ812" s="67"/>
      <c r="BK812" s="67"/>
      <c r="BL812" s="67"/>
      <c r="BM812" s="67"/>
      <c r="BN812" s="67"/>
      <c r="BO812" s="67"/>
      <c r="BP812" s="67"/>
      <c r="BQ812" s="67"/>
      <c r="BR812" s="67"/>
      <c r="BS812" s="67"/>
      <c r="BT812" s="67"/>
      <c r="BU812" s="67"/>
      <c r="BV812" s="67"/>
      <c r="BW812" s="67"/>
      <c r="BX812" s="67"/>
      <c r="BY812" s="67"/>
      <c r="BZ812" s="67"/>
      <c r="CA812" s="67"/>
      <c r="CB812" s="67"/>
      <c r="CC812" s="67"/>
      <c r="CD812" s="67"/>
      <c r="CE812" s="67"/>
      <c r="CF812" s="67"/>
      <c r="CG812" s="67"/>
      <c r="CH812" s="67"/>
      <c r="CI812" s="67"/>
      <c r="CJ812" s="67"/>
      <c r="CK812" s="67"/>
      <c r="CL812" s="67"/>
      <c r="CM812" s="67"/>
      <c r="CN812" s="67"/>
      <c r="CO812" s="67"/>
    </row>
    <row r="813" spans="1:93" ht="14.2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67"/>
      <c r="X813" s="67"/>
      <c r="Y813" s="67"/>
      <c r="Z813" s="67"/>
      <c r="AA813" s="67"/>
      <c r="AB813" s="67"/>
      <c r="AC813" s="67"/>
      <c r="AD813" s="67"/>
      <c r="AE813" s="67"/>
      <c r="AF813" s="67"/>
      <c r="AG813" s="67"/>
      <c r="AH813" s="67"/>
      <c r="AI813" s="67"/>
      <c r="AJ813" s="67"/>
      <c r="AK813" s="67"/>
      <c r="AL813" s="67"/>
      <c r="AM813" s="67"/>
      <c r="AN813" s="67"/>
      <c r="AO813" s="67"/>
      <c r="AP813" s="67"/>
      <c r="AQ813" s="67"/>
      <c r="AR813" s="67"/>
      <c r="AS813" s="67"/>
      <c r="AT813" s="67"/>
      <c r="AU813" s="67"/>
      <c r="AV813" s="67"/>
      <c r="AW813" s="67"/>
      <c r="AX813" s="67"/>
      <c r="AY813" s="67"/>
      <c r="AZ813" s="67"/>
      <c r="BA813" s="67"/>
      <c r="BB813" s="67"/>
      <c r="BC813" s="67"/>
      <c r="BD813" s="67"/>
      <c r="BE813" s="67"/>
      <c r="BF813" s="67"/>
      <c r="BG813" s="67"/>
      <c r="BH813" s="67"/>
      <c r="BI813" s="67"/>
      <c r="BJ813" s="67"/>
      <c r="BK813" s="67"/>
      <c r="BL813" s="67"/>
      <c r="BM813" s="67"/>
      <c r="BN813" s="67"/>
      <c r="BO813" s="67"/>
      <c r="BP813" s="67"/>
      <c r="BQ813" s="67"/>
      <c r="BR813" s="67"/>
      <c r="BS813" s="67"/>
      <c r="BT813" s="67"/>
      <c r="BU813" s="67"/>
      <c r="BV813" s="67"/>
      <c r="BW813" s="67"/>
      <c r="BX813" s="67"/>
      <c r="BY813" s="67"/>
      <c r="BZ813" s="67"/>
      <c r="CA813" s="67"/>
      <c r="CB813" s="67"/>
      <c r="CC813" s="67"/>
      <c r="CD813" s="67"/>
      <c r="CE813" s="67"/>
      <c r="CF813" s="67"/>
      <c r="CG813" s="67"/>
      <c r="CH813" s="67"/>
      <c r="CI813" s="67"/>
      <c r="CJ813" s="67"/>
      <c r="CK813" s="67"/>
      <c r="CL813" s="67"/>
      <c r="CM813" s="67"/>
      <c r="CN813" s="67"/>
      <c r="CO813" s="67"/>
    </row>
    <row r="814" spans="1:93" ht="14.2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67"/>
      <c r="X814" s="67"/>
      <c r="Y814" s="67"/>
      <c r="Z814" s="67"/>
      <c r="AA814" s="67"/>
      <c r="AB814" s="67"/>
      <c r="AC814" s="67"/>
      <c r="AD814" s="67"/>
      <c r="AE814" s="67"/>
      <c r="AF814" s="67"/>
      <c r="AG814" s="67"/>
      <c r="AH814" s="67"/>
      <c r="AI814" s="67"/>
      <c r="AJ814" s="67"/>
      <c r="AK814" s="67"/>
      <c r="AL814" s="67"/>
      <c r="AM814" s="67"/>
      <c r="AN814" s="67"/>
      <c r="AO814" s="67"/>
      <c r="AP814" s="67"/>
      <c r="AQ814" s="67"/>
      <c r="AR814" s="67"/>
      <c r="AS814" s="67"/>
      <c r="AT814" s="67"/>
      <c r="AU814" s="67"/>
      <c r="AV814" s="67"/>
      <c r="AW814" s="67"/>
      <c r="AX814" s="67"/>
      <c r="AY814" s="67"/>
      <c r="AZ814" s="67"/>
      <c r="BA814" s="67"/>
      <c r="BB814" s="67"/>
      <c r="BC814" s="67"/>
      <c r="BD814" s="67"/>
      <c r="BE814" s="67"/>
      <c r="BF814" s="67"/>
      <c r="BG814" s="67"/>
      <c r="BH814" s="67"/>
      <c r="BI814" s="67"/>
      <c r="BJ814" s="67"/>
      <c r="BK814" s="67"/>
      <c r="BL814" s="67"/>
      <c r="BM814" s="67"/>
      <c r="BN814" s="67"/>
      <c r="BO814" s="67"/>
      <c r="BP814" s="67"/>
      <c r="BQ814" s="67"/>
      <c r="BR814" s="67"/>
      <c r="BS814" s="67"/>
      <c r="BT814" s="67"/>
      <c r="BU814" s="67"/>
      <c r="BV814" s="67"/>
      <c r="BW814" s="67"/>
      <c r="BX814" s="67"/>
      <c r="BY814" s="67"/>
      <c r="BZ814" s="67"/>
      <c r="CA814" s="67"/>
      <c r="CB814" s="67"/>
      <c r="CC814" s="67"/>
      <c r="CD814" s="67"/>
      <c r="CE814" s="67"/>
      <c r="CF814" s="67"/>
      <c r="CG814" s="67"/>
      <c r="CH814" s="67"/>
      <c r="CI814" s="67"/>
      <c r="CJ814" s="67"/>
      <c r="CK814" s="67"/>
      <c r="CL814" s="67"/>
      <c r="CM814" s="67"/>
      <c r="CN814" s="67"/>
      <c r="CO814" s="67"/>
    </row>
    <row r="815" spans="1:93" ht="14.2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67"/>
      <c r="X815" s="67"/>
      <c r="Y815" s="67"/>
      <c r="Z815" s="67"/>
      <c r="AA815" s="67"/>
      <c r="AB815" s="67"/>
      <c r="AC815" s="67"/>
      <c r="AD815" s="67"/>
      <c r="AE815" s="67"/>
      <c r="AF815" s="67"/>
      <c r="AG815" s="67"/>
      <c r="AH815" s="67"/>
      <c r="AI815" s="67"/>
      <c r="AJ815" s="67"/>
      <c r="AK815" s="67"/>
      <c r="AL815" s="67"/>
      <c r="AM815" s="67"/>
      <c r="AN815" s="67"/>
      <c r="AO815" s="67"/>
      <c r="AP815" s="67"/>
      <c r="AQ815" s="67"/>
      <c r="AR815" s="67"/>
      <c r="AS815" s="67"/>
      <c r="AT815" s="67"/>
      <c r="AU815" s="67"/>
      <c r="AV815" s="67"/>
      <c r="AW815" s="67"/>
      <c r="AX815" s="67"/>
      <c r="AY815" s="67"/>
      <c r="AZ815" s="67"/>
      <c r="BA815" s="67"/>
      <c r="BB815" s="67"/>
      <c r="BC815" s="67"/>
      <c r="BD815" s="67"/>
      <c r="BE815" s="67"/>
      <c r="BF815" s="67"/>
      <c r="BG815" s="67"/>
      <c r="BH815" s="67"/>
      <c r="BI815" s="67"/>
      <c r="BJ815" s="67"/>
      <c r="BK815" s="67"/>
      <c r="BL815" s="67"/>
      <c r="BM815" s="67"/>
      <c r="BN815" s="67"/>
      <c r="BO815" s="67"/>
      <c r="BP815" s="67"/>
      <c r="BQ815" s="67"/>
      <c r="BR815" s="67"/>
      <c r="BS815" s="67"/>
      <c r="BT815" s="67"/>
      <c r="BU815" s="67"/>
      <c r="BV815" s="67"/>
      <c r="BW815" s="67"/>
      <c r="BX815" s="67"/>
      <c r="BY815" s="67"/>
      <c r="BZ815" s="67"/>
      <c r="CA815" s="67"/>
      <c r="CB815" s="67"/>
      <c r="CC815" s="67"/>
      <c r="CD815" s="67"/>
      <c r="CE815" s="67"/>
      <c r="CF815" s="67"/>
      <c r="CG815" s="67"/>
      <c r="CH815" s="67"/>
      <c r="CI815" s="67"/>
      <c r="CJ815" s="67"/>
      <c r="CK815" s="67"/>
      <c r="CL815" s="67"/>
      <c r="CM815" s="67"/>
      <c r="CN815" s="67"/>
      <c r="CO815" s="67"/>
    </row>
    <row r="816" spans="1:93" ht="14.2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67"/>
      <c r="X816" s="67"/>
      <c r="Y816" s="67"/>
      <c r="Z816" s="67"/>
      <c r="AA816" s="67"/>
      <c r="AB816" s="67"/>
      <c r="AC816" s="67"/>
      <c r="AD816" s="67"/>
      <c r="AE816" s="67"/>
      <c r="AF816" s="67"/>
      <c r="AG816" s="67"/>
      <c r="AH816" s="67"/>
      <c r="AI816" s="67"/>
      <c r="AJ816" s="67"/>
      <c r="AK816" s="67"/>
      <c r="AL816" s="67"/>
      <c r="AM816" s="67"/>
      <c r="AN816" s="67"/>
      <c r="AO816" s="67"/>
      <c r="AP816" s="67"/>
      <c r="AQ816" s="67"/>
      <c r="AR816" s="67"/>
      <c r="AS816" s="67"/>
      <c r="AT816" s="67"/>
      <c r="AU816" s="67"/>
      <c r="AV816" s="67"/>
      <c r="AW816" s="67"/>
      <c r="AX816" s="67"/>
      <c r="AY816" s="67"/>
      <c r="AZ816" s="67"/>
      <c r="BA816" s="67"/>
      <c r="BB816" s="67"/>
      <c r="BC816" s="67"/>
      <c r="BD816" s="67"/>
      <c r="BE816" s="67"/>
      <c r="BF816" s="67"/>
      <c r="BG816" s="67"/>
      <c r="BH816" s="67"/>
      <c r="BI816" s="67"/>
      <c r="BJ816" s="67"/>
      <c r="BK816" s="67"/>
      <c r="BL816" s="67"/>
      <c r="BM816" s="67"/>
      <c r="BN816" s="67"/>
      <c r="BO816" s="67"/>
      <c r="BP816" s="67"/>
      <c r="BQ816" s="67"/>
      <c r="BR816" s="67"/>
      <c r="BS816" s="67"/>
      <c r="BT816" s="67"/>
      <c r="BU816" s="67"/>
      <c r="BV816" s="67"/>
      <c r="BW816" s="67"/>
      <c r="BX816" s="67"/>
      <c r="BY816" s="67"/>
      <c r="BZ816" s="67"/>
      <c r="CA816" s="67"/>
      <c r="CB816" s="67"/>
      <c r="CC816" s="67"/>
      <c r="CD816" s="67"/>
      <c r="CE816" s="67"/>
      <c r="CF816" s="67"/>
      <c r="CG816" s="67"/>
      <c r="CH816" s="67"/>
      <c r="CI816" s="67"/>
      <c r="CJ816" s="67"/>
      <c r="CK816" s="67"/>
      <c r="CL816" s="67"/>
      <c r="CM816" s="67"/>
      <c r="CN816" s="67"/>
      <c r="CO816" s="67"/>
    </row>
    <row r="817" spans="1:93" ht="14.2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67"/>
      <c r="X817" s="67"/>
      <c r="Y817" s="67"/>
      <c r="Z817" s="67"/>
      <c r="AA817" s="67"/>
      <c r="AB817" s="67"/>
      <c r="AC817" s="67"/>
      <c r="AD817" s="67"/>
      <c r="AE817" s="67"/>
      <c r="AF817" s="67"/>
      <c r="AG817" s="67"/>
      <c r="AH817" s="67"/>
      <c r="AI817" s="67"/>
      <c r="AJ817" s="67"/>
      <c r="AK817" s="67"/>
      <c r="AL817" s="67"/>
      <c r="AM817" s="67"/>
      <c r="AN817" s="67"/>
      <c r="AO817" s="67"/>
      <c r="AP817" s="67"/>
      <c r="AQ817" s="67"/>
      <c r="AR817" s="67"/>
      <c r="AS817" s="67"/>
      <c r="AT817" s="67"/>
      <c r="AU817" s="67"/>
      <c r="AV817" s="67"/>
      <c r="AW817" s="67"/>
      <c r="AX817" s="67"/>
      <c r="AY817" s="67"/>
      <c r="AZ817" s="67"/>
      <c r="BA817" s="67"/>
      <c r="BB817" s="67"/>
      <c r="BC817" s="67"/>
      <c r="BD817" s="67"/>
      <c r="BE817" s="67"/>
      <c r="BF817" s="67"/>
      <c r="BG817" s="67"/>
      <c r="BH817" s="67"/>
      <c r="BI817" s="67"/>
      <c r="BJ817" s="67"/>
      <c r="BK817" s="67"/>
      <c r="BL817" s="67"/>
      <c r="BM817" s="67"/>
      <c r="BN817" s="67"/>
      <c r="BO817" s="67"/>
      <c r="BP817" s="67"/>
      <c r="BQ817" s="67"/>
      <c r="BR817" s="67"/>
      <c r="BS817" s="67"/>
      <c r="BT817" s="67"/>
      <c r="BU817" s="67"/>
      <c r="BV817" s="67"/>
      <c r="BW817" s="67"/>
      <c r="BX817" s="67"/>
      <c r="BY817" s="67"/>
      <c r="BZ817" s="67"/>
      <c r="CA817" s="67"/>
      <c r="CB817" s="67"/>
      <c r="CC817" s="67"/>
      <c r="CD817" s="67"/>
      <c r="CE817" s="67"/>
      <c r="CF817" s="67"/>
      <c r="CG817" s="67"/>
      <c r="CH817" s="67"/>
      <c r="CI817" s="67"/>
      <c r="CJ817" s="67"/>
      <c r="CK817" s="67"/>
      <c r="CL817" s="67"/>
      <c r="CM817" s="67"/>
      <c r="CN817" s="67"/>
      <c r="CO817" s="67"/>
    </row>
    <row r="818" spans="1:93" ht="14.2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67"/>
      <c r="X818" s="67"/>
      <c r="Y818" s="67"/>
      <c r="Z818" s="67"/>
      <c r="AA818" s="67"/>
      <c r="AB818" s="67"/>
      <c r="AC818" s="67"/>
      <c r="AD818" s="67"/>
      <c r="AE818" s="67"/>
      <c r="AF818" s="67"/>
      <c r="AG818" s="67"/>
      <c r="AH818" s="67"/>
      <c r="AI818" s="67"/>
      <c r="AJ818" s="67"/>
      <c r="AK818" s="67"/>
      <c r="AL818" s="67"/>
      <c r="AM818" s="67"/>
      <c r="AN818" s="67"/>
      <c r="AO818" s="67"/>
      <c r="AP818" s="67"/>
      <c r="AQ818" s="67"/>
      <c r="AR818" s="67"/>
      <c r="AS818" s="67"/>
      <c r="AT818" s="67"/>
      <c r="AU818" s="67"/>
      <c r="AV818" s="67"/>
      <c r="AW818" s="67"/>
      <c r="AX818" s="67"/>
      <c r="AY818" s="67"/>
      <c r="AZ818" s="67"/>
      <c r="BA818" s="67"/>
      <c r="BB818" s="67"/>
      <c r="BC818" s="67"/>
      <c r="BD818" s="67"/>
      <c r="BE818" s="67"/>
      <c r="BF818" s="67"/>
      <c r="BG818" s="67"/>
      <c r="BH818" s="67"/>
      <c r="BI818" s="67"/>
      <c r="BJ818" s="67"/>
      <c r="BK818" s="67"/>
      <c r="BL818" s="67"/>
      <c r="BM818" s="67"/>
      <c r="BN818" s="67"/>
      <c r="BO818" s="67"/>
      <c r="BP818" s="67"/>
      <c r="BQ818" s="67"/>
      <c r="BR818" s="67"/>
      <c r="BS818" s="67"/>
      <c r="BT818" s="67"/>
      <c r="BU818" s="67"/>
      <c r="BV818" s="67"/>
      <c r="BW818" s="67"/>
      <c r="BX818" s="67"/>
      <c r="BY818" s="67"/>
      <c r="BZ818" s="67"/>
      <c r="CA818" s="67"/>
      <c r="CB818" s="67"/>
      <c r="CC818" s="67"/>
      <c r="CD818" s="67"/>
      <c r="CE818" s="67"/>
      <c r="CF818" s="67"/>
      <c r="CG818" s="67"/>
      <c r="CH818" s="67"/>
      <c r="CI818" s="67"/>
      <c r="CJ818" s="67"/>
      <c r="CK818" s="67"/>
      <c r="CL818" s="67"/>
      <c r="CM818" s="67"/>
      <c r="CN818" s="67"/>
      <c r="CO818" s="67"/>
    </row>
    <row r="819" spans="1:93" ht="14.2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67"/>
      <c r="X819" s="67"/>
      <c r="Y819" s="67"/>
      <c r="Z819" s="67"/>
      <c r="AA819" s="67"/>
      <c r="AB819" s="67"/>
      <c r="AC819" s="67"/>
      <c r="AD819" s="67"/>
      <c r="AE819" s="67"/>
      <c r="AF819" s="67"/>
      <c r="AG819" s="67"/>
      <c r="AH819" s="67"/>
      <c r="AI819" s="67"/>
      <c r="AJ819" s="67"/>
      <c r="AK819" s="67"/>
      <c r="AL819" s="67"/>
      <c r="AM819" s="67"/>
      <c r="AN819" s="67"/>
      <c r="AO819" s="67"/>
      <c r="AP819" s="67"/>
      <c r="AQ819" s="67"/>
      <c r="AR819" s="67"/>
      <c r="AS819" s="67"/>
      <c r="AT819" s="67"/>
      <c r="AU819" s="67"/>
      <c r="AV819" s="67"/>
      <c r="AW819" s="67"/>
      <c r="AX819" s="67"/>
      <c r="AY819" s="67"/>
      <c r="AZ819" s="67"/>
      <c r="BA819" s="67"/>
      <c r="BB819" s="67"/>
      <c r="BC819" s="67"/>
      <c r="BD819" s="67"/>
      <c r="BE819" s="67"/>
      <c r="BF819" s="67"/>
      <c r="BG819" s="67"/>
      <c r="BH819" s="67"/>
      <c r="BI819" s="67"/>
      <c r="BJ819" s="67"/>
      <c r="BK819" s="67"/>
      <c r="BL819" s="67"/>
      <c r="BM819" s="67"/>
      <c r="BN819" s="67"/>
      <c r="BO819" s="67"/>
      <c r="BP819" s="67"/>
      <c r="BQ819" s="67"/>
      <c r="BR819" s="67"/>
      <c r="BS819" s="67"/>
      <c r="BT819" s="67"/>
      <c r="BU819" s="67"/>
      <c r="BV819" s="67"/>
      <c r="BW819" s="67"/>
      <c r="BX819" s="67"/>
      <c r="BY819" s="67"/>
      <c r="BZ819" s="67"/>
      <c r="CA819" s="67"/>
      <c r="CB819" s="67"/>
      <c r="CC819" s="67"/>
      <c r="CD819" s="67"/>
      <c r="CE819" s="67"/>
      <c r="CF819" s="67"/>
      <c r="CG819" s="67"/>
      <c r="CH819" s="67"/>
      <c r="CI819" s="67"/>
      <c r="CJ819" s="67"/>
      <c r="CK819" s="67"/>
      <c r="CL819" s="67"/>
      <c r="CM819" s="67"/>
      <c r="CN819" s="67"/>
      <c r="CO819" s="67"/>
    </row>
    <row r="820" spans="1:93" ht="14.2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67"/>
      <c r="X820" s="67"/>
      <c r="Y820" s="67"/>
      <c r="Z820" s="67"/>
      <c r="AA820" s="67"/>
      <c r="AB820" s="67"/>
      <c r="AC820" s="67"/>
      <c r="AD820" s="67"/>
      <c r="AE820" s="67"/>
      <c r="AF820" s="67"/>
      <c r="AG820" s="67"/>
      <c r="AH820" s="67"/>
      <c r="AI820" s="67"/>
      <c r="AJ820" s="67"/>
      <c r="AK820" s="67"/>
      <c r="AL820" s="67"/>
      <c r="AM820" s="67"/>
      <c r="AN820" s="67"/>
      <c r="AO820" s="67"/>
      <c r="AP820" s="67"/>
      <c r="AQ820" s="67"/>
      <c r="AR820" s="67"/>
      <c r="AS820" s="67"/>
      <c r="AT820" s="67"/>
      <c r="AU820" s="67"/>
      <c r="AV820" s="67"/>
      <c r="AW820" s="67"/>
      <c r="AX820" s="67"/>
      <c r="AY820" s="67"/>
      <c r="AZ820" s="67"/>
      <c r="BA820" s="67"/>
      <c r="BB820" s="67"/>
      <c r="BC820" s="67"/>
      <c r="BD820" s="67"/>
      <c r="BE820" s="67"/>
      <c r="BF820" s="67"/>
      <c r="BG820" s="67"/>
      <c r="BH820" s="67"/>
      <c r="BI820" s="67"/>
      <c r="BJ820" s="67"/>
      <c r="BK820" s="67"/>
      <c r="BL820" s="67"/>
      <c r="BM820" s="67"/>
      <c r="BN820" s="67"/>
      <c r="BO820" s="67"/>
      <c r="BP820" s="67"/>
      <c r="BQ820" s="67"/>
      <c r="BR820" s="67"/>
      <c r="BS820" s="67"/>
      <c r="BT820" s="67"/>
      <c r="BU820" s="67"/>
      <c r="BV820" s="67"/>
      <c r="BW820" s="67"/>
      <c r="BX820" s="67"/>
      <c r="BY820" s="67"/>
      <c r="BZ820" s="67"/>
      <c r="CA820" s="67"/>
      <c r="CB820" s="67"/>
      <c r="CC820" s="67"/>
      <c r="CD820" s="67"/>
      <c r="CE820" s="67"/>
      <c r="CF820" s="67"/>
      <c r="CG820" s="67"/>
      <c r="CH820" s="67"/>
      <c r="CI820" s="67"/>
      <c r="CJ820" s="67"/>
      <c r="CK820" s="67"/>
      <c r="CL820" s="67"/>
      <c r="CM820" s="67"/>
      <c r="CN820" s="67"/>
      <c r="CO820" s="67"/>
    </row>
    <row r="821" spans="1:93" ht="14.2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67"/>
      <c r="X821" s="67"/>
      <c r="Y821" s="67"/>
      <c r="Z821" s="67"/>
      <c r="AA821" s="67"/>
      <c r="AB821" s="67"/>
      <c r="AC821" s="67"/>
      <c r="AD821" s="67"/>
      <c r="AE821" s="67"/>
      <c r="AF821" s="67"/>
      <c r="AG821" s="67"/>
      <c r="AH821" s="67"/>
      <c r="AI821" s="67"/>
      <c r="AJ821" s="67"/>
      <c r="AK821" s="67"/>
      <c r="AL821" s="67"/>
      <c r="AM821" s="67"/>
      <c r="AN821" s="67"/>
      <c r="AO821" s="67"/>
      <c r="AP821" s="67"/>
      <c r="AQ821" s="67"/>
      <c r="AR821" s="67"/>
      <c r="AS821" s="67"/>
      <c r="AT821" s="67"/>
      <c r="AU821" s="67"/>
      <c r="AV821" s="67"/>
      <c r="AW821" s="67"/>
      <c r="AX821" s="67"/>
      <c r="AY821" s="67"/>
      <c r="AZ821" s="67"/>
      <c r="BA821" s="67"/>
      <c r="BB821" s="67"/>
      <c r="BC821" s="67"/>
      <c r="BD821" s="67"/>
      <c r="BE821" s="67"/>
      <c r="BF821" s="67"/>
      <c r="BG821" s="67"/>
      <c r="BH821" s="67"/>
      <c r="BI821" s="67"/>
      <c r="BJ821" s="67"/>
      <c r="BK821" s="67"/>
      <c r="BL821" s="67"/>
      <c r="BM821" s="67"/>
      <c r="BN821" s="67"/>
      <c r="BO821" s="67"/>
      <c r="BP821" s="67"/>
      <c r="BQ821" s="67"/>
      <c r="BR821" s="67"/>
      <c r="BS821" s="67"/>
      <c r="BT821" s="67"/>
      <c r="BU821" s="67"/>
      <c r="BV821" s="67"/>
      <c r="BW821" s="67"/>
      <c r="BX821" s="67"/>
      <c r="BY821" s="67"/>
      <c r="BZ821" s="67"/>
      <c r="CA821" s="67"/>
      <c r="CB821" s="67"/>
      <c r="CC821" s="67"/>
      <c r="CD821" s="67"/>
      <c r="CE821" s="67"/>
      <c r="CF821" s="67"/>
      <c r="CG821" s="67"/>
      <c r="CH821" s="67"/>
      <c r="CI821" s="67"/>
      <c r="CJ821" s="67"/>
      <c r="CK821" s="67"/>
      <c r="CL821" s="67"/>
      <c r="CM821" s="67"/>
      <c r="CN821" s="67"/>
      <c r="CO821" s="67"/>
    </row>
    <row r="822" spans="1:93" ht="14.2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67"/>
      <c r="X822" s="67"/>
      <c r="Y822" s="67"/>
      <c r="Z822" s="67"/>
      <c r="AA822" s="67"/>
      <c r="AB822" s="67"/>
      <c r="AC822" s="67"/>
      <c r="AD822" s="67"/>
      <c r="AE822" s="67"/>
      <c r="AF822" s="67"/>
      <c r="AG822" s="67"/>
      <c r="AH822" s="67"/>
      <c r="AI822" s="67"/>
      <c r="AJ822" s="67"/>
      <c r="AK822" s="67"/>
      <c r="AL822" s="67"/>
      <c r="AM822" s="67"/>
      <c r="AN822" s="67"/>
      <c r="AO822" s="67"/>
      <c r="AP822" s="67"/>
      <c r="AQ822" s="67"/>
      <c r="AR822" s="67"/>
      <c r="AS822" s="67"/>
      <c r="AT822" s="67"/>
      <c r="AU822" s="67"/>
      <c r="AV822" s="67"/>
      <c r="AW822" s="67"/>
      <c r="AX822" s="67"/>
      <c r="AY822" s="67"/>
      <c r="AZ822" s="67"/>
      <c r="BA822" s="67"/>
      <c r="BB822" s="67"/>
      <c r="BC822" s="67"/>
      <c r="BD822" s="67"/>
      <c r="BE822" s="67"/>
      <c r="BF822" s="67"/>
      <c r="BG822" s="67"/>
      <c r="BH822" s="67"/>
      <c r="BI822" s="67"/>
      <c r="BJ822" s="67"/>
      <c r="BK822" s="67"/>
      <c r="BL822" s="67"/>
      <c r="BM822" s="67"/>
      <c r="BN822" s="67"/>
      <c r="BO822" s="67"/>
      <c r="BP822" s="67"/>
      <c r="BQ822" s="67"/>
      <c r="BR822" s="67"/>
      <c r="BS822" s="67"/>
      <c r="BT822" s="67"/>
      <c r="BU822" s="67"/>
      <c r="BV822" s="67"/>
      <c r="BW822" s="67"/>
      <c r="BX822" s="67"/>
      <c r="BY822" s="67"/>
      <c r="BZ822" s="67"/>
      <c r="CA822" s="67"/>
      <c r="CB822" s="67"/>
      <c r="CC822" s="67"/>
      <c r="CD822" s="67"/>
      <c r="CE822" s="67"/>
      <c r="CF822" s="67"/>
      <c r="CG822" s="67"/>
      <c r="CH822" s="67"/>
      <c r="CI822" s="67"/>
      <c r="CJ822" s="67"/>
      <c r="CK822" s="67"/>
      <c r="CL822" s="67"/>
      <c r="CM822" s="67"/>
      <c r="CN822" s="67"/>
      <c r="CO822" s="67"/>
    </row>
    <row r="823" spans="1:93" ht="14.2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67"/>
      <c r="X823" s="67"/>
      <c r="Y823" s="67"/>
      <c r="Z823" s="67"/>
      <c r="AA823" s="67"/>
      <c r="AB823" s="67"/>
      <c r="AC823" s="67"/>
      <c r="AD823" s="67"/>
      <c r="AE823" s="67"/>
      <c r="AF823" s="67"/>
      <c r="AG823" s="67"/>
      <c r="AH823" s="67"/>
      <c r="AI823" s="67"/>
      <c r="AJ823" s="67"/>
      <c r="AK823" s="67"/>
      <c r="AL823" s="67"/>
      <c r="AM823" s="67"/>
      <c r="AN823" s="67"/>
      <c r="AO823" s="67"/>
      <c r="AP823" s="67"/>
      <c r="AQ823" s="67"/>
      <c r="AR823" s="67"/>
      <c r="AS823" s="67"/>
      <c r="AT823" s="67"/>
      <c r="AU823" s="67"/>
      <c r="AV823" s="67"/>
      <c r="AW823" s="67"/>
      <c r="AX823" s="67"/>
      <c r="AY823" s="67"/>
      <c r="AZ823" s="67"/>
      <c r="BA823" s="67"/>
      <c r="BB823" s="67"/>
      <c r="BC823" s="67"/>
      <c r="BD823" s="67"/>
      <c r="BE823" s="67"/>
      <c r="BF823" s="67"/>
      <c r="BG823" s="67"/>
      <c r="BH823" s="67"/>
      <c r="BI823" s="67"/>
      <c r="BJ823" s="67"/>
      <c r="BK823" s="67"/>
      <c r="BL823" s="67"/>
      <c r="BM823" s="67"/>
      <c r="BN823" s="67"/>
      <c r="BO823" s="67"/>
      <c r="BP823" s="67"/>
      <c r="BQ823" s="67"/>
      <c r="BR823" s="67"/>
      <c r="BS823" s="67"/>
      <c r="BT823" s="67"/>
      <c r="BU823" s="67"/>
      <c r="BV823" s="67"/>
      <c r="BW823" s="67"/>
      <c r="BX823" s="67"/>
      <c r="BY823" s="67"/>
      <c r="BZ823" s="67"/>
      <c r="CA823" s="67"/>
      <c r="CB823" s="67"/>
      <c r="CC823" s="67"/>
      <c r="CD823" s="67"/>
      <c r="CE823" s="67"/>
      <c r="CF823" s="67"/>
      <c r="CG823" s="67"/>
      <c r="CH823" s="67"/>
      <c r="CI823" s="67"/>
      <c r="CJ823" s="67"/>
      <c r="CK823" s="67"/>
      <c r="CL823" s="67"/>
      <c r="CM823" s="67"/>
      <c r="CN823" s="67"/>
      <c r="CO823" s="67"/>
    </row>
    <row r="824" spans="1:93" ht="14.2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67"/>
      <c r="X824" s="67"/>
      <c r="Y824" s="67"/>
      <c r="Z824" s="67"/>
      <c r="AA824" s="67"/>
      <c r="AB824" s="67"/>
      <c r="AC824" s="67"/>
      <c r="AD824" s="67"/>
      <c r="AE824" s="67"/>
      <c r="AF824" s="67"/>
      <c r="AG824" s="67"/>
      <c r="AH824" s="67"/>
      <c r="AI824" s="67"/>
      <c r="AJ824" s="67"/>
      <c r="AK824" s="67"/>
      <c r="AL824" s="67"/>
      <c r="AM824" s="67"/>
      <c r="AN824" s="67"/>
      <c r="AO824" s="67"/>
      <c r="AP824" s="67"/>
      <c r="AQ824" s="67"/>
      <c r="AR824" s="67"/>
      <c r="AS824" s="67"/>
      <c r="AT824" s="67"/>
      <c r="AU824" s="67"/>
      <c r="AV824" s="67"/>
      <c r="AW824" s="67"/>
      <c r="AX824" s="67"/>
      <c r="AY824" s="67"/>
      <c r="AZ824" s="67"/>
      <c r="BA824" s="67"/>
      <c r="BB824" s="67"/>
      <c r="BC824" s="67"/>
      <c r="BD824" s="67"/>
      <c r="BE824" s="67"/>
      <c r="BF824" s="67"/>
      <c r="BG824" s="67"/>
      <c r="BH824" s="67"/>
      <c r="BI824" s="67"/>
      <c r="BJ824" s="67"/>
      <c r="BK824" s="67"/>
      <c r="BL824" s="67"/>
      <c r="BM824" s="67"/>
      <c r="BN824" s="67"/>
      <c r="BO824" s="67"/>
      <c r="BP824" s="67"/>
      <c r="BQ824" s="67"/>
      <c r="BR824" s="67"/>
      <c r="BS824" s="67"/>
      <c r="BT824" s="67"/>
      <c r="BU824" s="67"/>
      <c r="BV824" s="67"/>
      <c r="BW824" s="67"/>
      <c r="BX824" s="67"/>
      <c r="BY824" s="67"/>
      <c r="BZ824" s="67"/>
      <c r="CA824" s="67"/>
      <c r="CB824" s="67"/>
      <c r="CC824" s="67"/>
      <c r="CD824" s="67"/>
      <c r="CE824" s="67"/>
      <c r="CF824" s="67"/>
      <c r="CG824" s="67"/>
      <c r="CH824" s="67"/>
      <c r="CI824" s="67"/>
      <c r="CJ824" s="67"/>
      <c r="CK824" s="67"/>
      <c r="CL824" s="67"/>
      <c r="CM824" s="67"/>
      <c r="CN824" s="67"/>
      <c r="CO824" s="67"/>
    </row>
    <row r="825" spans="1:93" ht="14.2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67"/>
      <c r="X825" s="67"/>
      <c r="Y825" s="67"/>
      <c r="Z825" s="67"/>
      <c r="AA825" s="67"/>
      <c r="AB825" s="67"/>
      <c r="AC825" s="67"/>
      <c r="AD825" s="67"/>
      <c r="AE825" s="67"/>
      <c r="AF825" s="67"/>
      <c r="AG825" s="67"/>
      <c r="AH825" s="67"/>
      <c r="AI825" s="67"/>
      <c r="AJ825" s="67"/>
      <c r="AK825" s="67"/>
      <c r="AL825" s="67"/>
      <c r="AM825" s="67"/>
      <c r="AN825" s="67"/>
      <c r="AO825" s="67"/>
      <c r="AP825" s="67"/>
      <c r="AQ825" s="67"/>
      <c r="AR825" s="67"/>
      <c r="AS825" s="67"/>
      <c r="AT825" s="67"/>
      <c r="AU825" s="67"/>
      <c r="AV825" s="67"/>
      <c r="AW825" s="67"/>
      <c r="AX825" s="67"/>
      <c r="AY825" s="67"/>
      <c r="AZ825" s="67"/>
      <c r="BA825" s="67"/>
      <c r="BB825" s="67"/>
      <c r="BC825" s="67"/>
      <c r="BD825" s="67"/>
      <c r="BE825" s="67"/>
      <c r="BF825" s="67"/>
      <c r="BG825" s="67"/>
      <c r="BH825" s="67"/>
      <c r="BI825" s="67"/>
      <c r="BJ825" s="67"/>
      <c r="BK825" s="67"/>
      <c r="BL825" s="67"/>
      <c r="BM825" s="67"/>
      <c r="BN825" s="67"/>
      <c r="BO825" s="67"/>
      <c r="BP825" s="67"/>
      <c r="BQ825" s="67"/>
      <c r="BR825" s="67"/>
      <c r="BS825" s="67"/>
      <c r="BT825" s="67"/>
      <c r="BU825" s="67"/>
      <c r="BV825" s="67"/>
      <c r="BW825" s="67"/>
      <c r="BX825" s="67"/>
      <c r="BY825" s="67"/>
      <c r="BZ825" s="67"/>
      <c r="CA825" s="67"/>
      <c r="CB825" s="67"/>
      <c r="CC825" s="67"/>
      <c r="CD825" s="67"/>
      <c r="CE825" s="67"/>
      <c r="CF825" s="67"/>
      <c r="CG825" s="67"/>
      <c r="CH825" s="67"/>
      <c r="CI825" s="67"/>
      <c r="CJ825" s="67"/>
      <c r="CK825" s="67"/>
      <c r="CL825" s="67"/>
      <c r="CM825" s="67"/>
      <c r="CN825" s="67"/>
      <c r="CO825" s="67"/>
    </row>
    <row r="826" spans="1:93" ht="14.2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67"/>
      <c r="X826" s="67"/>
      <c r="Y826" s="67"/>
      <c r="Z826" s="67"/>
      <c r="AA826" s="67"/>
      <c r="AB826" s="67"/>
      <c r="AC826" s="67"/>
      <c r="AD826" s="67"/>
      <c r="AE826" s="67"/>
      <c r="AF826" s="67"/>
      <c r="AG826" s="67"/>
      <c r="AH826" s="67"/>
      <c r="AI826" s="67"/>
      <c r="AJ826" s="67"/>
      <c r="AK826" s="67"/>
      <c r="AL826" s="67"/>
      <c r="AM826" s="67"/>
      <c r="AN826" s="67"/>
      <c r="AO826" s="67"/>
      <c r="AP826" s="67"/>
      <c r="AQ826" s="67"/>
      <c r="AR826" s="67"/>
      <c r="AS826" s="67"/>
      <c r="AT826" s="67"/>
      <c r="AU826" s="67"/>
      <c r="AV826" s="67"/>
      <c r="AW826" s="67"/>
      <c r="AX826" s="67"/>
      <c r="AY826" s="67"/>
      <c r="AZ826" s="67"/>
      <c r="BA826" s="67"/>
      <c r="BB826" s="67"/>
      <c r="BC826" s="67"/>
      <c r="BD826" s="67"/>
      <c r="BE826" s="67"/>
      <c r="BF826" s="67"/>
      <c r="BG826" s="67"/>
      <c r="BH826" s="67"/>
      <c r="BI826" s="67"/>
      <c r="BJ826" s="67"/>
      <c r="BK826" s="67"/>
      <c r="BL826" s="67"/>
      <c r="BM826" s="67"/>
      <c r="BN826" s="67"/>
      <c r="BO826" s="67"/>
      <c r="BP826" s="67"/>
      <c r="BQ826" s="67"/>
      <c r="BR826" s="67"/>
      <c r="BS826" s="67"/>
      <c r="BT826" s="67"/>
      <c r="BU826" s="67"/>
      <c r="BV826" s="67"/>
      <c r="BW826" s="67"/>
      <c r="BX826" s="67"/>
      <c r="BY826" s="67"/>
      <c r="BZ826" s="67"/>
      <c r="CA826" s="67"/>
      <c r="CB826" s="67"/>
      <c r="CC826" s="67"/>
      <c r="CD826" s="67"/>
      <c r="CE826" s="67"/>
      <c r="CF826" s="67"/>
      <c r="CG826" s="67"/>
      <c r="CH826" s="67"/>
      <c r="CI826" s="67"/>
      <c r="CJ826" s="67"/>
      <c r="CK826" s="67"/>
      <c r="CL826" s="67"/>
      <c r="CM826" s="67"/>
      <c r="CN826" s="67"/>
      <c r="CO826" s="67"/>
    </row>
    <row r="827" spans="1:93" ht="14.2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67"/>
      <c r="X827" s="67"/>
      <c r="Y827" s="67"/>
      <c r="Z827" s="67"/>
      <c r="AA827" s="67"/>
      <c r="AB827" s="67"/>
      <c r="AC827" s="67"/>
      <c r="AD827" s="67"/>
      <c r="AE827" s="67"/>
      <c r="AF827" s="67"/>
      <c r="AG827" s="67"/>
      <c r="AH827" s="67"/>
      <c r="AI827" s="67"/>
      <c r="AJ827" s="67"/>
      <c r="AK827" s="67"/>
      <c r="AL827" s="67"/>
      <c r="AM827" s="67"/>
      <c r="AN827" s="67"/>
      <c r="AO827" s="67"/>
      <c r="AP827" s="67"/>
      <c r="AQ827" s="67"/>
      <c r="AR827" s="67"/>
      <c r="AS827" s="67"/>
      <c r="AT827" s="67"/>
      <c r="AU827" s="67"/>
      <c r="AV827" s="67"/>
      <c r="AW827" s="67"/>
      <c r="AX827" s="67"/>
      <c r="AY827" s="67"/>
      <c r="AZ827" s="67"/>
      <c r="BA827" s="67"/>
      <c r="BB827" s="67"/>
      <c r="BC827" s="67"/>
      <c r="BD827" s="67"/>
      <c r="BE827" s="67"/>
      <c r="BF827" s="67"/>
      <c r="BG827" s="67"/>
      <c r="BH827" s="67"/>
      <c r="BI827" s="67"/>
      <c r="BJ827" s="67"/>
      <c r="BK827" s="67"/>
      <c r="BL827" s="67"/>
      <c r="BM827" s="67"/>
      <c r="BN827" s="67"/>
      <c r="BO827" s="67"/>
      <c r="BP827" s="67"/>
      <c r="BQ827" s="67"/>
      <c r="BR827" s="67"/>
      <c r="BS827" s="67"/>
      <c r="BT827" s="67"/>
      <c r="BU827" s="67"/>
      <c r="BV827" s="67"/>
      <c r="BW827" s="67"/>
      <c r="BX827" s="67"/>
      <c r="BY827" s="67"/>
      <c r="BZ827" s="67"/>
      <c r="CA827" s="67"/>
      <c r="CB827" s="67"/>
      <c r="CC827" s="67"/>
      <c r="CD827" s="67"/>
      <c r="CE827" s="67"/>
      <c r="CF827" s="67"/>
      <c r="CG827" s="67"/>
      <c r="CH827" s="67"/>
      <c r="CI827" s="67"/>
      <c r="CJ827" s="67"/>
      <c r="CK827" s="67"/>
      <c r="CL827" s="67"/>
      <c r="CM827" s="67"/>
      <c r="CN827" s="67"/>
      <c r="CO827" s="67"/>
    </row>
    <row r="828" spans="1:93" ht="14.2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67"/>
      <c r="X828" s="67"/>
      <c r="Y828" s="67"/>
      <c r="Z828" s="67"/>
      <c r="AA828" s="67"/>
      <c r="AB828" s="67"/>
      <c r="AC828" s="67"/>
      <c r="AD828" s="67"/>
      <c r="AE828" s="67"/>
      <c r="AF828" s="67"/>
      <c r="AG828" s="67"/>
      <c r="AH828" s="67"/>
      <c r="AI828" s="67"/>
      <c r="AJ828" s="67"/>
      <c r="AK828" s="67"/>
      <c r="AL828" s="67"/>
      <c r="AM828" s="67"/>
      <c r="AN828" s="67"/>
      <c r="AO828" s="67"/>
      <c r="AP828" s="67"/>
      <c r="AQ828" s="67"/>
      <c r="AR828" s="67"/>
      <c r="AS828" s="67"/>
      <c r="AT828" s="67"/>
      <c r="AU828" s="67"/>
      <c r="AV828" s="67"/>
      <c r="AW828" s="67"/>
      <c r="AX828" s="67"/>
      <c r="AY828" s="67"/>
      <c r="AZ828" s="67"/>
      <c r="BA828" s="67"/>
      <c r="BB828" s="67"/>
      <c r="BC828" s="67"/>
      <c r="BD828" s="67"/>
      <c r="BE828" s="67"/>
      <c r="BF828" s="67"/>
      <c r="BG828" s="67"/>
      <c r="BH828" s="67"/>
      <c r="BI828" s="67"/>
      <c r="BJ828" s="67"/>
      <c r="BK828" s="67"/>
      <c r="BL828" s="67"/>
      <c r="BM828" s="67"/>
      <c r="BN828" s="67"/>
      <c r="BO828" s="67"/>
      <c r="BP828" s="67"/>
      <c r="BQ828" s="67"/>
      <c r="BR828" s="67"/>
      <c r="BS828" s="67"/>
      <c r="BT828" s="67"/>
      <c r="BU828" s="67"/>
      <c r="BV828" s="67"/>
      <c r="BW828" s="67"/>
      <c r="BX828" s="67"/>
      <c r="BY828" s="67"/>
      <c r="BZ828" s="67"/>
      <c r="CA828" s="67"/>
      <c r="CB828" s="67"/>
      <c r="CC828" s="67"/>
      <c r="CD828" s="67"/>
      <c r="CE828" s="67"/>
      <c r="CF828" s="67"/>
      <c r="CG828" s="67"/>
      <c r="CH828" s="67"/>
      <c r="CI828" s="67"/>
      <c r="CJ828" s="67"/>
      <c r="CK828" s="67"/>
      <c r="CL828" s="67"/>
      <c r="CM828" s="67"/>
      <c r="CN828" s="67"/>
      <c r="CO828" s="67"/>
    </row>
    <row r="829" spans="1:93" ht="14.2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67"/>
      <c r="X829" s="67"/>
      <c r="Y829" s="67"/>
      <c r="Z829" s="67"/>
      <c r="AA829" s="67"/>
      <c r="AB829" s="67"/>
      <c r="AC829" s="67"/>
      <c r="AD829" s="67"/>
      <c r="AE829" s="67"/>
      <c r="AF829" s="67"/>
      <c r="AG829" s="67"/>
      <c r="AH829" s="67"/>
      <c r="AI829" s="67"/>
      <c r="AJ829" s="67"/>
      <c r="AK829" s="67"/>
      <c r="AL829" s="67"/>
      <c r="AM829" s="67"/>
      <c r="AN829" s="67"/>
      <c r="AO829" s="67"/>
      <c r="AP829" s="67"/>
      <c r="AQ829" s="67"/>
      <c r="AR829" s="67"/>
      <c r="AS829" s="67"/>
      <c r="AT829" s="67"/>
      <c r="AU829" s="67"/>
      <c r="AV829" s="67"/>
      <c r="AW829" s="67"/>
      <c r="AX829" s="67"/>
      <c r="AY829" s="67"/>
      <c r="AZ829" s="67"/>
      <c r="BA829" s="67"/>
      <c r="BB829" s="67"/>
      <c r="BC829" s="67"/>
      <c r="BD829" s="67"/>
      <c r="BE829" s="67"/>
      <c r="BF829" s="67"/>
      <c r="BG829" s="67"/>
      <c r="BH829" s="67"/>
      <c r="BI829" s="67"/>
      <c r="BJ829" s="67"/>
      <c r="BK829" s="67"/>
      <c r="BL829" s="67"/>
      <c r="BM829" s="67"/>
      <c r="BN829" s="67"/>
      <c r="BO829" s="67"/>
      <c r="BP829" s="67"/>
      <c r="BQ829" s="67"/>
      <c r="BR829" s="67"/>
      <c r="BS829" s="67"/>
      <c r="BT829" s="67"/>
      <c r="BU829" s="67"/>
      <c r="BV829" s="67"/>
      <c r="BW829" s="67"/>
      <c r="BX829" s="67"/>
      <c r="BY829" s="67"/>
      <c r="BZ829" s="67"/>
      <c r="CA829" s="67"/>
      <c r="CB829" s="67"/>
      <c r="CC829" s="67"/>
      <c r="CD829" s="67"/>
      <c r="CE829" s="67"/>
      <c r="CF829" s="67"/>
      <c r="CG829" s="67"/>
      <c r="CH829" s="67"/>
      <c r="CI829" s="67"/>
      <c r="CJ829" s="67"/>
      <c r="CK829" s="67"/>
      <c r="CL829" s="67"/>
      <c r="CM829" s="67"/>
      <c r="CN829" s="67"/>
      <c r="CO829" s="67"/>
    </row>
    <row r="830" spans="1:93" ht="14.2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67"/>
      <c r="X830" s="67"/>
      <c r="Y830" s="67"/>
      <c r="Z830" s="67"/>
      <c r="AA830" s="67"/>
      <c r="AB830" s="67"/>
      <c r="AC830" s="67"/>
      <c r="AD830" s="67"/>
      <c r="AE830" s="67"/>
      <c r="AF830" s="67"/>
      <c r="AG830" s="67"/>
      <c r="AH830" s="67"/>
      <c r="AI830" s="67"/>
      <c r="AJ830" s="67"/>
      <c r="AK830" s="67"/>
      <c r="AL830" s="67"/>
      <c r="AM830" s="67"/>
      <c r="AN830" s="67"/>
      <c r="AO830" s="67"/>
      <c r="AP830" s="67"/>
      <c r="AQ830" s="67"/>
      <c r="AR830" s="67"/>
      <c r="AS830" s="67"/>
      <c r="AT830" s="67"/>
      <c r="AU830" s="67"/>
      <c r="AV830" s="67"/>
      <c r="AW830" s="67"/>
      <c r="AX830" s="67"/>
      <c r="AY830" s="67"/>
      <c r="AZ830" s="67"/>
      <c r="BA830" s="67"/>
      <c r="BB830" s="67"/>
      <c r="BC830" s="67"/>
      <c r="BD830" s="67"/>
      <c r="BE830" s="67"/>
      <c r="BF830" s="67"/>
      <c r="BG830" s="67"/>
      <c r="BH830" s="67"/>
      <c r="BI830" s="67"/>
      <c r="BJ830" s="67"/>
      <c r="BK830" s="67"/>
      <c r="BL830" s="67"/>
      <c r="BM830" s="67"/>
      <c r="BN830" s="67"/>
      <c r="BO830" s="67"/>
      <c r="BP830" s="67"/>
      <c r="BQ830" s="67"/>
      <c r="BR830" s="67"/>
      <c r="BS830" s="67"/>
      <c r="BT830" s="67"/>
      <c r="BU830" s="67"/>
      <c r="BV830" s="67"/>
      <c r="BW830" s="67"/>
      <c r="BX830" s="67"/>
      <c r="BY830" s="67"/>
      <c r="BZ830" s="67"/>
      <c r="CA830" s="67"/>
      <c r="CB830" s="67"/>
      <c r="CC830" s="67"/>
      <c r="CD830" s="67"/>
      <c r="CE830" s="67"/>
      <c r="CF830" s="67"/>
      <c r="CG830" s="67"/>
      <c r="CH830" s="67"/>
      <c r="CI830" s="67"/>
      <c r="CJ830" s="67"/>
      <c r="CK830" s="67"/>
      <c r="CL830" s="67"/>
      <c r="CM830" s="67"/>
      <c r="CN830" s="67"/>
      <c r="CO830" s="67"/>
    </row>
    <row r="831" spans="1:93" ht="14.2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  <c r="AI831" s="67"/>
      <c r="AJ831" s="67"/>
      <c r="AK831" s="67"/>
      <c r="AL831" s="67"/>
      <c r="AM831" s="67"/>
      <c r="AN831" s="67"/>
      <c r="AO831" s="67"/>
      <c r="AP831" s="67"/>
      <c r="AQ831" s="67"/>
      <c r="AR831" s="67"/>
      <c r="AS831" s="67"/>
      <c r="AT831" s="67"/>
      <c r="AU831" s="67"/>
      <c r="AV831" s="67"/>
      <c r="AW831" s="67"/>
      <c r="AX831" s="67"/>
      <c r="AY831" s="67"/>
      <c r="AZ831" s="67"/>
      <c r="BA831" s="67"/>
      <c r="BB831" s="67"/>
      <c r="BC831" s="67"/>
      <c r="BD831" s="67"/>
      <c r="BE831" s="67"/>
      <c r="BF831" s="67"/>
      <c r="BG831" s="67"/>
      <c r="BH831" s="67"/>
      <c r="BI831" s="67"/>
      <c r="BJ831" s="67"/>
      <c r="BK831" s="67"/>
      <c r="BL831" s="67"/>
      <c r="BM831" s="67"/>
      <c r="BN831" s="67"/>
      <c r="BO831" s="67"/>
      <c r="BP831" s="67"/>
      <c r="BQ831" s="67"/>
      <c r="BR831" s="67"/>
      <c r="BS831" s="67"/>
      <c r="BT831" s="67"/>
      <c r="BU831" s="67"/>
      <c r="BV831" s="67"/>
      <c r="BW831" s="67"/>
      <c r="BX831" s="67"/>
      <c r="BY831" s="67"/>
      <c r="BZ831" s="67"/>
      <c r="CA831" s="67"/>
      <c r="CB831" s="67"/>
      <c r="CC831" s="67"/>
      <c r="CD831" s="67"/>
      <c r="CE831" s="67"/>
      <c r="CF831" s="67"/>
      <c r="CG831" s="67"/>
      <c r="CH831" s="67"/>
      <c r="CI831" s="67"/>
      <c r="CJ831" s="67"/>
      <c r="CK831" s="67"/>
      <c r="CL831" s="67"/>
      <c r="CM831" s="67"/>
      <c r="CN831" s="67"/>
      <c r="CO831" s="67"/>
    </row>
    <row r="832" spans="1:93" ht="14.2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67"/>
      <c r="X832" s="67"/>
      <c r="Y832" s="67"/>
      <c r="Z832" s="67"/>
      <c r="AA832" s="67"/>
      <c r="AB832" s="67"/>
      <c r="AC832" s="67"/>
      <c r="AD832" s="67"/>
      <c r="AE832" s="67"/>
      <c r="AF832" s="67"/>
      <c r="AG832" s="67"/>
      <c r="AH832" s="67"/>
      <c r="AI832" s="67"/>
      <c r="AJ832" s="67"/>
      <c r="AK832" s="67"/>
      <c r="AL832" s="67"/>
      <c r="AM832" s="67"/>
      <c r="AN832" s="67"/>
      <c r="AO832" s="67"/>
      <c r="AP832" s="67"/>
      <c r="AQ832" s="67"/>
      <c r="AR832" s="67"/>
      <c r="AS832" s="67"/>
      <c r="AT832" s="67"/>
      <c r="AU832" s="67"/>
      <c r="AV832" s="67"/>
      <c r="AW832" s="67"/>
      <c r="AX832" s="67"/>
      <c r="AY832" s="67"/>
      <c r="AZ832" s="67"/>
      <c r="BA832" s="67"/>
      <c r="BB832" s="67"/>
      <c r="BC832" s="67"/>
      <c r="BD832" s="67"/>
      <c r="BE832" s="67"/>
      <c r="BF832" s="67"/>
      <c r="BG832" s="67"/>
      <c r="BH832" s="67"/>
      <c r="BI832" s="67"/>
      <c r="BJ832" s="67"/>
      <c r="BK832" s="67"/>
      <c r="BL832" s="67"/>
      <c r="BM832" s="67"/>
      <c r="BN832" s="67"/>
      <c r="BO832" s="67"/>
      <c r="BP832" s="67"/>
      <c r="BQ832" s="67"/>
      <c r="BR832" s="67"/>
      <c r="BS832" s="67"/>
      <c r="BT832" s="67"/>
      <c r="BU832" s="67"/>
      <c r="BV832" s="67"/>
      <c r="BW832" s="67"/>
      <c r="BX832" s="67"/>
      <c r="BY832" s="67"/>
      <c r="BZ832" s="67"/>
      <c r="CA832" s="67"/>
      <c r="CB832" s="67"/>
      <c r="CC832" s="67"/>
      <c r="CD832" s="67"/>
      <c r="CE832" s="67"/>
      <c r="CF832" s="67"/>
      <c r="CG832" s="67"/>
      <c r="CH832" s="67"/>
      <c r="CI832" s="67"/>
      <c r="CJ832" s="67"/>
      <c r="CK832" s="67"/>
      <c r="CL832" s="67"/>
      <c r="CM832" s="67"/>
      <c r="CN832" s="67"/>
      <c r="CO832" s="67"/>
    </row>
    <row r="833" spans="1:93" ht="14.2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67"/>
      <c r="X833" s="67"/>
      <c r="Y833" s="67"/>
      <c r="Z833" s="67"/>
      <c r="AA833" s="67"/>
      <c r="AB833" s="67"/>
      <c r="AC833" s="67"/>
      <c r="AD833" s="67"/>
      <c r="AE833" s="67"/>
      <c r="AF833" s="67"/>
      <c r="AG833" s="67"/>
      <c r="AH833" s="67"/>
      <c r="AI833" s="67"/>
      <c r="AJ833" s="67"/>
      <c r="AK833" s="67"/>
      <c r="AL833" s="67"/>
      <c r="AM833" s="67"/>
      <c r="AN833" s="67"/>
      <c r="AO833" s="67"/>
      <c r="AP833" s="67"/>
      <c r="AQ833" s="67"/>
      <c r="AR833" s="67"/>
      <c r="AS833" s="67"/>
      <c r="AT833" s="67"/>
      <c r="AU833" s="67"/>
      <c r="AV833" s="67"/>
      <c r="AW833" s="67"/>
      <c r="AX833" s="67"/>
      <c r="AY833" s="67"/>
      <c r="AZ833" s="67"/>
      <c r="BA833" s="67"/>
      <c r="BB833" s="67"/>
      <c r="BC833" s="67"/>
      <c r="BD833" s="67"/>
      <c r="BE833" s="67"/>
      <c r="BF833" s="67"/>
      <c r="BG833" s="67"/>
      <c r="BH833" s="67"/>
      <c r="BI833" s="67"/>
      <c r="BJ833" s="67"/>
      <c r="BK833" s="67"/>
      <c r="BL833" s="67"/>
      <c r="BM833" s="67"/>
      <c r="BN833" s="67"/>
      <c r="BO833" s="67"/>
      <c r="BP833" s="67"/>
      <c r="BQ833" s="67"/>
      <c r="BR833" s="67"/>
      <c r="BS833" s="67"/>
      <c r="BT833" s="67"/>
      <c r="BU833" s="67"/>
      <c r="BV833" s="67"/>
      <c r="BW833" s="67"/>
      <c r="BX833" s="67"/>
      <c r="BY833" s="67"/>
      <c r="BZ833" s="67"/>
      <c r="CA833" s="67"/>
      <c r="CB833" s="67"/>
      <c r="CC833" s="67"/>
      <c r="CD833" s="67"/>
      <c r="CE833" s="67"/>
      <c r="CF833" s="67"/>
      <c r="CG833" s="67"/>
      <c r="CH833" s="67"/>
      <c r="CI833" s="67"/>
      <c r="CJ833" s="67"/>
      <c r="CK833" s="67"/>
      <c r="CL833" s="67"/>
      <c r="CM833" s="67"/>
      <c r="CN833" s="67"/>
      <c r="CO833" s="67"/>
    </row>
    <row r="834" spans="1:93" ht="14.2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67"/>
      <c r="X834" s="67"/>
      <c r="Y834" s="67"/>
      <c r="Z834" s="67"/>
      <c r="AA834" s="67"/>
      <c r="AB834" s="67"/>
      <c r="AC834" s="67"/>
      <c r="AD834" s="67"/>
      <c r="AE834" s="67"/>
      <c r="AF834" s="67"/>
      <c r="AG834" s="67"/>
      <c r="AH834" s="67"/>
      <c r="AI834" s="67"/>
      <c r="AJ834" s="67"/>
      <c r="AK834" s="67"/>
      <c r="AL834" s="67"/>
      <c r="AM834" s="67"/>
      <c r="AN834" s="67"/>
      <c r="AO834" s="67"/>
      <c r="AP834" s="67"/>
      <c r="AQ834" s="67"/>
      <c r="AR834" s="67"/>
      <c r="AS834" s="67"/>
      <c r="AT834" s="67"/>
      <c r="AU834" s="67"/>
      <c r="AV834" s="67"/>
      <c r="AW834" s="67"/>
      <c r="AX834" s="67"/>
      <c r="AY834" s="67"/>
      <c r="AZ834" s="67"/>
      <c r="BA834" s="67"/>
      <c r="BB834" s="67"/>
      <c r="BC834" s="67"/>
      <c r="BD834" s="67"/>
      <c r="BE834" s="67"/>
      <c r="BF834" s="67"/>
      <c r="BG834" s="67"/>
      <c r="BH834" s="67"/>
      <c r="BI834" s="67"/>
      <c r="BJ834" s="67"/>
      <c r="BK834" s="67"/>
      <c r="BL834" s="67"/>
      <c r="BM834" s="67"/>
      <c r="BN834" s="67"/>
      <c r="BO834" s="67"/>
      <c r="BP834" s="67"/>
      <c r="BQ834" s="67"/>
      <c r="BR834" s="67"/>
      <c r="BS834" s="67"/>
      <c r="BT834" s="67"/>
      <c r="BU834" s="67"/>
      <c r="BV834" s="67"/>
      <c r="BW834" s="67"/>
      <c r="BX834" s="67"/>
      <c r="BY834" s="67"/>
      <c r="BZ834" s="67"/>
      <c r="CA834" s="67"/>
      <c r="CB834" s="67"/>
      <c r="CC834" s="67"/>
      <c r="CD834" s="67"/>
      <c r="CE834" s="67"/>
      <c r="CF834" s="67"/>
      <c r="CG834" s="67"/>
      <c r="CH834" s="67"/>
      <c r="CI834" s="67"/>
      <c r="CJ834" s="67"/>
      <c r="CK834" s="67"/>
      <c r="CL834" s="67"/>
      <c r="CM834" s="67"/>
      <c r="CN834" s="67"/>
      <c r="CO834" s="67"/>
    </row>
    <row r="835" spans="1:93" ht="14.2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67"/>
      <c r="X835" s="67"/>
      <c r="Y835" s="67"/>
      <c r="Z835" s="67"/>
      <c r="AA835" s="67"/>
      <c r="AB835" s="67"/>
      <c r="AC835" s="67"/>
      <c r="AD835" s="67"/>
      <c r="AE835" s="67"/>
      <c r="AF835" s="67"/>
      <c r="AG835" s="67"/>
      <c r="AH835" s="67"/>
      <c r="AI835" s="67"/>
      <c r="AJ835" s="67"/>
      <c r="AK835" s="67"/>
      <c r="AL835" s="67"/>
      <c r="AM835" s="67"/>
      <c r="AN835" s="67"/>
      <c r="AO835" s="67"/>
      <c r="AP835" s="67"/>
      <c r="AQ835" s="67"/>
      <c r="AR835" s="67"/>
      <c r="AS835" s="67"/>
      <c r="AT835" s="67"/>
      <c r="AU835" s="67"/>
      <c r="AV835" s="67"/>
      <c r="AW835" s="67"/>
      <c r="AX835" s="67"/>
      <c r="AY835" s="67"/>
      <c r="AZ835" s="67"/>
      <c r="BA835" s="67"/>
      <c r="BB835" s="67"/>
      <c r="BC835" s="67"/>
      <c r="BD835" s="67"/>
      <c r="BE835" s="67"/>
      <c r="BF835" s="67"/>
      <c r="BG835" s="67"/>
      <c r="BH835" s="67"/>
      <c r="BI835" s="67"/>
      <c r="BJ835" s="67"/>
      <c r="BK835" s="67"/>
      <c r="BL835" s="67"/>
      <c r="BM835" s="67"/>
      <c r="BN835" s="67"/>
      <c r="BO835" s="67"/>
      <c r="BP835" s="67"/>
      <c r="BQ835" s="67"/>
      <c r="BR835" s="67"/>
      <c r="BS835" s="67"/>
      <c r="BT835" s="67"/>
      <c r="BU835" s="67"/>
      <c r="BV835" s="67"/>
      <c r="BW835" s="67"/>
      <c r="BX835" s="67"/>
      <c r="BY835" s="67"/>
      <c r="BZ835" s="67"/>
      <c r="CA835" s="67"/>
      <c r="CB835" s="67"/>
      <c r="CC835" s="67"/>
      <c r="CD835" s="67"/>
      <c r="CE835" s="67"/>
      <c r="CF835" s="67"/>
      <c r="CG835" s="67"/>
      <c r="CH835" s="67"/>
      <c r="CI835" s="67"/>
      <c r="CJ835" s="67"/>
      <c r="CK835" s="67"/>
      <c r="CL835" s="67"/>
      <c r="CM835" s="67"/>
      <c r="CN835" s="67"/>
      <c r="CO835" s="67"/>
    </row>
    <row r="836" spans="1:93" ht="14.2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67"/>
      <c r="X836" s="67"/>
      <c r="Y836" s="67"/>
      <c r="Z836" s="67"/>
      <c r="AA836" s="67"/>
      <c r="AB836" s="67"/>
      <c r="AC836" s="67"/>
      <c r="AD836" s="67"/>
      <c r="AE836" s="67"/>
      <c r="AF836" s="67"/>
      <c r="AG836" s="67"/>
      <c r="AH836" s="67"/>
      <c r="AI836" s="67"/>
      <c r="AJ836" s="67"/>
      <c r="AK836" s="67"/>
      <c r="AL836" s="67"/>
      <c r="AM836" s="67"/>
      <c r="AN836" s="67"/>
      <c r="AO836" s="67"/>
      <c r="AP836" s="67"/>
      <c r="AQ836" s="67"/>
      <c r="AR836" s="67"/>
      <c r="AS836" s="67"/>
      <c r="AT836" s="67"/>
      <c r="AU836" s="67"/>
      <c r="AV836" s="67"/>
      <c r="AW836" s="67"/>
      <c r="AX836" s="67"/>
      <c r="AY836" s="67"/>
      <c r="AZ836" s="67"/>
      <c r="BA836" s="67"/>
      <c r="BB836" s="67"/>
      <c r="BC836" s="67"/>
      <c r="BD836" s="67"/>
      <c r="BE836" s="67"/>
      <c r="BF836" s="67"/>
      <c r="BG836" s="67"/>
      <c r="BH836" s="67"/>
      <c r="BI836" s="67"/>
      <c r="BJ836" s="67"/>
      <c r="BK836" s="67"/>
      <c r="BL836" s="67"/>
      <c r="BM836" s="67"/>
      <c r="BN836" s="67"/>
      <c r="BO836" s="67"/>
      <c r="BP836" s="67"/>
      <c r="BQ836" s="67"/>
      <c r="BR836" s="67"/>
      <c r="BS836" s="67"/>
      <c r="BT836" s="67"/>
      <c r="BU836" s="67"/>
      <c r="BV836" s="67"/>
      <c r="BW836" s="67"/>
      <c r="BX836" s="67"/>
      <c r="BY836" s="67"/>
      <c r="BZ836" s="67"/>
      <c r="CA836" s="67"/>
      <c r="CB836" s="67"/>
      <c r="CC836" s="67"/>
      <c r="CD836" s="67"/>
      <c r="CE836" s="67"/>
      <c r="CF836" s="67"/>
      <c r="CG836" s="67"/>
      <c r="CH836" s="67"/>
      <c r="CI836" s="67"/>
      <c r="CJ836" s="67"/>
      <c r="CK836" s="67"/>
      <c r="CL836" s="67"/>
      <c r="CM836" s="67"/>
      <c r="CN836" s="67"/>
      <c r="CO836" s="67"/>
    </row>
    <row r="837" spans="1:93" ht="14.2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67"/>
      <c r="X837" s="67"/>
      <c r="Y837" s="67"/>
      <c r="Z837" s="67"/>
      <c r="AA837" s="67"/>
      <c r="AB837" s="67"/>
      <c r="AC837" s="67"/>
      <c r="AD837" s="67"/>
      <c r="AE837" s="67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/>
      <c r="BA837" s="67"/>
      <c r="BB837" s="67"/>
      <c r="BC837" s="67"/>
      <c r="BD837" s="67"/>
      <c r="BE837" s="67"/>
      <c r="BF837" s="67"/>
      <c r="BG837" s="67"/>
      <c r="BH837" s="67"/>
      <c r="BI837" s="67"/>
      <c r="BJ837" s="67"/>
      <c r="BK837" s="67"/>
      <c r="BL837" s="67"/>
      <c r="BM837" s="67"/>
      <c r="BN837" s="67"/>
      <c r="BO837" s="67"/>
      <c r="BP837" s="67"/>
      <c r="BQ837" s="67"/>
      <c r="BR837" s="67"/>
      <c r="BS837" s="67"/>
      <c r="BT837" s="67"/>
      <c r="BU837" s="67"/>
      <c r="BV837" s="67"/>
      <c r="BW837" s="67"/>
      <c r="BX837" s="67"/>
      <c r="BY837" s="67"/>
      <c r="BZ837" s="67"/>
      <c r="CA837" s="67"/>
      <c r="CB837" s="67"/>
      <c r="CC837" s="67"/>
      <c r="CD837" s="67"/>
      <c r="CE837" s="67"/>
      <c r="CF837" s="67"/>
      <c r="CG837" s="67"/>
      <c r="CH837" s="67"/>
      <c r="CI837" s="67"/>
      <c r="CJ837" s="67"/>
      <c r="CK837" s="67"/>
      <c r="CL837" s="67"/>
      <c r="CM837" s="67"/>
      <c r="CN837" s="67"/>
      <c r="CO837" s="67"/>
    </row>
    <row r="838" spans="1:93" ht="14.2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67"/>
      <c r="X838" s="67"/>
      <c r="Y838" s="67"/>
      <c r="Z838" s="67"/>
      <c r="AA838" s="67"/>
      <c r="AB838" s="67"/>
      <c r="AC838" s="67"/>
      <c r="AD838" s="67"/>
      <c r="AE838" s="67"/>
      <c r="AF838" s="67"/>
      <c r="AG838" s="67"/>
      <c r="AH838" s="67"/>
      <c r="AI838" s="67"/>
      <c r="AJ838" s="67"/>
      <c r="AK838" s="67"/>
      <c r="AL838" s="67"/>
      <c r="AM838" s="67"/>
      <c r="AN838" s="67"/>
      <c r="AO838" s="67"/>
      <c r="AP838" s="67"/>
      <c r="AQ838" s="67"/>
      <c r="AR838" s="67"/>
      <c r="AS838" s="67"/>
      <c r="AT838" s="67"/>
      <c r="AU838" s="67"/>
      <c r="AV838" s="67"/>
      <c r="AW838" s="67"/>
      <c r="AX838" s="67"/>
      <c r="AY838" s="67"/>
      <c r="AZ838" s="67"/>
      <c r="BA838" s="67"/>
      <c r="BB838" s="67"/>
      <c r="BC838" s="67"/>
      <c r="BD838" s="67"/>
      <c r="BE838" s="67"/>
      <c r="BF838" s="67"/>
      <c r="BG838" s="67"/>
      <c r="BH838" s="67"/>
      <c r="BI838" s="67"/>
      <c r="BJ838" s="67"/>
      <c r="BK838" s="67"/>
      <c r="BL838" s="67"/>
      <c r="BM838" s="67"/>
      <c r="BN838" s="67"/>
      <c r="BO838" s="67"/>
      <c r="BP838" s="67"/>
      <c r="BQ838" s="67"/>
      <c r="BR838" s="67"/>
      <c r="BS838" s="67"/>
      <c r="BT838" s="67"/>
      <c r="BU838" s="67"/>
      <c r="BV838" s="67"/>
      <c r="BW838" s="67"/>
      <c r="BX838" s="67"/>
      <c r="BY838" s="67"/>
      <c r="BZ838" s="67"/>
      <c r="CA838" s="67"/>
      <c r="CB838" s="67"/>
      <c r="CC838" s="67"/>
      <c r="CD838" s="67"/>
      <c r="CE838" s="67"/>
      <c r="CF838" s="67"/>
      <c r="CG838" s="67"/>
      <c r="CH838" s="67"/>
      <c r="CI838" s="67"/>
      <c r="CJ838" s="67"/>
      <c r="CK838" s="67"/>
      <c r="CL838" s="67"/>
      <c r="CM838" s="67"/>
      <c r="CN838" s="67"/>
      <c r="CO838" s="67"/>
    </row>
    <row r="839" spans="1:93" ht="14.2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67"/>
      <c r="X839" s="67"/>
      <c r="Y839" s="67"/>
      <c r="Z839" s="67"/>
      <c r="AA839" s="67"/>
      <c r="AB839" s="67"/>
      <c r="AC839" s="67"/>
      <c r="AD839" s="67"/>
      <c r="AE839" s="67"/>
      <c r="AF839" s="67"/>
      <c r="AG839" s="67"/>
      <c r="AH839" s="67"/>
      <c r="AI839" s="67"/>
      <c r="AJ839" s="67"/>
      <c r="AK839" s="67"/>
      <c r="AL839" s="67"/>
      <c r="AM839" s="67"/>
      <c r="AN839" s="67"/>
      <c r="AO839" s="67"/>
      <c r="AP839" s="67"/>
      <c r="AQ839" s="67"/>
      <c r="AR839" s="67"/>
      <c r="AS839" s="67"/>
      <c r="AT839" s="67"/>
      <c r="AU839" s="67"/>
      <c r="AV839" s="67"/>
      <c r="AW839" s="67"/>
      <c r="AX839" s="67"/>
      <c r="AY839" s="67"/>
      <c r="AZ839" s="67"/>
      <c r="BA839" s="67"/>
      <c r="BB839" s="67"/>
      <c r="BC839" s="67"/>
      <c r="BD839" s="67"/>
      <c r="BE839" s="67"/>
      <c r="BF839" s="67"/>
      <c r="BG839" s="67"/>
      <c r="BH839" s="67"/>
      <c r="BI839" s="67"/>
      <c r="BJ839" s="67"/>
      <c r="BK839" s="67"/>
      <c r="BL839" s="67"/>
      <c r="BM839" s="67"/>
      <c r="BN839" s="67"/>
      <c r="BO839" s="67"/>
      <c r="BP839" s="67"/>
      <c r="BQ839" s="67"/>
      <c r="BR839" s="67"/>
      <c r="BS839" s="67"/>
      <c r="BT839" s="67"/>
      <c r="BU839" s="67"/>
      <c r="BV839" s="67"/>
      <c r="BW839" s="67"/>
      <c r="BX839" s="67"/>
      <c r="BY839" s="67"/>
      <c r="BZ839" s="67"/>
      <c r="CA839" s="67"/>
      <c r="CB839" s="67"/>
      <c r="CC839" s="67"/>
      <c r="CD839" s="67"/>
      <c r="CE839" s="67"/>
      <c r="CF839" s="67"/>
      <c r="CG839" s="67"/>
      <c r="CH839" s="67"/>
      <c r="CI839" s="67"/>
      <c r="CJ839" s="67"/>
      <c r="CK839" s="67"/>
      <c r="CL839" s="67"/>
      <c r="CM839" s="67"/>
      <c r="CN839" s="67"/>
      <c r="CO839" s="67"/>
    </row>
    <row r="840" spans="1:93" ht="14.2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67"/>
      <c r="X840" s="67"/>
      <c r="Y840" s="67"/>
      <c r="Z840" s="67"/>
      <c r="AA840" s="67"/>
      <c r="AB840" s="67"/>
      <c r="AC840" s="67"/>
      <c r="AD840" s="67"/>
      <c r="AE840" s="67"/>
      <c r="AF840" s="67"/>
      <c r="AG840" s="67"/>
      <c r="AH840" s="67"/>
      <c r="AI840" s="67"/>
      <c r="AJ840" s="67"/>
      <c r="AK840" s="67"/>
      <c r="AL840" s="67"/>
      <c r="AM840" s="67"/>
      <c r="AN840" s="67"/>
      <c r="AO840" s="67"/>
      <c r="AP840" s="67"/>
      <c r="AQ840" s="67"/>
      <c r="AR840" s="67"/>
      <c r="AS840" s="67"/>
      <c r="AT840" s="67"/>
      <c r="AU840" s="67"/>
      <c r="AV840" s="67"/>
      <c r="AW840" s="67"/>
      <c r="AX840" s="67"/>
      <c r="AY840" s="67"/>
      <c r="AZ840" s="67"/>
      <c r="BA840" s="67"/>
      <c r="BB840" s="67"/>
      <c r="BC840" s="67"/>
      <c r="BD840" s="67"/>
      <c r="BE840" s="67"/>
      <c r="BF840" s="67"/>
      <c r="BG840" s="67"/>
      <c r="BH840" s="67"/>
      <c r="BI840" s="67"/>
      <c r="BJ840" s="67"/>
      <c r="BK840" s="67"/>
      <c r="BL840" s="67"/>
      <c r="BM840" s="67"/>
      <c r="BN840" s="67"/>
      <c r="BO840" s="67"/>
      <c r="BP840" s="67"/>
      <c r="BQ840" s="67"/>
      <c r="BR840" s="67"/>
      <c r="BS840" s="67"/>
      <c r="BT840" s="67"/>
      <c r="BU840" s="67"/>
      <c r="BV840" s="67"/>
      <c r="BW840" s="67"/>
      <c r="BX840" s="67"/>
      <c r="BY840" s="67"/>
      <c r="BZ840" s="67"/>
      <c r="CA840" s="67"/>
      <c r="CB840" s="67"/>
      <c r="CC840" s="67"/>
      <c r="CD840" s="67"/>
      <c r="CE840" s="67"/>
      <c r="CF840" s="67"/>
      <c r="CG840" s="67"/>
      <c r="CH840" s="67"/>
      <c r="CI840" s="67"/>
      <c r="CJ840" s="67"/>
      <c r="CK840" s="67"/>
      <c r="CL840" s="67"/>
      <c r="CM840" s="67"/>
      <c r="CN840" s="67"/>
      <c r="CO840" s="67"/>
    </row>
    <row r="841" spans="1:93" ht="14.2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67"/>
      <c r="X841" s="67"/>
      <c r="Y841" s="67"/>
      <c r="Z841" s="67"/>
      <c r="AA841" s="67"/>
      <c r="AB841" s="67"/>
      <c r="AC841" s="67"/>
      <c r="AD841" s="67"/>
      <c r="AE841" s="67"/>
      <c r="AF841" s="67"/>
      <c r="AG841" s="67"/>
      <c r="AH841" s="67"/>
      <c r="AI841" s="67"/>
      <c r="AJ841" s="67"/>
      <c r="AK841" s="67"/>
      <c r="AL841" s="67"/>
      <c r="AM841" s="67"/>
      <c r="AN841" s="67"/>
      <c r="AO841" s="67"/>
      <c r="AP841" s="67"/>
      <c r="AQ841" s="67"/>
      <c r="AR841" s="67"/>
      <c r="AS841" s="67"/>
      <c r="AT841" s="67"/>
      <c r="AU841" s="67"/>
      <c r="AV841" s="67"/>
      <c r="AW841" s="67"/>
      <c r="AX841" s="67"/>
      <c r="AY841" s="67"/>
      <c r="AZ841" s="67"/>
      <c r="BA841" s="67"/>
      <c r="BB841" s="67"/>
      <c r="BC841" s="67"/>
      <c r="BD841" s="67"/>
      <c r="BE841" s="67"/>
      <c r="BF841" s="67"/>
      <c r="BG841" s="67"/>
      <c r="BH841" s="67"/>
      <c r="BI841" s="67"/>
      <c r="BJ841" s="67"/>
      <c r="BK841" s="67"/>
      <c r="BL841" s="67"/>
      <c r="BM841" s="67"/>
      <c r="BN841" s="67"/>
      <c r="BO841" s="67"/>
      <c r="BP841" s="67"/>
      <c r="BQ841" s="67"/>
      <c r="BR841" s="67"/>
      <c r="BS841" s="67"/>
      <c r="BT841" s="67"/>
      <c r="BU841" s="67"/>
      <c r="BV841" s="67"/>
      <c r="BW841" s="67"/>
      <c r="BX841" s="67"/>
      <c r="BY841" s="67"/>
      <c r="BZ841" s="67"/>
      <c r="CA841" s="67"/>
      <c r="CB841" s="67"/>
      <c r="CC841" s="67"/>
      <c r="CD841" s="67"/>
      <c r="CE841" s="67"/>
      <c r="CF841" s="67"/>
      <c r="CG841" s="67"/>
      <c r="CH841" s="67"/>
      <c r="CI841" s="67"/>
      <c r="CJ841" s="67"/>
      <c r="CK841" s="67"/>
      <c r="CL841" s="67"/>
      <c r="CM841" s="67"/>
      <c r="CN841" s="67"/>
      <c r="CO841" s="67"/>
    </row>
    <row r="842" spans="1:93" ht="14.2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67"/>
      <c r="X842" s="67"/>
      <c r="Y842" s="67"/>
      <c r="Z842" s="67"/>
      <c r="AA842" s="67"/>
      <c r="AB842" s="67"/>
      <c r="AC842" s="67"/>
      <c r="AD842" s="67"/>
      <c r="AE842" s="67"/>
      <c r="AF842" s="67"/>
      <c r="AG842" s="67"/>
      <c r="AH842" s="67"/>
      <c r="AI842" s="67"/>
      <c r="AJ842" s="67"/>
      <c r="AK842" s="67"/>
      <c r="AL842" s="67"/>
      <c r="AM842" s="67"/>
      <c r="AN842" s="67"/>
      <c r="AO842" s="67"/>
      <c r="AP842" s="67"/>
      <c r="AQ842" s="67"/>
      <c r="AR842" s="67"/>
      <c r="AS842" s="67"/>
      <c r="AT842" s="67"/>
      <c r="AU842" s="67"/>
      <c r="AV842" s="67"/>
      <c r="AW842" s="67"/>
      <c r="AX842" s="67"/>
      <c r="AY842" s="67"/>
      <c r="AZ842" s="67"/>
      <c r="BA842" s="67"/>
      <c r="BB842" s="67"/>
      <c r="BC842" s="67"/>
      <c r="BD842" s="67"/>
      <c r="BE842" s="67"/>
      <c r="BF842" s="67"/>
      <c r="BG842" s="67"/>
      <c r="BH842" s="67"/>
      <c r="BI842" s="67"/>
      <c r="BJ842" s="67"/>
      <c r="BK842" s="67"/>
      <c r="BL842" s="67"/>
      <c r="BM842" s="67"/>
      <c r="BN842" s="67"/>
      <c r="BO842" s="67"/>
      <c r="BP842" s="67"/>
      <c r="BQ842" s="67"/>
      <c r="BR842" s="67"/>
      <c r="BS842" s="67"/>
      <c r="BT842" s="67"/>
      <c r="BU842" s="67"/>
      <c r="BV842" s="67"/>
      <c r="BW842" s="67"/>
      <c r="BX842" s="67"/>
      <c r="BY842" s="67"/>
      <c r="BZ842" s="67"/>
      <c r="CA842" s="67"/>
      <c r="CB842" s="67"/>
      <c r="CC842" s="67"/>
      <c r="CD842" s="67"/>
      <c r="CE842" s="67"/>
      <c r="CF842" s="67"/>
      <c r="CG842" s="67"/>
      <c r="CH842" s="67"/>
      <c r="CI842" s="67"/>
      <c r="CJ842" s="67"/>
      <c r="CK842" s="67"/>
      <c r="CL842" s="67"/>
      <c r="CM842" s="67"/>
      <c r="CN842" s="67"/>
      <c r="CO842" s="67"/>
    </row>
    <row r="843" spans="1:93" ht="14.2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67"/>
      <c r="X843" s="67"/>
      <c r="Y843" s="67"/>
      <c r="Z843" s="67"/>
      <c r="AA843" s="67"/>
      <c r="AB843" s="67"/>
      <c r="AC843" s="67"/>
      <c r="AD843" s="67"/>
      <c r="AE843" s="67"/>
      <c r="AF843" s="67"/>
      <c r="AG843" s="67"/>
      <c r="AH843" s="67"/>
      <c r="AI843" s="67"/>
      <c r="AJ843" s="67"/>
      <c r="AK843" s="67"/>
      <c r="AL843" s="67"/>
      <c r="AM843" s="67"/>
      <c r="AN843" s="67"/>
      <c r="AO843" s="67"/>
      <c r="AP843" s="67"/>
      <c r="AQ843" s="67"/>
      <c r="AR843" s="67"/>
      <c r="AS843" s="67"/>
      <c r="AT843" s="67"/>
      <c r="AU843" s="67"/>
      <c r="AV843" s="67"/>
      <c r="AW843" s="67"/>
      <c r="AX843" s="67"/>
      <c r="AY843" s="67"/>
      <c r="AZ843" s="67"/>
      <c r="BA843" s="67"/>
      <c r="BB843" s="67"/>
      <c r="BC843" s="67"/>
      <c r="BD843" s="67"/>
      <c r="BE843" s="67"/>
      <c r="BF843" s="67"/>
      <c r="BG843" s="67"/>
      <c r="BH843" s="67"/>
      <c r="BI843" s="67"/>
      <c r="BJ843" s="67"/>
      <c r="BK843" s="67"/>
      <c r="BL843" s="67"/>
      <c r="BM843" s="67"/>
      <c r="BN843" s="67"/>
      <c r="BO843" s="67"/>
      <c r="BP843" s="67"/>
      <c r="BQ843" s="67"/>
      <c r="BR843" s="67"/>
      <c r="BS843" s="67"/>
      <c r="BT843" s="67"/>
      <c r="BU843" s="67"/>
      <c r="BV843" s="67"/>
      <c r="BW843" s="67"/>
      <c r="BX843" s="67"/>
      <c r="BY843" s="67"/>
      <c r="BZ843" s="67"/>
      <c r="CA843" s="67"/>
      <c r="CB843" s="67"/>
      <c r="CC843" s="67"/>
      <c r="CD843" s="67"/>
      <c r="CE843" s="67"/>
      <c r="CF843" s="67"/>
      <c r="CG843" s="67"/>
      <c r="CH843" s="67"/>
      <c r="CI843" s="67"/>
      <c r="CJ843" s="67"/>
      <c r="CK843" s="67"/>
      <c r="CL843" s="67"/>
      <c r="CM843" s="67"/>
      <c r="CN843" s="67"/>
      <c r="CO843" s="67"/>
    </row>
    <row r="844" spans="1:93" ht="14.2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67"/>
      <c r="X844" s="67"/>
      <c r="Y844" s="67"/>
      <c r="Z844" s="67"/>
      <c r="AA844" s="67"/>
      <c r="AB844" s="67"/>
      <c r="AC844" s="67"/>
      <c r="AD844" s="67"/>
      <c r="AE844" s="67"/>
      <c r="AF844" s="67"/>
      <c r="AG844" s="67"/>
      <c r="AH844" s="67"/>
      <c r="AI844" s="67"/>
      <c r="AJ844" s="67"/>
      <c r="AK844" s="67"/>
      <c r="AL844" s="67"/>
      <c r="AM844" s="67"/>
      <c r="AN844" s="67"/>
      <c r="AO844" s="67"/>
      <c r="AP844" s="67"/>
      <c r="AQ844" s="67"/>
      <c r="AR844" s="67"/>
      <c r="AS844" s="67"/>
      <c r="AT844" s="67"/>
      <c r="AU844" s="67"/>
      <c r="AV844" s="67"/>
      <c r="AW844" s="67"/>
      <c r="AX844" s="67"/>
      <c r="AY844" s="67"/>
      <c r="AZ844" s="67"/>
      <c r="BA844" s="67"/>
      <c r="BB844" s="67"/>
      <c r="BC844" s="67"/>
      <c r="BD844" s="67"/>
      <c r="BE844" s="67"/>
      <c r="BF844" s="67"/>
      <c r="BG844" s="67"/>
      <c r="BH844" s="67"/>
      <c r="BI844" s="67"/>
      <c r="BJ844" s="67"/>
      <c r="BK844" s="67"/>
      <c r="BL844" s="67"/>
      <c r="BM844" s="67"/>
      <c r="BN844" s="67"/>
      <c r="BO844" s="67"/>
      <c r="BP844" s="67"/>
      <c r="BQ844" s="67"/>
      <c r="BR844" s="67"/>
      <c r="BS844" s="67"/>
      <c r="BT844" s="67"/>
      <c r="BU844" s="67"/>
      <c r="BV844" s="67"/>
      <c r="BW844" s="67"/>
      <c r="BX844" s="67"/>
      <c r="BY844" s="67"/>
      <c r="BZ844" s="67"/>
      <c r="CA844" s="67"/>
      <c r="CB844" s="67"/>
      <c r="CC844" s="67"/>
      <c r="CD844" s="67"/>
      <c r="CE844" s="67"/>
      <c r="CF844" s="67"/>
      <c r="CG844" s="67"/>
      <c r="CH844" s="67"/>
      <c r="CI844" s="67"/>
      <c r="CJ844" s="67"/>
      <c r="CK844" s="67"/>
      <c r="CL844" s="67"/>
      <c r="CM844" s="67"/>
      <c r="CN844" s="67"/>
      <c r="CO844" s="67"/>
    </row>
    <row r="845" spans="1:93" ht="14.2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67"/>
      <c r="X845" s="67"/>
      <c r="Y845" s="67"/>
      <c r="Z845" s="67"/>
      <c r="AA845" s="67"/>
      <c r="AB845" s="67"/>
      <c r="AC845" s="67"/>
      <c r="AD845" s="67"/>
      <c r="AE845" s="67"/>
      <c r="AF845" s="67"/>
      <c r="AG845" s="67"/>
      <c r="AH845" s="67"/>
      <c r="AI845" s="67"/>
      <c r="AJ845" s="67"/>
      <c r="AK845" s="67"/>
      <c r="AL845" s="67"/>
      <c r="AM845" s="67"/>
      <c r="AN845" s="67"/>
      <c r="AO845" s="67"/>
      <c r="AP845" s="67"/>
      <c r="AQ845" s="67"/>
      <c r="AR845" s="67"/>
      <c r="AS845" s="67"/>
      <c r="AT845" s="67"/>
      <c r="AU845" s="67"/>
      <c r="AV845" s="67"/>
      <c r="AW845" s="67"/>
      <c r="AX845" s="67"/>
      <c r="AY845" s="67"/>
      <c r="AZ845" s="67"/>
      <c r="BA845" s="67"/>
      <c r="BB845" s="67"/>
      <c r="BC845" s="67"/>
      <c r="BD845" s="67"/>
      <c r="BE845" s="67"/>
      <c r="BF845" s="67"/>
      <c r="BG845" s="67"/>
      <c r="BH845" s="67"/>
      <c r="BI845" s="67"/>
      <c r="BJ845" s="67"/>
      <c r="BK845" s="67"/>
      <c r="BL845" s="67"/>
      <c r="BM845" s="67"/>
      <c r="BN845" s="67"/>
      <c r="BO845" s="67"/>
      <c r="BP845" s="67"/>
      <c r="BQ845" s="67"/>
      <c r="BR845" s="67"/>
      <c r="BS845" s="67"/>
      <c r="BT845" s="67"/>
      <c r="BU845" s="67"/>
      <c r="BV845" s="67"/>
      <c r="BW845" s="67"/>
      <c r="BX845" s="67"/>
      <c r="BY845" s="67"/>
      <c r="BZ845" s="67"/>
      <c r="CA845" s="67"/>
      <c r="CB845" s="67"/>
      <c r="CC845" s="67"/>
      <c r="CD845" s="67"/>
      <c r="CE845" s="67"/>
      <c r="CF845" s="67"/>
      <c r="CG845" s="67"/>
      <c r="CH845" s="67"/>
      <c r="CI845" s="67"/>
      <c r="CJ845" s="67"/>
      <c r="CK845" s="67"/>
      <c r="CL845" s="67"/>
      <c r="CM845" s="67"/>
      <c r="CN845" s="67"/>
      <c r="CO845" s="67"/>
    </row>
    <row r="846" spans="1:93" ht="14.2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67"/>
      <c r="X846" s="67"/>
      <c r="Y846" s="67"/>
      <c r="Z846" s="67"/>
      <c r="AA846" s="67"/>
      <c r="AB846" s="67"/>
      <c r="AC846" s="67"/>
      <c r="AD846" s="67"/>
      <c r="AE846" s="67"/>
      <c r="AF846" s="67"/>
      <c r="AG846" s="67"/>
      <c r="AH846" s="67"/>
      <c r="AI846" s="67"/>
      <c r="AJ846" s="67"/>
      <c r="AK846" s="67"/>
      <c r="AL846" s="67"/>
      <c r="AM846" s="67"/>
      <c r="AN846" s="67"/>
      <c r="AO846" s="67"/>
      <c r="AP846" s="67"/>
      <c r="AQ846" s="67"/>
      <c r="AR846" s="67"/>
      <c r="AS846" s="67"/>
      <c r="AT846" s="67"/>
      <c r="AU846" s="67"/>
      <c r="AV846" s="67"/>
      <c r="AW846" s="67"/>
      <c r="AX846" s="67"/>
      <c r="AY846" s="67"/>
      <c r="AZ846" s="67"/>
      <c r="BA846" s="67"/>
      <c r="BB846" s="67"/>
      <c r="BC846" s="67"/>
      <c r="BD846" s="67"/>
      <c r="BE846" s="67"/>
      <c r="BF846" s="67"/>
      <c r="BG846" s="67"/>
      <c r="BH846" s="67"/>
      <c r="BI846" s="67"/>
      <c r="BJ846" s="67"/>
      <c r="BK846" s="67"/>
      <c r="BL846" s="67"/>
      <c r="BM846" s="67"/>
      <c r="BN846" s="67"/>
      <c r="BO846" s="67"/>
      <c r="BP846" s="67"/>
      <c r="BQ846" s="67"/>
      <c r="BR846" s="67"/>
      <c r="BS846" s="67"/>
      <c r="BT846" s="67"/>
      <c r="BU846" s="67"/>
      <c r="BV846" s="67"/>
      <c r="BW846" s="67"/>
      <c r="BX846" s="67"/>
      <c r="BY846" s="67"/>
      <c r="BZ846" s="67"/>
      <c r="CA846" s="67"/>
      <c r="CB846" s="67"/>
      <c r="CC846" s="67"/>
      <c r="CD846" s="67"/>
      <c r="CE846" s="67"/>
      <c r="CF846" s="67"/>
      <c r="CG846" s="67"/>
      <c r="CH846" s="67"/>
      <c r="CI846" s="67"/>
      <c r="CJ846" s="67"/>
      <c r="CK846" s="67"/>
      <c r="CL846" s="67"/>
      <c r="CM846" s="67"/>
      <c r="CN846" s="67"/>
      <c r="CO846" s="67"/>
    </row>
    <row r="847" spans="1:93" ht="14.2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67"/>
      <c r="X847" s="67"/>
      <c r="Y847" s="67"/>
      <c r="Z847" s="67"/>
      <c r="AA847" s="67"/>
      <c r="AB847" s="67"/>
      <c r="AC847" s="67"/>
      <c r="AD847" s="67"/>
      <c r="AE847" s="67"/>
      <c r="AF847" s="67"/>
      <c r="AG847" s="67"/>
      <c r="AH847" s="67"/>
      <c r="AI847" s="67"/>
      <c r="AJ847" s="67"/>
      <c r="AK847" s="67"/>
      <c r="AL847" s="67"/>
      <c r="AM847" s="67"/>
      <c r="AN847" s="67"/>
      <c r="AO847" s="67"/>
      <c r="AP847" s="67"/>
      <c r="AQ847" s="67"/>
      <c r="AR847" s="67"/>
      <c r="AS847" s="67"/>
      <c r="AT847" s="67"/>
      <c r="AU847" s="67"/>
      <c r="AV847" s="67"/>
      <c r="AW847" s="67"/>
      <c r="AX847" s="67"/>
      <c r="AY847" s="67"/>
      <c r="AZ847" s="67"/>
      <c r="BA847" s="67"/>
      <c r="BB847" s="67"/>
      <c r="BC847" s="67"/>
      <c r="BD847" s="67"/>
      <c r="BE847" s="67"/>
      <c r="BF847" s="67"/>
      <c r="BG847" s="67"/>
      <c r="BH847" s="67"/>
      <c r="BI847" s="67"/>
      <c r="BJ847" s="67"/>
      <c r="BK847" s="67"/>
      <c r="BL847" s="67"/>
      <c r="BM847" s="67"/>
      <c r="BN847" s="67"/>
      <c r="BO847" s="67"/>
      <c r="BP847" s="67"/>
      <c r="BQ847" s="67"/>
      <c r="BR847" s="67"/>
      <c r="BS847" s="67"/>
      <c r="BT847" s="67"/>
      <c r="BU847" s="67"/>
      <c r="BV847" s="67"/>
      <c r="BW847" s="67"/>
      <c r="BX847" s="67"/>
      <c r="BY847" s="67"/>
      <c r="BZ847" s="67"/>
      <c r="CA847" s="67"/>
      <c r="CB847" s="67"/>
      <c r="CC847" s="67"/>
      <c r="CD847" s="67"/>
      <c r="CE847" s="67"/>
      <c r="CF847" s="67"/>
      <c r="CG847" s="67"/>
      <c r="CH847" s="67"/>
      <c r="CI847" s="67"/>
      <c r="CJ847" s="67"/>
      <c r="CK847" s="67"/>
      <c r="CL847" s="67"/>
      <c r="CM847" s="67"/>
      <c r="CN847" s="67"/>
      <c r="CO847" s="67"/>
    </row>
    <row r="848" spans="1:93" ht="14.2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67"/>
      <c r="X848" s="67"/>
      <c r="Y848" s="67"/>
      <c r="Z848" s="67"/>
      <c r="AA848" s="67"/>
      <c r="AB848" s="67"/>
      <c r="AC848" s="67"/>
      <c r="AD848" s="67"/>
      <c r="AE848" s="67"/>
      <c r="AF848" s="67"/>
      <c r="AG848" s="67"/>
      <c r="AH848" s="67"/>
      <c r="AI848" s="67"/>
      <c r="AJ848" s="67"/>
      <c r="AK848" s="67"/>
      <c r="AL848" s="67"/>
      <c r="AM848" s="67"/>
      <c r="AN848" s="67"/>
      <c r="AO848" s="67"/>
      <c r="AP848" s="67"/>
      <c r="AQ848" s="67"/>
      <c r="AR848" s="67"/>
      <c r="AS848" s="67"/>
      <c r="AT848" s="67"/>
      <c r="AU848" s="67"/>
      <c r="AV848" s="67"/>
      <c r="AW848" s="67"/>
      <c r="AX848" s="67"/>
      <c r="AY848" s="67"/>
      <c r="AZ848" s="67"/>
      <c r="BA848" s="67"/>
      <c r="BB848" s="67"/>
      <c r="BC848" s="67"/>
      <c r="BD848" s="67"/>
      <c r="BE848" s="67"/>
      <c r="BF848" s="67"/>
      <c r="BG848" s="67"/>
      <c r="BH848" s="67"/>
      <c r="BI848" s="67"/>
      <c r="BJ848" s="67"/>
      <c r="BK848" s="67"/>
      <c r="BL848" s="67"/>
      <c r="BM848" s="67"/>
      <c r="BN848" s="67"/>
      <c r="BO848" s="67"/>
      <c r="BP848" s="67"/>
      <c r="BQ848" s="67"/>
      <c r="BR848" s="67"/>
      <c r="BS848" s="67"/>
      <c r="BT848" s="67"/>
      <c r="BU848" s="67"/>
      <c r="BV848" s="67"/>
      <c r="BW848" s="67"/>
      <c r="BX848" s="67"/>
      <c r="BY848" s="67"/>
      <c r="BZ848" s="67"/>
      <c r="CA848" s="67"/>
      <c r="CB848" s="67"/>
      <c r="CC848" s="67"/>
      <c r="CD848" s="67"/>
      <c r="CE848" s="67"/>
      <c r="CF848" s="67"/>
      <c r="CG848" s="67"/>
      <c r="CH848" s="67"/>
      <c r="CI848" s="67"/>
      <c r="CJ848" s="67"/>
      <c r="CK848" s="67"/>
      <c r="CL848" s="67"/>
      <c r="CM848" s="67"/>
      <c r="CN848" s="67"/>
      <c r="CO848" s="67"/>
    </row>
    <row r="849" spans="1:93" ht="14.2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67"/>
      <c r="X849" s="67"/>
      <c r="Y849" s="67"/>
      <c r="Z849" s="67"/>
      <c r="AA849" s="67"/>
      <c r="AB849" s="67"/>
      <c r="AC849" s="67"/>
      <c r="AD849" s="67"/>
      <c r="AE849" s="67"/>
      <c r="AF849" s="67"/>
      <c r="AG849" s="67"/>
      <c r="AH849" s="67"/>
      <c r="AI849" s="67"/>
      <c r="AJ849" s="67"/>
      <c r="AK849" s="67"/>
      <c r="AL849" s="67"/>
      <c r="AM849" s="67"/>
      <c r="AN849" s="67"/>
      <c r="AO849" s="67"/>
      <c r="AP849" s="67"/>
      <c r="AQ849" s="67"/>
      <c r="AR849" s="67"/>
      <c r="AS849" s="67"/>
      <c r="AT849" s="67"/>
      <c r="AU849" s="67"/>
      <c r="AV849" s="67"/>
      <c r="AW849" s="67"/>
      <c r="AX849" s="67"/>
      <c r="AY849" s="67"/>
      <c r="AZ849" s="67"/>
      <c r="BA849" s="67"/>
      <c r="BB849" s="67"/>
      <c r="BC849" s="67"/>
      <c r="BD849" s="67"/>
      <c r="BE849" s="67"/>
      <c r="BF849" s="67"/>
      <c r="BG849" s="67"/>
      <c r="BH849" s="67"/>
      <c r="BI849" s="67"/>
      <c r="BJ849" s="67"/>
      <c r="BK849" s="67"/>
      <c r="BL849" s="67"/>
      <c r="BM849" s="67"/>
      <c r="BN849" s="67"/>
      <c r="BO849" s="67"/>
      <c r="BP849" s="67"/>
      <c r="BQ849" s="67"/>
      <c r="BR849" s="67"/>
      <c r="BS849" s="67"/>
      <c r="BT849" s="67"/>
      <c r="BU849" s="67"/>
      <c r="BV849" s="67"/>
      <c r="BW849" s="67"/>
      <c r="BX849" s="67"/>
      <c r="BY849" s="67"/>
      <c r="BZ849" s="67"/>
      <c r="CA849" s="67"/>
      <c r="CB849" s="67"/>
      <c r="CC849" s="67"/>
      <c r="CD849" s="67"/>
      <c r="CE849" s="67"/>
      <c r="CF849" s="67"/>
      <c r="CG849" s="67"/>
      <c r="CH849" s="67"/>
      <c r="CI849" s="67"/>
      <c r="CJ849" s="67"/>
      <c r="CK849" s="67"/>
      <c r="CL849" s="67"/>
      <c r="CM849" s="67"/>
      <c r="CN849" s="67"/>
      <c r="CO849" s="67"/>
    </row>
    <row r="850" spans="1:93" ht="14.2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67"/>
      <c r="X850" s="67"/>
      <c r="Y850" s="67"/>
      <c r="Z850" s="67"/>
      <c r="AA850" s="67"/>
      <c r="AB850" s="67"/>
      <c r="AC850" s="67"/>
      <c r="AD850" s="67"/>
      <c r="AE850" s="67"/>
      <c r="AF850" s="67"/>
      <c r="AG850" s="67"/>
      <c r="AH850" s="67"/>
      <c r="AI850" s="67"/>
      <c r="AJ850" s="67"/>
      <c r="AK850" s="67"/>
      <c r="AL850" s="67"/>
      <c r="AM850" s="67"/>
      <c r="AN850" s="67"/>
      <c r="AO850" s="67"/>
      <c r="AP850" s="67"/>
      <c r="AQ850" s="67"/>
      <c r="AR850" s="67"/>
      <c r="AS850" s="67"/>
      <c r="AT850" s="67"/>
      <c r="AU850" s="67"/>
      <c r="AV850" s="67"/>
      <c r="AW850" s="67"/>
      <c r="AX850" s="67"/>
      <c r="AY850" s="67"/>
      <c r="AZ850" s="67"/>
      <c r="BA850" s="67"/>
      <c r="BB850" s="67"/>
      <c r="BC850" s="67"/>
      <c r="BD850" s="67"/>
      <c r="BE850" s="67"/>
      <c r="BF850" s="67"/>
      <c r="BG850" s="67"/>
      <c r="BH850" s="67"/>
      <c r="BI850" s="67"/>
      <c r="BJ850" s="67"/>
      <c r="BK850" s="67"/>
      <c r="BL850" s="67"/>
      <c r="BM850" s="67"/>
      <c r="BN850" s="67"/>
      <c r="BO850" s="67"/>
      <c r="BP850" s="67"/>
      <c r="BQ850" s="67"/>
      <c r="BR850" s="67"/>
      <c r="BS850" s="67"/>
      <c r="BT850" s="67"/>
      <c r="BU850" s="67"/>
      <c r="BV850" s="67"/>
      <c r="BW850" s="67"/>
      <c r="BX850" s="67"/>
      <c r="BY850" s="67"/>
      <c r="BZ850" s="67"/>
      <c r="CA850" s="67"/>
      <c r="CB850" s="67"/>
      <c r="CC850" s="67"/>
      <c r="CD850" s="67"/>
      <c r="CE850" s="67"/>
      <c r="CF850" s="67"/>
      <c r="CG850" s="67"/>
      <c r="CH850" s="67"/>
      <c r="CI850" s="67"/>
      <c r="CJ850" s="67"/>
      <c r="CK850" s="67"/>
      <c r="CL850" s="67"/>
      <c r="CM850" s="67"/>
      <c r="CN850" s="67"/>
      <c r="CO850" s="67"/>
    </row>
    <row r="851" spans="1:93" ht="14.2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67"/>
      <c r="X851" s="67"/>
      <c r="Y851" s="67"/>
      <c r="Z851" s="67"/>
      <c r="AA851" s="67"/>
      <c r="AB851" s="67"/>
      <c r="AC851" s="67"/>
      <c r="AD851" s="67"/>
      <c r="AE851" s="67"/>
      <c r="AF851" s="67"/>
      <c r="AG851" s="67"/>
      <c r="AH851" s="67"/>
      <c r="AI851" s="67"/>
      <c r="AJ851" s="67"/>
      <c r="AK851" s="67"/>
      <c r="AL851" s="67"/>
      <c r="AM851" s="67"/>
      <c r="AN851" s="67"/>
      <c r="AO851" s="67"/>
      <c r="AP851" s="67"/>
      <c r="AQ851" s="67"/>
      <c r="AR851" s="67"/>
      <c r="AS851" s="67"/>
      <c r="AT851" s="67"/>
      <c r="AU851" s="67"/>
      <c r="AV851" s="67"/>
      <c r="AW851" s="67"/>
      <c r="AX851" s="67"/>
      <c r="AY851" s="67"/>
      <c r="AZ851" s="67"/>
      <c r="BA851" s="67"/>
      <c r="BB851" s="67"/>
      <c r="BC851" s="67"/>
      <c r="BD851" s="67"/>
      <c r="BE851" s="67"/>
      <c r="BF851" s="67"/>
      <c r="BG851" s="67"/>
      <c r="BH851" s="67"/>
      <c r="BI851" s="67"/>
      <c r="BJ851" s="67"/>
      <c r="BK851" s="67"/>
      <c r="BL851" s="67"/>
      <c r="BM851" s="67"/>
      <c r="BN851" s="67"/>
      <c r="BO851" s="67"/>
      <c r="BP851" s="67"/>
      <c r="BQ851" s="67"/>
      <c r="BR851" s="67"/>
      <c r="BS851" s="67"/>
      <c r="BT851" s="67"/>
      <c r="BU851" s="67"/>
      <c r="BV851" s="67"/>
      <c r="BW851" s="67"/>
      <c r="BX851" s="67"/>
      <c r="BY851" s="67"/>
      <c r="BZ851" s="67"/>
      <c r="CA851" s="67"/>
      <c r="CB851" s="67"/>
      <c r="CC851" s="67"/>
      <c r="CD851" s="67"/>
      <c r="CE851" s="67"/>
      <c r="CF851" s="67"/>
      <c r="CG851" s="67"/>
      <c r="CH851" s="67"/>
      <c r="CI851" s="67"/>
      <c r="CJ851" s="67"/>
      <c r="CK851" s="67"/>
      <c r="CL851" s="67"/>
      <c r="CM851" s="67"/>
      <c r="CN851" s="67"/>
      <c r="CO851" s="67"/>
    </row>
    <row r="852" spans="1:93" ht="14.2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67"/>
      <c r="X852" s="67"/>
      <c r="Y852" s="67"/>
      <c r="Z852" s="67"/>
      <c r="AA852" s="67"/>
      <c r="AB852" s="67"/>
      <c r="AC852" s="67"/>
      <c r="AD852" s="67"/>
      <c r="AE852" s="67"/>
      <c r="AF852" s="67"/>
      <c r="AG852" s="67"/>
      <c r="AH852" s="67"/>
      <c r="AI852" s="67"/>
      <c r="AJ852" s="67"/>
      <c r="AK852" s="67"/>
      <c r="AL852" s="67"/>
      <c r="AM852" s="67"/>
      <c r="AN852" s="67"/>
      <c r="AO852" s="67"/>
      <c r="AP852" s="67"/>
      <c r="AQ852" s="67"/>
      <c r="AR852" s="67"/>
      <c r="AS852" s="67"/>
      <c r="AT852" s="67"/>
      <c r="AU852" s="67"/>
      <c r="AV852" s="67"/>
      <c r="AW852" s="67"/>
      <c r="AX852" s="67"/>
      <c r="AY852" s="67"/>
      <c r="AZ852" s="67"/>
      <c r="BA852" s="67"/>
      <c r="BB852" s="67"/>
      <c r="BC852" s="67"/>
      <c r="BD852" s="67"/>
      <c r="BE852" s="67"/>
      <c r="BF852" s="67"/>
      <c r="BG852" s="67"/>
      <c r="BH852" s="67"/>
      <c r="BI852" s="67"/>
      <c r="BJ852" s="67"/>
      <c r="BK852" s="67"/>
      <c r="BL852" s="67"/>
      <c r="BM852" s="67"/>
      <c r="BN852" s="67"/>
      <c r="BO852" s="67"/>
      <c r="BP852" s="67"/>
      <c r="BQ852" s="67"/>
      <c r="BR852" s="67"/>
      <c r="BS852" s="67"/>
      <c r="BT852" s="67"/>
      <c r="BU852" s="67"/>
      <c r="BV852" s="67"/>
      <c r="BW852" s="67"/>
      <c r="BX852" s="67"/>
      <c r="BY852" s="67"/>
      <c r="BZ852" s="67"/>
      <c r="CA852" s="67"/>
      <c r="CB852" s="67"/>
      <c r="CC852" s="67"/>
      <c r="CD852" s="67"/>
      <c r="CE852" s="67"/>
      <c r="CF852" s="67"/>
      <c r="CG852" s="67"/>
      <c r="CH852" s="67"/>
      <c r="CI852" s="67"/>
      <c r="CJ852" s="67"/>
      <c r="CK852" s="67"/>
      <c r="CL852" s="67"/>
      <c r="CM852" s="67"/>
      <c r="CN852" s="67"/>
      <c r="CO852" s="67"/>
    </row>
    <row r="853" spans="1:93" ht="14.2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67"/>
      <c r="X853" s="67"/>
      <c r="Y853" s="67"/>
      <c r="Z853" s="67"/>
      <c r="AA853" s="67"/>
      <c r="AB853" s="67"/>
      <c r="AC853" s="67"/>
      <c r="AD853" s="67"/>
      <c r="AE853" s="67"/>
      <c r="AF853" s="67"/>
      <c r="AG853" s="67"/>
      <c r="AH853" s="67"/>
      <c r="AI853" s="67"/>
      <c r="AJ853" s="67"/>
      <c r="AK853" s="67"/>
      <c r="AL853" s="67"/>
      <c r="AM853" s="67"/>
      <c r="AN853" s="67"/>
      <c r="AO853" s="67"/>
      <c r="AP853" s="67"/>
      <c r="AQ853" s="67"/>
      <c r="AR853" s="67"/>
      <c r="AS853" s="67"/>
      <c r="AT853" s="67"/>
      <c r="AU853" s="67"/>
      <c r="AV853" s="67"/>
      <c r="AW853" s="67"/>
      <c r="AX853" s="67"/>
      <c r="AY853" s="67"/>
      <c r="AZ853" s="67"/>
      <c r="BA853" s="67"/>
      <c r="BB853" s="67"/>
      <c r="BC853" s="67"/>
      <c r="BD853" s="67"/>
      <c r="BE853" s="67"/>
      <c r="BF853" s="67"/>
      <c r="BG853" s="67"/>
      <c r="BH853" s="67"/>
      <c r="BI853" s="67"/>
      <c r="BJ853" s="67"/>
      <c r="BK853" s="67"/>
      <c r="BL853" s="67"/>
      <c r="BM853" s="67"/>
      <c r="BN853" s="67"/>
      <c r="BO853" s="67"/>
      <c r="BP853" s="67"/>
      <c r="BQ853" s="67"/>
      <c r="BR853" s="67"/>
      <c r="BS853" s="67"/>
      <c r="BT853" s="67"/>
      <c r="BU853" s="67"/>
      <c r="BV853" s="67"/>
      <c r="BW853" s="67"/>
      <c r="BX853" s="67"/>
      <c r="BY853" s="67"/>
      <c r="BZ853" s="67"/>
      <c r="CA853" s="67"/>
      <c r="CB853" s="67"/>
      <c r="CC853" s="67"/>
      <c r="CD853" s="67"/>
      <c r="CE853" s="67"/>
      <c r="CF853" s="67"/>
      <c r="CG853" s="67"/>
      <c r="CH853" s="67"/>
      <c r="CI853" s="67"/>
      <c r="CJ853" s="67"/>
      <c r="CK853" s="67"/>
      <c r="CL853" s="67"/>
      <c r="CM853" s="67"/>
      <c r="CN853" s="67"/>
      <c r="CO853" s="67"/>
    </row>
    <row r="854" spans="1:93" ht="14.2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67"/>
      <c r="X854" s="67"/>
      <c r="Y854" s="67"/>
      <c r="Z854" s="67"/>
      <c r="AA854" s="67"/>
      <c r="AB854" s="67"/>
      <c r="AC854" s="67"/>
      <c r="AD854" s="67"/>
      <c r="AE854" s="67"/>
      <c r="AF854" s="67"/>
      <c r="AG854" s="67"/>
      <c r="AH854" s="67"/>
      <c r="AI854" s="67"/>
      <c r="AJ854" s="67"/>
      <c r="AK854" s="67"/>
      <c r="AL854" s="67"/>
      <c r="AM854" s="67"/>
      <c r="AN854" s="67"/>
      <c r="AO854" s="67"/>
      <c r="AP854" s="67"/>
      <c r="AQ854" s="67"/>
      <c r="AR854" s="67"/>
      <c r="AS854" s="67"/>
      <c r="AT854" s="67"/>
      <c r="AU854" s="67"/>
      <c r="AV854" s="67"/>
      <c r="AW854" s="67"/>
      <c r="AX854" s="67"/>
      <c r="AY854" s="67"/>
      <c r="AZ854" s="67"/>
      <c r="BA854" s="67"/>
      <c r="BB854" s="67"/>
      <c r="BC854" s="67"/>
      <c r="BD854" s="67"/>
      <c r="BE854" s="67"/>
      <c r="BF854" s="67"/>
      <c r="BG854" s="67"/>
      <c r="BH854" s="67"/>
      <c r="BI854" s="67"/>
      <c r="BJ854" s="67"/>
      <c r="BK854" s="67"/>
      <c r="BL854" s="67"/>
      <c r="BM854" s="67"/>
      <c r="BN854" s="67"/>
      <c r="BO854" s="67"/>
      <c r="BP854" s="67"/>
      <c r="BQ854" s="67"/>
      <c r="BR854" s="67"/>
      <c r="BS854" s="67"/>
      <c r="BT854" s="67"/>
      <c r="BU854" s="67"/>
      <c r="BV854" s="67"/>
      <c r="BW854" s="67"/>
      <c r="BX854" s="67"/>
      <c r="BY854" s="67"/>
      <c r="BZ854" s="67"/>
      <c r="CA854" s="67"/>
      <c r="CB854" s="67"/>
      <c r="CC854" s="67"/>
      <c r="CD854" s="67"/>
      <c r="CE854" s="67"/>
      <c r="CF854" s="67"/>
      <c r="CG854" s="67"/>
      <c r="CH854" s="67"/>
      <c r="CI854" s="67"/>
      <c r="CJ854" s="67"/>
      <c r="CK854" s="67"/>
      <c r="CL854" s="67"/>
      <c r="CM854" s="67"/>
      <c r="CN854" s="67"/>
      <c r="CO854" s="67"/>
    </row>
    <row r="855" spans="1:93" ht="14.2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67"/>
      <c r="X855" s="67"/>
      <c r="Y855" s="67"/>
      <c r="Z855" s="67"/>
      <c r="AA855" s="67"/>
      <c r="AB855" s="67"/>
      <c r="AC855" s="67"/>
      <c r="AD855" s="67"/>
      <c r="AE855" s="67"/>
      <c r="AF855" s="67"/>
      <c r="AG855" s="67"/>
      <c r="AH855" s="67"/>
      <c r="AI855" s="67"/>
      <c r="AJ855" s="67"/>
      <c r="AK855" s="67"/>
      <c r="AL855" s="67"/>
      <c r="AM855" s="67"/>
      <c r="AN855" s="67"/>
      <c r="AO855" s="67"/>
      <c r="AP855" s="67"/>
      <c r="AQ855" s="67"/>
      <c r="AR855" s="67"/>
      <c r="AS855" s="67"/>
      <c r="AT855" s="67"/>
      <c r="AU855" s="67"/>
      <c r="AV855" s="67"/>
      <c r="AW855" s="67"/>
      <c r="AX855" s="67"/>
      <c r="AY855" s="67"/>
      <c r="AZ855" s="67"/>
      <c r="BA855" s="67"/>
      <c r="BB855" s="67"/>
      <c r="BC855" s="67"/>
      <c r="BD855" s="67"/>
      <c r="BE855" s="67"/>
      <c r="BF855" s="67"/>
      <c r="BG855" s="67"/>
      <c r="BH855" s="67"/>
      <c r="BI855" s="67"/>
      <c r="BJ855" s="67"/>
      <c r="BK855" s="67"/>
      <c r="BL855" s="67"/>
      <c r="BM855" s="67"/>
      <c r="BN855" s="67"/>
      <c r="BO855" s="67"/>
      <c r="BP855" s="67"/>
      <c r="BQ855" s="67"/>
      <c r="BR855" s="67"/>
      <c r="BS855" s="67"/>
      <c r="BT855" s="67"/>
      <c r="BU855" s="67"/>
      <c r="BV855" s="67"/>
      <c r="BW855" s="67"/>
      <c r="BX855" s="67"/>
      <c r="BY855" s="67"/>
      <c r="BZ855" s="67"/>
      <c r="CA855" s="67"/>
      <c r="CB855" s="67"/>
      <c r="CC855" s="67"/>
      <c r="CD855" s="67"/>
      <c r="CE855" s="67"/>
      <c r="CF855" s="67"/>
      <c r="CG855" s="67"/>
      <c r="CH855" s="67"/>
      <c r="CI855" s="67"/>
      <c r="CJ855" s="67"/>
      <c r="CK855" s="67"/>
      <c r="CL855" s="67"/>
      <c r="CM855" s="67"/>
      <c r="CN855" s="67"/>
      <c r="CO855" s="67"/>
    </row>
    <row r="856" spans="1:93" ht="14.2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67"/>
      <c r="X856" s="67"/>
      <c r="Y856" s="67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67"/>
      <c r="BH856" s="67"/>
      <c r="BI856" s="67"/>
      <c r="BJ856" s="67"/>
      <c r="BK856" s="67"/>
      <c r="BL856" s="67"/>
      <c r="BM856" s="67"/>
      <c r="BN856" s="67"/>
      <c r="BO856" s="67"/>
      <c r="BP856" s="67"/>
      <c r="BQ856" s="67"/>
      <c r="BR856" s="67"/>
      <c r="BS856" s="67"/>
      <c r="BT856" s="67"/>
      <c r="BU856" s="67"/>
      <c r="BV856" s="67"/>
      <c r="BW856" s="67"/>
      <c r="BX856" s="67"/>
      <c r="BY856" s="67"/>
      <c r="BZ856" s="67"/>
      <c r="CA856" s="67"/>
      <c r="CB856" s="67"/>
      <c r="CC856" s="67"/>
      <c r="CD856" s="67"/>
      <c r="CE856" s="67"/>
      <c r="CF856" s="67"/>
      <c r="CG856" s="67"/>
      <c r="CH856" s="67"/>
      <c r="CI856" s="67"/>
      <c r="CJ856" s="67"/>
      <c r="CK856" s="67"/>
      <c r="CL856" s="67"/>
      <c r="CM856" s="67"/>
      <c r="CN856" s="67"/>
      <c r="CO856" s="67"/>
    </row>
    <row r="857" spans="1:93" ht="14.2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67"/>
      <c r="X857" s="67"/>
      <c r="Y857" s="67"/>
      <c r="Z857" s="67"/>
      <c r="AA857" s="67"/>
      <c r="AB857" s="67"/>
      <c r="AC857" s="67"/>
      <c r="AD857" s="67"/>
      <c r="AE857" s="67"/>
      <c r="AF857" s="67"/>
      <c r="AG857" s="67"/>
      <c r="AH857" s="67"/>
      <c r="AI857" s="67"/>
      <c r="AJ857" s="67"/>
      <c r="AK857" s="67"/>
      <c r="AL857" s="67"/>
      <c r="AM857" s="67"/>
      <c r="AN857" s="67"/>
      <c r="AO857" s="67"/>
      <c r="AP857" s="67"/>
      <c r="AQ857" s="67"/>
      <c r="AR857" s="67"/>
      <c r="AS857" s="67"/>
      <c r="AT857" s="67"/>
      <c r="AU857" s="67"/>
      <c r="AV857" s="67"/>
      <c r="AW857" s="67"/>
      <c r="AX857" s="67"/>
      <c r="AY857" s="67"/>
      <c r="AZ857" s="67"/>
      <c r="BA857" s="67"/>
      <c r="BB857" s="67"/>
      <c r="BC857" s="67"/>
      <c r="BD857" s="67"/>
      <c r="BE857" s="67"/>
      <c r="BF857" s="67"/>
      <c r="BG857" s="67"/>
      <c r="BH857" s="67"/>
      <c r="BI857" s="67"/>
      <c r="BJ857" s="67"/>
      <c r="BK857" s="67"/>
      <c r="BL857" s="67"/>
      <c r="BM857" s="67"/>
      <c r="BN857" s="67"/>
      <c r="BO857" s="67"/>
      <c r="BP857" s="67"/>
      <c r="BQ857" s="67"/>
      <c r="BR857" s="67"/>
      <c r="BS857" s="67"/>
      <c r="BT857" s="67"/>
      <c r="BU857" s="67"/>
      <c r="BV857" s="67"/>
      <c r="BW857" s="67"/>
      <c r="BX857" s="67"/>
      <c r="BY857" s="67"/>
      <c r="BZ857" s="67"/>
      <c r="CA857" s="67"/>
      <c r="CB857" s="67"/>
      <c r="CC857" s="67"/>
      <c r="CD857" s="67"/>
      <c r="CE857" s="67"/>
      <c r="CF857" s="67"/>
      <c r="CG857" s="67"/>
      <c r="CH857" s="67"/>
      <c r="CI857" s="67"/>
      <c r="CJ857" s="67"/>
      <c r="CK857" s="67"/>
      <c r="CL857" s="67"/>
      <c r="CM857" s="67"/>
      <c r="CN857" s="67"/>
      <c r="CO857" s="67"/>
    </row>
    <row r="858" spans="1:93" ht="14.2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67"/>
      <c r="X858" s="67"/>
      <c r="Y858" s="67"/>
      <c r="Z858" s="67"/>
      <c r="AA858" s="67"/>
      <c r="AB858" s="67"/>
      <c r="AC858" s="67"/>
      <c r="AD858" s="67"/>
      <c r="AE858" s="67"/>
      <c r="AF858" s="67"/>
      <c r="AG858" s="67"/>
      <c r="AH858" s="67"/>
      <c r="AI858" s="67"/>
      <c r="AJ858" s="67"/>
      <c r="AK858" s="67"/>
      <c r="AL858" s="67"/>
      <c r="AM858" s="67"/>
      <c r="AN858" s="67"/>
      <c r="AO858" s="67"/>
      <c r="AP858" s="67"/>
      <c r="AQ858" s="67"/>
      <c r="AR858" s="67"/>
      <c r="AS858" s="67"/>
      <c r="AT858" s="67"/>
      <c r="AU858" s="67"/>
      <c r="AV858" s="67"/>
      <c r="AW858" s="67"/>
      <c r="AX858" s="67"/>
      <c r="AY858" s="67"/>
      <c r="AZ858" s="67"/>
      <c r="BA858" s="67"/>
      <c r="BB858" s="67"/>
      <c r="BC858" s="67"/>
      <c r="BD858" s="67"/>
      <c r="BE858" s="67"/>
      <c r="BF858" s="67"/>
      <c r="BG858" s="67"/>
      <c r="BH858" s="67"/>
      <c r="BI858" s="67"/>
      <c r="BJ858" s="67"/>
      <c r="BK858" s="67"/>
      <c r="BL858" s="67"/>
      <c r="BM858" s="67"/>
      <c r="BN858" s="67"/>
      <c r="BO858" s="67"/>
      <c r="BP858" s="67"/>
      <c r="BQ858" s="67"/>
      <c r="BR858" s="67"/>
      <c r="BS858" s="67"/>
      <c r="BT858" s="67"/>
      <c r="BU858" s="67"/>
      <c r="BV858" s="67"/>
      <c r="BW858" s="67"/>
      <c r="BX858" s="67"/>
      <c r="BY858" s="67"/>
      <c r="BZ858" s="67"/>
      <c r="CA858" s="67"/>
      <c r="CB858" s="67"/>
      <c r="CC858" s="67"/>
      <c r="CD858" s="67"/>
      <c r="CE858" s="67"/>
      <c r="CF858" s="67"/>
      <c r="CG858" s="67"/>
      <c r="CH858" s="67"/>
      <c r="CI858" s="67"/>
      <c r="CJ858" s="67"/>
      <c r="CK858" s="67"/>
      <c r="CL858" s="67"/>
      <c r="CM858" s="67"/>
      <c r="CN858" s="67"/>
      <c r="CO858" s="67"/>
    </row>
    <row r="859" spans="1:93" ht="14.2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67"/>
      <c r="X859" s="67"/>
      <c r="Y859" s="67"/>
      <c r="Z859" s="67"/>
      <c r="AA859" s="67"/>
      <c r="AB859" s="67"/>
      <c r="AC859" s="67"/>
      <c r="AD859" s="67"/>
      <c r="AE859" s="67"/>
      <c r="AF859" s="67"/>
      <c r="AG859" s="67"/>
      <c r="AH859" s="67"/>
      <c r="AI859" s="67"/>
      <c r="AJ859" s="67"/>
      <c r="AK859" s="67"/>
      <c r="AL859" s="67"/>
      <c r="AM859" s="67"/>
      <c r="AN859" s="67"/>
      <c r="AO859" s="67"/>
      <c r="AP859" s="67"/>
      <c r="AQ859" s="67"/>
      <c r="AR859" s="67"/>
      <c r="AS859" s="67"/>
      <c r="AT859" s="67"/>
      <c r="AU859" s="67"/>
      <c r="AV859" s="67"/>
      <c r="AW859" s="67"/>
      <c r="AX859" s="67"/>
      <c r="AY859" s="67"/>
      <c r="AZ859" s="67"/>
      <c r="BA859" s="67"/>
      <c r="BB859" s="67"/>
      <c r="BC859" s="67"/>
      <c r="BD859" s="67"/>
      <c r="BE859" s="67"/>
      <c r="BF859" s="67"/>
      <c r="BG859" s="67"/>
      <c r="BH859" s="67"/>
      <c r="BI859" s="67"/>
      <c r="BJ859" s="67"/>
      <c r="BK859" s="67"/>
      <c r="BL859" s="67"/>
      <c r="BM859" s="67"/>
      <c r="BN859" s="67"/>
      <c r="BO859" s="67"/>
      <c r="BP859" s="67"/>
      <c r="BQ859" s="67"/>
      <c r="BR859" s="67"/>
      <c r="BS859" s="67"/>
      <c r="BT859" s="67"/>
      <c r="BU859" s="67"/>
      <c r="BV859" s="67"/>
      <c r="BW859" s="67"/>
      <c r="BX859" s="67"/>
      <c r="BY859" s="67"/>
      <c r="BZ859" s="67"/>
      <c r="CA859" s="67"/>
      <c r="CB859" s="67"/>
      <c r="CC859" s="67"/>
      <c r="CD859" s="67"/>
      <c r="CE859" s="67"/>
      <c r="CF859" s="67"/>
      <c r="CG859" s="67"/>
      <c r="CH859" s="67"/>
      <c r="CI859" s="67"/>
      <c r="CJ859" s="67"/>
      <c r="CK859" s="67"/>
      <c r="CL859" s="67"/>
      <c r="CM859" s="67"/>
      <c r="CN859" s="67"/>
      <c r="CO859" s="67"/>
    </row>
    <row r="860" spans="1:93" ht="14.2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67"/>
      <c r="X860" s="67"/>
      <c r="Y860" s="67"/>
      <c r="Z860" s="67"/>
      <c r="AA860" s="67"/>
      <c r="AB860" s="67"/>
      <c r="AC860" s="67"/>
      <c r="AD860" s="67"/>
      <c r="AE860" s="67"/>
      <c r="AF860" s="67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/>
      <c r="BB860" s="67"/>
      <c r="BC860" s="67"/>
      <c r="BD860" s="67"/>
      <c r="BE860" s="67"/>
      <c r="BF860" s="67"/>
      <c r="BG860" s="67"/>
      <c r="BH860" s="67"/>
      <c r="BI860" s="67"/>
      <c r="BJ860" s="67"/>
      <c r="BK860" s="67"/>
      <c r="BL860" s="67"/>
      <c r="BM860" s="67"/>
      <c r="BN860" s="67"/>
      <c r="BO860" s="67"/>
      <c r="BP860" s="67"/>
      <c r="BQ860" s="67"/>
      <c r="BR860" s="67"/>
      <c r="BS860" s="67"/>
      <c r="BT860" s="67"/>
      <c r="BU860" s="67"/>
      <c r="BV860" s="67"/>
      <c r="BW860" s="67"/>
      <c r="BX860" s="67"/>
      <c r="BY860" s="67"/>
      <c r="BZ860" s="67"/>
      <c r="CA860" s="67"/>
      <c r="CB860" s="67"/>
      <c r="CC860" s="67"/>
      <c r="CD860" s="67"/>
      <c r="CE860" s="67"/>
      <c r="CF860" s="67"/>
      <c r="CG860" s="67"/>
      <c r="CH860" s="67"/>
      <c r="CI860" s="67"/>
      <c r="CJ860" s="67"/>
      <c r="CK860" s="67"/>
      <c r="CL860" s="67"/>
      <c r="CM860" s="67"/>
      <c r="CN860" s="67"/>
      <c r="CO860" s="67"/>
    </row>
    <row r="861" spans="1:93" ht="14.2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67"/>
      <c r="X861" s="67"/>
      <c r="Y861" s="67"/>
      <c r="Z861" s="67"/>
      <c r="AA861" s="67"/>
      <c r="AB861" s="67"/>
      <c r="AC861" s="67"/>
      <c r="AD861" s="67"/>
      <c r="AE861" s="67"/>
      <c r="AF861" s="67"/>
      <c r="AG861" s="67"/>
      <c r="AH861" s="67"/>
      <c r="AI861" s="67"/>
      <c r="AJ861" s="67"/>
      <c r="AK861" s="67"/>
      <c r="AL861" s="67"/>
      <c r="AM861" s="67"/>
      <c r="AN861" s="67"/>
      <c r="AO861" s="67"/>
      <c r="AP861" s="67"/>
      <c r="AQ861" s="67"/>
      <c r="AR861" s="67"/>
      <c r="AS861" s="67"/>
      <c r="AT861" s="67"/>
      <c r="AU861" s="67"/>
      <c r="AV861" s="67"/>
      <c r="AW861" s="67"/>
      <c r="AX861" s="67"/>
      <c r="AY861" s="67"/>
      <c r="AZ861" s="67"/>
      <c r="BA861" s="67"/>
      <c r="BB861" s="67"/>
      <c r="BC861" s="67"/>
      <c r="BD861" s="67"/>
      <c r="BE861" s="67"/>
      <c r="BF861" s="67"/>
      <c r="BG861" s="67"/>
      <c r="BH861" s="67"/>
      <c r="BI861" s="67"/>
      <c r="BJ861" s="67"/>
      <c r="BK861" s="67"/>
      <c r="BL861" s="67"/>
      <c r="BM861" s="67"/>
      <c r="BN861" s="67"/>
      <c r="BO861" s="67"/>
      <c r="BP861" s="67"/>
      <c r="BQ861" s="67"/>
      <c r="BR861" s="67"/>
      <c r="BS861" s="67"/>
      <c r="BT861" s="67"/>
      <c r="BU861" s="67"/>
      <c r="BV861" s="67"/>
      <c r="BW861" s="67"/>
      <c r="BX861" s="67"/>
      <c r="BY861" s="67"/>
      <c r="BZ861" s="67"/>
      <c r="CA861" s="67"/>
      <c r="CB861" s="67"/>
      <c r="CC861" s="67"/>
      <c r="CD861" s="67"/>
      <c r="CE861" s="67"/>
      <c r="CF861" s="67"/>
      <c r="CG861" s="67"/>
      <c r="CH861" s="67"/>
      <c r="CI861" s="67"/>
      <c r="CJ861" s="67"/>
      <c r="CK861" s="67"/>
      <c r="CL861" s="67"/>
      <c r="CM861" s="67"/>
      <c r="CN861" s="67"/>
      <c r="CO861" s="67"/>
    </row>
    <row r="862" spans="1:93" ht="14.2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67"/>
      <c r="X862" s="67"/>
      <c r="Y862" s="67"/>
      <c r="Z862" s="67"/>
      <c r="AA862" s="67"/>
      <c r="AB862" s="67"/>
      <c r="AC862" s="67"/>
      <c r="AD862" s="67"/>
      <c r="AE862" s="67"/>
      <c r="AF862" s="67"/>
      <c r="AG862" s="67"/>
      <c r="AH862" s="67"/>
      <c r="AI862" s="67"/>
      <c r="AJ862" s="67"/>
      <c r="AK862" s="67"/>
      <c r="AL862" s="67"/>
      <c r="AM862" s="67"/>
      <c r="AN862" s="67"/>
      <c r="AO862" s="67"/>
      <c r="AP862" s="67"/>
      <c r="AQ862" s="67"/>
      <c r="AR862" s="67"/>
      <c r="AS862" s="67"/>
      <c r="AT862" s="67"/>
      <c r="AU862" s="67"/>
      <c r="AV862" s="67"/>
      <c r="AW862" s="67"/>
      <c r="AX862" s="67"/>
      <c r="AY862" s="67"/>
      <c r="AZ862" s="67"/>
      <c r="BA862" s="67"/>
      <c r="BB862" s="67"/>
      <c r="BC862" s="67"/>
      <c r="BD862" s="67"/>
      <c r="BE862" s="67"/>
      <c r="BF862" s="67"/>
      <c r="BG862" s="67"/>
      <c r="BH862" s="67"/>
      <c r="BI862" s="67"/>
      <c r="BJ862" s="67"/>
      <c r="BK862" s="67"/>
      <c r="BL862" s="67"/>
      <c r="BM862" s="67"/>
      <c r="BN862" s="67"/>
      <c r="BO862" s="67"/>
      <c r="BP862" s="67"/>
      <c r="BQ862" s="67"/>
      <c r="BR862" s="67"/>
      <c r="BS862" s="67"/>
      <c r="BT862" s="67"/>
      <c r="BU862" s="67"/>
      <c r="BV862" s="67"/>
      <c r="BW862" s="67"/>
      <c r="BX862" s="67"/>
      <c r="BY862" s="67"/>
      <c r="BZ862" s="67"/>
      <c r="CA862" s="67"/>
      <c r="CB862" s="67"/>
      <c r="CC862" s="67"/>
      <c r="CD862" s="67"/>
      <c r="CE862" s="67"/>
      <c r="CF862" s="67"/>
      <c r="CG862" s="67"/>
      <c r="CH862" s="67"/>
      <c r="CI862" s="67"/>
      <c r="CJ862" s="67"/>
      <c r="CK862" s="67"/>
      <c r="CL862" s="67"/>
      <c r="CM862" s="67"/>
      <c r="CN862" s="67"/>
      <c r="CO862" s="67"/>
    </row>
    <row r="863" spans="1:93" ht="14.2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67"/>
      <c r="X863" s="67"/>
      <c r="Y863" s="67"/>
      <c r="Z863" s="67"/>
      <c r="AA863" s="67"/>
      <c r="AB863" s="67"/>
      <c r="AC863" s="67"/>
      <c r="AD863" s="67"/>
      <c r="AE863" s="67"/>
      <c r="AF863" s="67"/>
      <c r="AG863" s="67"/>
      <c r="AH863" s="67"/>
      <c r="AI863" s="67"/>
      <c r="AJ863" s="67"/>
      <c r="AK863" s="67"/>
      <c r="AL863" s="67"/>
      <c r="AM863" s="67"/>
      <c r="AN863" s="67"/>
      <c r="AO863" s="67"/>
      <c r="AP863" s="67"/>
      <c r="AQ863" s="67"/>
      <c r="AR863" s="67"/>
      <c r="AS863" s="67"/>
      <c r="AT863" s="67"/>
      <c r="AU863" s="67"/>
      <c r="AV863" s="67"/>
      <c r="AW863" s="67"/>
      <c r="AX863" s="67"/>
      <c r="AY863" s="67"/>
      <c r="AZ863" s="67"/>
      <c r="BA863" s="67"/>
      <c r="BB863" s="67"/>
      <c r="BC863" s="67"/>
      <c r="BD863" s="67"/>
      <c r="BE863" s="67"/>
      <c r="BF863" s="67"/>
      <c r="BG863" s="67"/>
      <c r="BH863" s="67"/>
      <c r="BI863" s="67"/>
      <c r="BJ863" s="67"/>
      <c r="BK863" s="67"/>
      <c r="BL863" s="67"/>
      <c r="BM863" s="67"/>
      <c r="BN863" s="67"/>
      <c r="BO863" s="67"/>
      <c r="BP863" s="67"/>
      <c r="BQ863" s="67"/>
      <c r="BR863" s="67"/>
      <c r="BS863" s="67"/>
      <c r="BT863" s="67"/>
      <c r="BU863" s="67"/>
      <c r="BV863" s="67"/>
      <c r="BW863" s="67"/>
      <c r="BX863" s="67"/>
      <c r="BY863" s="67"/>
      <c r="BZ863" s="67"/>
      <c r="CA863" s="67"/>
      <c r="CB863" s="67"/>
      <c r="CC863" s="67"/>
      <c r="CD863" s="67"/>
      <c r="CE863" s="67"/>
      <c r="CF863" s="67"/>
      <c r="CG863" s="67"/>
      <c r="CH863" s="67"/>
      <c r="CI863" s="67"/>
      <c r="CJ863" s="67"/>
      <c r="CK863" s="67"/>
      <c r="CL863" s="67"/>
      <c r="CM863" s="67"/>
      <c r="CN863" s="67"/>
      <c r="CO863" s="67"/>
    </row>
    <row r="864" spans="1:93" ht="14.2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67"/>
      <c r="X864" s="67"/>
      <c r="Y864" s="67"/>
      <c r="Z864" s="67"/>
      <c r="AA864" s="67"/>
      <c r="AB864" s="67"/>
      <c r="AC864" s="67"/>
      <c r="AD864" s="67"/>
      <c r="AE864" s="67"/>
      <c r="AF864" s="67"/>
      <c r="AG864" s="67"/>
      <c r="AH864" s="67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/>
      <c r="BC864" s="67"/>
      <c r="BD864" s="67"/>
      <c r="BE864" s="67"/>
      <c r="BF864" s="67"/>
      <c r="BG864" s="67"/>
      <c r="BH864" s="67"/>
      <c r="BI864" s="67"/>
      <c r="BJ864" s="67"/>
      <c r="BK864" s="67"/>
      <c r="BL864" s="67"/>
      <c r="BM864" s="67"/>
      <c r="BN864" s="67"/>
      <c r="BO864" s="67"/>
      <c r="BP864" s="67"/>
      <c r="BQ864" s="67"/>
      <c r="BR864" s="67"/>
      <c r="BS864" s="67"/>
      <c r="BT864" s="67"/>
      <c r="BU864" s="67"/>
      <c r="BV864" s="67"/>
      <c r="BW864" s="67"/>
      <c r="BX864" s="67"/>
      <c r="BY864" s="67"/>
      <c r="BZ864" s="67"/>
      <c r="CA864" s="67"/>
      <c r="CB864" s="67"/>
      <c r="CC864" s="67"/>
      <c r="CD864" s="67"/>
      <c r="CE864" s="67"/>
      <c r="CF864" s="67"/>
      <c r="CG864" s="67"/>
      <c r="CH864" s="67"/>
      <c r="CI864" s="67"/>
      <c r="CJ864" s="67"/>
      <c r="CK864" s="67"/>
      <c r="CL864" s="67"/>
      <c r="CM864" s="67"/>
      <c r="CN864" s="67"/>
      <c r="CO864" s="67"/>
    </row>
    <row r="865" spans="1:93" ht="14.2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67"/>
      <c r="X865" s="67"/>
      <c r="Y865" s="67"/>
      <c r="Z865" s="67"/>
      <c r="AA865" s="67"/>
      <c r="AB865" s="67"/>
      <c r="AC865" s="67"/>
      <c r="AD865" s="67"/>
      <c r="AE865" s="67"/>
      <c r="AF865" s="67"/>
      <c r="AG865" s="67"/>
      <c r="AH865" s="67"/>
      <c r="AI865" s="67"/>
      <c r="AJ865" s="67"/>
      <c r="AK865" s="67"/>
      <c r="AL865" s="67"/>
      <c r="AM865" s="67"/>
      <c r="AN865" s="67"/>
      <c r="AO865" s="67"/>
      <c r="AP865" s="67"/>
      <c r="AQ865" s="67"/>
      <c r="AR865" s="67"/>
      <c r="AS865" s="67"/>
      <c r="AT865" s="67"/>
      <c r="AU865" s="67"/>
      <c r="AV865" s="67"/>
      <c r="AW865" s="67"/>
      <c r="AX865" s="67"/>
      <c r="AY865" s="67"/>
      <c r="AZ865" s="67"/>
      <c r="BA865" s="67"/>
      <c r="BB865" s="67"/>
      <c r="BC865" s="67"/>
      <c r="BD865" s="67"/>
      <c r="BE865" s="67"/>
      <c r="BF865" s="67"/>
      <c r="BG865" s="67"/>
      <c r="BH865" s="67"/>
      <c r="BI865" s="67"/>
      <c r="BJ865" s="67"/>
      <c r="BK865" s="67"/>
      <c r="BL865" s="67"/>
      <c r="BM865" s="67"/>
      <c r="BN865" s="67"/>
      <c r="BO865" s="67"/>
      <c r="BP865" s="67"/>
      <c r="BQ865" s="67"/>
      <c r="BR865" s="67"/>
      <c r="BS865" s="67"/>
      <c r="BT865" s="67"/>
      <c r="BU865" s="67"/>
      <c r="BV865" s="67"/>
      <c r="BW865" s="67"/>
      <c r="BX865" s="67"/>
      <c r="BY865" s="67"/>
      <c r="BZ865" s="67"/>
      <c r="CA865" s="67"/>
      <c r="CB865" s="67"/>
      <c r="CC865" s="67"/>
      <c r="CD865" s="67"/>
      <c r="CE865" s="67"/>
      <c r="CF865" s="67"/>
      <c r="CG865" s="67"/>
      <c r="CH865" s="67"/>
      <c r="CI865" s="67"/>
      <c r="CJ865" s="67"/>
      <c r="CK865" s="67"/>
      <c r="CL865" s="67"/>
      <c r="CM865" s="67"/>
      <c r="CN865" s="67"/>
      <c r="CO865" s="67"/>
    </row>
    <row r="866" spans="1:93" ht="14.2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67"/>
      <c r="X866" s="67"/>
      <c r="Y866" s="67"/>
      <c r="Z866" s="67"/>
      <c r="AA866" s="67"/>
      <c r="AB866" s="67"/>
      <c r="AC866" s="67"/>
      <c r="AD866" s="67"/>
      <c r="AE866" s="67"/>
      <c r="AF866" s="67"/>
      <c r="AG866" s="67"/>
      <c r="AH866" s="67"/>
      <c r="AI866" s="67"/>
      <c r="AJ866" s="67"/>
      <c r="AK866" s="67"/>
      <c r="AL866" s="67"/>
      <c r="AM866" s="67"/>
      <c r="AN866" s="67"/>
      <c r="AO866" s="67"/>
      <c r="AP866" s="67"/>
      <c r="AQ866" s="67"/>
      <c r="AR866" s="67"/>
      <c r="AS866" s="67"/>
      <c r="AT866" s="67"/>
      <c r="AU866" s="67"/>
      <c r="AV866" s="67"/>
      <c r="AW866" s="67"/>
      <c r="AX866" s="67"/>
      <c r="AY866" s="67"/>
      <c r="AZ866" s="67"/>
      <c r="BA866" s="67"/>
      <c r="BB866" s="67"/>
      <c r="BC866" s="67"/>
      <c r="BD866" s="67"/>
      <c r="BE866" s="67"/>
      <c r="BF866" s="67"/>
      <c r="BG866" s="67"/>
      <c r="BH866" s="67"/>
      <c r="BI866" s="67"/>
      <c r="BJ866" s="67"/>
      <c r="BK866" s="67"/>
      <c r="BL866" s="67"/>
      <c r="BM866" s="67"/>
      <c r="BN866" s="67"/>
      <c r="BO866" s="67"/>
      <c r="BP866" s="67"/>
      <c r="BQ866" s="67"/>
      <c r="BR866" s="67"/>
      <c r="BS866" s="67"/>
      <c r="BT866" s="67"/>
      <c r="BU866" s="67"/>
      <c r="BV866" s="67"/>
      <c r="BW866" s="67"/>
      <c r="BX866" s="67"/>
      <c r="BY866" s="67"/>
      <c r="BZ866" s="67"/>
      <c r="CA866" s="67"/>
      <c r="CB866" s="67"/>
      <c r="CC866" s="67"/>
      <c r="CD866" s="67"/>
      <c r="CE866" s="67"/>
      <c r="CF866" s="67"/>
      <c r="CG866" s="67"/>
      <c r="CH866" s="67"/>
      <c r="CI866" s="67"/>
      <c r="CJ866" s="67"/>
      <c r="CK866" s="67"/>
      <c r="CL866" s="67"/>
      <c r="CM866" s="67"/>
      <c r="CN866" s="67"/>
      <c r="CO866" s="67"/>
    </row>
    <row r="867" spans="1:93" ht="14.2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67"/>
      <c r="X867" s="67"/>
      <c r="Y867" s="67"/>
      <c r="Z867" s="67"/>
      <c r="AA867" s="67"/>
      <c r="AB867" s="67"/>
      <c r="AC867" s="67"/>
      <c r="AD867" s="67"/>
      <c r="AE867" s="67"/>
      <c r="AF867" s="67"/>
      <c r="AG867" s="67"/>
      <c r="AH867" s="67"/>
      <c r="AI867" s="67"/>
      <c r="AJ867" s="67"/>
      <c r="AK867" s="67"/>
      <c r="AL867" s="67"/>
      <c r="AM867" s="67"/>
      <c r="AN867" s="67"/>
      <c r="AO867" s="67"/>
      <c r="AP867" s="67"/>
      <c r="AQ867" s="67"/>
      <c r="AR867" s="67"/>
      <c r="AS867" s="67"/>
      <c r="AT867" s="67"/>
      <c r="AU867" s="67"/>
      <c r="AV867" s="67"/>
      <c r="AW867" s="67"/>
      <c r="AX867" s="67"/>
      <c r="AY867" s="67"/>
      <c r="AZ867" s="67"/>
      <c r="BA867" s="67"/>
      <c r="BB867" s="67"/>
      <c r="BC867" s="67"/>
      <c r="BD867" s="67"/>
      <c r="BE867" s="67"/>
      <c r="BF867" s="67"/>
      <c r="BG867" s="67"/>
      <c r="BH867" s="67"/>
      <c r="BI867" s="67"/>
      <c r="BJ867" s="67"/>
      <c r="BK867" s="67"/>
      <c r="BL867" s="67"/>
      <c r="BM867" s="67"/>
      <c r="BN867" s="67"/>
      <c r="BO867" s="67"/>
      <c r="BP867" s="67"/>
      <c r="BQ867" s="67"/>
      <c r="BR867" s="67"/>
      <c r="BS867" s="67"/>
      <c r="BT867" s="67"/>
      <c r="BU867" s="67"/>
      <c r="BV867" s="67"/>
      <c r="BW867" s="67"/>
      <c r="BX867" s="67"/>
      <c r="BY867" s="67"/>
      <c r="BZ867" s="67"/>
      <c r="CA867" s="67"/>
      <c r="CB867" s="67"/>
      <c r="CC867" s="67"/>
      <c r="CD867" s="67"/>
      <c r="CE867" s="67"/>
      <c r="CF867" s="67"/>
      <c r="CG867" s="67"/>
      <c r="CH867" s="67"/>
      <c r="CI867" s="67"/>
      <c r="CJ867" s="67"/>
      <c r="CK867" s="67"/>
      <c r="CL867" s="67"/>
      <c r="CM867" s="67"/>
      <c r="CN867" s="67"/>
      <c r="CO867" s="67"/>
    </row>
    <row r="868" spans="1:93" ht="14.2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67"/>
      <c r="X868" s="67"/>
      <c r="Y868" s="67"/>
      <c r="Z868" s="67"/>
      <c r="AA868" s="67"/>
      <c r="AB868" s="67"/>
      <c r="AC868" s="67"/>
      <c r="AD868" s="67"/>
      <c r="AE868" s="67"/>
      <c r="AF868" s="67"/>
      <c r="AG868" s="67"/>
      <c r="AH868" s="67"/>
      <c r="AI868" s="67"/>
      <c r="AJ868" s="67"/>
      <c r="AK868" s="67"/>
      <c r="AL868" s="67"/>
      <c r="AM868" s="67"/>
      <c r="AN868" s="67"/>
      <c r="AO868" s="67"/>
      <c r="AP868" s="67"/>
      <c r="AQ868" s="67"/>
      <c r="AR868" s="67"/>
      <c r="AS868" s="67"/>
      <c r="AT868" s="67"/>
      <c r="AU868" s="67"/>
      <c r="AV868" s="67"/>
      <c r="AW868" s="67"/>
      <c r="AX868" s="67"/>
      <c r="AY868" s="67"/>
      <c r="AZ868" s="67"/>
      <c r="BA868" s="67"/>
      <c r="BB868" s="67"/>
      <c r="BC868" s="67"/>
      <c r="BD868" s="67"/>
      <c r="BE868" s="67"/>
      <c r="BF868" s="67"/>
      <c r="BG868" s="67"/>
      <c r="BH868" s="67"/>
      <c r="BI868" s="67"/>
      <c r="BJ868" s="67"/>
      <c r="BK868" s="67"/>
      <c r="BL868" s="67"/>
      <c r="BM868" s="67"/>
      <c r="BN868" s="67"/>
      <c r="BO868" s="67"/>
      <c r="BP868" s="67"/>
      <c r="BQ868" s="67"/>
      <c r="BR868" s="67"/>
      <c r="BS868" s="67"/>
      <c r="BT868" s="67"/>
      <c r="BU868" s="67"/>
      <c r="BV868" s="67"/>
      <c r="BW868" s="67"/>
      <c r="BX868" s="67"/>
      <c r="BY868" s="67"/>
      <c r="BZ868" s="67"/>
      <c r="CA868" s="67"/>
      <c r="CB868" s="67"/>
      <c r="CC868" s="67"/>
      <c r="CD868" s="67"/>
      <c r="CE868" s="67"/>
      <c r="CF868" s="67"/>
      <c r="CG868" s="67"/>
      <c r="CH868" s="67"/>
      <c r="CI868" s="67"/>
      <c r="CJ868" s="67"/>
      <c r="CK868" s="67"/>
      <c r="CL868" s="67"/>
      <c r="CM868" s="67"/>
      <c r="CN868" s="67"/>
      <c r="CO868" s="67"/>
    </row>
    <row r="869" spans="1:93" ht="14.2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67"/>
      <c r="X869" s="67"/>
      <c r="Y869" s="67"/>
      <c r="Z869" s="67"/>
      <c r="AA869" s="67"/>
      <c r="AB869" s="67"/>
      <c r="AC869" s="67"/>
      <c r="AD869" s="67"/>
      <c r="AE869" s="67"/>
      <c r="AF869" s="67"/>
      <c r="AG869" s="67"/>
      <c r="AH869" s="67"/>
      <c r="AI869" s="67"/>
      <c r="AJ869" s="67"/>
      <c r="AK869" s="67"/>
      <c r="AL869" s="67"/>
      <c r="AM869" s="67"/>
      <c r="AN869" s="67"/>
      <c r="AO869" s="67"/>
      <c r="AP869" s="67"/>
      <c r="AQ869" s="67"/>
      <c r="AR869" s="67"/>
      <c r="AS869" s="67"/>
      <c r="AT869" s="67"/>
      <c r="AU869" s="67"/>
      <c r="AV869" s="67"/>
      <c r="AW869" s="67"/>
      <c r="AX869" s="67"/>
      <c r="AY869" s="67"/>
      <c r="AZ869" s="67"/>
      <c r="BA869" s="67"/>
      <c r="BB869" s="67"/>
      <c r="BC869" s="67"/>
      <c r="BD869" s="67"/>
      <c r="BE869" s="67"/>
      <c r="BF869" s="67"/>
      <c r="BG869" s="67"/>
      <c r="BH869" s="67"/>
      <c r="BI869" s="67"/>
      <c r="BJ869" s="67"/>
      <c r="BK869" s="67"/>
      <c r="BL869" s="67"/>
      <c r="BM869" s="67"/>
      <c r="BN869" s="67"/>
      <c r="BO869" s="67"/>
      <c r="BP869" s="67"/>
      <c r="BQ869" s="67"/>
      <c r="BR869" s="67"/>
      <c r="BS869" s="67"/>
      <c r="BT869" s="67"/>
      <c r="BU869" s="67"/>
      <c r="BV869" s="67"/>
      <c r="BW869" s="67"/>
      <c r="BX869" s="67"/>
      <c r="BY869" s="67"/>
      <c r="BZ869" s="67"/>
      <c r="CA869" s="67"/>
      <c r="CB869" s="67"/>
      <c r="CC869" s="67"/>
      <c r="CD869" s="67"/>
      <c r="CE869" s="67"/>
      <c r="CF869" s="67"/>
      <c r="CG869" s="67"/>
      <c r="CH869" s="67"/>
      <c r="CI869" s="67"/>
      <c r="CJ869" s="67"/>
      <c r="CK869" s="67"/>
      <c r="CL869" s="67"/>
      <c r="CM869" s="67"/>
      <c r="CN869" s="67"/>
      <c r="CO869" s="67"/>
    </row>
    <row r="870" spans="1:93" ht="14.2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67"/>
      <c r="X870" s="67"/>
      <c r="Y870" s="67"/>
      <c r="Z870" s="67"/>
      <c r="AA870" s="67"/>
      <c r="AB870" s="67"/>
      <c r="AC870" s="67"/>
      <c r="AD870" s="67"/>
      <c r="AE870" s="67"/>
      <c r="AF870" s="67"/>
      <c r="AG870" s="67"/>
      <c r="AH870" s="67"/>
      <c r="AI870" s="67"/>
      <c r="AJ870" s="67"/>
      <c r="AK870" s="67"/>
      <c r="AL870" s="67"/>
      <c r="AM870" s="67"/>
      <c r="AN870" s="67"/>
      <c r="AO870" s="67"/>
      <c r="AP870" s="67"/>
      <c r="AQ870" s="67"/>
      <c r="AR870" s="67"/>
      <c r="AS870" s="67"/>
      <c r="AT870" s="67"/>
      <c r="AU870" s="67"/>
      <c r="AV870" s="67"/>
      <c r="AW870" s="67"/>
      <c r="AX870" s="67"/>
      <c r="AY870" s="67"/>
      <c r="AZ870" s="67"/>
      <c r="BA870" s="67"/>
      <c r="BB870" s="67"/>
      <c r="BC870" s="67"/>
      <c r="BD870" s="67"/>
      <c r="BE870" s="67"/>
      <c r="BF870" s="67"/>
      <c r="BG870" s="67"/>
      <c r="BH870" s="67"/>
      <c r="BI870" s="67"/>
      <c r="BJ870" s="67"/>
      <c r="BK870" s="67"/>
      <c r="BL870" s="67"/>
      <c r="BM870" s="67"/>
      <c r="BN870" s="67"/>
      <c r="BO870" s="67"/>
      <c r="BP870" s="67"/>
      <c r="BQ870" s="67"/>
      <c r="BR870" s="67"/>
      <c r="BS870" s="67"/>
      <c r="BT870" s="67"/>
      <c r="BU870" s="67"/>
      <c r="BV870" s="67"/>
      <c r="BW870" s="67"/>
      <c r="BX870" s="67"/>
      <c r="BY870" s="67"/>
      <c r="BZ870" s="67"/>
      <c r="CA870" s="67"/>
      <c r="CB870" s="67"/>
      <c r="CC870" s="67"/>
      <c r="CD870" s="67"/>
      <c r="CE870" s="67"/>
      <c r="CF870" s="67"/>
      <c r="CG870" s="67"/>
      <c r="CH870" s="67"/>
      <c r="CI870" s="67"/>
      <c r="CJ870" s="67"/>
      <c r="CK870" s="67"/>
      <c r="CL870" s="67"/>
      <c r="CM870" s="67"/>
      <c r="CN870" s="67"/>
      <c r="CO870" s="67"/>
    </row>
    <row r="871" spans="1:93" ht="14.2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67"/>
      <c r="X871" s="67"/>
      <c r="Y871" s="67"/>
      <c r="Z871" s="67"/>
      <c r="AA871" s="67"/>
      <c r="AB871" s="67"/>
      <c r="AC871" s="67"/>
      <c r="AD871" s="67"/>
      <c r="AE871" s="67"/>
      <c r="AF871" s="67"/>
      <c r="AG871" s="67"/>
      <c r="AH871" s="67"/>
      <c r="AI871" s="67"/>
      <c r="AJ871" s="67"/>
      <c r="AK871" s="67"/>
      <c r="AL871" s="67"/>
      <c r="AM871" s="67"/>
      <c r="AN871" s="67"/>
      <c r="AO871" s="67"/>
      <c r="AP871" s="67"/>
      <c r="AQ871" s="67"/>
      <c r="AR871" s="67"/>
      <c r="AS871" s="67"/>
      <c r="AT871" s="67"/>
      <c r="AU871" s="67"/>
      <c r="AV871" s="67"/>
      <c r="AW871" s="67"/>
      <c r="AX871" s="67"/>
      <c r="AY871" s="67"/>
      <c r="AZ871" s="67"/>
      <c r="BA871" s="67"/>
      <c r="BB871" s="67"/>
      <c r="BC871" s="67"/>
      <c r="BD871" s="67"/>
      <c r="BE871" s="67"/>
      <c r="BF871" s="67"/>
      <c r="BG871" s="67"/>
      <c r="BH871" s="67"/>
      <c r="BI871" s="67"/>
      <c r="BJ871" s="67"/>
      <c r="BK871" s="67"/>
      <c r="BL871" s="67"/>
      <c r="BM871" s="67"/>
      <c r="BN871" s="67"/>
      <c r="BO871" s="67"/>
      <c r="BP871" s="67"/>
      <c r="BQ871" s="67"/>
      <c r="BR871" s="67"/>
      <c r="BS871" s="67"/>
      <c r="BT871" s="67"/>
      <c r="BU871" s="67"/>
      <c r="BV871" s="67"/>
      <c r="BW871" s="67"/>
      <c r="BX871" s="67"/>
      <c r="BY871" s="67"/>
      <c r="BZ871" s="67"/>
      <c r="CA871" s="67"/>
      <c r="CB871" s="67"/>
      <c r="CC871" s="67"/>
      <c r="CD871" s="67"/>
      <c r="CE871" s="67"/>
      <c r="CF871" s="67"/>
      <c r="CG871" s="67"/>
      <c r="CH871" s="67"/>
      <c r="CI871" s="67"/>
      <c r="CJ871" s="67"/>
      <c r="CK871" s="67"/>
      <c r="CL871" s="67"/>
      <c r="CM871" s="67"/>
      <c r="CN871" s="67"/>
      <c r="CO871" s="67"/>
    </row>
    <row r="872" spans="1:93" ht="14.2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67"/>
      <c r="X872" s="67"/>
      <c r="Y872" s="67"/>
      <c r="Z872" s="67"/>
      <c r="AA872" s="67"/>
      <c r="AB872" s="67"/>
      <c r="AC872" s="67"/>
      <c r="AD872" s="67"/>
      <c r="AE872" s="67"/>
      <c r="AF872" s="67"/>
      <c r="AG872" s="67"/>
      <c r="AH872" s="67"/>
      <c r="AI872" s="67"/>
      <c r="AJ872" s="67"/>
      <c r="AK872" s="67"/>
      <c r="AL872" s="67"/>
      <c r="AM872" s="67"/>
      <c r="AN872" s="67"/>
      <c r="AO872" s="67"/>
      <c r="AP872" s="67"/>
      <c r="AQ872" s="67"/>
      <c r="AR872" s="67"/>
      <c r="AS872" s="67"/>
      <c r="AT872" s="67"/>
      <c r="AU872" s="67"/>
      <c r="AV872" s="67"/>
      <c r="AW872" s="67"/>
      <c r="AX872" s="67"/>
      <c r="AY872" s="67"/>
      <c r="AZ872" s="67"/>
      <c r="BA872" s="67"/>
      <c r="BB872" s="67"/>
      <c r="BC872" s="67"/>
      <c r="BD872" s="67"/>
      <c r="BE872" s="67"/>
      <c r="BF872" s="67"/>
      <c r="BG872" s="67"/>
      <c r="BH872" s="67"/>
      <c r="BI872" s="67"/>
      <c r="BJ872" s="67"/>
      <c r="BK872" s="67"/>
      <c r="BL872" s="67"/>
      <c r="BM872" s="67"/>
      <c r="BN872" s="67"/>
      <c r="BO872" s="67"/>
      <c r="BP872" s="67"/>
      <c r="BQ872" s="67"/>
      <c r="BR872" s="67"/>
      <c r="BS872" s="67"/>
      <c r="BT872" s="67"/>
      <c r="BU872" s="67"/>
      <c r="BV872" s="67"/>
      <c r="BW872" s="67"/>
      <c r="BX872" s="67"/>
      <c r="BY872" s="67"/>
      <c r="BZ872" s="67"/>
      <c r="CA872" s="67"/>
      <c r="CB872" s="67"/>
      <c r="CC872" s="67"/>
      <c r="CD872" s="67"/>
      <c r="CE872" s="67"/>
      <c r="CF872" s="67"/>
      <c r="CG872" s="67"/>
      <c r="CH872" s="67"/>
      <c r="CI872" s="67"/>
      <c r="CJ872" s="67"/>
      <c r="CK872" s="67"/>
      <c r="CL872" s="67"/>
      <c r="CM872" s="67"/>
      <c r="CN872" s="67"/>
      <c r="CO872" s="67"/>
    </row>
    <row r="873" spans="1:93" ht="14.2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67"/>
      <c r="X873" s="67"/>
      <c r="Y873" s="67"/>
      <c r="Z873" s="67"/>
      <c r="AA873" s="67"/>
      <c r="AB873" s="67"/>
      <c r="AC873" s="67"/>
      <c r="AD873" s="67"/>
      <c r="AE873" s="67"/>
      <c r="AF873" s="67"/>
      <c r="AG873" s="67"/>
      <c r="AH873" s="67"/>
      <c r="AI873" s="67"/>
      <c r="AJ873" s="67"/>
      <c r="AK873" s="67"/>
      <c r="AL873" s="67"/>
      <c r="AM873" s="67"/>
      <c r="AN873" s="67"/>
      <c r="AO873" s="67"/>
      <c r="AP873" s="67"/>
      <c r="AQ873" s="67"/>
      <c r="AR873" s="67"/>
      <c r="AS873" s="67"/>
      <c r="AT873" s="67"/>
      <c r="AU873" s="67"/>
      <c r="AV873" s="67"/>
      <c r="AW873" s="67"/>
      <c r="AX873" s="67"/>
      <c r="AY873" s="67"/>
      <c r="AZ873" s="67"/>
      <c r="BA873" s="67"/>
      <c r="BB873" s="67"/>
      <c r="BC873" s="67"/>
      <c r="BD873" s="67"/>
      <c r="BE873" s="67"/>
      <c r="BF873" s="67"/>
      <c r="BG873" s="67"/>
      <c r="BH873" s="67"/>
      <c r="BI873" s="67"/>
      <c r="BJ873" s="67"/>
      <c r="BK873" s="67"/>
      <c r="BL873" s="67"/>
      <c r="BM873" s="67"/>
      <c r="BN873" s="67"/>
      <c r="BO873" s="67"/>
      <c r="BP873" s="67"/>
      <c r="BQ873" s="67"/>
      <c r="BR873" s="67"/>
      <c r="BS873" s="67"/>
      <c r="BT873" s="67"/>
      <c r="BU873" s="67"/>
      <c r="BV873" s="67"/>
      <c r="BW873" s="67"/>
      <c r="BX873" s="67"/>
      <c r="BY873" s="67"/>
      <c r="BZ873" s="67"/>
      <c r="CA873" s="67"/>
      <c r="CB873" s="67"/>
      <c r="CC873" s="67"/>
      <c r="CD873" s="67"/>
      <c r="CE873" s="67"/>
      <c r="CF873" s="67"/>
      <c r="CG873" s="67"/>
      <c r="CH873" s="67"/>
      <c r="CI873" s="67"/>
      <c r="CJ873" s="67"/>
      <c r="CK873" s="67"/>
      <c r="CL873" s="67"/>
      <c r="CM873" s="67"/>
      <c r="CN873" s="67"/>
      <c r="CO873" s="67"/>
    </row>
    <row r="874" spans="1:93" ht="14.2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67"/>
      <c r="X874" s="67"/>
      <c r="Y874" s="67"/>
      <c r="Z874" s="67"/>
      <c r="AA874" s="67"/>
      <c r="AB874" s="67"/>
      <c r="AC874" s="67"/>
      <c r="AD874" s="67"/>
      <c r="AE874" s="67"/>
      <c r="AF874" s="67"/>
      <c r="AG874" s="67"/>
      <c r="AH874" s="67"/>
      <c r="AI874" s="67"/>
      <c r="AJ874" s="67"/>
      <c r="AK874" s="67"/>
      <c r="AL874" s="67"/>
      <c r="AM874" s="67"/>
      <c r="AN874" s="67"/>
      <c r="AO874" s="67"/>
      <c r="AP874" s="67"/>
      <c r="AQ874" s="67"/>
      <c r="AR874" s="67"/>
      <c r="AS874" s="67"/>
      <c r="AT874" s="67"/>
      <c r="AU874" s="67"/>
      <c r="AV874" s="67"/>
      <c r="AW874" s="67"/>
      <c r="AX874" s="67"/>
      <c r="AY874" s="67"/>
      <c r="AZ874" s="67"/>
      <c r="BA874" s="67"/>
      <c r="BB874" s="67"/>
      <c r="BC874" s="67"/>
      <c r="BD874" s="67"/>
      <c r="BE874" s="67"/>
      <c r="BF874" s="67"/>
      <c r="BG874" s="67"/>
      <c r="BH874" s="67"/>
      <c r="BI874" s="67"/>
      <c r="BJ874" s="67"/>
      <c r="BK874" s="67"/>
      <c r="BL874" s="67"/>
      <c r="BM874" s="67"/>
      <c r="BN874" s="67"/>
      <c r="BO874" s="67"/>
      <c r="BP874" s="67"/>
      <c r="BQ874" s="67"/>
      <c r="BR874" s="67"/>
      <c r="BS874" s="67"/>
      <c r="BT874" s="67"/>
      <c r="BU874" s="67"/>
      <c r="BV874" s="67"/>
      <c r="BW874" s="67"/>
      <c r="BX874" s="67"/>
      <c r="BY874" s="67"/>
      <c r="BZ874" s="67"/>
      <c r="CA874" s="67"/>
      <c r="CB874" s="67"/>
      <c r="CC874" s="67"/>
      <c r="CD874" s="67"/>
      <c r="CE874" s="67"/>
      <c r="CF874" s="67"/>
      <c r="CG874" s="67"/>
      <c r="CH874" s="67"/>
      <c r="CI874" s="67"/>
      <c r="CJ874" s="67"/>
      <c r="CK874" s="67"/>
      <c r="CL874" s="67"/>
      <c r="CM874" s="67"/>
      <c r="CN874" s="67"/>
      <c r="CO874" s="67"/>
    </row>
    <row r="875" spans="1:93" ht="14.2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67"/>
      <c r="X875" s="67"/>
      <c r="Y875" s="67"/>
      <c r="Z875" s="67"/>
      <c r="AA875" s="67"/>
      <c r="AB875" s="67"/>
      <c r="AC875" s="67"/>
      <c r="AD875" s="67"/>
      <c r="AE875" s="67"/>
      <c r="AF875" s="67"/>
      <c r="AG875" s="67"/>
      <c r="AH875" s="67"/>
      <c r="AI875" s="67"/>
      <c r="AJ875" s="67"/>
      <c r="AK875" s="67"/>
      <c r="AL875" s="67"/>
      <c r="AM875" s="67"/>
      <c r="AN875" s="67"/>
      <c r="AO875" s="67"/>
      <c r="AP875" s="67"/>
      <c r="AQ875" s="67"/>
      <c r="AR875" s="67"/>
      <c r="AS875" s="67"/>
      <c r="AT875" s="67"/>
      <c r="AU875" s="67"/>
      <c r="AV875" s="67"/>
      <c r="AW875" s="67"/>
      <c r="AX875" s="67"/>
      <c r="AY875" s="67"/>
      <c r="AZ875" s="67"/>
      <c r="BA875" s="67"/>
      <c r="BB875" s="67"/>
      <c r="BC875" s="67"/>
      <c r="BD875" s="67"/>
      <c r="BE875" s="67"/>
      <c r="BF875" s="67"/>
      <c r="BG875" s="67"/>
      <c r="BH875" s="67"/>
      <c r="BI875" s="67"/>
      <c r="BJ875" s="67"/>
      <c r="BK875" s="67"/>
      <c r="BL875" s="67"/>
      <c r="BM875" s="67"/>
      <c r="BN875" s="67"/>
      <c r="BO875" s="67"/>
      <c r="BP875" s="67"/>
      <c r="BQ875" s="67"/>
      <c r="BR875" s="67"/>
      <c r="BS875" s="67"/>
      <c r="BT875" s="67"/>
      <c r="BU875" s="67"/>
      <c r="BV875" s="67"/>
      <c r="BW875" s="67"/>
      <c r="BX875" s="67"/>
      <c r="BY875" s="67"/>
      <c r="BZ875" s="67"/>
      <c r="CA875" s="67"/>
      <c r="CB875" s="67"/>
      <c r="CC875" s="67"/>
      <c r="CD875" s="67"/>
      <c r="CE875" s="67"/>
      <c r="CF875" s="67"/>
      <c r="CG875" s="67"/>
      <c r="CH875" s="67"/>
      <c r="CI875" s="67"/>
      <c r="CJ875" s="67"/>
      <c r="CK875" s="67"/>
      <c r="CL875" s="67"/>
      <c r="CM875" s="67"/>
      <c r="CN875" s="67"/>
      <c r="CO875" s="67"/>
    </row>
    <row r="876" spans="1:93" ht="14.2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67"/>
      <c r="X876" s="67"/>
      <c r="Y876" s="67"/>
      <c r="Z876" s="67"/>
      <c r="AA876" s="67"/>
      <c r="AB876" s="67"/>
      <c r="AC876" s="67"/>
      <c r="AD876" s="67"/>
      <c r="AE876" s="67"/>
      <c r="AF876" s="67"/>
      <c r="AG876" s="67"/>
      <c r="AH876" s="67"/>
      <c r="AI876" s="67"/>
      <c r="AJ876" s="67"/>
      <c r="AK876" s="67"/>
      <c r="AL876" s="67"/>
      <c r="AM876" s="67"/>
      <c r="AN876" s="67"/>
      <c r="AO876" s="67"/>
      <c r="AP876" s="67"/>
      <c r="AQ876" s="67"/>
      <c r="AR876" s="67"/>
      <c r="AS876" s="67"/>
      <c r="AT876" s="67"/>
      <c r="AU876" s="67"/>
      <c r="AV876" s="67"/>
      <c r="AW876" s="67"/>
      <c r="AX876" s="67"/>
      <c r="AY876" s="67"/>
      <c r="AZ876" s="67"/>
      <c r="BA876" s="67"/>
      <c r="BB876" s="67"/>
      <c r="BC876" s="67"/>
      <c r="BD876" s="67"/>
      <c r="BE876" s="67"/>
      <c r="BF876" s="67"/>
      <c r="BG876" s="67"/>
      <c r="BH876" s="67"/>
      <c r="BI876" s="67"/>
      <c r="BJ876" s="67"/>
      <c r="BK876" s="67"/>
      <c r="BL876" s="67"/>
      <c r="BM876" s="67"/>
      <c r="BN876" s="67"/>
      <c r="BO876" s="67"/>
      <c r="BP876" s="67"/>
      <c r="BQ876" s="67"/>
      <c r="BR876" s="67"/>
      <c r="BS876" s="67"/>
      <c r="BT876" s="67"/>
      <c r="BU876" s="67"/>
      <c r="BV876" s="67"/>
      <c r="BW876" s="67"/>
      <c r="BX876" s="67"/>
      <c r="BY876" s="67"/>
      <c r="BZ876" s="67"/>
      <c r="CA876" s="67"/>
      <c r="CB876" s="67"/>
      <c r="CC876" s="67"/>
      <c r="CD876" s="67"/>
      <c r="CE876" s="67"/>
      <c r="CF876" s="67"/>
      <c r="CG876" s="67"/>
      <c r="CH876" s="67"/>
      <c r="CI876" s="67"/>
      <c r="CJ876" s="67"/>
      <c r="CK876" s="67"/>
      <c r="CL876" s="67"/>
      <c r="CM876" s="67"/>
      <c r="CN876" s="67"/>
      <c r="CO876" s="67"/>
    </row>
    <row r="877" spans="1:93" ht="14.2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67"/>
      <c r="X877" s="67"/>
      <c r="Y877" s="67"/>
      <c r="Z877" s="67"/>
      <c r="AA877" s="67"/>
      <c r="AB877" s="67"/>
      <c r="AC877" s="67"/>
      <c r="AD877" s="67"/>
      <c r="AE877" s="67"/>
      <c r="AF877" s="67"/>
      <c r="AG877" s="67"/>
      <c r="AH877" s="67"/>
      <c r="AI877" s="67"/>
      <c r="AJ877" s="67"/>
      <c r="AK877" s="67"/>
      <c r="AL877" s="67"/>
      <c r="AM877" s="67"/>
      <c r="AN877" s="67"/>
      <c r="AO877" s="67"/>
      <c r="AP877" s="67"/>
      <c r="AQ877" s="67"/>
      <c r="AR877" s="67"/>
      <c r="AS877" s="67"/>
      <c r="AT877" s="67"/>
      <c r="AU877" s="67"/>
      <c r="AV877" s="67"/>
      <c r="AW877" s="67"/>
      <c r="AX877" s="67"/>
      <c r="AY877" s="67"/>
      <c r="AZ877" s="67"/>
      <c r="BA877" s="67"/>
      <c r="BB877" s="67"/>
      <c r="BC877" s="67"/>
      <c r="BD877" s="67"/>
      <c r="BE877" s="67"/>
      <c r="BF877" s="67"/>
      <c r="BG877" s="67"/>
      <c r="BH877" s="67"/>
      <c r="BI877" s="67"/>
      <c r="BJ877" s="67"/>
      <c r="BK877" s="67"/>
      <c r="BL877" s="67"/>
      <c r="BM877" s="67"/>
      <c r="BN877" s="67"/>
      <c r="BO877" s="67"/>
      <c r="BP877" s="67"/>
      <c r="BQ877" s="67"/>
      <c r="BR877" s="67"/>
      <c r="BS877" s="67"/>
      <c r="BT877" s="67"/>
      <c r="BU877" s="67"/>
      <c r="BV877" s="67"/>
      <c r="BW877" s="67"/>
      <c r="BX877" s="67"/>
      <c r="BY877" s="67"/>
      <c r="BZ877" s="67"/>
      <c r="CA877" s="67"/>
      <c r="CB877" s="67"/>
      <c r="CC877" s="67"/>
      <c r="CD877" s="67"/>
      <c r="CE877" s="67"/>
      <c r="CF877" s="67"/>
      <c r="CG877" s="67"/>
      <c r="CH877" s="67"/>
      <c r="CI877" s="67"/>
      <c r="CJ877" s="67"/>
      <c r="CK877" s="67"/>
      <c r="CL877" s="67"/>
      <c r="CM877" s="67"/>
      <c r="CN877" s="67"/>
      <c r="CO877" s="67"/>
    </row>
    <row r="878" spans="1:93" ht="14.2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67"/>
      <c r="X878" s="67"/>
      <c r="Y878" s="67"/>
      <c r="Z878" s="67"/>
      <c r="AA878" s="67"/>
      <c r="AB878" s="67"/>
      <c r="AC878" s="67"/>
      <c r="AD878" s="67"/>
      <c r="AE878" s="67"/>
      <c r="AF878" s="67"/>
      <c r="AG878" s="67"/>
      <c r="AH878" s="67"/>
      <c r="AI878" s="67"/>
      <c r="AJ878" s="67"/>
      <c r="AK878" s="67"/>
      <c r="AL878" s="67"/>
      <c r="AM878" s="67"/>
      <c r="AN878" s="67"/>
      <c r="AO878" s="67"/>
      <c r="AP878" s="67"/>
      <c r="AQ878" s="67"/>
      <c r="AR878" s="67"/>
      <c r="AS878" s="67"/>
      <c r="AT878" s="67"/>
      <c r="AU878" s="67"/>
      <c r="AV878" s="67"/>
      <c r="AW878" s="67"/>
      <c r="AX878" s="67"/>
      <c r="AY878" s="67"/>
      <c r="AZ878" s="67"/>
      <c r="BA878" s="67"/>
      <c r="BB878" s="67"/>
      <c r="BC878" s="67"/>
      <c r="BD878" s="67"/>
      <c r="BE878" s="67"/>
      <c r="BF878" s="67"/>
      <c r="BG878" s="67"/>
      <c r="BH878" s="67"/>
      <c r="BI878" s="67"/>
      <c r="BJ878" s="67"/>
      <c r="BK878" s="67"/>
      <c r="BL878" s="67"/>
      <c r="BM878" s="67"/>
      <c r="BN878" s="67"/>
      <c r="BO878" s="67"/>
      <c r="BP878" s="67"/>
      <c r="BQ878" s="67"/>
      <c r="BR878" s="67"/>
      <c r="BS878" s="67"/>
      <c r="BT878" s="67"/>
      <c r="BU878" s="67"/>
      <c r="BV878" s="67"/>
      <c r="BW878" s="67"/>
      <c r="BX878" s="67"/>
      <c r="BY878" s="67"/>
      <c r="BZ878" s="67"/>
      <c r="CA878" s="67"/>
      <c r="CB878" s="67"/>
      <c r="CC878" s="67"/>
      <c r="CD878" s="67"/>
      <c r="CE878" s="67"/>
      <c r="CF878" s="67"/>
      <c r="CG878" s="67"/>
      <c r="CH878" s="67"/>
      <c r="CI878" s="67"/>
      <c r="CJ878" s="67"/>
      <c r="CK878" s="67"/>
      <c r="CL878" s="67"/>
      <c r="CM878" s="67"/>
      <c r="CN878" s="67"/>
      <c r="CO878" s="67"/>
    </row>
    <row r="879" spans="1:93" ht="14.2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67"/>
      <c r="X879" s="67"/>
      <c r="Y879" s="67"/>
      <c r="Z879" s="67"/>
      <c r="AA879" s="67"/>
      <c r="AB879" s="67"/>
      <c r="AC879" s="67"/>
      <c r="AD879" s="67"/>
      <c r="AE879" s="67"/>
      <c r="AF879" s="67"/>
      <c r="AG879" s="67"/>
      <c r="AH879" s="67"/>
      <c r="AI879" s="67"/>
      <c r="AJ879" s="67"/>
      <c r="AK879" s="67"/>
      <c r="AL879" s="67"/>
      <c r="AM879" s="67"/>
      <c r="AN879" s="67"/>
      <c r="AO879" s="67"/>
      <c r="AP879" s="67"/>
      <c r="AQ879" s="67"/>
      <c r="AR879" s="67"/>
      <c r="AS879" s="67"/>
      <c r="AT879" s="67"/>
      <c r="AU879" s="67"/>
      <c r="AV879" s="67"/>
      <c r="AW879" s="67"/>
      <c r="AX879" s="67"/>
      <c r="AY879" s="67"/>
      <c r="AZ879" s="67"/>
      <c r="BA879" s="67"/>
      <c r="BB879" s="67"/>
      <c r="BC879" s="67"/>
      <c r="BD879" s="67"/>
      <c r="BE879" s="67"/>
      <c r="BF879" s="67"/>
      <c r="BG879" s="67"/>
      <c r="BH879" s="67"/>
      <c r="BI879" s="67"/>
      <c r="BJ879" s="67"/>
      <c r="BK879" s="67"/>
      <c r="BL879" s="67"/>
      <c r="BM879" s="67"/>
      <c r="BN879" s="67"/>
      <c r="BO879" s="67"/>
      <c r="BP879" s="67"/>
      <c r="BQ879" s="67"/>
      <c r="BR879" s="67"/>
      <c r="BS879" s="67"/>
      <c r="BT879" s="67"/>
      <c r="BU879" s="67"/>
      <c r="BV879" s="67"/>
      <c r="BW879" s="67"/>
      <c r="BX879" s="67"/>
      <c r="BY879" s="67"/>
      <c r="BZ879" s="67"/>
      <c r="CA879" s="67"/>
      <c r="CB879" s="67"/>
      <c r="CC879" s="67"/>
      <c r="CD879" s="67"/>
      <c r="CE879" s="67"/>
      <c r="CF879" s="67"/>
      <c r="CG879" s="67"/>
      <c r="CH879" s="67"/>
      <c r="CI879" s="67"/>
      <c r="CJ879" s="67"/>
      <c r="CK879" s="67"/>
      <c r="CL879" s="67"/>
      <c r="CM879" s="67"/>
      <c r="CN879" s="67"/>
      <c r="CO879" s="67"/>
    </row>
    <row r="880" spans="1:93" ht="14.2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67"/>
      <c r="X880" s="67"/>
      <c r="Y880" s="67"/>
      <c r="Z880" s="67"/>
      <c r="AA880" s="67"/>
      <c r="AB880" s="67"/>
      <c r="AC880" s="67"/>
      <c r="AD880" s="67"/>
      <c r="AE880" s="67"/>
      <c r="AF880" s="67"/>
      <c r="AG880" s="67"/>
      <c r="AH880" s="67"/>
      <c r="AI880" s="67"/>
      <c r="AJ880" s="67"/>
      <c r="AK880" s="67"/>
      <c r="AL880" s="67"/>
      <c r="AM880" s="67"/>
      <c r="AN880" s="67"/>
      <c r="AO880" s="67"/>
      <c r="AP880" s="67"/>
      <c r="AQ880" s="67"/>
      <c r="AR880" s="67"/>
      <c r="AS880" s="67"/>
      <c r="AT880" s="67"/>
      <c r="AU880" s="67"/>
      <c r="AV880" s="67"/>
      <c r="AW880" s="67"/>
      <c r="AX880" s="67"/>
      <c r="AY880" s="67"/>
      <c r="AZ880" s="67"/>
      <c r="BA880" s="67"/>
      <c r="BB880" s="67"/>
      <c r="BC880" s="67"/>
      <c r="BD880" s="67"/>
      <c r="BE880" s="67"/>
      <c r="BF880" s="67"/>
      <c r="BG880" s="67"/>
      <c r="BH880" s="67"/>
      <c r="BI880" s="67"/>
      <c r="BJ880" s="67"/>
      <c r="BK880" s="67"/>
      <c r="BL880" s="67"/>
      <c r="BM880" s="67"/>
      <c r="BN880" s="67"/>
      <c r="BO880" s="67"/>
      <c r="BP880" s="67"/>
      <c r="BQ880" s="67"/>
      <c r="BR880" s="67"/>
      <c r="BS880" s="67"/>
      <c r="BT880" s="67"/>
      <c r="BU880" s="67"/>
      <c r="BV880" s="67"/>
      <c r="BW880" s="67"/>
      <c r="BX880" s="67"/>
      <c r="BY880" s="67"/>
      <c r="BZ880" s="67"/>
      <c r="CA880" s="67"/>
      <c r="CB880" s="67"/>
      <c r="CC880" s="67"/>
      <c r="CD880" s="67"/>
      <c r="CE880" s="67"/>
      <c r="CF880" s="67"/>
      <c r="CG880" s="67"/>
      <c r="CH880" s="67"/>
      <c r="CI880" s="67"/>
      <c r="CJ880" s="67"/>
      <c r="CK880" s="67"/>
      <c r="CL880" s="67"/>
      <c r="CM880" s="67"/>
      <c r="CN880" s="67"/>
      <c r="CO880" s="67"/>
    </row>
    <row r="881" spans="1:93" ht="14.2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67"/>
      <c r="X881" s="67"/>
      <c r="Y881" s="67"/>
      <c r="Z881" s="67"/>
      <c r="AA881" s="67"/>
      <c r="AB881" s="67"/>
      <c r="AC881" s="67"/>
      <c r="AD881" s="67"/>
      <c r="AE881" s="67"/>
      <c r="AF881" s="67"/>
      <c r="AG881" s="67"/>
      <c r="AH881" s="67"/>
      <c r="AI881" s="67"/>
      <c r="AJ881" s="67"/>
      <c r="AK881" s="67"/>
      <c r="AL881" s="67"/>
      <c r="AM881" s="67"/>
      <c r="AN881" s="67"/>
      <c r="AO881" s="67"/>
      <c r="AP881" s="67"/>
      <c r="AQ881" s="67"/>
      <c r="AR881" s="67"/>
      <c r="AS881" s="67"/>
      <c r="AT881" s="67"/>
      <c r="AU881" s="67"/>
      <c r="AV881" s="67"/>
      <c r="AW881" s="67"/>
      <c r="AX881" s="67"/>
      <c r="AY881" s="67"/>
      <c r="AZ881" s="67"/>
      <c r="BA881" s="67"/>
      <c r="BB881" s="67"/>
      <c r="BC881" s="67"/>
      <c r="BD881" s="67"/>
      <c r="BE881" s="67"/>
      <c r="BF881" s="67"/>
      <c r="BG881" s="67"/>
      <c r="BH881" s="67"/>
      <c r="BI881" s="67"/>
      <c r="BJ881" s="67"/>
      <c r="BK881" s="67"/>
      <c r="BL881" s="67"/>
      <c r="BM881" s="67"/>
      <c r="BN881" s="67"/>
      <c r="BO881" s="67"/>
      <c r="BP881" s="67"/>
      <c r="BQ881" s="67"/>
      <c r="BR881" s="67"/>
      <c r="BS881" s="67"/>
      <c r="BT881" s="67"/>
      <c r="BU881" s="67"/>
      <c r="BV881" s="67"/>
      <c r="BW881" s="67"/>
      <c r="BX881" s="67"/>
      <c r="BY881" s="67"/>
      <c r="BZ881" s="67"/>
      <c r="CA881" s="67"/>
      <c r="CB881" s="67"/>
      <c r="CC881" s="67"/>
      <c r="CD881" s="67"/>
      <c r="CE881" s="67"/>
      <c r="CF881" s="67"/>
      <c r="CG881" s="67"/>
      <c r="CH881" s="67"/>
      <c r="CI881" s="67"/>
      <c r="CJ881" s="67"/>
      <c r="CK881" s="67"/>
      <c r="CL881" s="67"/>
      <c r="CM881" s="67"/>
      <c r="CN881" s="67"/>
      <c r="CO881" s="67"/>
    </row>
    <row r="882" spans="1:93" ht="14.2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67"/>
      <c r="X882" s="67"/>
      <c r="Y882" s="67"/>
      <c r="Z882" s="67"/>
      <c r="AA882" s="67"/>
      <c r="AB882" s="67"/>
      <c r="AC882" s="67"/>
      <c r="AD882" s="67"/>
      <c r="AE882" s="67"/>
      <c r="AF882" s="67"/>
      <c r="AG882" s="67"/>
      <c r="AH882" s="67"/>
      <c r="AI882" s="67"/>
      <c r="AJ882" s="67"/>
      <c r="AK882" s="67"/>
      <c r="AL882" s="67"/>
      <c r="AM882" s="67"/>
      <c r="AN882" s="67"/>
      <c r="AO882" s="67"/>
      <c r="AP882" s="67"/>
      <c r="AQ882" s="67"/>
      <c r="AR882" s="67"/>
      <c r="AS882" s="67"/>
      <c r="AT882" s="67"/>
      <c r="AU882" s="67"/>
      <c r="AV882" s="67"/>
      <c r="AW882" s="67"/>
      <c r="AX882" s="67"/>
      <c r="AY882" s="67"/>
      <c r="AZ882" s="67"/>
      <c r="BA882" s="67"/>
      <c r="BB882" s="67"/>
      <c r="BC882" s="67"/>
      <c r="BD882" s="67"/>
      <c r="BE882" s="67"/>
      <c r="BF882" s="67"/>
      <c r="BG882" s="67"/>
      <c r="BH882" s="67"/>
      <c r="BI882" s="67"/>
      <c r="BJ882" s="67"/>
      <c r="BK882" s="67"/>
      <c r="BL882" s="67"/>
      <c r="BM882" s="67"/>
      <c r="BN882" s="67"/>
      <c r="BO882" s="67"/>
      <c r="BP882" s="67"/>
      <c r="BQ882" s="67"/>
      <c r="BR882" s="67"/>
      <c r="BS882" s="67"/>
      <c r="BT882" s="67"/>
      <c r="BU882" s="67"/>
      <c r="BV882" s="67"/>
      <c r="BW882" s="67"/>
      <c r="BX882" s="67"/>
      <c r="BY882" s="67"/>
      <c r="BZ882" s="67"/>
      <c r="CA882" s="67"/>
      <c r="CB882" s="67"/>
      <c r="CC882" s="67"/>
      <c r="CD882" s="67"/>
      <c r="CE882" s="67"/>
      <c r="CF882" s="67"/>
      <c r="CG882" s="67"/>
      <c r="CH882" s="67"/>
      <c r="CI882" s="67"/>
      <c r="CJ882" s="67"/>
      <c r="CK882" s="67"/>
      <c r="CL882" s="67"/>
      <c r="CM882" s="67"/>
      <c r="CN882" s="67"/>
      <c r="CO882" s="67"/>
    </row>
    <row r="883" spans="1:93" ht="14.2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67"/>
      <c r="X883" s="67"/>
      <c r="Y883" s="67"/>
      <c r="Z883" s="67"/>
      <c r="AA883" s="67"/>
      <c r="AB883" s="67"/>
      <c r="AC883" s="67"/>
      <c r="AD883" s="67"/>
      <c r="AE883" s="67"/>
      <c r="AF883" s="67"/>
      <c r="AG883" s="67"/>
      <c r="AH883" s="67"/>
      <c r="AI883" s="67"/>
      <c r="AJ883" s="67"/>
      <c r="AK883" s="67"/>
      <c r="AL883" s="67"/>
      <c r="AM883" s="67"/>
      <c r="AN883" s="67"/>
      <c r="AO883" s="67"/>
      <c r="AP883" s="67"/>
      <c r="AQ883" s="67"/>
      <c r="AR883" s="67"/>
      <c r="AS883" s="67"/>
      <c r="AT883" s="67"/>
      <c r="AU883" s="67"/>
      <c r="AV883" s="67"/>
      <c r="AW883" s="67"/>
      <c r="AX883" s="67"/>
      <c r="AY883" s="67"/>
      <c r="AZ883" s="67"/>
      <c r="BA883" s="67"/>
      <c r="BB883" s="67"/>
      <c r="BC883" s="67"/>
      <c r="BD883" s="67"/>
      <c r="BE883" s="67"/>
      <c r="BF883" s="67"/>
      <c r="BG883" s="67"/>
      <c r="BH883" s="67"/>
      <c r="BI883" s="67"/>
      <c r="BJ883" s="67"/>
      <c r="BK883" s="67"/>
      <c r="BL883" s="67"/>
      <c r="BM883" s="67"/>
      <c r="BN883" s="67"/>
      <c r="BO883" s="67"/>
      <c r="BP883" s="67"/>
      <c r="BQ883" s="67"/>
      <c r="BR883" s="67"/>
      <c r="BS883" s="67"/>
      <c r="BT883" s="67"/>
      <c r="BU883" s="67"/>
      <c r="BV883" s="67"/>
      <c r="BW883" s="67"/>
      <c r="BX883" s="67"/>
      <c r="BY883" s="67"/>
      <c r="BZ883" s="67"/>
      <c r="CA883" s="67"/>
      <c r="CB883" s="67"/>
      <c r="CC883" s="67"/>
      <c r="CD883" s="67"/>
      <c r="CE883" s="67"/>
      <c r="CF883" s="67"/>
      <c r="CG883" s="67"/>
      <c r="CH883" s="67"/>
      <c r="CI883" s="67"/>
      <c r="CJ883" s="67"/>
      <c r="CK883" s="67"/>
      <c r="CL883" s="67"/>
      <c r="CM883" s="67"/>
      <c r="CN883" s="67"/>
      <c r="CO883" s="67"/>
    </row>
    <row r="884" spans="1:93" ht="14.2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67"/>
      <c r="X884" s="67"/>
      <c r="Y884" s="67"/>
      <c r="Z884" s="67"/>
      <c r="AA884" s="67"/>
      <c r="AB884" s="67"/>
      <c r="AC884" s="67"/>
      <c r="AD884" s="67"/>
      <c r="AE884" s="67"/>
      <c r="AF884" s="67"/>
      <c r="AG884" s="67"/>
      <c r="AH884" s="67"/>
      <c r="AI884" s="67"/>
      <c r="AJ884" s="67"/>
      <c r="AK884" s="67"/>
      <c r="AL884" s="67"/>
      <c r="AM884" s="67"/>
      <c r="AN884" s="67"/>
      <c r="AO884" s="67"/>
      <c r="AP884" s="67"/>
      <c r="AQ884" s="67"/>
      <c r="AR884" s="67"/>
      <c r="AS884" s="67"/>
      <c r="AT884" s="67"/>
      <c r="AU884" s="67"/>
      <c r="AV884" s="67"/>
      <c r="AW884" s="67"/>
      <c r="AX884" s="67"/>
      <c r="AY884" s="67"/>
      <c r="AZ884" s="67"/>
      <c r="BA884" s="67"/>
      <c r="BB884" s="67"/>
      <c r="BC884" s="67"/>
      <c r="BD884" s="67"/>
      <c r="BE884" s="67"/>
      <c r="BF884" s="67"/>
      <c r="BG884" s="67"/>
      <c r="BH884" s="67"/>
      <c r="BI884" s="67"/>
      <c r="BJ884" s="67"/>
      <c r="BK884" s="67"/>
      <c r="BL884" s="67"/>
      <c r="BM884" s="67"/>
      <c r="BN884" s="67"/>
      <c r="BO884" s="67"/>
      <c r="BP884" s="67"/>
      <c r="BQ884" s="67"/>
      <c r="BR884" s="67"/>
      <c r="BS884" s="67"/>
      <c r="BT884" s="67"/>
      <c r="BU884" s="67"/>
      <c r="BV884" s="67"/>
      <c r="BW884" s="67"/>
      <c r="BX884" s="67"/>
      <c r="BY884" s="67"/>
      <c r="BZ884" s="67"/>
      <c r="CA884" s="67"/>
      <c r="CB884" s="67"/>
      <c r="CC884" s="67"/>
      <c r="CD884" s="67"/>
      <c r="CE884" s="67"/>
      <c r="CF884" s="67"/>
      <c r="CG884" s="67"/>
      <c r="CH884" s="67"/>
      <c r="CI884" s="67"/>
      <c r="CJ884" s="67"/>
      <c r="CK884" s="67"/>
      <c r="CL884" s="67"/>
      <c r="CM884" s="67"/>
      <c r="CN884" s="67"/>
      <c r="CO884" s="67"/>
    </row>
    <row r="885" spans="1:93" ht="14.2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  <c r="AI885" s="67"/>
      <c r="AJ885" s="67"/>
      <c r="AK885" s="67"/>
      <c r="AL885" s="67"/>
      <c r="AM885" s="67"/>
      <c r="AN885" s="67"/>
      <c r="AO885" s="67"/>
      <c r="AP885" s="67"/>
      <c r="AQ885" s="67"/>
      <c r="AR885" s="67"/>
      <c r="AS885" s="67"/>
      <c r="AT885" s="67"/>
      <c r="AU885" s="67"/>
      <c r="AV885" s="67"/>
      <c r="AW885" s="67"/>
      <c r="AX885" s="67"/>
      <c r="AY885" s="67"/>
      <c r="AZ885" s="67"/>
      <c r="BA885" s="67"/>
      <c r="BB885" s="67"/>
      <c r="BC885" s="67"/>
      <c r="BD885" s="67"/>
      <c r="BE885" s="67"/>
      <c r="BF885" s="67"/>
      <c r="BG885" s="67"/>
      <c r="BH885" s="67"/>
      <c r="BI885" s="67"/>
      <c r="BJ885" s="67"/>
      <c r="BK885" s="67"/>
      <c r="BL885" s="67"/>
      <c r="BM885" s="67"/>
      <c r="BN885" s="67"/>
      <c r="BO885" s="67"/>
      <c r="BP885" s="67"/>
      <c r="BQ885" s="67"/>
      <c r="BR885" s="67"/>
      <c r="BS885" s="67"/>
      <c r="BT885" s="67"/>
      <c r="BU885" s="67"/>
      <c r="BV885" s="67"/>
      <c r="BW885" s="67"/>
      <c r="BX885" s="67"/>
      <c r="BY885" s="67"/>
      <c r="BZ885" s="67"/>
      <c r="CA885" s="67"/>
      <c r="CB885" s="67"/>
      <c r="CC885" s="67"/>
      <c r="CD885" s="67"/>
      <c r="CE885" s="67"/>
      <c r="CF885" s="67"/>
      <c r="CG885" s="67"/>
      <c r="CH885" s="67"/>
      <c r="CI885" s="67"/>
      <c r="CJ885" s="67"/>
      <c r="CK885" s="67"/>
      <c r="CL885" s="67"/>
      <c r="CM885" s="67"/>
      <c r="CN885" s="67"/>
      <c r="CO885" s="67"/>
    </row>
    <row r="886" spans="1:93" ht="14.2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67"/>
      <c r="X886" s="67"/>
      <c r="Y886" s="67"/>
      <c r="Z886" s="67"/>
      <c r="AA886" s="67"/>
      <c r="AB886" s="67"/>
      <c r="AC886" s="67"/>
      <c r="AD886" s="67"/>
      <c r="AE886" s="67"/>
      <c r="AF886" s="67"/>
      <c r="AG886" s="67"/>
      <c r="AH886" s="67"/>
      <c r="AI886" s="67"/>
      <c r="AJ886" s="67"/>
      <c r="AK886" s="67"/>
      <c r="AL886" s="67"/>
      <c r="AM886" s="67"/>
      <c r="AN886" s="67"/>
      <c r="AO886" s="67"/>
      <c r="AP886" s="67"/>
      <c r="AQ886" s="67"/>
      <c r="AR886" s="67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/>
      <c r="BD886" s="67"/>
      <c r="BE886" s="67"/>
      <c r="BF886" s="67"/>
      <c r="BG886" s="67"/>
      <c r="BH886" s="67"/>
      <c r="BI886" s="67"/>
      <c r="BJ886" s="67"/>
      <c r="BK886" s="67"/>
      <c r="BL886" s="67"/>
      <c r="BM886" s="67"/>
      <c r="BN886" s="67"/>
      <c r="BO886" s="67"/>
      <c r="BP886" s="67"/>
      <c r="BQ886" s="67"/>
      <c r="BR886" s="67"/>
      <c r="BS886" s="67"/>
      <c r="BT886" s="67"/>
      <c r="BU886" s="67"/>
      <c r="BV886" s="67"/>
      <c r="BW886" s="67"/>
      <c r="BX886" s="67"/>
      <c r="BY886" s="67"/>
      <c r="BZ886" s="67"/>
      <c r="CA886" s="67"/>
      <c r="CB886" s="67"/>
      <c r="CC886" s="67"/>
      <c r="CD886" s="67"/>
      <c r="CE886" s="67"/>
      <c r="CF886" s="67"/>
      <c r="CG886" s="67"/>
      <c r="CH886" s="67"/>
      <c r="CI886" s="67"/>
      <c r="CJ886" s="67"/>
      <c r="CK886" s="67"/>
      <c r="CL886" s="67"/>
      <c r="CM886" s="67"/>
      <c r="CN886" s="67"/>
      <c r="CO886" s="67"/>
    </row>
    <row r="887" spans="1:93" ht="14.2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67"/>
      <c r="X887" s="67"/>
      <c r="Y887" s="67"/>
      <c r="Z887" s="67"/>
      <c r="AA887" s="67"/>
      <c r="AB887" s="67"/>
      <c r="AC887" s="67"/>
      <c r="AD887" s="67"/>
      <c r="AE887" s="67"/>
      <c r="AF887" s="67"/>
      <c r="AG887" s="67"/>
      <c r="AH887" s="67"/>
      <c r="AI887" s="67"/>
      <c r="AJ887" s="67"/>
      <c r="AK887" s="67"/>
      <c r="AL887" s="67"/>
      <c r="AM887" s="67"/>
      <c r="AN887" s="67"/>
      <c r="AO887" s="67"/>
      <c r="AP887" s="67"/>
      <c r="AQ887" s="67"/>
      <c r="AR887" s="67"/>
      <c r="AS887" s="67"/>
      <c r="AT887" s="67"/>
      <c r="AU887" s="67"/>
      <c r="AV887" s="67"/>
      <c r="AW887" s="67"/>
      <c r="AX887" s="67"/>
      <c r="AY887" s="67"/>
      <c r="AZ887" s="67"/>
      <c r="BA887" s="67"/>
      <c r="BB887" s="67"/>
      <c r="BC887" s="67"/>
      <c r="BD887" s="67"/>
      <c r="BE887" s="67"/>
      <c r="BF887" s="67"/>
      <c r="BG887" s="67"/>
      <c r="BH887" s="67"/>
      <c r="BI887" s="67"/>
      <c r="BJ887" s="67"/>
      <c r="BK887" s="67"/>
      <c r="BL887" s="67"/>
      <c r="BM887" s="67"/>
      <c r="BN887" s="67"/>
      <c r="BO887" s="67"/>
      <c r="BP887" s="67"/>
      <c r="BQ887" s="67"/>
      <c r="BR887" s="67"/>
      <c r="BS887" s="67"/>
      <c r="BT887" s="67"/>
      <c r="BU887" s="67"/>
      <c r="BV887" s="67"/>
      <c r="BW887" s="67"/>
      <c r="BX887" s="67"/>
      <c r="BY887" s="67"/>
      <c r="BZ887" s="67"/>
      <c r="CA887" s="67"/>
      <c r="CB887" s="67"/>
      <c r="CC887" s="67"/>
      <c r="CD887" s="67"/>
      <c r="CE887" s="67"/>
      <c r="CF887" s="67"/>
      <c r="CG887" s="67"/>
      <c r="CH887" s="67"/>
      <c r="CI887" s="67"/>
      <c r="CJ887" s="67"/>
      <c r="CK887" s="67"/>
      <c r="CL887" s="67"/>
      <c r="CM887" s="67"/>
      <c r="CN887" s="67"/>
      <c r="CO887" s="67"/>
    </row>
    <row r="888" spans="1:93" ht="14.2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67"/>
      <c r="X888" s="67"/>
      <c r="Y888" s="67"/>
      <c r="Z888" s="67"/>
      <c r="AA888" s="67"/>
      <c r="AB888" s="67"/>
      <c r="AC888" s="67"/>
      <c r="AD888" s="67"/>
      <c r="AE888" s="67"/>
      <c r="AF888" s="67"/>
      <c r="AG888" s="67"/>
      <c r="AH888" s="67"/>
      <c r="AI888" s="67"/>
      <c r="AJ888" s="67"/>
      <c r="AK888" s="67"/>
      <c r="AL888" s="67"/>
      <c r="AM888" s="67"/>
      <c r="AN888" s="67"/>
      <c r="AO888" s="67"/>
      <c r="AP888" s="67"/>
      <c r="AQ888" s="67"/>
      <c r="AR888" s="67"/>
      <c r="AS888" s="67"/>
      <c r="AT888" s="67"/>
      <c r="AU888" s="67"/>
      <c r="AV888" s="67"/>
      <c r="AW888" s="67"/>
      <c r="AX888" s="67"/>
      <c r="AY888" s="67"/>
      <c r="AZ888" s="67"/>
      <c r="BA888" s="67"/>
      <c r="BB888" s="67"/>
      <c r="BC888" s="67"/>
      <c r="BD888" s="67"/>
      <c r="BE888" s="67"/>
      <c r="BF888" s="67"/>
      <c r="BG888" s="67"/>
      <c r="BH888" s="67"/>
      <c r="BI888" s="67"/>
      <c r="BJ888" s="67"/>
      <c r="BK888" s="67"/>
      <c r="BL888" s="67"/>
      <c r="BM888" s="67"/>
      <c r="BN888" s="67"/>
      <c r="BO888" s="67"/>
      <c r="BP888" s="67"/>
      <c r="BQ888" s="67"/>
      <c r="BR888" s="67"/>
      <c r="BS888" s="67"/>
      <c r="BT888" s="67"/>
      <c r="BU888" s="67"/>
      <c r="BV888" s="67"/>
      <c r="BW888" s="67"/>
      <c r="BX888" s="67"/>
      <c r="BY888" s="67"/>
      <c r="BZ888" s="67"/>
      <c r="CA888" s="67"/>
      <c r="CB888" s="67"/>
      <c r="CC888" s="67"/>
      <c r="CD888" s="67"/>
      <c r="CE888" s="67"/>
      <c r="CF888" s="67"/>
      <c r="CG888" s="67"/>
      <c r="CH888" s="67"/>
      <c r="CI888" s="67"/>
      <c r="CJ888" s="67"/>
      <c r="CK888" s="67"/>
      <c r="CL888" s="67"/>
      <c r="CM888" s="67"/>
      <c r="CN888" s="67"/>
      <c r="CO888" s="67"/>
    </row>
    <row r="889" spans="1:93" ht="14.2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67"/>
      <c r="X889" s="67"/>
      <c r="Y889" s="67"/>
      <c r="Z889" s="67"/>
      <c r="AA889" s="67"/>
      <c r="AB889" s="67"/>
      <c r="AC889" s="67"/>
      <c r="AD889" s="67"/>
      <c r="AE889" s="67"/>
      <c r="AF889" s="67"/>
      <c r="AG889" s="67"/>
      <c r="AH889" s="67"/>
      <c r="AI889" s="67"/>
      <c r="AJ889" s="67"/>
      <c r="AK889" s="67"/>
      <c r="AL889" s="67"/>
      <c r="AM889" s="67"/>
      <c r="AN889" s="67"/>
      <c r="AO889" s="67"/>
      <c r="AP889" s="67"/>
      <c r="AQ889" s="67"/>
      <c r="AR889" s="67"/>
      <c r="AS889" s="67"/>
      <c r="AT889" s="67"/>
      <c r="AU889" s="67"/>
      <c r="AV889" s="67"/>
      <c r="AW889" s="67"/>
      <c r="AX889" s="67"/>
      <c r="AY889" s="67"/>
      <c r="AZ889" s="67"/>
      <c r="BA889" s="67"/>
      <c r="BB889" s="67"/>
      <c r="BC889" s="67"/>
      <c r="BD889" s="67"/>
      <c r="BE889" s="67"/>
      <c r="BF889" s="67"/>
      <c r="BG889" s="67"/>
      <c r="BH889" s="67"/>
      <c r="BI889" s="67"/>
      <c r="BJ889" s="67"/>
      <c r="BK889" s="67"/>
      <c r="BL889" s="67"/>
      <c r="BM889" s="67"/>
      <c r="BN889" s="67"/>
      <c r="BO889" s="67"/>
      <c r="BP889" s="67"/>
      <c r="BQ889" s="67"/>
      <c r="BR889" s="67"/>
      <c r="BS889" s="67"/>
      <c r="BT889" s="67"/>
      <c r="BU889" s="67"/>
      <c r="BV889" s="67"/>
      <c r="BW889" s="67"/>
      <c r="BX889" s="67"/>
      <c r="BY889" s="67"/>
      <c r="BZ889" s="67"/>
      <c r="CA889" s="67"/>
      <c r="CB889" s="67"/>
      <c r="CC889" s="67"/>
      <c r="CD889" s="67"/>
      <c r="CE889" s="67"/>
      <c r="CF889" s="67"/>
      <c r="CG889" s="67"/>
      <c r="CH889" s="67"/>
      <c r="CI889" s="67"/>
      <c r="CJ889" s="67"/>
      <c r="CK889" s="67"/>
      <c r="CL889" s="67"/>
      <c r="CM889" s="67"/>
      <c r="CN889" s="67"/>
      <c r="CO889" s="67"/>
    </row>
    <row r="890" spans="1:93" ht="14.2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67"/>
      <c r="X890" s="67"/>
      <c r="Y890" s="67"/>
      <c r="Z890" s="67"/>
      <c r="AA890" s="67"/>
      <c r="AB890" s="67"/>
      <c r="AC890" s="67"/>
      <c r="AD890" s="67"/>
      <c r="AE890" s="67"/>
      <c r="AF890" s="67"/>
      <c r="AG890" s="67"/>
      <c r="AH890" s="67"/>
      <c r="AI890" s="67"/>
      <c r="AJ890" s="67"/>
      <c r="AK890" s="67"/>
      <c r="AL890" s="67"/>
      <c r="AM890" s="67"/>
      <c r="AN890" s="67"/>
      <c r="AO890" s="67"/>
      <c r="AP890" s="67"/>
      <c r="AQ890" s="67"/>
      <c r="AR890" s="67"/>
      <c r="AS890" s="67"/>
      <c r="AT890" s="67"/>
      <c r="AU890" s="67"/>
      <c r="AV890" s="67"/>
      <c r="AW890" s="67"/>
      <c r="AX890" s="67"/>
      <c r="AY890" s="67"/>
      <c r="AZ890" s="67"/>
      <c r="BA890" s="67"/>
      <c r="BB890" s="67"/>
      <c r="BC890" s="67"/>
      <c r="BD890" s="67"/>
      <c r="BE890" s="67"/>
      <c r="BF890" s="67"/>
      <c r="BG890" s="67"/>
      <c r="BH890" s="67"/>
      <c r="BI890" s="67"/>
      <c r="BJ890" s="67"/>
      <c r="BK890" s="67"/>
      <c r="BL890" s="67"/>
      <c r="BM890" s="67"/>
      <c r="BN890" s="67"/>
      <c r="BO890" s="67"/>
      <c r="BP890" s="67"/>
      <c r="BQ890" s="67"/>
      <c r="BR890" s="67"/>
      <c r="BS890" s="67"/>
      <c r="BT890" s="67"/>
      <c r="BU890" s="67"/>
      <c r="BV890" s="67"/>
      <c r="BW890" s="67"/>
      <c r="BX890" s="67"/>
      <c r="BY890" s="67"/>
      <c r="BZ890" s="67"/>
      <c r="CA890" s="67"/>
      <c r="CB890" s="67"/>
      <c r="CC890" s="67"/>
      <c r="CD890" s="67"/>
      <c r="CE890" s="67"/>
      <c r="CF890" s="67"/>
      <c r="CG890" s="67"/>
      <c r="CH890" s="67"/>
      <c r="CI890" s="67"/>
      <c r="CJ890" s="67"/>
      <c r="CK890" s="67"/>
      <c r="CL890" s="67"/>
      <c r="CM890" s="67"/>
      <c r="CN890" s="67"/>
      <c r="CO890" s="67"/>
    </row>
    <row r="891" spans="1:93" ht="14.2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67"/>
      <c r="X891" s="67"/>
      <c r="Y891" s="67"/>
      <c r="Z891" s="67"/>
      <c r="AA891" s="67"/>
      <c r="AB891" s="67"/>
      <c r="AC891" s="67"/>
      <c r="AD891" s="67"/>
      <c r="AE891" s="67"/>
      <c r="AF891" s="67"/>
      <c r="AG891" s="67"/>
      <c r="AH891" s="67"/>
      <c r="AI891" s="67"/>
      <c r="AJ891" s="67"/>
      <c r="AK891" s="67"/>
      <c r="AL891" s="67"/>
      <c r="AM891" s="67"/>
      <c r="AN891" s="67"/>
      <c r="AO891" s="67"/>
      <c r="AP891" s="67"/>
      <c r="AQ891" s="67"/>
      <c r="AR891" s="67"/>
      <c r="AS891" s="67"/>
      <c r="AT891" s="67"/>
      <c r="AU891" s="67"/>
      <c r="AV891" s="67"/>
      <c r="AW891" s="67"/>
      <c r="AX891" s="67"/>
      <c r="AY891" s="67"/>
      <c r="AZ891" s="67"/>
      <c r="BA891" s="67"/>
      <c r="BB891" s="67"/>
      <c r="BC891" s="67"/>
      <c r="BD891" s="67"/>
      <c r="BE891" s="67"/>
      <c r="BF891" s="67"/>
      <c r="BG891" s="67"/>
      <c r="BH891" s="67"/>
      <c r="BI891" s="67"/>
      <c r="BJ891" s="67"/>
      <c r="BK891" s="67"/>
      <c r="BL891" s="67"/>
      <c r="BM891" s="67"/>
      <c r="BN891" s="67"/>
      <c r="BO891" s="67"/>
      <c r="BP891" s="67"/>
      <c r="BQ891" s="67"/>
      <c r="BR891" s="67"/>
      <c r="BS891" s="67"/>
      <c r="BT891" s="67"/>
      <c r="BU891" s="67"/>
      <c r="BV891" s="67"/>
      <c r="BW891" s="67"/>
      <c r="BX891" s="67"/>
      <c r="BY891" s="67"/>
      <c r="BZ891" s="67"/>
      <c r="CA891" s="67"/>
      <c r="CB891" s="67"/>
      <c r="CC891" s="67"/>
      <c r="CD891" s="67"/>
      <c r="CE891" s="67"/>
      <c r="CF891" s="67"/>
      <c r="CG891" s="67"/>
      <c r="CH891" s="67"/>
      <c r="CI891" s="67"/>
      <c r="CJ891" s="67"/>
      <c r="CK891" s="67"/>
      <c r="CL891" s="67"/>
      <c r="CM891" s="67"/>
      <c r="CN891" s="67"/>
      <c r="CO891" s="67"/>
    </row>
    <row r="892" spans="1:93" ht="14.2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67"/>
      <c r="X892" s="67"/>
      <c r="Y892" s="67"/>
      <c r="Z892" s="67"/>
      <c r="AA892" s="67"/>
      <c r="AB892" s="67"/>
      <c r="AC892" s="67"/>
      <c r="AD892" s="67"/>
      <c r="AE892" s="67"/>
      <c r="AF892" s="67"/>
      <c r="AG892" s="67"/>
      <c r="AH892" s="67"/>
      <c r="AI892" s="67"/>
      <c r="AJ892" s="67"/>
      <c r="AK892" s="67"/>
      <c r="AL892" s="67"/>
      <c r="AM892" s="67"/>
      <c r="AN892" s="67"/>
      <c r="AO892" s="67"/>
      <c r="AP892" s="67"/>
      <c r="AQ892" s="67"/>
      <c r="AR892" s="67"/>
      <c r="AS892" s="67"/>
      <c r="AT892" s="67"/>
      <c r="AU892" s="67"/>
      <c r="AV892" s="67"/>
      <c r="AW892" s="67"/>
      <c r="AX892" s="67"/>
      <c r="AY892" s="67"/>
      <c r="AZ892" s="67"/>
      <c r="BA892" s="67"/>
      <c r="BB892" s="67"/>
      <c r="BC892" s="67"/>
      <c r="BD892" s="67"/>
      <c r="BE892" s="67"/>
      <c r="BF892" s="67"/>
      <c r="BG892" s="67"/>
      <c r="BH892" s="67"/>
      <c r="BI892" s="67"/>
      <c r="BJ892" s="67"/>
      <c r="BK892" s="67"/>
      <c r="BL892" s="67"/>
      <c r="BM892" s="67"/>
      <c r="BN892" s="67"/>
      <c r="BO892" s="67"/>
      <c r="BP892" s="67"/>
      <c r="BQ892" s="67"/>
      <c r="BR892" s="67"/>
      <c r="BS892" s="67"/>
      <c r="BT892" s="67"/>
      <c r="BU892" s="67"/>
      <c r="BV892" s="67"/>
      <c r="BW892" s="67"/>
      <c r="BX892" s="67"/>
      <c r="BY892" s="67"/>
      <c r="BZ892" s="67"/>
      <c r="CA892" s="67"/>
      <c r="CB892" s="67"/>
      <c r="CC892" s="67"/>
      <c r="CD892" s="67"/>
      <c r="CE892" s="67"/>
      <c r="CF892" s="67"/>
      <c r="CG892" s="67"/>
      <c r="CH892" s="67"/>
      <c r="CI892" s="67"/>
      <c r="CJ892" s="67"/>
      <c r="CK892" s="67"/>
      <c r="CL892" s="67"/>
      <c r="CM892" s="67"/>
      <c r="CN892" s="67"/>
      <c r="CO892" s="67"/>
    </row>
    <row r="893" spans="1:93" ht="14.2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67"/>
      <c r="X893" s="67"/>
      <c r="Y893" s="67"/>
      <c r="Z893" s="67"/>
      <c r="AA893" s="67"/>
      <c r="AB893" s="67"/>
      <c r="AC893" s="67"/>
      <c r="AD893" s="67"/>
      <c r="AE893" s="67"/>
      <c r="AF893" s="67"/>
      <c r="AG893" s="67"/>
      <c r="AH893" s="67"/>
      <c r="AI893" s="67"/>
      <c r="AJ893" s="67"/>
      <c r="AK893" s="67"/>
      <c r="AL893" s="67"/>
      <c r="AM893" s="67"/>
      <c r="AN893" s="67"/>
      <c r="AO893" s="67"/>
      <c r="AP893" s="67"/>
      <c r="AQ893" s="67"/>
      <c r="AR893" s="67"/>
      <c r="AS893" s="67"/>
      <c r="AT893" s="67"/>
      <c r="AU893" s="67"/>
      <c r="AV893" s="67"/>
      <c r="AW893" s="67"/>
      <c r="AX893" s="67"/>
      <c r="AY893" s="67"/>
      <c r="AZ893" s="67"/>
      <c r="BA893" s="67"/>
      <c r="BB893" s="67"/>
      <c r="BC893" s="67"/>
      <c r="BD893" s="67"/>
      <c r="BE893" s="67"/>
      <c r="BF893" s="67"/>
      <c r="BG893" s="67"/>
      <c r="BH893" s="67"/>
      <c r="BI893" s="67"/>
      <c r="BJ893" s="67"/>
      <c r="BK893" s="67"/>
      <c r="BL893" s="67"/>
      <c r="BM893" s="67"/>
      <c r="BN893" s="67"/>
      <c r="BO893" s="67"/>
      <c r="BP893" s="67"/>
      <c r="BQ893" s="67"/>
      <c r="BR893" s="67"/>
      <c r="BS893" s="67"/>
      <c r="BT893" s="67"/>
      <c r="BU893" s="67"/>
      <c r="BV893" s="67"/>
      <c r="BW893" s="67"/>
      <c r="BX893" s="67"/>
      <c r="BY893" s="67"/>
      <c r="BZ893" s="67"/>
      <c r="CA893" s="67"/>
      <c r="CB893" s="67"/>
      <c r="CC893" s="67"/>
      <c r="CD893" s="67"/>
      <c r="CE893" s="67"/>
      <c r="CF893" s="67"/>
      <c r="CG893" s="67"/>
      <c r="CH893" s="67"/>
      <c r="CI893" s="67"/>
      <c r="CJ893" s="67"/>
      <c r="CK893" s="67"/>
      <c r="CL893" s="67"/>
      <c r="CM893" s="67"/>
      <c r="CN893" s="67"/>
      <c r="CO893" s="67"/>
    </row>
    <row r="894" spans="1:93" ht="14.2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67"/>
      <c r="X894" s="67"/>
      <c r="Y894" s="67"/>
      <c r="Z894" s="67"/>
      <c r="AA894" s="67"/>
      <c r="AB894" s="67"/>
      <c r="AC894" s="67"/>
      <c r="AD894" s="67"/>
      <c r="AE894" s="67"/>
      <c r="AF894" s="67"/>
      <c r="AG894" s="67"/>
      <c r="AH894" s="67"/>
      <c r="AI894" s="67"/>
      <c r="AJ894" s="67"/>
      <c r="AK894" s="67"/>
      <c r="AL894" s="67"/>
      <c r="AM894" s="67"/>
      <c r="AN894" s="67"/>
      <c r="AO894" s="67"/>
      <c r="AP894" s="67"/>
      <c r="AQ894" s="67"/>
      <c r="AR894" s="67"/>
      <c r="AS894" s="67"/>
      <c r="AT894" s="67"/>
      <c r="AU894" s="67"/>
      <c r="AV894" s="67"/>
      <c r="AW894" s="67"/>
      <c r="AX894" s="67"/>
      <c r="AY894" s="67"/>
      <c r="AZ894" s="67"/>
      <c r="BA894" s="67"/>
      <c r="BB894" s="67"/>
      <c r="BC894" s="67"/>
      <c r="BD894" s="67"/>
      <c r="BE894" s="67"/>
      <c r="BF894" s="67"/>
      <c r="BG894" s="67"/>
      <c r="BH894" s="67"/>
      <c r="BI894" s="67"/>
      <c r="BJ894" s="67"/>
      <c r="BK894" s="67"/>
      <c r="BL894" s="67"/>
      <c r="BM894" s="67"/>
      <c r="BN894" s="67"/>
      <c r="BO894" s="67"/>
      <c r="BP894" s="67"/>
      <c r="BQ894" s="67"/>
      <c r="BR894" s="67"/>
      <c r="BS894" s="67"/>
      <c r="BT894" s="67"/>
      <c r="BU894" s="67"/>
      <c r="BV894" s="67"/>
      <c r="BW894" s="67"/>
      <c r="BX894" s="67"/>
      <c r="BY894" s="67"/>
      <c r="BZ894" s="67"/>
      <c r="CA894" s="67"/>
      <c r="CB894" s="67"/>
      <c r="CC894" s="67"/>
      <c r="CD894" s="67"/>
      <c r="CE894" s="67"/>
      <c r="CF894" s="67"/>
      <c r="CG894" s="67"/>
      <c r="CH894" s="67"/>
      <c r="CI894" s="67"/>
      <c r="CJ894" s="67"/>
      <c r="CK894" s="67"/>
      <c r="CL894" s="67"/>
      <c r="CM894" s="67"/>
      <c r="CN894" s="67"/>
      <c r="CO894" s="67"/>
    </row>
    <row r="895" spans="1:93" ht="14.2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67"/>
      <c r="X895" s="67"/>
      <c r="Y895" s="67"/>
      <c r="Z895" s="67"/>
      <c r="AA895" s="67"/>
      <c r="AB895" s="67"/>
      <c r="AC895" s="67"/>
      <c r="AD895" s="67"/>
      <c r="AE895" s="67"/>
      <c r="AF895" s="67"/>
      <c r="AG895" s="67"/>
      <c r="AH895" s="67"/>
      <c r="AI895" s="67"/>
      <c r="AJ895" s="67"/>
      <c r="AK895" s="67"/>
      <c r="AL895" s="67"/>
      <c r="AM895" s="67"/>
      <c r="AN895" s="67"/>
      <c r="AO895" s="67"/>
      <c r="AP895" s="67"/>
      <c r="AQ895" s="67"/>
      <c r="AR895" s="67"/>
      <c r="AS895" s="67"/>
      <c r="AT895" s="67"/>
      <c r="AU895" s="67"/>
      <c r="AV895" s="67"/>
      <c r="AW895" s="67"/>
      <c r="AX895" s="67"/>
      <c r="AY895" s="67"/>
      <c r="AZ895" s="67"/>
      <c r="BA895" s="67"/>
      <c r="BB895" s="67"/>
      <c r="BC895" s="67"/>
      <c r="BD895" s="67"/>
      <c r="BE895" s="67"/>
      <c r="BF895" s="67"/>
      <c r="BG895" s="67"/>
      <c r="BH895" s="67"/>
      <c r="BI895" s="67"/>
      <c r="BJ895" s="67"/>
      <c r="BK895" s="67"/>
      <c r="BL895" s="67"/>
      <c r="BM895" s="67"/>
      <c r="BN895" s="67"/>
      <c r="BO895" s="67"/>
      <c r="BP895" s="67"/>
      <c r="BQ895" s="67"/>
      <c r="BR895" s="67"/>
      <c r="BS895" s="67"/>
      <c r="BT895" s="67"/>
      <c r="BU895" s="67"/>
      <c r="BV895" s="67"/>
      <c r="BW895" s="67"/>
      <c r="BX895" s="67"/>
      <c r="BY895" s="67"/>
      <c r="BZ895" s="67"/>
      <c r="CA895" s="67"/>
      <c r="CB895" s="67"/>
      <c r="CC895" s="67"/>
      <c r="CD895" s="67"/>
      <c r="CE895" s="67"/>
      <c r="CF895" s="67"/>
      <c r="CG895" s="67"/>
      <c r="CH895" s="67"/>
      <c r="CI895" s="67"/>
      <c r="CJ895" s="67"/>
      <c r="CK895" s="67"/>
      <c r="CL895" s="67"/>
      <c r="CM895" s="67"/>
      <c r="CN895" s="67"/>
      <c r="CO895" s="67"/>
    </row>
    <row r="896" spans="1:93" ht="14.2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67"/>
      <c r="X896" s="67"/>
      <c r="Y896" s="67"/>
      <c r="Z896" s="67"/>
      <c r="AA896" s="67"/>
      <c r="AB896" s="67"/>
      <c r="AC896" s="67"/>
      <c r="AD896" s="67"/>
      <c r="AE896" s="67"/>
      <c r="AF896" s="67"/>
      <c r="AG896" s="67"/>
      <c r="AH896" s="67"/>
      <c r="AI896" s="67"/>
      <c r="AJ896" s="67"/>
      <c r="AK896" s="67"/>
      <c r="AL896" s="67"/>
      <c r="AM896" s="67"/>
      <c r="AN896" s="67"/>
      <c r="AO896" s="67"/>
      <c r="AP896" s="67"/>
      <c r="AQ896" s="67"/>
      <c r="AR896" s="67"/>
      <c r="AS896" s="67"/>
      <c r="AT896" s="67"/>
      <c r="AU896" s="67"/>
      <c r="AV896" s="67"/>
      <c r="AW896" s="67"/>
      <c r="AX896" s="67"/>
      <c r="AY896" s="67"/>
      <c r="AZ896" s="67"/>
      <c r="BA896" s="67"/>
      <c r="BB896" s="67"/>
      <c r="BC896" s="67"/>
      <c r="BD896" s="67"/>
      <c r="BE896" s="67"/>
      <c r="BF896" s="67"/>
      <c r="BG896" s="67"/>
      <c r="BH896" s="67"/>
      <c r="BI896" s="67"/>
      <c r="BJ896" s="67"/>
      <c r="BK896" s="67"/>
      <c r="BL896" s="67"/>
      <c r="BM896" s="67"/>
      <c r="BN896" s="67"/>
      <c r="BO896" s="67"/>
      <c r="BP896" s="67"/>
      <c r="BQ896" s="67"/>
      <c r="BR896" s="67"/>
      <c r="BS896" s="67"/>
      <c r="BT896" s="67"/>
      <c r="BU896" s="67"/>
      <c r="BV896" s="67"/>
      <c r="BW896" s="67"/>
      <c r="BX896" s="67"/>
      <c r="BY896" s="67"/>
      <c r="BZ896" s="67"/>
      <c r="CA896" s="67"/>
      <c r="CB896" s="67"/>
      <c r="CC896" s="67"/>
      <c r="CD896" s="67"/>
      <c r="CE896" s="67"/>
      <c r="CF896" s="67"/>
      <c r="CG896" s="67"/>
      <c r="CH896" s="67"/>
      <c r="CI896" s="67"/>
      <c r="CJ896" s="67"/>
      <c r="CK896" s="67"/>
      <c r="CL896" s="67"/>
      <c r="CM896" s="67"/>
      <c r="CN896" s="67"/>
      <c r="CO896" s="67"/>
    </row>
    <row r="897" spans="1:93" ht="14.2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67"/>
      <c r="X897" s="67"/>
      <c r="Y897" s="67"/>
      <c r="Z897" s="67"/>
      <c r="AA897" s="67"/>
      <c r="AB897" s="67"/>
      <c r="AC897" s="67"/>
      <c r="AD897" s="67"/>
      <c r="AE897" s="67"/>
      <c r="AF897" s="67"/>
      <c r="AG897" s="67"/>
      <c r="AH897" s="67"/>
      <c r="AI897" s="67"/>
      <c r="AJ897" s="67"/>
      <c r="AK897" s="67"/>
      <c r="AL897" s="67"/>
      <c r="AM897" s="67"/>
      <c r="AN897" s="67"/>
      <c r="AO897" s="67"/>
      <c r="AP897" s="67"/>
      <c r="AQ897" s="67"/>
      <c r="AR897" s="67"/>
      <c r="AS897" s="67"/>
      <c r="AT897" s="67"/>
      <c r="AU897" s="67"/>
      <c r="AV897" s="67"/>
      <c r="AW897" s="67"/>
      <c r="AX897" s="67"/>
      <c r="AY897" s="67"/>
      <c r="AZ897" s="67"/>
      <c r="BA897" s="67"/>
      <c r="BB897" s="67"/>
      <c r="BC897" s="67"/>
      <c r="BD897" s="67"/>
      <c r="BE897" s="67"/>
      <c r="BF897" s="67"/>
      <c r="BG897" s="67"/>
      <c r="BH897" s="67"/>
      <c r="BI897" s="67"/>
      <c r="BJ897" s="67"/>
      <c r="BK897" s="67"/>
      <c r="BL897" s="67"/>
      <c r="BM897" s="67"/>
      <c r="BN897" s="67"/>
      <c r="BO897" s="67"/>
      <c r="BP897" s="67"/>
      <c r="BQ897" s="67"/>
      <c r="BR897" s="67"/>
      <c r="BS897" s="67"/>
      <c r="BT897" s="67"/>
      <c r="BU897" s="67"/>
      <c r="BV897" s="67"/>
      <c r="BW897" s="67"/>
      <c r="BX897" s="67"/>
      <c r="BY897" s="67"/>
      <c r="BZ897" s="67"/>
      <c r="CA897" s="67"/>
      <c r="CB897" s="67"/>
      <c r="CC897" s="67"/>
      <c r="CD897" s="67"/>
      <c r="CE897" s="67"/>
      <c r="CF897" s="67"/>
      <c r="CG897" s="67"/>
      <c r="CH897" s="67"/>
      <c r="CI897" s="67"/>
      <c r="CJ897" s="67"/>
      <c r="CK897" s="67"/>
      <c r="CL897" s="67"/>
      <c r="CM897" s="67"/>
      <c r="CN897" s="67"/>
      <c r="CO897" s="67"/>
    </row>
    <row r="898" spans="1:93" ht="14.2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67"/>
      <c r="X898" s="67"/>
      <c r="Y898" s="67"/>
      <c r="Z898" s="67"/>
      <c r="AA898" s="67"/>
      <c r="AB898" s="67"/>
      <c r="AC898" s="67"/>
      <c r="AD898" s="67"/>
      <c r="AE898" s="67"/>
      <c r="AF898" s="67"/>
      <c r="AG898" s="67"/>
      <c r="AH898" s="67"/>
      <c r="AI898" s="67"/>
      <c r="AJ898" s="67"/>
      <c r="AK898" s="67"/>
      <c r="AL898" s="67"/>
      <c r="AM898" s="67"/>
      <c r="AN898" s="67"/>
      <c r="AO898" s="67"/>
      <c r="AP898" s="67"/>
      <c r="AQ898" s="67"/>
      <c r="AR898" s="67"/>
      <c r="AS898" s="67"/>
      <c r="AT898" s="67"/>
      <c r="AU898" s="67"/>
      <c r="AV898" s="67"/>
      <c r="AW898" s="67"/>
      <c r="AX898" s="67"/>
      <c r="AY898" s="67"/>
      <c r="AZ898" s="67"/>
      <c r="BA898" s="67"/>
      <c r="BB898" s="67"/>
      <c r="BC898" s="67"/>
      <c r="BD898" s="67"/>
      <c r="BE898" s="67"/>
      <c r="BF898" s="67"/>
      <c r="BG898" s="67"/>
      <c r="BH898" s="67"/>
      <c r="BI898" s="67"/>
      <c r="BJ898" s="67"/>
      <c r="BK898" s="67"/>
      <c r="BL898" s="67"/>
      <c r="BM898" s="67"/>
      <c r="BN898" s="67"/>
      <c r="BO898" s="67"/>
      <c r="BP898" s="67"/>
      <c r="BQ898" s="67"/>
      <c r="BR898" s="67"/>
      <c r="BS898" s="67"/>
      <c r="BT898" s="67"/>
      <c r="BU898" s="67"/>
      <c r="BV898" s="67"/>
      <c r="BW898" s="67"/>
      <c r="BX898" s="67"/>
      <c r="BY898" s="67"/>
      <c r="BZ898" s="67"/>
      <c r="CA898" s="67"/>
      <c r="CB898" s="67"/>
      <c r="CC898" s="67"/>
      <c r="CD898" s="67"/>
      <c r="CE898" s="67"/>
      <c r="CF898" s="67"/>
      <c r="CG898" s="67"/>
      <c r="CH898" s="67"/>
      <c r="CI898" s="67"/>
      <c r="CJ898" s="67"/>
      <c r="CK898" s="67"/>
      <c r="CL898" s="67"/>
      <c r="CM898" s="67"/>
      <c r="CN898" s="67"/>
      <c r="CO898" s="67"/>
    </row>
    <row r="899" spans="1:93" ht="14.2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67"/>
      <c r="X899" s="67"/>
      <c r="Y899" s="67"/>
      <c r="Z899" s="67"/>
      <c r="AA899" s="67"/>
      <c r="AB899" s="67"/>
      <c r="AC899" s="67"/>
      <c r="AD899" s="67"/>
      <c r="AE899" s="67"/>
      <c r="AF899" s="67"/>
      <c r="AG899" s="67"/>
      <c r="AH899" s="67"/>
      <c r="AI899" s="67"/>
      <c r="AJ899" s="67"/>
      <c r="AK899" s="67"/>
      <c r="AL899" s="67"/>
      <c r="AM899" s="67"/>
      <c r="AN899" s="67"/>
      <c r="AO899" s="67"/>
      <c r="AP899" s="67"/>
      <c r="AQ899" s="67"/>
      <c r="AR899" s="67"/>
      <c r="AS899" s="67"/>
      <c r="AT899" s="67"/>
      <c r="AU899" s="67"/>
      <c r="AV899" s="67"/>
      <c r="AW899" s="67"/>
      <c r="AX899" s="67"/>
      <c r="AY899" s="67"/>
      <c r="AZ899" s="67"/>
      <c r="BA899" s="67"/>
      <c r="BB899" s="67"/>
      <c r="BC899" s="67"/>
      <c r="BD899" s="67"/>
      <c r="BE899" s="67"/>
      <c r="BF899" s="67"/>
      <c r="BG899" s="67"/>
      <c r="BH899" s="67"/>
      <c r="BI899" s="67"/>
      <c r="BJ899" s="67"/>
      <c r="BK899" s="67"/>
      <c r="BL899" s="67"/>
      <c r="BM899" s="67"/>
      <c r="BN899" s="67"/>
      <c r="BO899" s="67"/>
      <c r="BP899" s="67"/>
      <c r="BQ899" s="67"/>
      <c r="BR899" s="67"/>
      <c r="BS899" s="67"/>
      <c r="BT899" s="67"/>
      <c r="BU899" s="67"/>
      <c r="BV899" s="67"/>
      <c r="BW899" s="67"/>
      <c r="BX899" s="67"/>
      <c r="BY899" s="67"/>
      <c r="BZ899" s="67"/>
      <c r="CA899" s="67"/>
      <c r="CB899" s="67"/>
      <c r="CC899" s="67"/>
      <c r="CD899" s="67"/>
      <c r="CE899" s="67"/>
      <c r="CF899" s="67"/>
      <c r="CG899" s="67"/>
      <c r="CH899" s="67"/>
      <c r="CI899" s="67"/>
      <c r="CJ899" s="67"/>
      <c r="CK899" s="67"/>
      <c r="CL899" s="67"/>
      <c r="CM899" s="67"/>
      <c r="CN899" s="67"/>
      <c r="CO899" s="67"/>
    </row>
    <row r="900" spans="1:93" ht="14.2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67"/>
      <c r="X900" s="67"/>
      <c r="Y900" s="67"/>
      <c r="Z900" s="67"/>
      <c r="AA900" s="67"/>
      <c r="AB900" s="67"/>
      <c r="AC900" s="67"/>
      <c r="AD900" s="67"/>
      <c r="AE900" s="67"/>
      <c r="AF900" s="67"/>
      <c r="AG900" s="67"/>
      <c r="AH900" s="67"/>
      <c r="AI900" s="67"/>
      <c r="AJ900" s="67"/>
      <c r="AK900" s="67"/>
      <c r="AL900" s="67"/>
      <c r="AM900" s="67"/>
      <c r="AN900" s="67"/>
      <c r="AO900" s="67"/>
      <c r="AP900" s="67"/>
      <c r="AQ900" s="67"/>
      <c r="AR900" s="67"/>
      <c r="AS900" s="67"/>
      <c r="AT900" s="67"/>
      <c r="AU900" s="67"/>
      <c r="AV900" s="67"/>
      <c r="AW900" s="67"/>
      <c r="AX900" s="67"/>
      <c r="AY900" s="67"/>
      <c r="AZ900" s="67"/>
      <c r="BA900" s="67"/>
      <c r="BB900" s="67"/>
      <c r="BC900" s="67"/>
      <c r="BD900" s="67"/>
      <c r="BE900" s="67"/>
      <c r="BF900" s="67"/>
      <c r="BG900" s="67"/>
      <c r="BH900" s="67"/>
      <c r="BI900" s="67"/>
      <c r="BJ900" s="67"/>
      <c r="BK900" s="67"/>
      <c r="BL900" s="67"/>
      <c r="BM900" s="67"/>
      <c r="BN900" s="67"/>
      <c r="BO900" s="67"/>
      <c r="BP900" s="67"/>
      <c r="BQ900" s="67"/>
      <c r="BR900" s="67"/>
      <c r="BS900" s="67"/>
      <c r="BT900" s="67"/>
      <c r="BU900" s="67"/>
      <c r="BV900" s="67"/>
      <c r="BW900" s="67"/>
      <c r="BX900" s="67"/>
      <c r="BY900" s="67"/>
      <c r="BZ900" s="67"/>
      <c r="CA900" s="67"/>
      <c r="CB900" s="67"/>
      <c r="CC900" s="67"/>
      <c r="CD900" s="67"/>
      <c r="CE900" s="67"/>
      <c r="CF900" s="67"/>
      <c r="CG900" s="67"/>
      <c r="CH900" s="67"/>
      <c r="CI900" s="67"/>
      <c r="CJ900" s="67"/>
      <c r="CK900" s="67"/>
      <c r="CL900" s="67"/>
      <c r="CM900" s="67"/>
      <c r="CN900" s="67"/>
      <c r="CO900" s="67"/>
    </row>
    <row r="901" spans="1:93" ht="14.2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67"/>
      <c r="X901" s="67"/>
      <c r="Y901" s="67"/>
      <c r="Z901" s="67"/>
      <c r="AA901" s="67"/>
      <c r="AB901" s="67"/>
      <c r="AC901" s="67"/>
      <c r="AD901" s="67"/>
      <c r="AE901" s="67"/>
      <c r="AF901" s="67"/>
      <c r="AG901" s="67"/>
      <c r="AH901" s="67"/>
      <c r="AI901" s="67"/>
      <c r="AJ901" s="67"/>
      <c r="AK901" s="67"/>
      <c r="AL901" s="67"/>
      <c r="AM901" s="67"/>
      <c r="AN901" s="67"/>
      <c r="AO901" s="67"/>
      <c r="AP901" s="67"/>
      <c r="AQ901" s="67"/>
      <c r="AR901" s="67"/>
      <c r="AS901" s="67"/>
      <c r="AT901" s="67"/>
      <c r="AU901" s="67"/>
      <c r="AV901" s="67"/>
      <c r="AW901" s="67"/>
      <c r="AX901" s="67"/>
      <c r="AY901" s="67"/>
      <c r="AZ901" s="67"/>
      <c r="BA901" s="67"/>
      <c r="BB901" s="67"/>
      <c r="BC901" s="67"/>
      <c r="BD901" s="67"/>
      <c r="BE901" s="67"/>
      <c r="BF901" s="67"/>
      <c r="BG901" s="67"/>
      <c r="BH901" s="67"/>
      <c r="BI901" s="67"/>
      <c r="BJ901" s="67"/>
      <c r="BK901" s="67"/>
      <c r="BL901" s="67"/>
      <c r="BM901" s="67"/>
      <c r="BN901" s="67"/>
      <c r="BO901" s="67"/>
      <c r="BP901" s="67"/>
      <c r="BQ901" s="67"/>
      <c r="BR901" s="67"/>
      <c r="BS901" s="67"/>
      <c r="BT901" s="67"/>
      <c r="BU901" s="67"/>
      <c r="BV901" s="67"/>
      <c r="BW901" s="67"/>
      <c r="BX901" s="67"/>
      <c r="BY901" s="67"/>
      <c r="BZ901" s="67"/>
      <c r="CA901" s="67"/>
      <c r="CB901" s="67"/>
      <c r="CC901" s="67"/>
      <c r="CD901" s="67"/>
      <c r="CE901" s="67"/>
      <c r="CF901" s="67"/>
      <c r="CG901" s="67"/>
      <c r="CH901" s="67"/>
      <c r="CI901" s="67"/>
      <c r="CJ901" s="67"/>
      <c r="CK901" s="67"/>
      <c r="CL901" s="67"/>
      <c r="CM901" s="67"/>
      <c r="CN901" s="67"/>
      <c r="CO901" s="67"/>
    </row>
    <row r="902" spans="1:93" ht="14.2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67"/>
      <c r="X902" s="67"/>
      <c r="Y902" s="67"/>
      <c r="Z902" s="67"/>
      <c r="AA902" s="67"/>
      <c r="AB902" s="67"/>
      <c r="AC902" s="67"/>
      <c r="AD902" s="67"/>
      <c r="AE902" s="67"/>
      <c r="AF902" s="67"/>
      <c r="AG902" s="67"/>
      <c r="AH902" s="67"/>
      <c r="AI902" s="67"/>
      <c r="AJ902" s="67"/>
      <c r="AK902" s="67"/>
      <c r="AL902" s="67"/>
      <c r="AM902" s="67"/>
      <c r="AN902" s="67"/>
      <c r="AO902" s="67"/>
      <c r="AP902" s="67"/>
      <c r="AQ902" s="67"/>
      <c r="AR902" s="67"/>
      <c r="AS902" s="67"/>
      <c r="AT902" s="67"/>
      <c r="AU902" s="67"/>
      <c r="AV902" s="67"/>
      <c r="AW902" s="67"/>
      <c r="AX902" s="67"/>
      <c r="AY902" s="67"/>
      <c r="AZ902" s="67"/>
      <c r="BA902" s="67"/>
      <c r="BB902" s="67"/>
      <c r="BC902" s="67"/>
      <c r="BD902" s="67"/>
      <c r="BE902" s="67"/>
      <c r="BF902" s="67"/>
      <c r="BG902" s="67"/>
      <c r="BH902" s="67"/>
      <c r="BI902" s="67"/>
      <c r="BJ902" s="67"/>
      <c r="BK902" s="67"/>
      <c r="BL902" s="67"/>
      <c r="BM902" s="67"/>
      <c r="BN902" s="67"/>
      <c r="BO902" s="67"/>
      <c r="BP902" s="67"/>
      <c r="BQ902" s="67"/>
      <c r="BR902" s="67"/>
      <c r="BS902" s="67"/>
      <c r="BT902" s="67"/>
      <c r="BU902" s="67"/>
      <c r="BV902" s="67"/>
      <c r="BW902" s="67"/>
      <c r="BX902" s="67"/>
      <c r="BY902" s="67"/>
      <c r="BZ902" s="67"/>
      <c r="CA902" s="67"/>
      <c r="CB902" s="67"/>
      <c r="CC902" s="67"/>
      <c r="CD902" s="67"/>
      <c r="CE902" s="67"/>
      <c r="CF902" s="67"/>
      <c r="CG902" s="67"/>
      <c r="CH902" s="67"/>
      <c r="CI902" s="67"/>
      <c r="CJ902" s="67"/>
      <c r="CK902" s="67"/>
      <c r="CL902" s="67"/>
      <c r="CM902" s="67"/>
      <c r="CN902" s="67"/>
      <c r="CO902" s="67"/>
    </row>
    <row r="903" spans="1:93" ht="14.2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67"/>
      <c r="X903" s="67"/>
      <c r="Y903" s="67"/>
      <c r="Z903" s="67"/>
      <c r="AA903" s="67"/>
      <c r="AB903" s="67"/>
      <c r="AC903" s="67"/>
      <c r="AD903" s="67"/>
      <c r="AE903" s="67"/>
      <c r="AF903" s="67"/>
      <c r="AG903" s="67"/>
      <c r="AH903" s="67"/>
      <c r="AI903" s="67"/>
      <c r="AJ903" s="67"/>
      <c r="AK903" s="67"/>
      <c r="AL903" s="67"/>
      <c r="AM903" s="67"/>
      <c r="AN903" s="67"/>
      <c r="AO903" s="67"/>
      <c r="AP903" s="67"/>
      <c r="AQ903" s="67"/>
      <c r="AR903" s="67"/>
      <c r="AS903" s="67"/>
      <c r="AT903" s="67"/>
      <c r="AU903" s="67"/>
      <c r="AV903" s="67"/>
      <c r="AW903" s="67"/>
      <c r="AX903" s="67"/>
      <c r="AY903" s="67"/>
      <c r="AZ903" s="67"/>
      <c r="BA903" s="67"/>
      <c r="BB903" s="67"/>
      <c r="BC903" s="67"/>
      <c r="BD903" s="67"/>
      <c r="BE903" s="67"/>
      <c r="BF903" s="67"/>
      <c r="BG903" s="67"/>
      <c r="BH903" s="67"/>
      <c r="BI903" s="67"/>
      <c r="BJ903" s="67"/>
      <c r="BK903" s="67"/>
      <c r="BL903" s="67"/>
      <c r="BM903" s="67"/>
      <c r="BN903" s="67"/>
      <c r="BO903" s="67"/>
      <c r="BP903" s="67"/>
      <c r="BQ903" s="67"/>
      <c r="BR903" s="67"/>
      <c r="BS903" s="67"/>
      <c r="BT903" s="67"/>
      <c r="BU903" s="67"/>
      <c r="BV903" s="67"/>
      <c r="BW903" s="67"/>
      <c r="BX903" s="67"/>
      <c r="BY903" s="67"/>
      <c r="BZ903" s="67"/>
      <c r="CA903" s="67"/>
      <c r="CB903" s="67"/>
      <c r="CC903" s="67"/>
      <c r="CD903" s="67"/>
      <c r="CE903" s="67"/>
      <c r="CF903" s="67"/>
      <c r="CG903" s="67"/>
      <c r="CH903" s="67"/>
      <c r="CI903" s="67"/>
      <c r="CJ903" s="67"/>
      <c r="CK903" s="67"/>
      <c r="CL903" s="67"/>
      <c r="CM903" s="67"/>
      <c r="CN903" s="67"/>
      <c r="CO903" s="67"/>
    </row>
    <row r="904" spans="1:93" ht="14.2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67"/>
      <c r="X904" s="67"/>
      <c r="Y904" s="67"/>
      <c r="Z904" s="67"/>
      <c r="AA904" s="67"/>
      <c r="AB904" s="67"/>
      <c r="AC904" s="67"/>
      <c r="AD904" s="67"/>
      <c r="AE904" s="67"/>
      <c r="AF904" s="67"/>
      <c r="AG904" s="67"/>
      <c r="AH904" s="67"/>
      <c r="AI904" s="67"/>
      <c r="AJ904" s="67"/>
      <c r="AK904" s="67"/>
      <c r="AL904" s="67"/>
      <c r="AM904" s="67"/>
      <c r="AN904" s="67"/>
      <c r="AO904" s="67"/>
      <c r="AP904" s="67"/>
      <c r="AQ904" s="67"/>
      <c r="AR904" s="67"/>
      <c r="AS904" s="67"/>
      <c r="AT904" s="67"/>
      <c r="AU904" s="67"/>
      <c r="AV904" s="67"/>
      <c r="AW904" s="67"/>
      <c r="AX904" s="67"/>
      <c r="AY904" s="67"/>
      <c r="AZ904" s="67"/>
      <c r="BA904" s="67"/>
      <c r="BB904" s="67"/>
      <c r="BC904" s="67"/>
      <c r="BD904" s="67"/>
      <c r="BE904" s="67"/>
      <c r="BF904" s="67"/>
      <c r="BG904" s="67"/>
      <c r="BH904" s="67"/>
      <c r="BI904" s="67"/>
      <c r="BJ904" s="67"/>
      <c r="BK904" s="67"/>
      <c r="BL904" s="67"/>
      <c r="BM904" s="67"/>
      <c r="BN904" s="67"/>
      <c r="BO904" s="67"/>
      <c r="BP904" s="67"/>
      <c r="BQ904" s="67"/>
      <c r="BR904" s="67"/>
      <c r="BS904" s="67"/>
      <c r="BT904" s="67"/>
      <c r="BU904" s="67"/>
      <c r="BV904" s="67"/>
      <c r="BW904" s="67"/>
      <c r="BX904" s="67"/>
      <c r="BY904" s="67"/>
      <c r="BZ904" s="67"/>
      <c r="CA904" s="67"/>
      <c r="CB904" s="67"/>
      <c r="CC904" s="67"/>
      <c r="CD904" s="67"/>
      <c r="CE904" s="67"/>
      <c r="CF904" s="67"/>
      <c r="CG904" s="67"/>
      <c r="CH904" s="67"/>
      <c r="CI904" s="67"/>
      <c r="CJ904" s="67"/>
      <c r="CK904" s="67"/>
      <c r="CL904" s="67"/>
      <c r="CM904" s="67"/>
      <c r="CN904" s="67"/>
      <c r="CO904" s="67"/>
    </row>
    <row r="905" spans="1:93" ht="14.2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67"/>
      <c r="X905" s="67"/>
      <c r="Y905" s="67"/>
      <c r="Z905" s="67"/>
      <c r="AA905" s="67"/>
      <c r="AB905" s="67"/>
      <c r="AC905" s="67"/>
      <c r="AD905" s="67"/>
      <c r="AE905" s="67"/>
      <c r="AF905" s="67"/>
      <c r="AG905" s="67"/>
      <c r="AH905" s="67"/>
      <c r="AI905" s="67"/>
      <c r="AJ905" s="67"/>
      <c r="AK905" s="67"/>
      <c r="AL905" s="67"/>
      <c r="AM905" s="67"/>
      <c r="AN905" s="67"/>
      <c r="AO905" s="67"/>
      <c r="AP905" s="67"/>
      <c r="AQ905" s="67"/>
      <c r="AR905" s="67"/>
      <c r="AS905" s="67"/>
      <c r="AT905" s="67"/>
      <c r="AU905" s="67"/>
      <c r="AV905" s="67"/>
      <c r="AW905" s="67"/>
      <c r="AX905" s="67"/>
      <c r="AY905" s="67"/>
      <c r="AZ905" s="67"/>
      <c r="BA905" s="67"/>
      <c r="BB905" s="67"/>
      <c r="BC905" s="67"/>
      <c r="BD905" s="67"/>
      <c r="BE905" s="67"/>
      <c r="BF905" s="67"/>
      <c r="BG905" s="67"/>
      <c r="BH905" s="67"/>
      <c r="BI905" s="67"/>
      <c r="BJ905" s="67"/>
      <c r="BK905" s="67"/>
      <c r="BL905" s="67"/>
      <c r="BM905" s="67"/>
      <c r="BN905" s="67"/>
      <c r="BO905" s="67"/>
      <c r="BP905" s="67"/>
      <c r="BQ905" s="67"/>
      <c r="BR905" s="67"/>
      <c r="BS905" s="67"/>
      <c r="BT905" s="67"/>
      <c r="BU905" s="67"/>
      <c r="BV905" s="67"/>
      <c r="BW905" s="67"/>
      <c r="BX905" s="67"/>
      <c r="BY905" s="67"/>
      <c r="BZ905" s="67"/>
      <c r="CA905" s="67"/>
      <c r="CB905" s="67"/>
      <c r="CC905" s="67"/>
      <c r="CD905" s="67"/>
      <c r="CE905" s="67"/>
      <c r="CF905" s="67"/>
      <c r="CG905" s="67"/>
      <c r="CH905" s="67"/>
      <c r="CI905" s="67"/>
      <c r="CJ905" s="67"/>
      <c r="CK905" s="67"/>
      <c r="CL905" s="67"/>
      <c r="CM905" s="67"/>
      <c r="CN905" s="67"/>
      <c r="CO905" s="67"/>
    </row>
    <row r="906" spans="1:93" ht="14.2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67"/>
      <c r="X906" s="67"/>
      <c r="Y906" s="67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7"/>
      <c r="AO906" s="67"/>
      <c r="AP906" s="67"/>
      <c r="AQ906" s="67"/>
      <c r="AR906" s="67"/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67"/>
      <c r="BH906" s="67"/>
      <c r="BI906" s="67"/>
      <c r="BJ906" s="67"/>
      <c r="BK906" s="67"/>
      <c r="BL906" s="67"/>
      <c r="BM906" s="67"/>
      <c r="BN906" s="67"/>
      <c r="BO906" s="67"/>
      <c r="BP906" s="67"/>
      <c r="BQ906" s="67"/>
      <c r="BR906" s="67"/>
      <c r="BS906" s="67"/>
      <c r="BT906" s="67"/>
      <c r="BU906" s="67"/>
      <c r="BV906" s="67"/>
      <c r="BW906" s="67"/>
      <c r="BX906" s="67"/>
      <c r="BY906" s="67"/>
      <c r="BZ906" s="67"/>
      <c r="CA906" s="67"/>
      <c r="CB906" s="67"/>
      <c r="CC906" s="67"/>
      <c r="CD906" s="67"/>
      <c r="CE906" s="67"/>
      <c r="CF906" s="67"/>
      <c r="CG906" s="67"/>
      <c r="CH906" s="67"/>
      <c r="CI906" s="67"/>
      <c r="CJ906" s="67"/>
      <c r="CK906" s="67"/>
      <c r="CL906" s="67"/>
      <c r="CM906" s="67"/>
      <c r="CN906" s="67"/>
      <c r="CO906" s="67"/>
    </row>
    <row r="907" spans="1:93" ht="14.2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67"/>
      <c r="X907" s="67"/>
      <c r="Y907" s="67"/>
      <c r="Z907" s="67"/>
      <c r="AA907" s="67"/>
      <c r="AB907" s="67"/>
      <c r="AC907" s="67"/>
      <c r="AD907" s="67"/>
      <c r="AE907" s="67"/>
      <c r="AF907" s="67"/>
      <c r="AG907" s="67"/>
      <c r="AH907" s="67"/>
      <c r="AI907" s="67"/>
      <c r="AJ907" s="67"/>
      <c r="AK907" s="67"/>
      <c r="AL907" s="67"/>
      <c r="AM907" s="67"/>
      <c r="AN907" s="67"/>
      <c r="AO907" s="67"/>
      <c r="AP907" s="67"/>
      <c r="AQ907" s="67"/>
      <c r="AR907" s="67"/>
      <c r="AS907" s="67"/>
      <c r="AT907" s="67"/>
      <c r="AU907" s="67"/>
      <c r="AV907" s="67"/>
      <c r="AW907" s="67"/>
      <c r="AX907" s="67"/>
      <c r="AY907" s="67"/>
      <c r="AZ907" s="67"/>
      <c r="BA907" s="67"/>
      <c r="BB907" s="67"/>
      <c r="BC907" s="67"/>
      <c r="BD907" s="67"/>
      <c r="BE907" s="67"/>
      <c r="BF907" s="67"/>
      <c r="BG907" s="67"/>
      <c r="BH907" s="67"/>
      <c r="BI907" s="67"/>
      <c r="BJ907" s="67"/>
      <c r="BK907" s="67"/>
      <c r="BL907" s="67"/>
      <c r="BM907" s="67"/>
      <c r="BN907" s="67"/>
      <c r="BO907" s="67"/>
      <c r="BP907" s="67"/>
      <c r="BQ907" s="67"/>
      <c r="BR907" s="67"/>
      <c r="BS907" s="67"/>
      <c r="BT907" s="67"/>
      <c r="BU907" s="67"/>
      <c r="BV907" s="67"/>
      <c r="BW907" s="67"/>
      <c r="BX907" s="67"/>
      <c r="BY907" s="67"/>
      <c r="BZ907" s="67"/>
      <c r="CA907" s="67"/>
      <c r="CB907" s="67"/>
      <c r="CC907" s="67"/>
      <c r="CD907" s="67"/>
      <c r="CE907" s="67"/>
      <c r="CF907" s="67"/>
      <c r="CG907" s="67"/>
      <c r="CH907" s="67"/>
      <c r="CI907" s="67"/>
      <c r="CJ907" s="67"/>
      <c r="CK907" s="67"/>
      <c r="CL907" s="67"/>
      <c r="CM907" s="67"/>
      <c r="CN907" s="67"/>
      <c r="CO907" s="67"/>
    </row>
    <row r="908" spans="1:93" ht="14.2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67"/>
      <c r="X908" s="67"/>
      <c r="Y908" s="67"/>
      <c r="Z908" s="67"/>
      <c r="AA908" s="67"/>
      <c r="AB908" s="67"/>
      <c r="AC908" s="67"/>
      <c r="AD908" s="67"/>
      <c r="AE908" s="67"/>
      <c r="AF908" s="67"/>
      <c r="AG908" s="67"/>
      <c r="AH908" s="67"/>
      <c r="AI908" s="67"/>
      <c r="AJ908" s="67"/>
      <c r="AK908" s="67"/>
      <c r="AL908" s="67"/>
      <c r="AM908" s="67"/>
      <c r="AN908" s="67"/>
      <c r="AO908" s="67"/>
      <c r="AP908" s="67"/>
      <c r="AQ908" s="67"/>
      <c r="AR908" s="67"/>
      <c r="AS908" s="67"/>
      <c r="AT908" s="67"/>
      <c r="AU908" s="67"/>
      <c r="AV908" s="67"/>
      <c r="AW908" s="67"/>
      <c r="AX908" s="67"/>
      <c r="AY908" s="67"/>
      <c r="AZ908" s="67"/>
      <c r="BA908" s="67"/>
      <c r="BB908" s="67"/>
      <c r="BC908" s="67"/>
      <c r="BD908" s="67"/>
      <c r="BE908" s="67"/>
      <c r="BF908" s="67"/>
      <c r="BG908" s="67"/>
      <c r="BH908" s="67"/>
      <c r="BI908" s="67"/>
      <c r="BJ908" s="67"/>
      <c r="BK908" s="67"/>
      <c r="BL908" s="67"/>
      <c r="BM908" s="67"/>
      <c r="BN908" s="67"/>
      <c r="BO908" s="67"/>
      <c r="BP908" s="67"/>
      <c r="BQ908" s="67"/>
      <c r="BR908" s="67"/>
      <c r="BS908" s="67"/>
      <c r="BT908" s="67"/>
      <c r="BU908" s="67"/>
      <c r="BV908" s="67"/>
      <c r="BW908" s="67"/>
      <c r="BX908" s="67"/>
      <c r="BY908" s="67"/>
      <c r="BZ908" s="67"/>
      <c r="CA908" s="67"/>
      <c r="CB908" s="67"/>
      <c r="CC908" s="67"/>
      <c r="CD908" s="67"/>
      <c r="CE908" s="67"/>
      <c r="CF908" s="67"/>
      <c r="CG908" s="67"/>
      <c r="CH908" s="67"/>
      <c r="CI908" s="67"/>
      <c r="CJ908" s="67"/>
      <c r="CK908" s="67"/>
      <c r="CL908" s="67"/>
      <c r="CM908" s="67"/>
      <c r="CN908" s="67"/>
      <c r="CO908" s="67"/>
    </row>
    <row r="909" spans="1:93" ht="14.2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67"/>
      <c r="X909" s="67"/>
      <c r="Y909" s="67"/>
      <c r="Z909" s="67"/>
      <c r="AA909" s="67"/>
      <c r="AB909" s="67"/>
      <c r="AC909" s="67"/>
      <c r="AD909" s="67"/>
      <c r="AE909" s="67"/>
      <c r="AF909" s="67"/>
      <c r="AG909" s="67"/>
      <c r="AH909" s="67"/>
      <c r="AI909" s="67"/>
      <c r="AJ909" s="67"/>
      <c r="AK909" s="67"/>
      <c r="AL909" s="67"/>
      <c r="AM909" s="67"/>
      <c r="AN909" s="67"/>
      <c r="AO909" s="67"/>
      <c r="AP909" s="67"/>
      <c r="AQ909" s="67"/>
      <c r="AR909" s="67"/>
      <c r="AS909" s="67"/>
      <c r="AT909" s="67"/>
      <c r="AU909" s="67"/>
      <c r="AV909" s="67"/>
      <c r="AW909" s="67"/>
      <c r="AX909" s="67"/>
      <c r="AY909" s="67"/>
      <c r="AZ909" s="67"/>
      <c r="BA909" s="67"/>
      <c r="BB909" s="67"/>
      <c r="BC909" s="67"/>
      <c r="BD909" s="67"/>
      <c r="BE909" s="67"/>
      <c r="BF909" s="67"/>
      <c r="BG909" s="67"/>
      <c r="BH909" s="67"/>
      <c r="BI909" s="67"/>
      <c r="BJ909" s="67"/>
      <c r="BK909" s="67"/>
      <c r="BL909" s="67"/>
      <c r="BM909" s="67"/>
      <c r="BN909" s="67"/>
      <c r="BO909" s="67"/>
      <c r="BP909" s="67"/>
      <c r="BQ909" s="67"/>
      <c r="BR909" s="67"/>
      <c r="BS909" s="67"/>
      <c r="BT909" s="67"/>
      <c r="BU909" s="67"/>
      <c r="BV909" s="67"/>
      <c r="BW909" s="67"/>
      <c r="BX909" s="67"/>
      <c r="BY909" s="67"/>
      <c r="BZ909" s="67"/>
      <c r="CA909" s="67"/>
      <c r="CB909" s="67"/>
      <c r="CC909" s="67"/>
      <c r="CD909" s="67"/>
      <c r="CE909" s="67"/>
      <c r="CF909" s="67"/>
      <c r="CG909" s="67"/>
      <c r="CH909" s="67"/>
      <c r="CI909" s="67"/>
      <c r="CJ909" s="67"/>
      <c r="CK909" s="67"/>
      <c r="CL909" s="67"/>
      <c r="CM909" s="67"/>
      <c r="CN909" s="67"/>
      <c r="CO909" s="67"/>
    </row>
    <row r="910" spans="1:93" ht="14.2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67"/>
      <c r="X910" s="67"/>
      <c r="Y910" s="67"/>
      <c r="Z910" s="67"/>
      <c r="AA910" s="67"/>
      <c r="AB910" s="67"/>
      <c r="AC910" s="67"/>
      <c r="AD910" s="67"/>
      <c r="AE910" s="67"/>
      <c r="AF910" s="67"/>
      <c r="AG910" s="67"/>
      <c r="AH910" s="67"/>
      <c r="AI910" s="67"/>
      <c r="AJ910" s="67"/>
      <c r="AK910" s="67"/>
      <c r="AL910" s="67"/>
      <c r="AM910" s="67"/>
      <c r="AN910" s="67"/>
      <c r="AO910" s="67"/>
      <c r="AP910" s="67"/>
      <c r="AQ910" s="67"/>
      <c r="AR910" s="67"/>
      <c r="AS910" s="67"/>
      <c r="AT910" s="67"/>
      <c r="AU910" s="67"/>
      <c r="AV910" s="67"/>
      <c r="AW910" s="67"/>
      <c r="AX910" s="67"/>
      <c r="AY910" s="67"/>
      <c r="AZ910" s="67"/>
      <c r="BA910" s="67"/>
      <c r="BB910" s="67"/>
      <c r="BC910" s="67"/>
      <c r="BD910" s="67"/>
      <c r="BE910" s="67"/>
      <c r="BF910" s="67"/>
      <c r="BG910" s="67"/>
      <c r="BH910" s="67"/>
      <c r="BI910" s="67"/>
      <c r="BJ910" s="67"/>
      <c r="BK910" s="67"/>
      <c r="BL910" s="67"/>
      <c r="BM910" s="67"/>
      <c r="BN910" s="67"/>
      <c r="BO910" s="67"/>
      <c r="BP910" s="67"/>
      <c r="BQ910" s="67"/>
      <c r="BR910" s="67"/>
      <c r="BS910" s="67"/>
      <c r="BT910" s="67"/>
      <c r="BU910" s="67"/>
      <c r="BV910" s="67"/>
      <c r="BW910" s="67"/>
      <c r="BX910" s="67"/>
      <c r="BY910" s="67"/>
      <c r="BZ910" s="67"/>
      <c r="CA910" s="67"/>
      <c r="CB910" s="67"/>
      <c r="CC910" s="67"/>
      <c r="CD910" s="67"/>
      <c r="CE910" s="67"/>
      <c r="CF910" s="67"/>
      <c r="CG910" s="67"/>
      <c r="CH910" s="67"/>
      <c r="CI910" s="67"/>
      <c r="CJ910" s="67"/>
      <c r="CK910" s="67"/>
      <c r="CL910" s="67"/>
      <c r="CM910" s="67"/>
      <c r="CN910" s="67"/>
      <c r="CO910" s="67"/>
    </row>
    <row r="911" spans="1:93" ht="14.2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67"/>
      <c r="X911" s="67"/>
      <c r="Y911" s="67"/>
      <c r="Z911" s="67"/>
      <c r="AA911" s="67"/>
      <c r="AB911" s="67"/>
      <c r="AC911" s="67"/>
      <c r="AD911" s="67"/>
      <c r="AE911" s="67"/>
      <c r="AF911" s="67"/>
      <c r="AG911" s="67"/>
      <c r="AH911" s="67"/>
      <c r="AI911" s="67"/>
      <c r="AJ911" s="67"/>
      <c r="AK911" s="67"/>
      <c r="AL911" s="67"/>
      <c r="AM911" s="67"/>
      <c r="AN911" s="67"/>
      <c r="AO911" s="67"/>
      <c r="AP911" s="67"/>
      <c r="AQ911" s="67"/>
      <c r="AR911" s="67"/>
      <c r="AS911" s="67"/>
      <c r="AT911" s="67"/>
      <c r="AU911" s="67"/>
      <c r="AV911" s="67"/>
      <c r="AW911" s="67"/>
      <c r="AX911" s="67"/>
      <c r="AY911" s="67"/>
      <c r="AZ911" s="67"/>
      <c r="BA911" s="67"/>
      <c r="BB911" s="67"/>
      <c r="BC911" s="67"/>
      <c r="BD911" s="67"/>
      <c r="BE911" s="67"/>
      <c r="BF911" s="67"/>
      <c r="BG911" s="67"/>
      <c r="BH911" s="67"/>
      <c r="BI911" s="67"/>
      <c r="BJ911" s="67"/>
      <c r="BK911" s="67"/>
      <c r="BL911" s="67"/>
      <c r="BM911" s="67"/>
      <c r="BN911" s="67"/>
      <c r="BO911" s="67"/>
      <c r="BP911" s="67"/>
      <c r="BQ911" s="67"/>
      <c r="BR911" s="67"/>
      <c r="BS911" s="67"/>
      <c r="BT911" s="67"/>
      <c r="BU911" s="67"/>
      <c r="BV911" s="67"/>
      <c r="BW911" s="67"/>
      <c r="BX911" s="67"/>
      <c r="BY911" s="67"/>
      <c r="BZ911" s="67"/>
      <c r="CA911" s="67"/>
      <c r="CB911" s="67"/>
      <c r="CC911" s="67"/>
      <c r="CD911" s="67"/>
      <c r="CE911" s="67"/>
      <c r="CF911" s="67"/>
      <c r="CG911" s="67"/>
      <c r="CH911" s="67"/>
      <c r="CI911" s="67"/>
      <c r="CJ911" s="67"/>
      <c r="CK911" s="67"/>
      <c r="CL911" s="67"/>
      <c r="CM911" s="67"/>
      <c r="CN911" s="67"/>
      <c r="CO911" s="67"/>
    </row>
    <row r="912" spans="1:93" ht="14.2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67"/>
      <c r="X912" s="67"/>
      <c r="Y912" s="67"/>
      <c r="Z912" s="67"/>
      <c r="AA912" s="67"/>
      <c r="AB912" s="67"/>
      <c r="AC912" s="67"/>
      <c r="AD912" s="67"/>
      <c r="AE912" s="67"/>
      <c r="AF912" s="67"/>
      <c r="AG912" s="67"/>
      <c r="AH912" s="67"/>
      <c r="AI912" s="67"/>
      <c r="AJ912" s="67"/>
      <c r="AK912" s="67"/>
      <c r="AL912" s="67"/>
      <c r="AM912" s="67"/>
      <c r="AN912" s="67"/>
      <c r="AO912" s="67"/>
      <c r="AP912" s="67"/>
      <c r="AQ912" s="67"/>
      <c r="AR912" s="67"/>
      <c r="AS912" s="67"/>
      <c r="AT912" s="67"/>
      <c r="AU912" s="67"/>
      <c r="AV912" s="67"/>
      <c r="AW912" s="67"/>
      <c r="AX912" s="67"/>
      <c r="AY912" s="67"/>
      <c r="AZ912" s="67"/>
      <c r="BA912" s="67"/>
      <c r="BB912" s="67"/>
      <c r="BC912" s="67"/>
      <c r="BD912" s="67"/>
      <c r="BE912" s="67"/>
      <c r="BF912" s="67"/>
      <c r="BG912" s="67"/>
      <c r="BH912" s="67"/>
      <c r="BI912" s="67"/>
      <c r="BJ912" s="67"/>
      <c r="BK912" s="67"/>
      <c r="BL912" s="67"/>
      <c r="BM912" s="67"/>
      <c r="BN912" s="67"/>
      <c r="BO912" s="67"/>
      <c r="BP912" s="67"/>
      <c r="BQ912" s="67"/>
      <c r="BR912" s="67"/>
      <c r="BS912" s="67"/>
      <c r="BT912" s="67"/>
      <c r="BU912" s="67"/>
      <c r="BV912" s="67"/>
      <c r="BW912" s="67"/>
      <c r="BX912" s="67"/>
      <c r="BY912" s="67"/>
      <c r="BZ912" s="67"/>
      <c r="CA912" s="67"/>
      <c r="CB912" s="67"/>
      <c r="CC912" s="67"/>
      <c r="CD912" s="67"/>
      <c r="CE912" s="67"/>
      <c r="CF912" s="67"/>
      <c r="CG912" s="67"/>
      <c r="CH912" s="67"/>
      <c r="CI912" s="67"/>
      <c r="CJ912" s="67"/>
      <c r="CK912" s="67"/>
      <c r="CL912" s="67"/>
      <c r="CM912" s="67"/>
      <c r="CN912" s="67"/>
      <c r="CO912" s="67"/>
    </row>
    <row r="913" spans="1:93" ht="14.2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67"/>
      <c r="X913" s="67"/>
      <c r="Y913" s="67"/>
      <c r="Z913" s="67"/>
      <c r="AA913" s="67"/>
      <c r="AB913" s="67"/>
      <c r="AC913" s="67"/>
      <c r="AD913" s="67"/>
      <c r="AE913" s="67"/>
      <c r="AF913" s="67"/>
      <c r="AG913" s="67"/>
      <c r="AH913" s="67"/>
      <c r="AI913" s="67"/>
      <c r="AJ913" s="67"/>
      <c r="AK913" s="67"/>
      <c r="AL913" s="67"/>
      <c r="AM913" s="67"/>
      <c r="AN913" s="67"/>
      <c r="AO913" s="67"/>
      <c r="AP913" s="67"/>
      <c r="AQ913" s="67"/>
      <c r="AR913" s="67"/>
      <c r="AS913" s="67"/>
      <c r="AT913" s="67"/>
      <c r="AU913" s="67"/>
      <c r="AV913" s="67"/>
      <c r="AW913" s="67"/>
      <c r="AX913" s="67"/>
      <c r="AY913" s="67"/>
      <c r="AZ913" s="67"/>
      <c r="BA913" s="67"/>
      <c r="BB913" s="67"/>
      <c r="BC913" s="67"/>
      <c r="BD913" s="67"/>
      <c r="BE913" s="67"/>
      <c r="BF913" s="67"/>
      <c r="BG913" s="67"/>
      <c r="BH913" s="67"/>
      <c r="BI913" s="67"/>
      <c r="BJ913" s="67"/>
      <c r="BK913" s="67"/>
      <c r="BL913" s="67"/>
      <c r="BM913" s="67"/>
      <c r="BN913" s="67"/>
      <c r="BO913" s="67"/>
      <c r="BP913" s="67"/>
      <c r="BQ913" s="67"/>
      <c r="BR913" s="67"/>
      <c r="BS913" s="67"/>
      <c r="BT913" s="67"/>
      <c r="BU913" s="67"/>
      <c r="BV913" s="67"/>
      <c r="BW913" s="67"/>
      <c r="BX913" s="67"/>
      <c r="BY913" s="67"/>
      <c r="BZ913" s="67"/>
      <c r="CA913" s="67"/>
      <c r="CB913" s="67"/>
      <c r="CC913" s="67"/>
      <c r="CD913" s="67"/>
      <c r="CE913" s="67"/>
      <c r="CF913" s="67"/>
      <c r="CG913" s="67"/>
      <c r="CH913" s="67"/>
      <c r="CI913" s="67"/>
      <c r="CJ913" s="67"/>
      <c r="CK913" s="67"/>
      <c r="CL913" s="67"/>
      <c r="CM913" s="67"/>
      <c r="CN913" s="67"/>
      <c r="CO913" s="67"/>
    </row>
    <row r="914" spans="1:93" ht="14.2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67"/>
      <c r="X914" s="67"/>
      <c r="Y914" s="67"/>
      <c r="Z914" s="67"/>
      <c r="AA914" s="67"/>
      <c r="AB914" s="67"/>
      <c r="AC914" s="67"/>
      <c r="AD914" s="67"/>
      <c r="AE914" s="67"/>
      <c r="AF914" s="67"/>
      <c r="AG914" s="67"/>
      <c r="AH914" s="67"/>
      <c r="AI914" s="67"/>
      <c r="AJ914" s="67"/>
      <c r="AK914" s="67"/>
      <c r="AL914" s="67"/>
      <c r="AM914" s="67"/>
      <c r="AN914" s="67"/>
      <c r="AO914" s="67"/>
      <c r="AP914" s="67"/>
      <c r="AQ914" s="67"/>
      <c r="AR914" s="67"/>
      <c r="AS914" s="67"/>
      <c r="AT914" s="67"/>
      <c r="AU914" s="67"/>
      <c r="AV914" s="67"/>
      <c r="AW914" s="67"/>
      <c r="AX914" s="67"/>
      <c r="AY914" s="67"/>
      <c r="AZ914" s="67"/>
      <c r="BA914" s="67"/>
      <c r="BB914" s="67"/>
      <c r="BC914" s="67"/>
      <c r="BD914" s="67"/>
      <c r="BE914" s="67"/>
      <c r="BF914" s="67"/>
      <c r="BG914" s="67"/>
      <c r="BH914" s="67"/>
      <c r="BI914" s="67"/>
      <c r="BJ914" s="67"/>
      <c r="BK914" s="67"/>
      <c r="BL914" s="67"/>
      <c r="BM914" s="67"/>
      <c r="BN914" s="67"/>
      <c r="BO914" s="67"/>
      <c r="BP914" s="67"/>
      <c r="BQ914" s="67"/>
      <c r="BR914" s="67"/>
      <c r="BS914" s="67"/>
      <c r="BT914" s="67"/>
      <c r="BU914" s="67"/>
      <c r="BV914" s="67"/>
      <c r="BW914" s="67"/>
      <c r="BX914" s="67"/>
      <c r="BY914" s="67"/>
      <c r="BZ914" s="67"/>
      <c r="CA914" s="67"/>
      <c r="CB914" s="67"/>
      <c r="CC914" s="67"/>
      <c r="CD914" s="67"/>
      <c r="CE914" s="67"/>
      <c r="CF914" s="67"/>
      <c r="CG914" s="67"/>
      <c r="CH914" s="67"/>
      <c r="CI914" s="67"/>
      <c r="CJ914" s="67"/>
      <c r="CK914" s="67"/>
      <c r="CL914" s="67"/>
      <c r="CM914" s="67"/>
      <c r="CN914" s="67"/>
      <c r="CO914" s="67"/>
    </row>
    <row r="915" spans="1:93" ht="14.2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67"/>
      <c r="X915" s="67"/>
      <c r="Y915" s="67"/>
      <c r="Z915" s="67"/>
      <c r="AA915" s="67"/>
      <c r="AB915" s="67"/>
      <c r="AC915" s="67"/>
      <c r="AD915" s="67"/>
      <c r="AE915" s="67"/>
      <c r="AF915" s="67"/>
      <c r="AG915" s="67"/>
      <c r="AH915" s="67"/>
      <c r="AI915" s="67"/>
      <c r="AJ915" s="67"/>
      <c r="AK915" s="67"/>
      <c r="AL915" s="67"/>
      <c r="AM915" s="67"/>
      <c r="AN915" s="67"/>
      <c r="AO915" s="67"/>
      <c r="AP915" s="67"/>
      <c r="AQ915" s="67"/>
      <c r="AR915" s="67"/>
      <c r="AS915" s="67"/>
      <c r="AT915" s="67"/>
      <c r="AU915" s="67"/>
      <c r="AV915" s="67"/>
      <c r="AW915" s="67"/>
      <c r="AX915" s="67"/>
      <c r="AY915" s="67"/>
      <c r="AZ915" s="67"/>
      <c r="BA915" s="67"/>
      <c r="BB915" s="67"/>
      <c r="BC915" s="67"/>
      <c r="BD915" s="67"/>
      <c r="BE915" s="67"/>
      <c r="BF915" s="67"/>
      <c r="BG915" s="67"/>
      <c r="BH915" s="67"/>
      <c r="BI915" s="67"/>
      <c r="BJ915" s="67"/>
      <c r="BK915" s="67"/>
      <c r="BL915" s="67"/>
      <c r="BM915" s="67"/>
      <c r="BN915" s="67"/>
      <c r="BO915" s="67"/>
      <c r="BP915" s="67"/>
      <c r="BQ915" s="67"/>
      <c r="BR915" s="67"/>
      <c r="BS915" s="67"/>
      <c r="BT915" s="67"/>
      <c r="BU915" s="67"/>
      <c r="BV915" s="67"/>
      <c r="BW915" s="67"/>
      <c r="BX915" s="67"/>
      <c r="BY915" s="67"/>
      <c r="BZ915" s="67"/>
      <c r="CA915" s="67"/>
      <c r="CB915" s="67"/>
      <c r="CC915" s="67"/>
      <c r="CD915" s="67"/>
      <c r="CE915" s="67"/>
      <c r="CF915" s="67"/>
      <c r="CG915" s="67"/>
      <c r="CH915" s="67"/>
      <c r="CI915" s="67"/>
      <c r="CJ915" s="67"/>
      <c r="CK915" s="67"/>
      <c r="CL915" s="67"/>
      <c r="CM915" s="67"/>
      <c r="CN915" s="67"/>
      <c r="CO915" s="67"/>
    </row>
    <row r="916" spans="1:93" ht="14.2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67"/>
      <c r="X916" s="67"/>
      <c r="Y916" s="67"/>
      <c r="Z916" s="67"/>
      <c r="AA916" s="67"/>
      <c r="AB916" s="67"/>
      <c r="AC916" s="67"/>
      <c r="AD916" s="67"/>
      <c r="AE916" s="67"/>
      <c r="AF916" s="67"/>
      <c r="AG916" s="67"/>
      <c r="AH916" s="67"/>
      <c r="AI916" s="67"/>
      <c r="AJ916" s="67"/>
      <c r="AK916" s="67"/>
      <c r="AL916" s="67"/>
      <c r="AM916" s="67"/>
      <c r="AN916" s="67"/>
      <c r="AO916" s="67"/>
      <c r="AP916" s="67"/>
      <c r="AQ916" s="67"/>
      <c r="AR916" s="67"/>
      <c r="AS916" s="67"/>
      <c r="AT916" s="67"/>
      <c r="AU916" s="67"/>
      <c r="AV916" s="67"/>
      <c r="AW916" s="67"/>
      <c r="AX916" s="67"/>
      <c r="AY916" s="67"/>
      <c r="AZ916" s="67"/>
      <c r="BA916" s="67"/>
      <c r="BB916" s="67"/>
      <c r="BC916" s="67"/>
      <c r="BD916" s="67"/>
      <c r="BE916" s="67"/>
      <c r="BF916" s="67"/>
      <c r="BG916" s="67"/>
      <c r="BH916" s="67"/>
      <c r="BI916" s="67"/>
      <c r="BJ916" s="67"/>
      <c r="BK916" s="67"/>
      <c r="BL916" s="67"/>
      <c r="BM916" s="67"/>
      <c r="BN916" s="67"/>
      <c r="BO916" s="67"/>
      <c r="BP916" s="67"/>
      <c r="BQ916" s="67"/>
      <c r="BR916" s="67"/>
      <c r="BS916" s="67"/>
      <c r="BT916" s="67"/>
      <c r="BU916" s="67"/>
      <c r="BV916" s="67"/>
      <c r="BW916" s="67"/>
      <c r="BX916" s="67"/>
      <c r="BY916" s="67"/>
      <c r="BZ916" s="67"/>
      <c r="CA916" s="67"/>
      <c r="CB916" s="67"/>
      <c r="CC916" s="67"/>
      <c r="CD916" s="67"/>
      <c r="CE916" s="67"/>
      <c r="CF916" s="67"/>
      <c r="CG916" s="67"/>
      <c r="CH916" s="67"/>
      <c r="CI916" s="67"/>
      <c r="CJ916" s="67"/>
      <c r="CK916" s="67"/>
      <c r="CL916" s="67"/>
      <c r="CM916" s="67"/>
      <c r="CN916" s="67"/>
      <c r="CO916" s="67"/>
    </row>
    <row r="917" spans="1:93" ht="14.2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67"/>
      <c r="X917" s="67"/>
      <c r="Y917" s="67"/>
      <c r="Z917" s="67"/>
      <c r="AA917" s="67"/>
      <c r="AB917" s="67"/>
      <c r="AC917" s="67"/>
      <c r="AD917" s="67"/>
      <c r="AE917" s="67"/>
      <c r="AF917" s="67"/>
      <c r="AG917" s="67"/>
      <c r="AH917" s="67"/>
      <c r="AI917" s="67"/>
      <c r="AJ917" s="67"/>
      <c r="AK917" s="67"/>
      <c r="AL917" s="67"/>
      <c r="AM917" s="67"/>
      <c r="AN917" s="67"/>
      <c r="AO917" s="67"/>
      <c r="AP917" s="67"/>
      <c r="AQ917" s="67"/>
      <c r="AR917" s="67"/>
      <c r="AS917" s="67"/>
      <c r="AT917" s="67"/>
      <c r="AU917" s="67"/>
      <c r="AV917" s="67"/>
      <c r="AW917" s="67"/>
      <c r="AX917" s="67"/>
      <c r="AY917" s="67"/>
      <c r="AZ917" s="67"/>
      <c r="BA917" s="67"/>
      <c r="BB917" s="67"/>
      <c r="BC917" s="67"/>
      <c r="BD917" s="67"/>
      <c r="BE917" s="67"/>
      <c r="BF917" s="67"/>
      <c r="BG917" s="67"/>
      <c r="BH917" s="67"/>
      <c r="BI917" s="67"/>
      <c r="BJ917" s="67"/>
      <c r="BK917" s="67"/>
      <c r="BL917" s="67"/>
      <c r="BM917" s="67"/>
      <c r="BN917" s="67"/>
      <c r="BO917" s="67"/>
      <c r="BP917" s="67"/>
      <c r="BQ917" s="67"/>
      <c r="BR917" s="67"/>
      <c r="BS917" s="67"/>
      <c r="BT917" s="67"/>
      <c r="BU917" s="67"/>
      <c r="BV917" s="67"/>
      <c r="BW917" s="67"/>
      <c r="BX917" s="67"/>
      <c r="BY917" s="67"/>
      <c r="BZ917" s="67"/>
      <c r="CA917" s="67"/>
      <c r="CB917" s="67"/>
      <c r="CC917" s="67"/>
      <c r="CD917" s="67"/>
      <c r="CE917" s="67"/>
      <c r="CF917" s="67"/>
      <c r="CG917" s="67"/>
      <c r="CH917" s="67"/>
      <c r="CI917" s="67"/>
      <c r="CJ917" s="67"/>
      <c r="CK917" s="67"/>
      <c r="CL917" s="67"/>
      <c r="CM917" s="67"/>
      <c r="CN917" s="67"/>
      <c r="CO917" s="67"/>
    </row>
    <row r="918" spans="1:93" ht="14.2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67"/>
      <c r="X918" s="67"/>
      <c r="Y918" s="67"/>
      <c r="Z918" s="67"/>
      <c r="AA918" s="67"/>
      <c r="AB918" s="67"/>
      <c r="AC918" s="67"/>
      <c r="AD918" s="67"/>
      <c r="AE918" s="67"/>
      <c r="AF918" s="67"/>
      <c r="AG918" s="67"/>
      <c r="AH918" s="67"/>
      <c r="AI918" s="67"/>
      <c r="AJ918" s="67"/>
      <c r="AK918" s="67"/>
      <c r="AL918" s="67"/>
      <c r="AM918" s="67"/>
      <c r="AN918" s="67"/>
      <c r="AO918" s="67"/>
      <c r="AP918" s="67"/>
      <c r="AQ918" s="67"/>
      <c r="AR918" s="67"/>
      <c r="AS918" s="67"/>
      <c r="AT918" s="67"/>
      <c r="AU918" s="67"/>
      <c r="AV918" s="67"/>
      <c r="AW918" s="67"/>
      <c r="AX918" s="67"/>
      <c r="AY918" s="67"/>
      <c r="AZ918" s="67"/>
      <c r="BA918" s="67"/>
      <c r="BB918" s="67"/>
      <c r="BC918" s="67"/>
      <c r="BD918" s="67"/>
      <c r="BE918" s="67"/>
      <c r="BF918" s="67"/>
      <c r="BG918" s="67"/>
      <c r="BH918" s="67"/>
      <c r="BI918" s="67"/>
      <c r="BJ918" s="67"/>
      <c r="BK918" s="67"/>
      <c r="BL918" s="67"/>
      <c r="BM918" s="67"/>
      <c r="BN918" s="67"/>
      <c r="BO918" s="67"/>
      <c r="BP918" s="67"/>
      <c r="BQ918" s="67"/>
      <c r="BR918" s="67"/>
      <c r="BS918" s="67"/>
      <c r="BT918" s="67"/>
      <c r="BU918" s="67"/>
      <c r="BV918" s="67"/>
      <c r="BW918" s="67"/>
      <c r="BX918" s="67"/>
      <c r="BY918" s="67"/>
      <c r="BZ918" s="67"/>
      <c r="CA918" s="67"/>
      <c r="CB918" s="67"/>
      <c r="CC918" s="67"/>
      <c r="CD918" s="67"/>
      <c r="CE918" s="67"/>
      <c r="CF918" s="67"/>
      <c r="CG918" s="67"/>
      <c r="CH918" s="67"/>
      <c r="CI918" s="67"/>
      <c r="CJ918" s="67"/>
      <c r="CK918" s="67"/>
      <c r="CL918" s="67"/>
      <c r="CM918" s="67"/>
      <c r="CN918" s="67"/>
      <c r="CO918" s="67"/>
    </row>
    <row r="919" spans="1:93" ht="14.2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67"/>
      <c r="X919" s="67"/>
      <c r="Y919" s="67"/>
      <c r="Z919" s="67"/>
      <c r="AA919" s="67"/>
      <c r="AB919" s="67"/>
      <c r="AC919" s="67"/>
      <c r="AD919" s="67"/>
      <c r="AE919" s="67"/>
      <c r="AF919" s="67"/>
      <c r="AG919" s="67"/>
      <c r="AH919" s="67"/>
      <c r="AI919" s="67"/>
      <c r="AJ919" s="67"/>
      <c r="AK919" s="67"/>
      <c r="AL919" s="67"/>
      <c r="AM919" s="67"/>
      <c r="AN919" s="67"/>
      <c r="AO919" s="67"/>
      <c r="AP919" s="67"/>
      <c r="AQ919" s="67"/>
      <c r="AR919" s="67"/>
      <c r="AS919" s="67"/>
      <c r="AT919" s="67"/>
      <c r="AU919" s="67"/>
      <c r="AV919" s="67"/>
      <c r="AW919" s="67"/>
      <c r="AX919" s="67"/>
      <c r="AY919" s="67"/>
      <c r="AZ919" s="67"/>
      <c r="BA919" s="67"/>
      <c r="BB919" s="67"/>
      <c r="BC919" s="67"/>
      <c r="BD919" s="67"/>
      <c r="BE919" s="67"/>
      <c r="BF919" s="67"/>
      <c r="BG919" s="67"/>
      <c r="BH919" s="67"/>
      <c r="BI919" s="67"/>
      <c r="BJ919" s="67"/>
      <c r="BK919" s="67"/>
      <c r="BL919" s="67"/>
      <c r="BM919" s="67"/>
      <c r="BN919" s="67"/>
      <c r="BO919" s="67"/>
      <c r="BP919" s="67"/>
      <c r="BQ919" s="67"/>
      <c r="BR919" s="67"/>
      <c r="BS919" s="67"/>
      <c r="BT919" s="67"/>
      <c r="BU919" s="67"/>
      <c r="BV919" s="67"/>
      <c r="BW919" s="67"/>
      <c r="BX919" s="67"/>
      <c r="BY919" s="67"/>
      <c r="BZ919" s="67"/>
      <c r="CA919" s="67"/>
      <c r="CB919" s="67"/>
      <c r="CC919" s="67"/>
      <c r="CD919" s="67"/>
      <c r="CE919" s="67"/>
      <c r="CF919" s="67"/>
      <c r="CG919" s="67"/>
      <c r="CH919" s="67"/>
      <c r="CI919" s="67"/>
      <c r="CJ919" s="67"/>
      <c r="CK919" s="67"/>
      <c r="CL919" s="67"/>
      <c r="CM919" s="67"/>
      <c r="CN919" s="67"/>
      <c r="CO919" s="67"/>
    </row>
    <row r="920" spans="1:93" ht="14.2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67"/>
      <c r="X920" s="67"/>
      <c r="Y920" s="67"/>
      <c r="Z920" s="67"/>
      <c r="AA920" s="67"/>
      <c r="AB920" s="67"/>
      <c r="AC920" s="67"/>
      <c r="AD920" s="67"/>
      <c r="AE920" s="67"/>
      <c r="AF920" s="67"/>
      <c r="AG920" s="67"/>
      <c r="AH920" s="67"/>
      <c r="AI920" s="67"/>
      <c r="AJ920" s="67"/>
      <c r="AK920" s="67"/>
      <c r="AL920" s="67"/>
      <c r="AM920" s="67"/>
      <c r="AN920" s="67"/>
      <c r="AO920" s="67"/>
      <c r="AP920" s="67"/>
      <c r="AQ920" s="67"/>
      <c r="AR920" s="67"/>
      <c r="AS920" s="67"/>
      <c r="AT920" s="67"/>
      <c r="AU920" s="67"/>
      <c r="AV920" s="67"/>
      <c r="AW920" s="67"/>
      <c r="AX920" s="67"/>
      <c r="AY920" s="67"/>
      <c r="AZ920" s="67"/>
      <c r="BA920" s="67"/>
      <c r="BB920" s="67"/>
      <c r="BC920" s="67"/>
      <c r="BD920" s="67"/>
      <c r="BE920" s="67"/>
      <c r="BF920" s="67"/>
      <c r="BG920" s="67"/>
      <c r="BH920" s="67"/>
      <c r="BI920" s="67"/>
      <c r="BJ920" s="67"/>
      <c r="BK920" s="67"/>
      <c r="BL920" s="67"/>
      <c r="BM920" s="67"/>
      <c r="BN920" s="67"/>
      <c r="BO920" s="67"/>
      <c r="BP920" s="67"/>
      <c r="BQ920" s="67"/>
      <c r="BR920" s="67"/>
      <c r="BS920" s="67"/>
      <c r="BT920" s="67"/>
      <c r="BU920" s="67"/>
      <c r="BV920" s="67"/>
      <c r="BW920" s="67"/>
      <c r="BX920" s="67"/>
      <c r="BY920" s="67"/>
      <c r="BZ920" s="67"/>
      <c r="CA920" s="67"/>
      <c r="CB920" s="67"/>
      <c r="CC920" s="67"/>
      <c r="CD920" s="67"/>
      <c r="CE920" s="67"/>
      <c r="CF920" s="67"/>
      <c r="CG920" s="67"/>
      <c r="CH920" s="67"/>
      <c r="CI920" s="67"/>
      <c r="CJ920" s="67"/>
      <c r="CK920" s="67"/>
      <c r="CL920" s="67"/>
      <c r="CM920" s="67"/>
      <c r="CN920" s="67"/>
      <c r="CO920" s="67"/>
    </row>
    <row r="921" spans="1:93" ht="14.2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67"/>
      <c r="X921" s="67"/>
      <c r="Y921" s="67"/>
      <c r="Z921" s="67"/>
      <c r="AA921" s="67"/>
      <c r="AB921" s="67"/>
      <c r="AC921" s="67"/>
      <c r="AD921" s="67"/>
      <c r="AE921" s="67"/>
      <c r="AF921" s="67"/>
      <c r="AG921" s="67"/>
      <c r="AH921" s="67"/>
      <c r="AI921" s="67"/>
      <c r="AJ921" s="67"/>
      <c r="AK921" s="67"/>
      <c r="AL921" s="67"/>
      <c r="AM921" s="67"/>
      <c r="AN921" s="67"/>
      <c r="AO921" s="67"/>
      <c r="AP921" s="67"/>
      <c r="AQ921" s="67"/>
      <c r="AR921" s="67"/>
      <c r="AS921" s="67"/>
      <c r="AT921" s="67"/>
      <c r="AU921" s="67"/>
      <c r="AV921" s="67"/>
      <c r="AW921" s="67"/>
      <c r="AX921" s="67"/>
      <c r="AY921" s="67"/>
      <c r="AZ921" s="67"/>
      <c r="BA921" s="67"/>
      <c r="BB921" s="67"/>
      <c r="BC921" s="67"/>
      <c r="BD921" s="67"/>
      <c r="BE921" s="67"/>
      <c r="BF921" s="67"/>
      <c r="BG921" s="67"/>
      <c r="BH921" s="67"/>
      <c r="BI921" s="67"/>
      <c r="BJ921" s="67"/>
      <c r="BK921" s="67"/>
      <c r="BL921" s="67"/>
      <c r="BM921" s="67"/>
      <c r="BN921" s="67"/>
      <c r="BO921" s="67"/>
      <c r="BP921" s="67"/>
      <c r="BQ921" s="67"/>
      <c r="BR921" s="67"/>
      <c r="BS921" s="67"/>
      <c r="BT921" s="67"/>
      <c r="BU921" s="67"/>
      <c r="BV921" s="67"/>
      <c r="BW921" s="67"/>
      <c r="BX921" s="67"/>
      <c r="BY921" s="67"/>
      <c r="BZ921" s="67"/>
      <c r="CA921" s="67"/>
      <c r="CB921" s="67"/>
      <c r="CC921" s="67"/>
      <c r="CD921" s="67"/>
      <c r="CE921" s="67"/>
      <c r="CF921" s="67"/>
      <c r="CG921" s="67"/>
      <c r="CH921" s="67"/>
      <c r="CI921" s="67"/>
      <c r="CJ921" s="67"/>
      <c r="CK921" s="67"/>
      <c r="CL921" s="67"/>
      <c r="CM921" s="67"/>
      <c r="CN921" s="67"/>
      <c r="CO921" s="67"/>
    </row>
    <row r="922" spans="1:93" ht="14.2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67"/>
      <c r="X922" s="67"/>
      <c r="Y922" s="67"/>
      <c r="Z922" s="67"/>
      <c r="AA922" s="67"/>
      <c r="AB922" s="67"/>
      <c r="AC922" s="67"/>
      <c r="AD922" s="67"/>
      <c r="AE922" s="67"/>
      <c r="AF922" s="67"/>
      <c r="AG922" s="67"/>
      <c r="AH922" s="67"/>
      <c r="AI922" s="67"/>
      <c r="AJ922" s="67"/>
      <c r="AK922" s="67"/>
      <c r="AL922" s="67"/>
      <c r="AM922" s="67"/>
      <c r="AN922" s="67"/>
      <c r="AO922" s="67"/>
      <c r="AP922" s="67"/>
      <c r="AQ922" s="67"/>
      <c r="AR922" s="67"/>
      <c r="AS922" s="67"/>
      <c r="AT922" s="67"/>
      <c r="AU922" s="67"/>
      <c r="AV922" s="67"/>
      <c r="AW922" s="67"/>
      <c r="AX922" s="67"/>
      <c r="AY922" s="67"/>
      <c r="AZ922" s="67"/>
      <c r="BA922" s="67"/>
      <c r="BB922" s="67"/>
      <c r="BC922" s="67"/>
      <c r="BD922" s="67"/>
      <c r="BE922" s="67"/>
      <c r="BF922" s="67"/>
      <c r="BG922" s="67"/>
      <c r="BH922" s="67"/>
      <c r="BI922" s="67"/>
      <c r="BJ922" s="67"/>
      <c r="BK922" s="67"/>
      <c r="BL922" s="67"/>
      <c r="BM922" s="67"/>
      <c r="BN922" s="67"/>
      <c r="BO922" s="67"/>
      <c r="BP922" s="67"/>
      <c r="BQ922" s="67"/>
      <c r="BR922" s="67"/>
      <c r="BS922" s="67"/>
      <c r="BT922" s="67"/>
      <c r="BU922" s="67"/>
      <c r="BV922" s="67"/>
      <c r="BW922" s="67"/>
      <c r="BX922" s="67"/>
      <c r="BY922" s="67"/>
      <c r="BZ922" s="67"/>
      <c r="CA922" s="67"/>
      <c r="CB922" s="67"/>
      <c r="CC922" s="67"/>
      <c r="CD922" s="67"/>
      <c r="CE922" s="67"/>
      <c r="CF922" s="67"/>
      <c r="CG922" s="67"/>
      <c r="CH922" s="67"/>
      <c r="CI922" s="67"/>
      <c r="CJ922" s="67"/>
      <c r="CK922" s="67"/>
      <c r="CL922" s="67"/>
      <c r="CM922" s="67"/>
      <c r="CN922" s="67"/>
      <c r="CO922" s="67"/>
    </row>
    <row r="923" spans="1:93" ht="14.2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67"/>
      <c r="X923" s="67"/>
      <c r="Y923" s="67"/>
      <c r="Z923" s="67"/>
      <c r="AA923" s="67"/>
      <c r="AB923" s="67"/>
      <c r="AC923" s="67"/>
      <c r="AD923" s="67"/>
      <c r="AE923" s="67"/>
      <c r="AF923" s="67"/>
      <c r="AG923" s="67"/>
      <c r="AH923" s="67"/>
      <c r="AI923" s="67"/>
      <c r="AJ923" s="67"/>
      <c r="AK923" s="67"/>
      <c r="AL923" s="67"/>
      <c r="AM923" s="67"/>
      <c r="AN923" s="67"/>
      <c r="AO923" s="67"/>
      <c r="AP923" s="67"/>
      <c r="AQ923" s="67"/>
      <c r="AR923" s="67"/>
      <c r="AS923" s="67"/>
      <c r="AT923" s="67"/>
      <c r="AU923" s="67"/>
      <c r="AV923" s="67"/>
      <c r="AW923" s="67"/>
      <c r="AX923" s="67"/>
      <c r="AY923" s="67"/>
      <c r="AZ923" s="67"/>
      <c r="BA923" s="67"/>
      <c r="BB923" s="67"/>
      <c r="BC923" s="67"/>
      <c r="BD923" s="67"/>
      <c r="BE923" s="67"/>
      <c r="BF923" s="67"/>
      <c r="BG923" s="67"/>
      <c r="BH923" s="67"/>
      <c r="BI923" s="67"/>
      <c r="BJ923" s="67"/>
      <c r="BK923" s="67"/>
      <c r="BL923" s="67"/>
      <c r="BM923" s="67"/>
      <c r="BN923" s="67"/>
      <c r="BO923" s="67"/>
      <c r="BP923" s="67"/>
      <c r="BQ923" s="67"/>
      <c r="BR923" s="67"/>
      <c r="BS923" s="67"/>
      <c r="BT923" s="67"/>
      <c r="BU923" s="67"/>
      <c r="BV923" s="67"/>
      <c r="BW923" s="67"/>
      <c r="BX923" s="67"/>
      <c r="BY923" s="67"/>
      <c r="BZ923" s="67"/>
      <c r="CA923" s="67"/>
      <c r="CB923" s="67"/>
      <c r="CC923" s="67"/>
      <c r="CD923" s="67"/>
      <c r="CE923" s="67"/>
      <c r="CF923" s="67"/>
      <c r="CG923" s="67"/>
      <c r="CH923" s="67"/>
      <c r="CI923" s="67"/>
      <c r="CJ923" s="67"/>
      <c r="CK923" s="67"/>
      <c r="CL923" s="67"/>
      <c r="CM923" s="67"/>
      <c r="CN923" s="67"/>
      <c r="CO923" s="67"/>
    </row>
    <row r="924" spans="1:93" ht="14.2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67"/>
      <c r="X924" s="67"/>
      <c r="Y924" s="67"/>
      <c r="Z924" s="67"/>
      <c r="AA924" s="67"/>
      <c r="AB924" s="67"/>
      <c r="AC924" s="67"/>
      <c r="AD924" s="67"/>
      <c r="AE924" s="67"/>
      <c r="AF924" s="67"/>
      <c r="AG924" s="67"/>
      <c r="AH924" s="67"/>
      <c r="AI924" s="67"/>
      <c r="AJ924" s="67"/>
      <c r="AK924" s="67"/>
      <c r="AL924" s="67"/>
      <c r="AM924" s="67"/>
      <c r="AN924" s="67"/>
      <c r="AO924" s="67"/>
      <c r="AP924" s="67"/>
      <c r="AQ924" s="67"/>
      <c r="AR924" s="67"/>
      <c r="AS924" s="67"/>
      <c r="AT924" s="67"/>
      <c r="AU924" s="67"/>
      <c r="AV924" s="67"/>
      <c r="AW924" s="67"/>
      <c r="AX924" s="67"/>
      <c r="AY924" s="67"/>
      <c r="AZ924" s="67"/>
      <c r="BA924" s="67"/>
      <c r="BB924" s="67"/>
      <c r="BC924" s="67"/>
      <c r="BD924" s="67"/>
      <c r="BE924" s="67"/>
      <c r="BF924" s="67"/>
      <c r="BG924" s="67"/>
      <c r="BH924" s="67"/>
      <c r="BI924" s="67"/>
      <c r="BJ924" s="67"/>
      <c r="BK924" s="67"/>
      <c r="BL924" s="67"/>
      <c r="BM924" s="67"/>
      <c r="BN924" s="67"/>
      <c r="BO924" s="67"/>
      <c r="BP924" s="67"/>
      <c r="BQ924" s="67"/>
      <c r="BR924" s="67"/>
      <c r="BS924" s="67"/>
      <c r="BT924" s="67"/>
      <c r="BU924" s="67"/>
      <c r="BV924" s="67"/>
      <c r="BW924" s="67"/>
      <c r="BX924" s="67"/>
      <c r="BY924" s="67"/>
      <c r="BZ924" s="67"/>
      <c r="CA924" s="67"/>
      <c r="CB924" s="67"/>
      <c r="CC924" s="67"/>
      <c r="CD924" s="67"/>
      <c r="CE924" s="67"/>
      <c r="CF924" s="67"/>
      <c r="CG924" s="67"/>
      <c r="CH924" s="67"/>
      <c r="CI924" s="67"/>
      <c r="CJ924" s="67"/>
      <c r="CK924" s="67"/>
      <c r="CL924" s="67"/>
      <c r="CM924" s="67"/>
      <c r="CN924" s="67"/>
      <c r="CO924" s="67"/>
    </row>
    <row r="925" spans="1:93" ht="14.2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67"/>
      <c r="X925" s="67"/>
      <c r="Y925" s="67"/>
      <c r="Z925" s="67"/>
      <c r="AA925" s="67"/>
      <c r="AB925" s="67"/>
      <c r="AC925" s="67"/>
      <c r="AD925" s="67"/>
      <c r="AE925" s="67"/>
      <c r="AF925" s="67"/>
      <c r="AG925" s="67"/>
      <c r="AH925" s="67"/>
      <c r="AI925" s="67"/>
      <c r="AJ925" s="67"/>
      <c r="AK925" s="67"/>
      <c r="AL925" s="67"/>
      <c r="AM925" s="67"/>
      <c r="AN925" s="67"/>
      <c r="AO925" s="67"/>
      <c r="AP925" s="67"/>
      <c r="AQ925" s="67"/>
      <c r="AR925" s="67"/>
      <c r="AS925" s="67"/>
      <c r="AT925" s="67"/>
      <c r="AU925" s="67"/>
      <c r="AV925" s="67"/>
      <c r="AW925" s="67"/>
      <c r="AX925" s="67"/>
      <c r="AY925" s="67"/>
      <c r="AZ925" s="67"/>
      <c r="BA925" s="67"/>
      <c r="BB925" s="67"/>
      <c r="BC925" s="67"/>
      <c r="BD925" s="67"/>
      <c r="BE925" s="67"/>
      <c r="BF925" s="67"/>
      <c r="BG925" s="67"/>
      <c r="BH925" s="67"/>
      <c r="BI925" s="67"/>
      <c r="BJ925" s="67"/>
      <c r="BK925" s="67"/>
      <c r="BL925" s="67"/>
      <c r="BM925" s="67"/>
      <c r="BN925" s="67"/>
      <c r="BO925" s="67"/>
      <c r="BP925" s="67"/>
      <c r="BQ925" s="67"/>
      <c r="BR925" s="67"/>
      <c r="BS925" s="67"/>
      <c r="BT925" s="67"/>
      <c r="BU925" s="67"/>
      <c r="BV925" s="67"/>
      <c r="BW925" s="67"/>
      <c r="BX925" s="67"/>
      <c r="BY925" s="67"/>
      <c r="BZ925" s="67"/>
      <c r="CA925" s="67"/>
      <c r="CB925" s="67"/>
      <c r="CC925" s="67"/>
      <c r="CD925" s="67"/>
      <c r="CE925" s="67"/>
      <c r="CF925" s="67"/>
      <c r="CG925" s="67"/>
      <c r="CH925" s="67"/>
      <c r="CI925" s="67"/>
      <c r="CJ925" s="67"/>
      <c r="CK925" s="67"/>
      <c r="CL925" s="67"/>
      <c r="CM925" s="67"/>
      <c r="CN925" s="67"/>
      <c r="CO925" s="67"/>
    </row>
    <row r="926" spans="1:93" ht="14.2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67"/>
      <c r="X926" s="67"/>
      <c r="Y926" s="67"/>
      <c r="Z926" s="67"/>
      <c r="AA926" s="67"/>
      <c r="AB926" s="67"/>
      <c r="AC926" s="67"/>
      <c r="AD926" s="67"/>
      <c r="AE926" s="67"/>
      <c r="AF926" s="67"/>
      <c r="AG926" s="67"/>
      <c r="AH926" s="67"/>
      <c r="AI926" s="67"/>
      <c r="AJ926" s="67"/>
      <c r="AK926" s="67"/>
      <c r="AL926" s="67"/>
      <c r="AM926" s="67"/>
      <c r="AN926" s="67"/>
      <c r="AO926" s="67"/>
      <c r="AP926" s="67"/>
      <c r="AQ926" s="67"/>
      <c r="AR926" s="67"/>
      <c r="AS926" s="67"/>
      <c r="AT926" s="67"/>
      <c r="AU926" s="67"/>
      <c r="AV926" s="67"/>
      <c r="AW926" s="67"/>
      <c r="AX926" s="67"/>
      <c r="AY926" s="67"/>
      <c r="AZ926" s="67"/>
      <c r="BA926" s="67"/>
      <c r="BB926" s="67"/>
      <c r="BC926" s="67"/>
      <c r="BD926" s="67"/>
      <c r="BE926" s="67"/>
      <c r="BF926" s="67"/>
      <c r="BG926" s="67"/>
      <c r="BH926" s="67"/>
      <c r="BI926" s="67"/>
      <c r="BJ926" s="67"/>
      <c r="BK926" s="67"/>
      <c r="BL926" s="67"/>
      <c r="BM926" s="67"/>
      <c r="BN926" s="67"/>
      <c r="BO926" s="67"/>
      <c r="BP926" s="67"/>
      <c r="BQ926" s="67"/>
      <c r="BR926" s="67"/>
      <c r="BS926" s="67"/>
      <c r="BT926" s="67"/>
      <c r="BU926" s="67"/>
      <c r="BV926" s="67"/>
      <c r="BW926" s="67"/>
      <c r="BX926" s="67"/>
      <c r="BY926" s="67"/>
      <c r="BZ926" s="67"/>
      <c r="CA926" s="67"/>
      <c r="CB926" s="67"/>
      <c r="CC926" s="67"/>
      <c r="CD926" s="67"/>
      <c r="CE926" s="67"/>
      <c r="CF926" s="67"/>
      <c r="CG926" s="67"/>
      <c r="CH926" s="67"/>
      <c r="CI926" s="67"/>
      <c r="CJ926" s="67"/>
      <c r="CK926" s="67"/>
      <c r="CL926" s="67"/>
      <c r="CM926" s="67"/>
      <c r="CN926" s="67"/>
      <c r="CO926" s="67"/>
    </row>
    <row r="927" spans="1:93" ht="14.2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67"/>
      <c r="X927" s="67"/>
      <c r="Y927" s="67"/>
      <c r="Z927" s="67"/>
      <c r="AA927" s="67"/>
      <c r="AB927" s="67"/>
      <c r="AC927" s="67"/>
      <c r="AD927" s="67"/>
      <c r="AE927" s="67"/>
      <c r="AF927" s="67"/>
      <c r="AG927" s="67"/>
      <c r="AH927" s="67"/>
      <c r="AI927" s="67"/>
      <c r="AJ927" s="67"/>
      <c r="AK927" s="67"/>
      <c r="AL927" s="67"/>
      <c r="AM927" s="67"/>
      <c r="AN927" s="67"/>
      <c r="AO927" s="67"/>
      <c r="AP927" s="67"/>
      <c r="AQ927" s="67"/>
      <c r="AR927" s="67"/>
      <c r="AS927" s="67"/>
      <c r="AT927" s="67"/>
      <c r="AU927" s="67"/>
      <c r="AV927" s="67"/>
      <c r="AW927" s="67"/>
      <c r="AX927" s="67"/>
      <c r="AY927" s="67"/>
      <c r="AZ927" s="67"/>
      <c r="BA927" s="67"/>
      <c r="BB927" s="67"/>
      <c r="BC927" s="67"/>
      <c r="BD927" s="67"/>
      <c r="BE927" s="67"/>
      <c r="BF927" s="67"/>
      <c r="BG927" s="67"/>
      <c r="BH927" s="67"/>
      <c r="BI927" s="67"/>
      <c r="BJ927" s="67"/>
      <c r="BK927" s="67"/>
      <c r="BL927" s="67"/>
      <c r="BM927" s="67"/>
      <c r="BN927" s="67"/>
      <c r="BO927" s="67"/>
      <c r="BP927" s="67"/>
      <c r="BQ927" s="67"/>
      <c r="BR927" s="67"/>
      <c r="BS927" s="67"/>
      <c r="BT927" s="67"/>
      <c r="BU927" s="67"/>
      <c r="BV927" s="67"/>
      <c r="BW927" s="67"/>
      <c r="BX927" s="67"/>
      <c r="BY927" s="67"/>
      <c r="BZ927" s="67"/>
      <c r="CA927" s="67"/>
      <c r="CB927" s="67"/>
      <c r="CC927" s="67"/>
      <c r="CD927" s="67"/>
      <c r="CE927" s="67"/>
      <c r="CF927" s="67"/>
      <c r="CG927" s="67"/>
      <c r="CH927" s="67"/>
      <c r="CI927" s="67"/>
      <c r="CJ927" s="67"/>
      <c r="CK927" s="67"/>
      <c r="CL927" s="67"/>
      <c r="CM927" s="67"/>
      <c r="CN927" s="67"/>
      <c r="CO927" s="67"/>
    </row>
    <row r="928" spans="1:93" ht="14.2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67"/>
      <c r="X928" s="67"/>
      <c r="Y928" s="67"/>
      <c r="Z928" s="67"/>
      <c r="AA928" s="67"/>
      <c r="AB928" s="67"/>
      <c r="AC928" s="67"/>
      <c r="AD928" s="67"/>
      <c r="AE928" s="67"/>
      <c r="AF928" s="67"/>
      <c r="AG928" s="67"/>
      <c r="AH928" s="67"/>
      <c r="AI928" s="67"/>
      <c r="AJ928" s="67"/>
      <c r="AK928" s="67"/>
      <c r="AL928" s="67"/>
      <c r="AM928" s="67"/>
      <c r="AN928" s="67"/>
      <c r="AO928" s="67"/>
      <c r="AP928" s="67"/>
      <c r="AQ928" s="67"/>
      <c r="AR928" s="67"/>
      <c r="AS928" s="67"/>
      <c r="AT928" s="67"/>
      <c r="AU928" s="67"/>
      <c r="AV928" s="67"/>
      <c r="AW928" s="67"/>
      <c r="AX928" s="67"/>
      <c r="AY928" s="67"/>
      <c r="AZ928" s="67"/>
      <c r="BA928" s="67"/>
      <c r="BB928" s="67"/>
      <c r="BC928" s="67"/>
      <c r="BD928" s="67"/>
      <c r="BE928" s="67"/>
      <c r="BF928" s="67"/>
      <c r="BG928" s="67"/>
      <c r="BH928" s="67"/>
      <c r="BI928" s="67"/>
      <c r="BJ928" s="67"/>
      <c r="BK928" s="67"/>
      <c r="BL928" s="67"/>
      <c r="BM928" s="67"/>
      <c r="BN928" s="67"/>
      <c r="BO928" s="67"/>
      <c r="BP928" s="67"/>
      <c r="BQ928" s="67"/>
      <c r="BR928" s="67"/>
      <c r="BS928" s="67"/>
      <c r="BT928" s="67"/>
      <c r="BU928" s="67"/>
      <c r="BV928" s="67"/>
      <c r="BW928" s="67"/>
      <c r="BX928" s="67"/>
      <c r="BY928" s="67"/>
      <c r="BZ928" s="67"/>
      <c r="CA928" s="67"/>
      <c r="CB928" s="67"/>
      <c r="CC928" s="67"/>
      <c r="CD928" s="67"/>
      <c r="CE928" s="67"/>
      <c r="CF928" s="67"/>
      <c r="CG928" s="67"/>
      <c r="CH928" s="67"/>
      <c r="CI928" s="67"/>
      <c r="CJ928" s="67"/>
      <c r="CK928" s="67"/>
      <c r="CL928" s="67"/>
      <c r="CM928" s="67"/>
      <c r="CN928" s="67"/>
      <c r="CO928" s="67"/>
    </row>
    <row r="929" spans="1:93" ht="14.2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67"/>
      <c r="X929" s="67"/>
      <c r="Y929" s="67"/>
      <c r="Z929" s="67"/>
      <c r="AA929" s="67"/>
      <c r="AB929" s="67"/>
      <c r="AC929" s="67"/>
      <c r="AD929" s="67"/>
      <c r="AE929" s="67"/>
      <c r="AF929" s="67"/>
      <c r="AG929" s="67"/>
      <c r="AH929" s="67"/>
      <c r="AI929" s="67"/>
      <c r="AJ929" s="67"/>
      <c r="AK929" s="67"/>
      <c r="AL929" s="67"/>
      <c r="AM929" s="67"/>
      <c r="AN929" s="67"/>
      <c r="AO929" s="67"/>
      <c r="AP929" s="67"/>
      <c r="AQ929" s="67"/>
      <c r="AR929" s="67"/>
      <c r="AS929" s="67"/>
      <c r="AT929" s="67"/>
      <c r="AU929" s="67"/>
      <c r="AV929" s="67"/>
      <c r="AW929" s="67"/>
      <c r="AX929" s="67"/>
      <c r="AY929" s="67"/>
      <c r="AZ929" s="67"/>
      <c r="BA929" s="67"/>
      <c r="BB929" s="67"/>
      <c r="BC929" s="67"/>
      <c r="BD929" s="67"/>
      <c r="BE929" s="67"/>
      <c r="BF929" s="67"/>
      <c r="BG929" s="67"/>
      <c r="BH929" s="67"/>
      <c r="BI929" s="67"/>
      <c r="BJ929" s="67"/>
      <c r="BK929" s="67"/>
      <c r="BL929" s="67"/>
      <c r="BM929" s="67"/>
      <c r="BN929" s="67"/>
      <c r="BO929" s="67"/>
      <c r="BP929" s="67"/>
      <c r="BQ929" s="67"/>
      <c r="BR929" s="67"/>
      <c r="BS929" s="67"/>
      <c r="BT929" s="67"/>
      <c r="BU929" s="67"/>
      <c r="BV929" s="67"/>
      <c r="BW929" s="67"/>
      <c r="BX929" s="67"/>
      <c r="BY929" s="67"/>
      <c r="BZ929" s="67"/>
      <c r="CA929" s="67"/>
      <c r="CB929" s="67"/>
      <c r="CC929" s="67"/>
      <c r="CD929" s="67"/>
      <c r="CE929" s="67"/>
      <c r="CF929" s="67"/>
      <c r="CG929" s="67"/>
      <c r="CH929" s="67"/>
      <c r="CI929" s="67"/>
      <c r="CJ929" s="67"/>
      <c r="CK929" s="67"/>
      <c r="CL929" s="67"/>
      <c r="CM929" s="67"/>
      <c r="CN929" s="67"/>
      <c r="CO929" s="67"/>
    </row>
    <row r="930" spans="1:93" ht="14.2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67"/>
      <c r="X930" s="67"/>
      <c r="Y930" s="67"/>
      <c r="Z930" s="67"/>
      <c r="AA930" s="67"/>
      <c r="AB930" s="67"/>
      <c r="AC930" s="67"/>
      <c r="AD930" s="67"/>
      <c r="AE930" s="67"/>
      <c r="AF930" s="67"/>
      <c r="AG930" s="67"/>
      <c r="AH930" s="67"/>
      <c r="AI930" s="67"/>
      <c r="AJ930" s="67"/>
      <c r="AK930" s="67"/>
      <c r="AL930" s="67"/>
      <c r="AM930" s="67"/>
      <c r="AN930" s="67"/>
      <c r="AO930" s="67"/>
      <c r="AP930" s="67"/>
      <c r="AQ930" s="67"/>
      <c r="AR930" s="67"/>
      <c r="AS930" s="67"/>
      <c r="AT930" s="67"/>
      <c r="AU930" s="67"/>
      <c r="AV930" s="67"/>
      <c r="AW930" s="67"/>
      <c r="AX930" s="67"/>
      <c r="AY930" s="67"/>
      <c r="AZ930" s="67"/>
      <c r="BA930" s="67"/>
      <c r="BB930" s="67"/>
      <c r="BC930" s="67"/>
      <c r="BD930" s="67"/>
      <c r="BE930" s="67"/>
      <c r="BF930" s="67"/>
      <c r="BG930" s="67"/>
      <c r="BH930" s="67"/>
      <c r="BI930" s="67"/>
      <c r="BJ930" s="67"/>
      <c r="BK930" s="67"/>
      <c r="BL930" s="67"/>
      <c r="BM930" s="67"/>
      <c r="BN930" s="67"/>
      <c r="BO930" s="67"/>
      <c r="BP930" s="67"/>
      <c r="BQ930" s="67"/>
      <c r="BR930" s="67"/>
      <c r="BS930" s="67"/>
      <c r="BT930" s="67"/>
      <c r="BU930" s="67"/>
      <c r="BV930" s="67"/>
      <c r="BW930" s="67"/>
      <c r="BX930" s="67"/>
      <c r="BY930" s="67"/>
      <c r="BZ930" s="67"/>
      <c r="CA930" s="67"/>
      <c r="CB930" s="67"/>
      <c r="CC930" s="67"/>
      <c r="CD930" s="67"/>
      <c r="CE930" s="67"/>
      <c r="CF930" s="67"/>
      <c r="CG930" s="67"/>
      <c r="CH930" s="67"/>
      <c r="CI930" s="67"/>
      <c r="CJ930" s="67"/>
      <c r="CK930" s="67"/>
      <c r="CL930" s="67"/>
      <c r="CM930" s="67"/>
      <c r="CN930" s="67"/>
      <c r="CO930" s="67"/>
    </row>
    <row r="931" spans="1:93" ht="14.2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67"/>
      <c r="X931" s="67"/>
      <c r="Y931" s="67"/>
      <c r="Z931" s="67"/>
      <c r="AA931" s="67"/>
      <c r="AB931" s="67"/>
      <c r="AC931" s="67"/>
      <c r="AD931" s="67"/>
      <c r="AE931" s="67"/>
      <c r="AF931" s="67"/>
      <c r="AG931" s="67"/>
      <c r="AH931" s="67"/>
      <c r="AI931" s="67"/>
      <c r="AJ931" s="67"/>
      <c r="AK931" s="67"/>
      <c r="AL931" s="67"/>
      <c r="AM931" s="67"/>
      <c r="AN931" s="67"/>
      <c r="AO931" s="67"/>
      <c r="AP931" s="67"/>
      <c r="AQ931" s="67"/>
      <c r="AR931" s="67"/>
      <c r="AS931" s="67"/>
      <c r="AT931" s="67"/>
      <c r="AU931" s="67"/>
      <c r="AV931" s="67"/>
      <c r="AW931" s="67"/>
      <c r="AX931" s="67"/>
      <c r="AY931" s="67"/>
      <c r="AZ931" s="67"/>
      <c r="BA931" s="67"/>
      <c r="BB931" s="67"/>
      <c r="BC931" s="67"/>
      <c r="BD931" s="67"/>
      <c r="BE931" s="67"/>
      <c r="BF931" s="67"/>
      <c r="BG931" s="67"/>
      <c r="BH931" s="67"/>
      <c r="BI931" s="67"/>
      <c r="BJ931" s="67"/>
      <c r="BK931" s="67"/>
      <c r="BL931" s="67"/>
      <c r="BM931" s="67"/>
      <c r="BN931" s="67"/>
      <c r="BO931" s="67"/>
      <c r="BP931" s="67"/>
      <c r="BQ931" s="67"/>
      <c r="BR931" s="67"/>
      <c r="BS931" s="67"/>
      <c r="BT931" s="67"/>
      <c r="BU931" s="67"/>
      <c r="BV931" s="67"/>
      <c r="BW931" s="67"/>
      <c r="BX931" s="67"/>
      <c r="BY931" s="67"/>
      <c r="BZ931" s="67"/>
      <c r="CA931" s="67"/>
      <c r="CB931" s="67"/>
      <c r="CC931" s="67"/>
      <c r="CD931" s="67"/>
      <c r="CE931" s="67"/>
      <c r="CF931" s="67"/>
      <c r="CG931" s="67"/>
      <c r="CH931" s="67"/>
      <c r="CI931" s="67"/>
      <c r="CJ931" s="67"/>
      <c r="CK931" s="67"/>
      <c r="CL931" s="67"/>
      <c r="CM931" s="67"/>
      <c r="CN931" s="67"/>
      <c r="CO931" s="67"/>
    </row>
    <row r="932" spans="1:93" ht="14.2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67"/>
      <c r="X932" s="67"/>
      <c r="Y932" s="67"/>
      <c r="Z932" s="67"/>
      <c r="AA932" s="67"/>
      <c r="AB932" s="67"/>
      <c r="AC932" s="67"/>
      <c r="AD932" s="67"/>
      <c r="AE932" s="67"/>
      <c r="AF932" s="67"/>
      <c r="AG932" s="67"/>
      <c r="AH932" s="67"/>
      <c r="AI932" s="67"/>
      <c r="AJ932" s="67"/>
      <c r="AK932" s="67"/>
      <c r="AL932" s="67"/>
      <c r="AM932" s="67"/>
      <c r="AN932" s="67"/>
      <c r="AO932" s="67"/>
      <c r="AP932" s="67"/>
      <c r="AQ932" s="67"/>
      <c r="AR932" s="67"/>
      <c r="AS932" s="67"/>
      <c r="AT932" s="67"/>
      <c r="AU932" s="67"/>
      <c r="AV932" s="67"/>
      <c r="AW932" s="67"/>
      <c r="AX932" s="67"/>
      <c r="AY932" s="67"/>
      <c r="AZ932" s="67"/>
      <c r="BA932" s="67"/>
      <c r="BB932" s="67"/>
      <c r="BC932" s="67"/>
      <c r="BD932" s="67"/>
      <c r="BE932" s="67"/>
      <c r="BF932" s="67"/>
      <c r="BG932" s="67"/>
      <c r="BH932" s="67"/>
      <c r="BI932" s="67"/>
      <c r="BJ932" s="67"/>
      <c r="BK932" s="67"/>
      <c r="BL932" s="67"/>
      <c r="BM932" s="67"/>
      <c r="BN932" s="67"/>
      <c r="BO932" s="67"/>
      <c r="BP932" s="67"/>
      <c r="BQ932" s="67"/>
      <c r="BR932" s="67"/>
      <c r="BS932" s="67"/>
      <c r="BT932" s="67"/>
      <c r="BU932" s="67"/>
      <c r="BV932" s="67"/>
      <c r="BW932" s="67"/>
      <c r="BX932" s="67"/>
      <c r="BY932" s="67"/>
      <c r="BZ932" s="67"/>
      <c r="CA932" s="67"/>
      <c r="CB932" s="67"/>
      <c r="CC932" s="67"/>
      <c r="CD932" s="67"/>
      <c r="CE932" s="67"/>
      <c r="CF932" s="67"/>
      <c r="CG932" s="67"/>
      <c r="CH932" s="67"/>
      <c r="CI932" s="67"/>
      <c r="CJ932" s="67"/>
      <c r="CK932" s="67"/>
      <c r="CL932" s="67"/>
      <c r="CM932" s="67"/>
      <c r="CN932" s="67"/>
      <c r="CO932" s="67"/>
    </row>
    <row r="933" spans="1:93" ht="14.2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67"/>
      <c r="X933" s="67"/>
      <c r="Y933" s="67"/>
      <c r="Z933" s="67"/>
      <c r="AA933" s="67"/>
      <c r="AB933" s="67"/>
      <c r="AC933" s="67"/>
      <c r="AD933" s="67"/>
      <c r="AE933" s="67"/>
      <c r="AF933" s="67"/>
      <c r="AG933" s="67"/>
      <c r="AH933" s="67"/>
      <c r="AI933" s="67"/>
      <c r="AJ933" s="67"/>
      <c r="AK933" s="67"/>
      <c r="AL933" s="67"/>
      <c r="AM933" s="67"/>
      <c r="AN933" s="67"/>
      <c r="AO933" s="67"/>
      <c r="AP933" s="67"/>
      <c r="AQ933" s="67"/>
      <c r="AR933" s="67"/>
      <c r="AS933" s="67"/>
      <c r="AT933" s="67"/>
      <c r="AU933" s="67"/>
      <c r="AV933" s="67"/>
      <c r="AW933" s="67"/>
      <c r="AX933" s="67"/>
      <c r="AY933" s="67"/>
      <c r="AZ933" s="67"/>
      <c r="BA933" s="67"/>
      <c r="BB933" s="67"/>
      <c r="BC933" s="67"/>
      <c r="BD933" s="67"/>
      <c r="BE933" s="67"/>
      <c r="BF933" s="67"/>
      <c r="BG933" s="67"/>
      <c r="BH933" s="67"/>
      <c r="BI933" s="67"/>
      <c r="BJ933" s="67"/>
      <c r="BK933" s="67"/>
      <c r="BL933" s="67"/>
      <c r="BM933" s="67"/>
      <c r="BN933" s="67"/>
      <c r="BO933" s="67"/>
      <c r="BP933" s="67"/>
      <c r="BQ933" s="67"/>
      <c r="BR933" s="67"/>
      <c r="BS933" s="67"/>
      <c r="BT933" s="67"/>
      <c r="BU933" s="67"/>
      <c r="BV933" s="67"/>
      <c r="BW933" s="67"/>
      <c r="BX933" s="67"/>
      <c r="BY933" s="67"/>
      <c r="BZ933" s="67"/>
      <c r="CA933" s="67"/>
      <c r="CB933" s="67"/>
      <c r="CC933" s="67"/>
      <c r="CD933" s="67"/>
      <c r="CE933" s="67"/>
      <c r="CF933" s="67"/>
      <c r="CG933" s="67"/>
      <c r="CH933" s="67"/>
      <c r="CI933" s="67"/>
      <c r="CJ933" s="67"/>
      <c r="CK933" s="67"/>
      <c r="CL933" s="67"/>
      <c r="CM933" s="67"/>
      <c r="CN933" s="67"/>
      <c r="CO933" s="67"/>
    </row>
    <row r="934" spans="1:93" ht="14.2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67"/>
      <c r="X934" s="67"/>
      <c r="Y934" s="67"/>
      <c r="Z934" s="67"/>
      <c r="AA934" s="67"/>
      <c r="AB934" s="67"/>
      <c r="AC934" s="67"/>
      <c r="AD934" s="67"/>
      <c r="AE934" s="67"/>
      <c r="AF934" s="67"/>
      <c r="AG934" s="67"/>
      <c r="AH934" s="67"/>
      <c r="AI934" s="67"/>
      <c r="AJ934" s="67"/>
      <c r="AK934" s="67"/>
      <c r="AL934" s="67"/>
      <c r="AM934" s="67"/>
      <c r="AN934" s="67"/>
      <c r="AO934" s="67"/>
      <c r="AP934" s="67"/>
      <c r="AQ934" s="67"/>
      <c r="AR934" s="67"/>
      <c r="AS934" s="67"/>
      <c r="AT934" s="67"/>
      <c r="AU934" s="67"/>
      <c r="AV934" s="67"/>
      <c r="AW934" s="67"/>
      <c r="AX934" s="67"/>
      <c r="AY934" s="67"/>
      <c r="AZ934" s="67"/>
      <c r="BA934" s="67"/>
      <c r="BB934" s="67"/>
      <c r="BC934" s="67"/>
      <c r="BD934" s="67"/>
      <c r="BE934" s="67"/>
      <c r="BF934" s="67"/>
      <c r="BG934" s="67"/>
      <c r="BH934" s="67"/>
      <c r="BI934" s="67"/>
      <c r="BJ934" s="67"/>
      <c r="BK934" s="67"/>
      <c r="BL934" s="67"/>
      <c r="BM934" s="67"/>
      <c r="BN934" s="67"/>
      <c r="BO934" s="67"/>
      <c r="BP934" s="67"/>
      <c r="BQ934" s="67"/>
      <c r="BR934" s="67"/>
      <c r="BS934" s="67"/>
      <c r="BT934" s="67"/>
      <c r="BU934" s="67"/>
      <c r="BV934" s="67"/>
      <c r="BW934" s="67"/>
      <c r="BX934" s="67"/>
      <c r="BY934" s="67"/>
      <c r="BZ934" s="67"/>
      <c r="CA934" s="67"/>
      <c r="CB934" s="67"/>
      <c r="CC934" s="67"/>
      <c r="CD934" s="67"/>
      <c r="CE934" s="67"/>
      <c r="CF934" s="67"/>
      <c r="CG934" s="67"/>
      <c r="CH934" s="67"/>
      <c r="CI934" s="67"/>
      <c r="CJ934" s="67"/>
      <c r="CK934" s="67"/>
      <c r="CL934" s="67"/>
      <c r="CM934" s="67"/>
      <c r="CN934" s="67"/>
      <c r="CO934" s="67"/>
    </row>
    <row r="935" spans="1:93" ht="14.2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67"/>
      <c r="X935" s="67"/>
      <c r="Y935" s="67"/>
      <c r="Z935" s="67"/>
      <c r="AA935" s="67"/>
      <c r="AB935" s="67"/>
      <c r="AC935" s="67"/>
      <c r="AD935" s="67"/>
      <c r="AE935" s="67"/>
      <c r="AF935" s="67"/>
      <c r="AG935" s="67"/>
      <c r="AH935" s="67"/>
      <c r="AI935" s="67"/>
      <c r="AJ935" s="67"/>
      <c r="AK935" s="67"/>
      <c r="AL935" s="67"/>
      <c r="AM935" s="67"/>
      <c r="AN935" s="67"/>
      <c r="AO935" s="67"/>
      <c r="AP935" s="67"/>
      <c r="AQ935" s="67"/>
      <c r="AR935" s="67"/>
      <c r="AS935" s="67"/>
      <c r="AT935" s="67"/>
      <c r="AU935" s="67"/>
      <c r="AV935" s="67"/>
      <c r="AW935" s="67"/>
      <c r="AX935" s="67"/>
      <c r="AY935" s="67"/>
      <c r="AZ935" s="67"/>
      <c r="BA935" s="67"/>
      <c r="BB935" s="67"/>
      <c r="BC935" s="67"/>
      <c r="BD935" s="67"/>
      <c r="BE935" s="67"/>
      <c r="BF935" s="67"/>
      <c r="BG935" s="67"/>
      <c r="BH935" s="67"/>
      <c r="BI935" s="67"/>
      <c r="BJ935" s="67"/>
      <c r="BK935" s="67"/>
      <c r="BL935" s="67"/>
      <c r="BM935" s="67"/>
      <c r="BN935" s="67"/>
      <c r="BO935" s="67"/>
      <c r="BP935" s="67"/>
      <c r="BQ935" s="67"/>
      <c r="BR935" s="67"/>
      <c r="BS935" s="67"/>
      <c r="BT935" s="67"/>
      <c r="BU935" s="67"/>
      <c r="BV935" s="67"/>
      <c r="BW935" s="67"/>
      <c r="BX935" s="67"/>
      <c r="BY935" s="67"/>
      <c r="BZ935" s="67"/>
      <c r="CA935" s="67"/>
      <c r="CB935" s="67"/>
      <c r="CC935" s="67"/>
      <c r="CD935" s="67"/>
      <c r="CE935" s="67"/>
      <c r="CF935" s="67"/>
      <c r="CG935" s="67"/>
      <c r="CH935" s="67"/>
      <c r="CI935" s="67"/>
      <c r="CJ935" s="67"/>
      <c r="CK935" s="67"/>
      <c r="CL935" s="67"/>
      <c r="CM935" s="67"/>
      <c r="CN935" s="67"/>
      <c r="CO935" s="67"/>
    </row>
    <row r="936" spans="1:93" ht="14.2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67"/>
      <c r="X936" s="67"/>
      <c r="Y936" s="67"/>
      <c r="Z936" s="67"/>
      <c r="AA936" s="67"/>
      <c r="AB936" s="67"/>
      <c r="AC936" s="67"/>
      <c r="AD936" s="67"/>
      <c r="AE936" s="67"/>
      <c r="AF936" s="67"/>
      <c r="AG936" s="67"/>
      <c r="AH936" s="67"/>
      <c r="AI936" s="67"/>
      <c r="AJ936" s="67"/>
      <c r="AK936" s="67"/>
      <c r="AL936" s="67"/>
      <c r="AM936" s="67"/>
      <c r="AN936" s="67"/>
      <c r="AO936" s="67"/>
      <c r="AP936" s="67"/>
      <c r="AQ936" s="67"/>
      <c r="AR936" s="67"/>
      <c r="AS936" s="67"/>
      <c r="AT936" s="67"/>
      <c r="AU936" s="67"/>
      <c r="AV936" s="67"/>
      <c r="AW936" s="67"/>
      <c r="AX936" s="67"/>
      <c r="AY936" s="67"/>
      <c r="AZ936" s="67"/>
      <c r="BA936" s="67"/>
      <c r="BB936" s="67"/>
      <c r="BC936" s="67"/>
      <c r="BD936" s="67"/>
      <c r="BE936" s="67"/>
      <c r="BF936" s="67"/>
      <c r="BG936" s="67"/>
      <c r="BH936" s="67"/>
      <c r="BI936" s="67"/>
      <c r="BJ936" s="67"/>
      <c r="BK936" s="67"/>
      <c r="BL936" s="67"/>
      <c r="BM936" s="67"/>
      <c r="BN936" s="67"/>
      <c r="BO936" s="67"/>
      <c r="BP936" s="67"/>
      <c r="BQ936" s="67"/>
      <c r="BR936" s="67"/>
      <c r="BS936" s="67"/>
      <c r="BT936" s="67"/>
      <c r="BU936" s="67"/>
      <c r="BV936" s="67"/>
      <c r="BW936" s="67"/>
      <c r="BX936" s="67"/>
      <c r="BY936" s="67"/>
      <c r="BZ936" s="67"/>
      <c r="CA936" s="67"/>
      <c r="CB936" s="67"/>
      <c r="CC936" s="67"/>
      <c r="CD936" s="67"/>
      <c r="CE936" s="67"/>
      <c r="CF936" s="67"/>
      <c r="CG936" s="67"/>
      <c r="CH936" s="67"/>
      <c r="CI936" s="67"/>
      <c r="CJ936" s="67"/>
      <c r="CK936" s="67"/>
      <c r="CL936" s="67"/>
      <c r="CM936" s="67"/>
      <c r="CN936" s="67"/>
      <c r="CO936" s="67"/>
    </row>
    <row r="937" spans="1:93" ht="14.2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67"/>
      <c r="X937" s="67"/>
      <c r="Y937" s="67"/>
      <c r="Z937" s="67"/>
      <c r="AA937" s="67"/>
      <c r="AB937" s="67"/>
      <c r="AC937" s="67"/>
      <c r="AD937" s="67"/>
      <c r="AE937" s="67"/>
      <c r="AF937" s="67"/>
      <c r="AG937" s="67"/>
      <c r="AH937" s="67"/>
      <c r="AI937" s="67"/>
      <c r="AJ937" s="67"/>
      <c r="AK937" s="67"/>
      <c r="AL937" s="67"/>
      <c r="AM937" s="67"/>
      <c r="AN937" s="67"/>
      <c r="AO937" s="67"/>
      <c r="AP937" s="67"/>
      <c r="AQ937" s="67"/>
      <c r="AR937" s="67"/>
      <c r="AS937" s="67"/>
      <c r="AT937" s="67"/>
      <c r="AU937" s="67"/>
      <c r="AV937" s="67"/>
      <c r="AW937" s="67"/>
      <c r="AX937" s="67"/>
      <c r="AY937" s="67"/>
      <c r="AZ937" s="67"/>
      <c r="BA937" s="67"/>
      <c r="BB937" s="67"/>
      <c r="BC937" s="67"/>
      <c r="BD937" s="67"/>
      <c r="BE937" s="67"/>
      <c r="BF937" s="67"/>
      <c r="BG937" s="67"/>
      <c r="BH937" s="67"/>
      <c r="BI937" s="67"/>
      <c r="BJ937" s="67"/>
      <c r="BK937" s="67"/>
      <c r="BL937" s="67"/>
      <c r="BM937" s="67"/>
      <c r="BN937" s="67"/>
      <c r="BO937" s="67"/>
      <c r="BP937" s="67"/>
      <c r="BQ937" s="67"/>
      <c r="BR937" s="67"/>
      <c r="BS937" s="67"/>
      <c r="BT937" s="67"/>
      <c r="BU937" s="67"/>
      <c r="BV937" s="67"/>
      <c r="BW937" s="67"/>
      <c r="BX937" s="67"/>
      <c r="BY937" s="67"/>
      <c r="BZ937" s="67"/>
      <c r="CA937" s="67"/>
      <c r="CB937" s="67"/>
      <c r="CC937" s="67"/>
      <c r="CD937" s="67"/>
      <c r="CE937" s="67"/>
      <c r="CF937" s="67"/>
      <c r="CG937" s="67"/>
      <c r="CH937" s="67"/>
      <c r="CI937" s="67"/>
      <c r="CJ937" s="67"/>
      <c r="CK937" s="67"/>
      <c r="CL937" s="67"/>
      <c r="CM937" s="67"/>
      <c r="CN937" s="67"/>
      <c r="CO937" s="67"/>
    </row>
    <row r="938" spans="1:93" ht="14.2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67"/>
      <c r="X938" s="67"/>
      <c r="Y938" s="67"/>
      <c r="Z938" s="67"/>
      <c r="AA938" s="67"/>
      <c r="AB938" s="67"/>
      <c r="AC938" s="67"/>
      <c r="AD938" s="67"/>
      <c r="AE938" s="67"/>
      <c r="AF938" s="67"/>
      <c r="AG938" s="67"/>
      <c r="AH938" s="67"/>
      <c r="AI938" s="67"/>
      <c r="AJ938" s="67"/>
      <c r="AK938" s="67"/>
      <c r="AL938" s="67"/>
      <c r="AM938" s="67"/>
      <c r="AN938" s="67"/>
      <c r="AO938" s="67"/>
      <c r="AP938" s="67"/>
      <c r="AQ938" s="67"/>
      <c r="AR938" s="67"/>
      <c r="AS938" s="67"/>
      <c r="AT938" s="67"/>
      <c r="AU938" s="67"/>
      <c r="AV938" s="67"/>
      <c r="AW938" s="67"/>
      <c r="AX938" s="67"/>
      <c r="AY938" s="67"/>
      <c r="AZ938" s="67"/>
      <c r="BA938" s="67"/>
      <c r="BB938" s="67"/>
      <c r="BC938" s="67"/>
      <c r="BD938" s="67"/>
      <c r="BE938" s="67"/>
      <c r="BF938" s="67"/>
      <c r="BG938" s="67"/>
      <c r="BH938" s="67"/>
      <c r="BI938" s="67"/>
      <c r="BJ938" s="67"/>
      <c r="BK938" s="67"/>
      <c r="BL938" s="67"/>
      <c r="BM938" s="67"/>
      <c r="BN938" s="67"/>
      <c r="BO938" s="67"/>
      <c r="BP938" s="67"/>
      <c r="BQ938" s="67"/>
      <c r="BR938" s="67"/>
      <c r="BS938" s="67"/>
      <c r="BT938" s="67"/>
      <c r="BU938" s="67"/>
      <c r="BV938" s="67"/>
      <c r="BW938" s="67"/>
      <c r="BX938" s="67"/>
      <c r="BY938" s="67"/>
      <c r="BZ938" s="67"/>
      <c r="CA938" s="67"/>
      <c r="CB938" s="67"/>
      <c r="CC938" s="67"/>
      <c r="CD938" s="67"/>
      <c r="CE938" s="67"/>
      <c r="CF938" s="67"/>
      <c r="CG938" s="67"/>
      <c r="CH938" s="67"/>
      <c r="CI938" s="67"/>
      <c r="CJ938" s="67"/>
      <c r="CK938" s="67"/>
      <c r="CL938" s="67"/>
      <c r="CM938" s="67"/>
      <c r="CN938" s="67"/>
      <c r="CO938" s="67"/>
    </row>
    <row r="939" spans="1:93" ht="14.2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  <c r="AI939" s="67"/>
      <c r="AJ939" s="67"/>
      <c r="AK939" s="67"/>
      <c r="AL939" s="67"/>
      <c r="AM939" s="67"/>
      <c r="AN939" s="67"/>
      <c r="AO939" s="67"/>
      <c r="AP939" s="67"/>
      <c r="AQ939" s="67"/>
      <c r="AR939" s="67"/>
      <c r="AS939" s="67"/>
      <c r="AT939" s="67"/>
      <c r="AU939" s="67"/>
      <c r="AV939" s="67"/>
      <c r="AW939" s="67"/>
      <c r="AX939" s="67"/>
      <c r="AY939" s="67"/>
      <c r="AZ939" s="67"/>
      <c r="BA939" s="67"/>
      <c r="BB939" s="67"/>
      <c r="BC939" s="67"/>
      <c r="BD939" s="67"/>
      <c r="BE939" s="67"/>
      <c r="BF939" s="67"/>
      <c r="BG939" s="67"/>
      <c r="BH939" s="67"/>
      <c r="BI939" s="67"/>
      <c r="BJ939" s="67"/>
      <c r="BK939" s="67"/>
      <c r="BL939" s="67"/>
      <c r="BM939" s="67"/>
      <c r="BN939" s="67"/>
      <c r="BO939" s="67"/>
      <c r="BP939" s="67"/>
      <c r="BQ939" s="67"/>
      <c r="BR939" s="67"/>
      <c r="BS939" s="67"/>
      <c r="BT939" s="67"/>
      <c r="BU939" s="67"/>
      <c r="BV939" s="67"/>
      <c r="BW939" s="67"/>
      <c r="BX939" s="67"/>
      <c r="BY939" s="67"/>
      <c r="BZ939" s="67"/>
      <c r="CA939" s="67"/>
      <c r="CB939" s="67"/>
      <c r="CC939" s="67"/>
      <c r="CD939" s="67"/>
      <c r="CE939" s="67"/>
      <c r="CF939" s="67"/>
      <c r="CG939" s="67"/>
      <c r="CH939" s="67"/>
      <c r="CI939" s="67"/>
      <c r="CJ939" s="67"/>
      <c r="CK939" s="67"/>
      <c r="CL939" s="67"/>
      <c r="CM939" s="67"/>
      <c r="CN939" s="67"/>
      <c r="CO939" s="67"/>
    </row>
    <row r="940" spans="1:93" ht="14.2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67"/>
      <c r="X940" s="67"/>
      <c r="Y940" s="67"/>
      <c r="Z940" s="67"/>
      <c r="AA940" s="67"/>
      <c r="AB940" s="67"/>
      <c r="AC940" s="67"/>
      <c r="AD940" s="67"/>
      <c r="AE940" s="67"/>
      <c r="AF940" s="67"/>
      <c r="AG940" s="67"/>
      <c r="AH940" s="67"/>
      <c r="AI940" s="67"/>
      <c r="AJ940" s="67"/>
      <c r="AK940" s="67"/>
      <c r="AL940" s="67"/>
      <c r="AM940" s="67"/>
      <c r="AN940" s="67"/>
      <c r="AO940" s="67"/>
      <c r="AP940" s="67"/>
      <c r="AQ940" s="67"/>
      <c r="AR940" s="67"/>
      <c r="AS940" s="67"/>
      <c r="AT940" s="67"/>
      <c r="AU940" s="67"/>
      <c r="AV940" s="67"/>
      <c r="AW940" s="67"/>
      <c r="AX940" s="67"/>
      <c r="AY940" s="67"/>
      <c r="AZ940" s="67"/>
      <c r="BA940" s="67"/>
      <c r="BB940" s="67"/>
      <c r="BC940" s="67"/>
      <c r="BD940" s="67"/>
      <c r="BE940" s="67"/>
      <c r="BF940" s="67"/>
      <c r="BG940" s="67"/>
      <c r="BH940" s="67"/>
      <c r="BI940" s="67"/>
      <c r="BJ940" s="67"/>
      <c r="BK940" s="67"/>
      <c r="BL940" s="67"/>
      <c r="BM940" s="67"/>
      <c r="BN940" s="67"/>
      <c r="BO940" s="67"/>
      <c r="BP940" s="67"/>
      <c r="BQ940" s="67"/>
      <c r="BR940" s="67"/>
      <c r="BS940" s="67"/>
      <c r="BT940" s="67"/>
      <c r="BU940" s="67"/>
      <c r="BV940" s="67"/>
      <c r="BW940" s="67"/>
      <c r="BX940" s="67"/>
      <c r="BY940" s="67"/>
      <c r="BZ940" s="67"/>
      <c r="CA940" s="67"/>
      <c r="CB940" s="67"/>
      <c r="CC940" s="67"/>
      <c r="CD940" s="67"/>
      <c r="CE940" s="67"/>
      <c r="CF940" s="67"/>
      <c r="CG940" s="67"/>
      <c r="CH940" s="67"/>
      <c r="CI940" s="67"/>
      <c r="CJ940" s="67"/>
      <c r="CK940" s="67"/>
      <c r="CL940" s="67"/>
      <c r="CM940" s="67"/>
      <c r="CN940" s="67"/>
      <c r="CO940" s="67"/>
    </row>
    <row r="941" spans="1:93" ht="14.2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67"/>
      <c r="X941" s="67"/>
      <c r="Y941" s="67"/>
      <c r="Z941" s="67"/>
      <c r="AA941" s="67"/>
      <c r="AB941" s="67"/>
      <c r="AC941" s="67"/>
      <c r="AD941" s="67"/>
      <c r="AE941" s="67"/>
      <c r="AF941" s="67"/>
      <c r="AG941" s="67"/>
      <c r="AH941" s="67"/>
      <c r="AI941" s="67"/>
      <c r="AJ941" s="67"/>
      <c r="AK941" s="67"/>
      <c r="AL941" s="67"/>
      <c r="AM941" s="67"/>
      <c r="AN941" s="67"/>
      <c r="AO941" s="67"/>
      <c r="AP941" s="67"/>
      <c r="AQ941" s="67"/>
      <c r="AR941" s="67"/>
      <c r="AS941" s="67"/>
      <c r="AT941" s="67"/>
      <c r="AU941" s="67"/>
      <c r="AV941" s="67"/>
      <c r="AW941" s="67"/>
      <c r="AX941" s="67"/>
      <c r="AY941" s="67"/>
      <c r="AZ941" s="67"/>
      <c r="BA941" s="67"/>
      <c r="BB941" s="67"/>
      <c r="BC941" s="67"/>
      <c r="BD941" s="67"/>
      <c r="BE941" s="67"/>
      <c r="BF941" s="67"/>
      <c r="BG941" s="67"/>
      <c r="BH941" s="67"/>
      <c r="BI941" s="67"/>
      <c r="BJ941" s="67"/>
      <c r="BK941" s="67"/>
      <c r="BL941" s="67"/>
      <c r="BM941" s="67"/>
      <c r="BN941" s="67"/>
      <c r="BO941" s="67"/>
      <c r="BP941" s="67"/>
      <c r="BQ941" s="67"/>
      <c r="BR941" s="67"/>
      <c r="BS941" s="67"/>
      <c r="BT941" s="67"/>
      <c r="BU941" s="67"/>
      <c r="BV941" s="67"/>
      <c r="BW941" s="67"/>
      <c r="BX941" s="67"/>
      <c r="BY941" s="67"/>
      <c r="BZ941" s="67"/>
      <c r="CA941" s="67"/>
      <c r="CB941" s="67"/>
      <c r="CC941" s="67"/>
      <c r="CD941" s="67"/>
      <c r="CE941" s="67"/>
      <c r="CF941" s="67"/>
      <c r="CG941" s="67"/>
      <c r="CH941" s="67"/>
      <c r="CI941" s="67"/>
      <c r="CJ941" s="67"/>
      <c r="CK941" s="67"/>
      <c r="CL941" s="67"/>
      <c r="CM941" s="67"/>
      <c r="CN941" s="67"/>
      <c r="CO941" s="67"/>
    </row>
    <row r="942" spans="1:93" ht="14.2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67"/>
      <c r="X942" s="67"/>
      <c r="Y942" s="67"/>
      <c r="Z942" s="67"/>
      <c r="AA942" s="67"/>
      <c r="AB942" s="67"/>
      <c r="AC942" s="67"/>
      <c r="AD942" s="67"/>
      <c r="AE942" s="67"/>
      <c r="AF942" s="67"/>
      <c r="AG942" s="67"/>
      <c r="AH942" s="67"/>
      <c r="AI942" s="67"/>
      <c r="AJ942" s="67"/>
      <c r="AK942" s="67"/>
      <c r="AL942" s="67"/>
      <c r="AM942" s="67"/>
      <c r="AN942" s="67"/>
      <c r="AO942" s="67"/>
      <c r="AP942" s="67"/>
      <c r="AQ942" s="67"/>
      <c r="AR942" s="67"/>
      <c r="AS942" s="67"/>
      <c r="AT942" s="67"/>
      <c r="AU942" s="67"/>
      <c r="AV942" s="67"/>
      <c r="AW942" s="67"/>
      <c r="AX942" s="67"/>
      <c r="AY942" s="67"/>
      <c r="AZ942" s="67"/>
      <c r="BA942" s="67"/>
      <c r="BB942" s="67"/>
      <c r="BC942" s="67"/>
      <c r="BD942" s="67"/>
      <c r="BE942" s="67"/>
      <c r="BF942" s="67"/>
      <c r="BG942" s="67"/>
      <c r="BH942" s="67"/>
      <c r="BI942" s="67"/>
      <c r="BJ942" s="67"/>
      <c r="BK942" s="67"/>
      <c r="BL942" s="67"/>
      <c r="BM942" s="67"/>
      <c r="BN942" s="67"/>
      <c r="BO942" s="67"/>
      <c r="BP942" s="67"/>
      <c r="BQ942" s="67"/>
      <c r="BR942" s="67"/>
      <c r="BS942" s="67"/>
      <c r="BT942" s="67"/>
      <c r="BU942" s="67"/>
      <c r="BV942" s="67"/>
      <c r="BW942" s="67"/>
      <c r="BX942" s="67"/>
      <c r="BY942" s="67"/>
      <c r="BZ942" s="67"/>
      <c r="CA942" s="67"/>
      <c r="CB942" s="67"/>
      <c r="CC942" s="67"/>
      <c r="CD942" s="67"/>
      <c r="CE942" s="67"/>
      <c r="CF942" s="67"/>
      <c r="CG942" s="67"/>
      <c r="CH942" s="67"/>
      <c r="CI942" s="67"/>
      <c r="CJ942" s="67"/>
      <c r="CK942" s="67"/>
      <c r="CL942" s="67"/>
      <c r="CM942" s="67"/>
      <c r="CN942" s="67"/>
      <c r="CO942" s="67"/>
    </row>
    <row r="943" spans="1:93" ht="14.25" customHeight="1">
      <c r="A943" s="67"/>
      <c r="B943" s="67"/>
      <c r="C943" s="67"/>
      <c r="D943" s="67"/>
      <c r="E943" s="67"/>
      <c r="F943" s="67"/>
      <c r="G943" s="67"/>
      <c r="H943" s="67"/>
      <c r="I943" s="67"/>
      <c r="J943" s="67"/>
      <c r="K943" s="67"/>
      <c r="L943" s="67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67"/>
      <c r="X943" s="67"/>
      <c r="Y943" s="67"/>
      <c r="Z943" s="67"/>
      <c r="AA943" s="67"/>
      <c r="AB943" s="67"/>
      <c r="AC943" s="67"/>
      <c r="AD943" s="67"/>
      <c r="AE943" s="67"/>
      <c r="AF943" s="67"/>
      <c r="AG943" s="67"/>
      <c r="AH943" s="67"/>
      <c r="AI943" s="67"/>
      <c r="AJ943" s="67"/>
      <c r="AK943" s="67"/>
      <c r="AL943" s="67"/>
      <c r="AM943" s="67"/>
      <c r="AN943" s="67"/>
      <c r="AO943" s="67"/>
      <c r="AP943" s="67"/>
      <c r="AQ943" s="67"/>
      <c r="AR943" s="67"/>
      <c r="AS943" s="67"/>
      <c r="AT943" s="67"/>
      <c r="AU943" s="67"/>
      <c r="AV943" s="67"/>
      <c r="AW943" s="67"/>
      <c r="AX943" s="67"/>
      <c r="AY943" s="67"/>
      <c r="AZ943" s="67"/>
      <c r="BA943" s="67"/>
      <c r="BB943" s="67"/>
      <c r="BC943" s="67"/>
      <c r="BD943" s="67"/>
      <c r="BE943" s="67"/>
      <c r="BF943" s="67"/>
      <c r="BG943" s="67"/>
      <c r="BH943" s="67"/>
      <c r="BI943" s="67"/>
      <c r="BJ943" s="67"/>
      <c r="BK943" s="67"/>
      <c r="BL943" s="67"/>
      <c r="BM943" s="67"/>
      <c r="BN943" s="67"/>
      <c r="BO943" s="67"/>
      <c r="BP943" s="67"/>
      <c r="BQ943" s="67"/>
      <c r="BR943" s="67"/>
      <c r="BS943" s="67"/>
      <c r="BT943" s="67"/>
      <c r="BU943" s="67"/>
      <c r="BV943" s="67"/>
      <c r="BW943" s="67"/>
      <c r="BX943" s="67"/>
      <c r="BY943" s="67"/>
      <c r="BZ943" s="67"/>
      <c r="CA943" s="67"/>
      <c r="CB943" s="67"/>
      <c r="CC943" s="67"/>
      <c r="CD943" s="67"/>
      <c r="CE943" s="67"/>
      <c r="CF943" s="67"/>
      <c r="CG943" s="67"/>
      <c r="CH943" s="67"/>
      <c r="CI943" s="67"/>
      <c r="CJ943" s="67"/>
      <c r="CK943" s="67"/>
      <c r="CL943" s="67"/>
      <c r="CM943" s="67"/>
      <c r="CN943" s="67"/>
      <c r="CO943" s="67"/>
    </row>
    <row r="944" spans="1:93" ht="14.25" customHeight="1">
      <c r="A944" s="67"/>
      <c r="B944" s="67"/>
      <c r="C944" s="67"/>
      <c r="D944" s="67"/>
      <c r="E944" s="67"/>
      <c r="F944" s="67"/>
      <c r="G944" s="67"/>
      <c r="H944" s="67"/>
      <c r="I944" s="67"/>
      <c r="J944" s="67"/>
      <c r="K944" s="67"/>
      <c r="L944" s="67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67"/>
      <c r="X944" s="67"/>
      <c r="Y944" s="67"/>
      <c r="Z944" s="67"/>
      <c r="AA944" s="67"/>
      <c r="AB944" s="67"/>
      <c r="AC944" s="67"/>
      <c r="AD944" s="67"/>
      <c r="AE944" s="67"/>
      <c r="AF944" s="67"/>
      <c r="AG944" s="67"/>
      <c r="AH944" s="67"/>
      <c r="AI944" s="67"/>
      <c r="AJ944" s="67"/>
      <c r="AK944" s="67"/>
      <c r="AL944" s="67"/>
      <c r="AM944" s="67"/>
      <c r="AN944" s="67"/>
      <c r="AO944" s="67"/>
      <c r="AP944" s="67"/>
      <c r="AQ944" s="67"/>
      <c r="AR944" s="67"/>
      <c r="AS944" s="67"/>
      <c r="AT944" s="67"/>
      <c r="AU944" s="67"/>
      <c r="AV944" s="67"/>
      <c r="AW944" s="67"/>
      <c r="AX944" s="67"/>
      <c r="AY944" s="67"/>
      <c r="AZ944" s="67"/>
      <c r="BA944" s="67"/>
      <c r="BB944" s="67"/>
      <c r="BC944" s="67"/>
      <c r="BD944" s="67"/>
      <c r="BE944" s="67"/>
      <c r="BF944" s="67"/>
      <c r="BG944" s="67"/>
      <c r="BH944" s="67"/>
      <c r="BI944" s="67"/>
      <c r="BJ944" s="67"/>
      <c r="BK944" s="67"/>
      <c r="BL944" s="67"/>
      <c r="BM944" s="67"/>
      <c r="BN944" s="67"/>
      <c r="BO944" s="67"/>
      <c r="BP944" s="67"/>
      <c r="BQ944" s="67"/>
      <c r="BR944" s="67"/>
      <c r="BS944" s="67"/>
      <c r="BT944" s="67"/>
      <c r="BU944" s="67"/>
      <c r="BV944" s="67"/>
      <c r="BW944" s="67"/>
      <c r="BX944" s="67"/>
      <c r="BY944" s="67"/>
      <c r="BZ944" s="67"/>
      <c r="CA944" s="67"/>
      <c r="CB944" s="67"/>
      <c r="CC944" s="67"/>
      <c r="CD944" s="67"/>
      <c r="CE944" s="67"/>
      <c r="CF944" s="67"/>
      <c r="CG944" s="67"/>
      <c r="CH944" s="67"/>
      <c r="CI944" s="67"/>
      <c r="CJ944" s="67"/>
      <c r="CK944" s="67"/>
      <c r="CL944" s="67"/>
      <c r="CM944" s="67"/>
      <c r="CN944" s="67"/>
      <c r="CO944" s="67"/>
    </row>
    <row r="945" spans="1:93" ht="14.25" customHeight="1">
      <c r="A945" s="67"/>
      <c r="B945" s="67"/>
      <c r="C945" s="67"/>
      <c r="D945" s="67"/>
      <c r="E945" s="67"/>
      <c r="F945" s="67"/>
      <c r="G945" s="67"/>
      <c r="H945" s="67"/>
      <c r="I945" s="67"/>
      <c r="J945" s="67"/>
      <c r="K945" s="67"/>
      <c r="L945" s="67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67"/>
      <c r="X945" s="67"/>
      <c r="Y945" s="67"/>
      <c r="Z945" s="67"/>
      <c r="AA945" s="67"/>
      <c r="AB945" s="67"/>
      <c r="AC945" s="67"/>
      <c r="AD945" s="67"/>
      <c r="AE945" s="67"/>
      <c r="AF945" s="67"/>
      <c r="AG945" s="67"/>
      <c r="AH945" s="67"/>
      <c r="AI945" s="67"/>
      <c r="AJ945" s="67"/>
      <c r="AK945" s="67"/>
      <c r="AL945" s="67"/>
      <c r="AM945" s="67"/>
      <c r="AN945" s="67"/>
      <c r="AO945" s="67"/>
      <c r="AP945" s="67"/>
      <c r="AQ945" s="67"/>
      <c r="AR945" s="67"/>
      <c r="AS945" s="67"/>
      <c r="AT945" s="67"/>
      <c r="AU945" s="67"/>
      <c r="AV945" s="67"/>
      <c r="AW945" s="67"/>
      <c r="AX945" s="67"/>
      <c r="AY945" s="67"/>
      <c r="AZ945" s="67"/>
      <c r="BA945" s="67"/>
      <c r="BB945" s="67"/>
      <c r="BC945" s="67"/>
      <c r="BD945" s="67"/>
      <c r="BE945" s="67"/>
      <c r="BF945" s="67"/>
      <c r="BG945" s="67"/>
      <c r="BH945" s="67"/>
      <c r="BI945" s="67"/>
      <c r="BJ945" s="67"/>
      <c r="BK945" s="67"/>
      <c r="BL945" s="67"/>
      <c r="BM945" s="67"/>
      <c r="BN945" s="67"/>
      <c r="BO945" s="67"/>
      <c r="BP945" s="67"/>
      <c r="BQ945" s="67"/>
      <c r="BR945" s="67"/>
      <c r="BS945" s="67"/>
      <c r="BT945" s="67"/>
      <c r="BU945" s="67"/>
      <c r="BV945" s="67"/>
      <c r="BW945" s="67"/>
      <c r="BX945" s="67"/>
      <c r="BY945" s="67"/>
      <c r="BZ945" s="67"/>
      <c r="CA945" s="67"/>
      <c r="CB945" s="67"/>
      <c r="CC945" s="67"/>
      <c r="CD945" s="67"/>
      <c r="CE945" s="67"/>
      <c r="CF945" s="67"/>
      <c r="CG945" s="67"/>
      <c r="CH945" s="67"/>
      <c r="CI945" s="67"/>
      <c r="CJ945" s="67"/>
      <c r="CK945" s="67"/>
      <c r="CL945" s="67"/>
      <c r="CM945" s="67"/>
      <c r="CN945" s="67"/>
      <c r="CO945" s="67"/>
    </row>
    <row r="946" spans="1:93" ht="14.25" customHeight="1">
      <c r="A946" s="67"/>
      <c r="B946" s="67"/>
      <c r="C946" s="67"/>
      <c r="D946" s="67"/>
      <c r="E946" s="67"/>
      <c r="F946" s="67"/>
      <c r="G946" s="67"/>
      <c r="H946" s="67"/>
      <c r="I946" s="67"/>
      <c r="J946" s="67"/>
      <c r="K946" s="67"/>
      <c r="L946" s="67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67"/>
      <c r="X946" s="67"/>
      <c r="Y946" s="67"/>
      <c r="Z946" s="67"/>
      <c r="AA946" s="67"/>
      <c r="AB946" s="67"/>
      <c r="AC946" s="67"/>
      <c r="AD946" s="67"/>
      <c r="AE946" s="67"/>
      <c r="AF946" s="67"/>
      <c r="AG946" s="67"/>
      <c r="AH946" s="67"/>
      <c r="AI946" s="67"/>
      <c r="AJ946" s="67"/>
      <c r="AK946" s="67"/>
      <c r="AL946" s="67"/>
      <c r="AM946" s="67"/>
      <c r="AN946" s="67"/>
      <c r="AO946" s="67"/>
      <c r="AP946" s="67"/>
      <c r="AQ946" s="67"/>
      <c r="AR946" s="67"/>
      <c r="AS946" s="67"/>
      <c r="AT946" s="67"/>
      <c r="AU946" s="67"/>
      <c r="AV946" s="67"/>
      <c r="AW946" s="67"/>
      <c r="AX946" s="67"/>
      <c r="AY946" s="67"/>
      <c r="AZ946" s="67"/>
      <c r="BA946" s="67"/>
      <c r="BB946" s="67"/>
      <c r="BC946" s="67"/>
      <c r="BD946" s="67"/>
      <c r="BE946" s="67"/>
      <c r="BF946" s="67"/>
      <c r="BG946" s="67"/>
      <c r="BH946" s="67"/>
      <c r="BI946" s="67"/>
      <c r="BJ946" s="67"/>
      <c r="BK946" s="67"/>
      <c r="BL946" s="67"/>
      <c r="BM946" s="67"/>
      <c r="BN946" s="67"/>
      <c r="BO946" s="67"/>
      <c r="BP946" s="67"/>
      <c r="BQ946" s="67"/>
      <c r="BR946" s="67"/>
      <c r="BS946" s="67"/>
      <c r="BT946" s="67"/>
      <c r="BU946" s="67"/>
      <c r="BV946" s="67"/>
      <c r="BW946" s="67"/>
      <c r="BX946" s="67"/>
      <c r="BY946" s="67"/>
      <c r="BZ946" s="67"/>
      <c r="CA946" s="67"/>
      <c r="CB946" s="67"/>
      <c r="CC946" s="67"/>
      <c r="CD946" s="67"/>
      <c r="CE946" s="67"/>
      <c r="CF946" s="67"/>
      <c r="CG946" s="67"/>
      <c r="CH946" s="67"/>
      <c r="CI946" s="67"/>
      <c r="CJ946" s="67"/>
      <c r="CK946" s="67"/>
      <c r="CL946" s="67"/>
      <c r="CM946" s="67"/>
      <c r="CN946" s="67"/>
      <c r="CO946" s="67"/>
    </row>
    <row r="947" spans="1:93" ht="14.25" customHeight="1">
      <c r="A947" s="67"/>
      <c r="B947" s="67"/>
      <c r="C947" s="67"/>
      <c r="D947" s="67"/>
      <c r="E947" s="67"/>
      <c r="F947" s="67"/>
      <c r="G947" s="67"/>
      <c r="H947" s="67"/>
      <c r="I947" s="67"/>
      <c r="J947" s="67"/>
      <c r="K947" s="67"/>
      <c r="L947" s="67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67"/>
      <c r="X947" s="67"/>
      <c r="Y947" s="67"/>
      <c r="Z947" s="67"/>
      <c r="AA947" s="67"/>
      <c r="AB947" s="67"/>
      <c r="AC947" s="67"/>
      <c r="AD947" s="67"/>
      <c r="AE947" s="67"/>
      <c r="AF947" s="67"/>
      <c r="AG947" s="67"/>
      <c r="AH947" s="67"/>
      <c r="AI947" s="67"/>
      <c r="AJ947" s="67"/>
      <c r="AK947" s="67"/>
      <c r="AL947" s="67"/>
      <c r="AM947" s="67"/>
      <c r="AN947" s="67"/>
      <c r="AO947" s="67"/>
      <c r="AP947" s="67"/>
      <c r="AQ947" s="67"/>
      <c r="AR947" s="67"/>
      <c r="AS947" s="67"/>
      <c r="AT947" s="67"/>
      <c r="AU947" s="67"/>
      <c r="AV947" s="67"/>
      <c r="AW947" s="67"/>
      <c r="AX947" s="67"/>
      <c r="AY947" s="67"/>
      <c r="AZ947" s="67"/>
      <c r="BA947" s="67"/>
      <c r="BB947" s="67"/>
      <c r="BC947" s="67"/>
      <c r="BD947" s="67"/>
      <c r="BE947" s="67"/>
      <c r="BF947" s="67"/>
      <c r="BG947" s="67"/>
      <c r="BH947" s="67"/>
      <c r="BI947" s="67"/>
      <c r="BJ947" s="67"/>
      <c r="BK947" s="67"/>
      <c r="BL947" s="67"/>
      <c r="BM947" s="67"/>
      <c r="BN947" s="67"/>
      <c r="BO947" s="67"/>
      <c r="BP947" s="67"/>
      <c r="BQ947" s="67"/>
      <c r="BR947" s="67"/>
      <c r="BS947" s="67"/>
      <c r="BT947" s="67"/>
      <c r="BU947" s="67"/>
      <c r="BV947" s="67"/>
      <c r="BW947" s="67"/>
      <c r="BX947" s="67"/>
      <c r="BY947" s="67"/>
      <c r="BZ947" s="67"/>
      <c r="CA947" s="67"/>
      <c r="CB947" s="67"/>
      <c r="CC947" s="67"/>
      <c r="CD947" s="67"/>
      <c r="CE947" s="67"/>
      <c r="CF947" s="67"/>
      <c r="CG947" s="67"/>
      <c r="CH947" s="67"/>
      <c r="CI947" s="67"/>
      <c r="CJ947" s="67"/>
      <c r="CK947" s="67"/>
      <c r="CL947" s="67"/>
      <c r="CM947" s="67"/>
      <c r="CN947" s="67"/>
      <c r="CO947" s="67"/>
    </row>
    <row r="948" spans="1:93" ht="14.25" customHeight="1">
      <c r="A948" s="67"/>
      <c r="B948" s="67"/>
      <c r="C948" s="67"/>
      <c r="D948" s="67"/>
      <c r="E948" s="67"/>
      <c r="F948" s="67"/>
      <c r="G948" s="67"/>
      <c r="H948" s="67"/>
      <c r="I948" s="67"/>
      <c r="J948" s="67"/>
      <c r="K948" s="67"/>
      <c r="L948" s="67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67"/>
      <c r="X948" s="67"/>
      <c r="Y948" s="67"/>
      <c r="Z948" s="67"/>
      <c r="AA948" s="67"/>
      <c r="AB948" s="67"/>
      <c r="AC948" s="67"/>
      <c r="AD948" s="67"/>
      <c r="AE948" s="67"/>
      <c r="AF948" s="67"/>
      <c r="AG948" s="67"/>
      <c r="AH948" s="67"/>
      <c r="AI948" s="67"/>
      <c r="AJ948" s="67"/>
      <c r="AK948" s="67"/>
      <c r="AL948" s="67"/>
      <c r="AM948" s="67"/>
      <c r="AN948" s="67"/>
      <c r="AO948" s="67"/>
      <c r="AP948" s="67"/>
      <c r="AQ948" s="67"/>
      <c r="AR948" s="67"/>
      <c r="AS948" s="67"/>
      <c r="AT948" s="67"/>
      <c r="AU948" s="67"/>
      <c r="AV948" s="67"/>
      <c r="AW948" s="67"/>
      <c r="AX948" s="67"/>
      <c r="AY948" s="67"/>
      <c r="AZ948" s="67"/>
      <c r="BA948" s="67"/>
      <c r="BB948" s="67"/>
      <c r="BC948" s="67"/>
      <c r="BD948" s="67"/>
      <c r="BE948" s="67"/>
      <c r="BF948" s="67"/>
      <c r="BG948" s="67"/>
      <c r="BH948" s="67"/>
      <c r="BI948" s="67"/>
      <c r="BJ948" s="67"/>
      <c r="BK948" s="67"/>
      <c r="BL948" s="67"/>
      <c r="BM948" s="67"/>
      <c r="BN948" s="67"/>
      <c r="BO948" s="67"/>
      <c r="BP948" s="67"/>
      <c r="BQ948" s="67"/>
      <c r="BR948" s="67"/>
      <c r="BS948" s="67"/>
      <c r="BT948" s="67"/>
      <c r="BU948" s="67"/>
      <c r="BV948" s="67"/>
      <c r="BW948" s="67"/>
      <c r="BX948" s="67"/>
      <c r="BY948" s="67"/>
      <c r="BZ948" s="67"/>
      <c r="CA948" s="67"/>
      <c r="CB948" s="67"/>
      <c r="CC948" s="67"/>
      <c r="CD948" s="67"/>
      <c r="CE948" s="67"/>
      <c r="CF948" s="67"/>
      <c r="CG948" s="67"/>
      <c r="CH948" s="67"/>
      <c r="CI948" s="67"/>
      <c r="CJ948" s="67"/>
      <c r="CK948" s="67"/>
      <c r="CL948" s="67"/>
      <c r="CM948" s="67"/>
      <c r="CN948" s="67"/>
      <c r="CO948" s="67"/>
    </row>
    <row r="949" spans="1:93" ht="14.25" customHeight="1">
      <c r="A949" s="67"/>
      <c r="B949" s="67"/>
      <c r="C949" s="67"/>
      <c r="D949" s="67"/>
      <c r="E949" s="67"/>
      <c r="F949" s="67"/>
      <c r="G949" s="67"/>
      <c r="H949" s="67"/>
      <c r="I949" s="67"/>
      <c r="J949" s="67"/>
      <c r="K949" s="67"/>
      <c r="L949" s="67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67"/>
      <c r="X949" s="67"/>
      <c r="Y949" s="67"/>
      <c r="Z949" s="67"/>
      <c r="AA949" s="67"/>
      <c r="AB949" s="67"/>
      <c r="AC949" s="67"/>
      <c r="AD949" s="67"/>
      <c r="AE949" s="67"/>
      <c r="AF949" s="67"/>
      <c r="AG949" s="67"/>
      <c r="AH949" s="67"/>
      <c r="AI949" s="67"/>
      <c r="AJ949" s="67"/>
      <c r="AK949" s="67"/>
      <c r="AL949" s="67"/>
      <c r="AM949" s="67"/>
      <c r="AN949" s="67"/>
      <c r="AO949" s="67"/>
      <c r="AP949" s="67"/>
      <c r="AQ949" s="67"/>
      <c r="AR949" s="67"/>
      <c r="AS949" s="67"/>
      <c r="AT949" s="67"/>
      <c r="AU949" s="67"/>
      <c r="AV949" s="67"/>
      <c r="AW949" s="67"/>
      <c r="AX949" s="67"/>
      <c r="AY949" s="67"/>
      <c r="AZ949" s="67"/>
      <c r="BA949" s="67"/>
      <c r="BB949" s="67"/>
      <c r="BC949" s="67"/>
      <c r="BD949" s="67"/>
      <c r="BE949" s="67"/>
      <c r="BF949" s="67"/>
      <c r="BG949" s="67"/>
      <c r="BH949" s="67"/>
      <c r="BI949" s="67"/>
      <c r="BJ949" s="67"/>
      <c r="BK949" s="67"/>
      <c r="BL949" s="67"/>
      <c r="BM949" s="67"/>
      <c r="BN949" s="67"/>
      <c r="BO949" s="67"/>
      <c r="BP949" s="67"/>
      <c r="BQ949" s="67"/>
      <c r="BR949" s="67"/>
      <c r="BS949" s="67"/>
      <c r="BT949" s="67"/>
      <c r="BU949" s="67"/>
      <c r="BV949" s="67"/>
      <c r="BW949" s="67"/>
      <c r="BX949" s="67"/>
      <c r="BY949" s="67"/>
      <c r="BZ949" s="67"/>
      <c r="CA949" s="67"/>
      <c r="CB949" s="67"/>
      <c r="CC949" s="67"/>
      <c r="CD949" s="67"/>
      <c r="CE949" s="67"/>
      <c r="CF949" s="67"/>
      <c r="CG949" s="67"/>
      <c r="CH949" s="67"/>
      <c r="CI949" s="67"/>
      <c r="CJ949" s="67"/>
      <c r="CK949" s="67"/>
      <c r="CL949" s="67"/>
      <c r="CM949" s="67"/>
      <c r="CN949" s="67"/>
      <c r="CO949" s="67"/>
    </row>
    <row r="950" spans="1:93" ht="14.25" customHeight="1">
      <c r="A950" s="67"/>
      <c r="B950" s="67"/>
      <c r="C950" s="67"/>
      <c r="D950" s="67"/>
      <c r="E950" s="67"/>
      <c r="F950" s="67"/>
      <c r="G950" s="67"/>
      <c r="H950" s="67"/>
      <c r="I950" s="67"/>
      <c r="J950" s="67"/>
      <c r="K950" s="67"/>
      <c r="L950" s="67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67"/>
      <c r="X950" s="67"/>
      <c r="Y950" s="67"/>
      <c r="Z950" s="67"/>
      <c r="AA950" s="67"/>
      <c r="AB950" s="67"/>
      <c r="AC950" s="67"/>
      <c r="AD950" s="67"/>
      <c r="AE950" s="67"/>
      <c r="AF950" s="67"/>
      <c r="AG950" s="67"/>
      <c r="AH950" s="67"/>
      <c r="AI950" s="67"/>
      <c r="AJ950" s="67"/>
      <c r="AK950" s="67"/>
      <c r="AL950" s="67"/>
      <c r="AM950" s="67"/>
      <c r="AN950" s="67"/>
      <c r="AO950" s="67"/>
      <c r="AP950" s="67"/>
      <c r="AQ950" s="67"/>
      <c r="AR950" s="67"/>
      <c r="AS950" s="67"/>
      <c r="AT950" s="67"/>
      <c r="AU950" s="67"/>
      <c r="AV950" s="67"/>
      <c r="AW950" s="67"/>
      <c r="AX950" s="67"/>
      <c r="AY950" s="67"/>
      <c r="AZ950" s="67"/>
      <c r="BA950" s="67"/>
      <c r="BB950" s="67"/>
      <c r="BC950" s="67"/>
      <c r="BD950" s="67"/>
      <c r="BE950" s="67"/>
      <c r="BF950" s="67"/>
      <c r="BG950" s="67"/>
      <c r="BH950" s="67"/>
      <c r="BI950" s="67"/>
      <c r="BJ950" s="67"/>
      <c r="BK950" s="67"/>
      <c r="BL950" s="67"/>
      <c r="BM950" s="67"/>
      <c r="BN950" s="67"/>
      <c r="BO950" s="67"/>
      <c r="BP950" s="67"/>
      <c r="BQ950" s="67"/>
      <c r="BR950" s="67"/>
      <c r="BS950" s="67"/>
      <c r="BT950" s="67"/>
      <c r="BU950" s="67"/>
      <c r="BV950" s="67"/>
      <c r="BW950" s="67"/>
      <c r="BX950" s="67"/>
      <c r="BY950" s="67"/>
      <c r="BZ950" s="67"/>
      <c r="CA950" s="67"/>
      <c r="CB950" s="67"/>
      <c r="CC950" s="67"/>
      <c r="CD950" s="67"/>
      <c r="CE950" s="67"/>
      <c r="CF950" s="67"/>
      <c r="CG950" s="67"/>
      <c r="CH950" s="67"/>
      <c r="CI950" s="67"/>
      <c r="CJ950" s="67"/>
      <c r="CK950" s="67"/>
      <c r="CL950" s="67"/>
      <c r="CM950" s="67"/>
      <c r="CN950" s="67"/>
      <c r="CO950" s="67"/>
    </row>
    <row r="951" spans="1:93" ht="14.25" customHeight="1">
      <c r="A951" s="67"/>
      <c r="B951" s="67"/>
      <c r="C951" s="67"/>
      <c r="D951" s="67"/>
      <c r="E951" s="67"/>
      <c r="F951" s="67"/>
      <c r="G951" s="67"/>
      <c r="H951" s="67"/>
      <c r="I951" s="67"/>
      <c r="J951" s="67"/>
      <c r="K951" s="67"/>
      <c r="L951" s="67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67"/>
      <c r="X951" s="67"/>
      <c r="Y951" s="67"/>
      <c r="Z951" s="67"/>
      <c r="AA951" s="67"/>
      <c r="AB951" s="67"/>
      <c r="AC951" s="67"/>
      <c r="AD951" s="67"/>
      <c r="AE951" s="67"/>
      <c r="AF951" s="67"/>
      <c r="AG951" s="67"/>
      <c r="AH951" s="67"/>
      <c r="AI951" s="67"/>
      <c r="AJ951" s="67"/>
      <c r="AK951" s="67"/>
      <c r="AL951" s="67"/>
      <c r="AM951" s="67"/>
      <c r="AN951" s="67"/>
      <c r="AO951" s="67"/>
      <c r="AP951" s="67"/>
      <c r="AQ951" s="67"/>
      <c r="AR951" s="67"/>
      <c r="AS951" s="67"/>
      <c r="AT951" s="67"/>
      <c r="AU951" s="67"/>
      <c r="AV951" s="67"/>
      <c r="AW951" s="67"/>
      <c r="AX951" s="67"/>
      <c r="AY951" s="67"/>
      <c r="AZ951" s="67"/>
      <c r="BA951" s="67"/>
      <c r="BB951" s="67"/>
      <c r="BC951" s="67"/>
      <c r="BD951" s="67"/>
      <c r="BE951" s="67"/>
      <c r="BF951" s="67"/>
      <c r="BG951" s="67"/>
      <c r="BH951" s="67"/>
      <c r="BI951" s="67"/>
      <c r="BJ951" s="67"/>
      <c r="BK951" s="67"/>
      <c r="BL951" s="67"/>
      <c r="BM951" s="67"/>
      <c r="BN951" s="67"/>
      <c r="BO951" s="67"/>
      <c r="BP951" s="67"/>
      <c r="BQ951" s="67"/>
      <c r="BR951" s="67"/>
      <c r="BS951" s="67"/>
      <c r="BT951" s="67"/>
      <c r="BU951" s="67"/>
      <c r="BV951" s="67"/>
      <c r="BW951" s="67"/>
      <c r="BX951" s="67"/>
      <c r="BY951" s="67"/>
      <c r="BZ951" s="67"/>
      <c r="CA951" s="67"/>
      <c r="CB951" s="67"/>
      <c r="CC951" s="67"/>
      <c r="CD951" s="67"/>
      <c r="CE951" s="67"/>
      <c r="CF951" s="67"/>
      <c r="CG951" s="67"/>
      <c r="CH951" s="67"/>
      <c r="CI951" s="67"/>
      <c r="CJ951" s="67"/>
      <c r="CK951" s="67"/>
      <c r="CL951" s="67"/>
      <c r="CM951" s="67"/>
      <c r="CN951" s="67"/>
      <c r="CO951" s="67"/>
    </row>
    <row r="952" spans="1:93" ht="14.25" customHeight="1">
      <c r="A952" s="67"/>
      <c r="B952" s="67"/>
      <c r="C952" s="67"/>
      <c r="D952" s="67"/>
      <c r="E952" s="67"/>
      <c r="F952" s="67"/>
      <c r="G952" s="67"/>
      <c r="H952" s="67"/>
      <c r="I952" s="67"/>
      <c r="J952" s="67"/>
      <c r="K952" s="67"/>
      <c r="L952" s="67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67"/>
      <c r="X952" s="67"/>
      <c r="Y952" s="67"/>
      <c r="Z952" s="67"/>
      <c r="AA952" s="67"/>
      <c r="AB952" s="67"/>
      <c r="AC952" s="67"/>
      <c r="AD952" s="67"/>
      <c r="AE952" s="67"/>
      <c r="AF952" s="67"/>
      <c r="AG952" s="67"/>
      <c r="AH952" s="67"/>
      <c r="AI952" s="67"/>
      <c r="AJ952" s="67"/>
      <c r="AK952" s="67"/>
      <c r="AL952" s="67"/>
      <c r="AM952" s="67"/>
      <c r="AN952" s="67"/>
      <c r="AO952" s="67"/>
      <c r="AP952" s="67"/>
      <c r="AQ952" s="67"/>
      <c r="AR952" s="67"/>
      <c r="AS952" s="67"/>
      <c r="AT952" s="67"/>
      <c r="AU952" s="67"/>
      <c r="AV952" s="67"/>
      <c r="AW952" s="67"/>
      <c r="AX952" s="67"/>
      <c r="AY952" s="67"/>
      <c r="AZ952" s="67"/>
      <c r="BA952" s="67"/>
      <c r="BB952" s="67"/>
      <c r="BC952" s="67"/>
      <c r="BD952" s="67"/>
      <c r="BE952" s="67"/>
      <c r="BF952" s="67"/>
      <c r="BG952" s="67"/>
      <c r="BH952" s="67"/>
      <c r="BI952" s="67"/>
      <c r="BJ952" s="67"/>
      <c r="BK952" s="67"/>
      <c r="BL952" s="67"/>
      <c r="BM952" s="67"/>
      <c r="BN952" s="67"/>
      <c r="BO952" s="67"/>
      <c r="BP952" s="67"/>
      <c r="BQ952" s="67"/>
      <c r="BR952" s="67"/>
      <c r="BS952" s="67"/>
      <c r="BT952" s="67"/>
      <c r="BU952" s="67"/>
      <c r="BV952" s="67"/>
      <c r="BW952" s="67"/>
      <c r="BX952" s="67"/>
      <c r="BY952" s="67"/>
      <c r="BZ952" s="67"/>
      <c r="CA952" s="67"/>
      <c r="CB952" s="67"/>
      <c r="CC952" s="67"/>
      <c r="CD952" s="67"/>
      <c r="CE952" s="67"/>
      <c r="CF952" s="67"/>
      <c r="CG952" s="67"/>
      <c r="CH952" s="67"/>
      <c r="CI952" s="67"/>
      <c r="CJ952" s="67"/>
      <c r="CK952" s="67"/>
      <c r="CL952" s="67"/>
      <c r="CM952" s="67"/>
      <c r="CN952" s="67"/>
      <c r="CO952" s="67"/>
    </row>
    <row r="953" spans="1:93" ht="14.25" customHeight="1">
      <c r="A953" s="67"/>
      <c r="B953" s="67"/>
      <c r="C953" s="67"/>
      <c r="D953" s="67"/>
      <c r="E953" s="67"/>
      <c r="F953" s="67"/>
      <c r="G953" s="67"/>
      <c r="H953" s="67"/>
      <c r="I953" s="67"/>
      <c r="J953" s="67"/>
      <c r="K953" s="67"/>
      <c r="L953" s="67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67"/>
      <c r="X953" s="67"/>
      <c r="Y953" s="67"/>
      <c r="Z953" s="67"/>
      <c r="AA953" s="67"/>
      <c r="AB953" s="67"/>
      <c r="AC953" s="67"/>
      <c r="AD953" s="67"/>
      <c r="AE953" s="67"/>
      <c r="AF953" s="67"/>
      <c r="AG953" s="67"/>
      <c r="AH953" s="67"/>
      <c r="AI953" s="67"/>
      <c r="AJ953" s="67"/>
      <c r="AK953" s="67"/>
      <c r="AL953" s="67"/>
      <c r="AM953" s="67"/>
      <c r="AN953" s="67"/>
      <c r="AO953" s="67"/>
      <c r="AP953" s="67"/>
      <c r="AQ953" s="67"/>
      <c r="AR953" s="67"/>
      <c r="AS953" s="67"/>
      <c r="AT953" s="67"/>
      <c r="AU953" s="67"/>
      <c r="AV953" s="67"/>
      <c r="AW953" s="67"/>
      <c r="AX953" s="67"/>
      <c r="AY953" s="67"/>
      <c r="AZ953" s="67"/>
      <c r="BA953" s="67"/>
      <c r="BB953" s="67"/>
      <c r="BC953" s="67"/>
      <c r="BD953" s="67"/>
      <c r="BE953" s="67"/>
      <c r="BF953" s="67"/>
      <c r="BG953" s="67"/>
      <c r="BH953" s="67"/>
      <c r="BI953" s="67"/>
      <c r="BJ953" s="67"/>
      <c r="BK953" s="67"/>
      <c r="BL953" s="67"/>
      <c r="BM953" s="67"/>
      <c r="BN953" s="67"/>
      <c r="BO953" s="67"/>
      <c r="BP953" s="67"/>
      <c r="BQ953" s="67"/>
      <c r="BR953" s="67"/>
      <c r="BS953" s="67"/>
      <c r="BT953" s="67"/>
      <c r="BU953" s="67"/>
      <c r="BV953" s="67"/>
      <c r="BW953" s="67"/>
      <c r="BX953" s="67"/>
      <c r="BY953" s="67"/>
      <c r="BZ953" s="67"/>
      <c r="CA953" s="67"/>
      <c r="CB953" s="67"/>
      <c r="CC953" s="67"/>
      <c r="CD953" s="67"/>
      <c r="CE953" s="67"/>
      <c r="CF953" s="67"/>
      <c r="CG953" s="67"/>
      <c r="CH953" s="67"/>
      <c r="CI953" s="67"/>
      <c r="CJ953" s="67"/>
      <c r="CK953" s="67"/>
      <c r="CL953" s="67"/>
      <c r="CM953" s="67"/>
      <c r="CN953" s="67"/>
      <c r="CO953" s="67"/>
    </row>
    <row r="954" spans="1:93" ht="14.25" customHeight="1">
      <c r="A954" s="67"/>
      <c r="B954" s="67"/>
      <c r="C954" s="67"/>
      <c r="D954" s="67"/>
      <c r="E954" s="67"/>
      <c r="F954" s="67"/>
      <c r="G954" s="67"/>
      <c r="H954" s="67"/>
      <c r="I954" s="67"/>
      <c r="J954" s="67"/>
      <c r="K954" s="67"/>
      <c r="L954" s="67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67"/>
      <c r="X954" s="67"/>
      <c r="Y954" s="67"/>
      <c r="Z954" s="67"/>
      <c r="AA954" s="67"/>
      <c r="AB954" s="67"/>
      <c r="AC954" s="67"/>
      <c r="AD954" s="67"/>
      <c r="AE954" s="67"/>
      <c r="AF954" s="67"/>
      <c r="AG954" s="67"/>
      <c r="AH954" s="67"/>
      <c r="AI954" s="67"/>
      <c r="AJ954" s="67"/>
      <c r="AK954" s="67"/>
      <c r="AL954" s="67"/>
      <c r="AM954" s="67"/>
      <c r="AN954" s="67"/>
      <c r="AO954" s="67"/>
      <c r="AP954" s="67"/>
      <c r="AQ954" s="67"/>
      <c r="AR954" s="67"/>
      <c r="AS954" s="67"/>
      <c r="AT954" s="67"/>
      <c r="AU954" s="67"/>
      <c r="AV954" s="67"/>
      <c r="AW954" s="67"/>
      <c r="AX954" s="67"/>
      <c r="AY954" s="67"/>
      <c r="AZ954" s="67"/>
      <c r="BA954" s="67"/>
      <c r="BB954" s="67"/>
      <c r="BC954" s="67"/>
      <c r="BD954" s="67"/>
      <c r="BE954" s="67"/>
      <c r="BF954" s="67"/>
      <c r="BG954" s="67"/>
      <c r="BH954" s="67"/>
      <c r="BI954" s="67"/>
      <c r="BJ954" s="67"/>
      <c r="BK954" s="67"/>
      <c r="BL954" s="67"/>
      <c r="BM954" s="67"/>
      <c r="BN954" s="67"/>
      <c r="BO954" s="67"/>
      <c r="BP954" s="67"/>
      <c r="BQ954" s="67"/>
      <c r="BR954" s="67"/>
      <c r="BS954" s="67"/>
      <c r="BT954" s="67"/>
      <c r="BU954" s="67"/>
      <c r="BV954" s="67"/>
      <c r="BW954" s="67"/>
      <c r="BX954" s="67"/>
      <c r="BY954" s="67"/>
      <c r="BZ954" s="67"/>
      <c r="CA954" s="67"/>
      <c r="CB954" s="67"/>
      <c r="CC954" s="67"/>
      <c r="CD954" s="67"/>
      <c r="CE954" s="67"/>
      <c r="CF954" s="67"/>
      <c r="CG954" s="67"/>
      <c r="CH954" s="67"/>
      <c r="CI954" s="67"/>
      <c r="CJ954" s="67"/>
      <c r="CK954" s="67"/>
      <c r="CL954" s="67"/>
      <c r="CM954" s="67"/>
      <c r="CN954" s="67"/>
      <c r="CO954" s="67"/>
    </row>
    <row r="955" spans="1:93" ht="14.25" customHeight="1">
      <c r="A955" s="67"/>
      <c r="B955" s="67"/>
      <c r="C955" s="67"/>
      <c r="D955" s="67"/>
      <c r="E955" s="67"/>
      <c r="F955" s="67"/>
      <c r="G955" s="67"/>
      <c r="H955" s="67"/>
      <c r="I955" s="67"/>
      <c r="J955" s="67"/>
      <c r="K955" s="67"/>
      <c r="L955" s="67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67"/>
      <c r="X955" s="67"/>
      <c r="Y955" s="67"/>
      <c r="Z955" s="67"/>
      <c r="AA955" s="67"/>
      <c r="AB955" s="67"/>
      <c r="AC955" s="67"/>
      <c r="AD955" s="67"/>
      <c r="AE955" s="67"/>
      <c r="AF955" s="67"/>
      <c r="AG955" s="67"/>
      <c r="AH955" s="67"/>
      <c r="AI955" s="67"/>
      <c r="AJ955" s="67"/>
      <c r="AK955" s="67"/>
      <c r="AL955" s="67"/>
      <c r="AM955" s="67"/>
      <c r="AN955" s="67"/>
      <c r="AO955" s="67"/>
      <c r="AP955" s="67"/>
      <c r="AQ955" s="67"/>
      <c r="AR955" s="67"/>
      <c r="AS955" s="67"/>
      <c r="AT955" s="67"/>
      <c r="AU955" s="67"/>
      <c r="AV955" s="67"/>
      <c r="AW955" s="67"/>
      <c r="AX955" s="67"/>
      <c r="AY955" s="67"/>
      <c r="AZ955" s="67"/>
      <c r="BA955" s="67"/>
      <c r="BB955" s="67"/>
      <c r="BC955" s="67"/>
      <c r="BD955" s="67"/>
      <c r="BE955" s="67"/>
      <c r="BF955" s="67"/>
      <c r="BG955" s="67"/>
      <c r="BH955" s="67"/>
      <c r="BI955" s="67"/>
      <c r="BJ955" s="67"/>
      <c r="BK955" s="67"/>
      <c r="BL955" s="67"/>
      <c r="BM955" s="67"/>
      <c r="BN955" s="67"/>
      <c r="BO955" s="67"/>
      <c r="BP955" s="67"/>
      <c r="BQ955" s="67"/>
      <c r="BR955" s="67"/>
      <c r="BS955" s="67"/>
      <c r="BT955" s="67"/>
      <c r="BU955" s="67"/>
      <c r="BV955" s="67"/>
      <c r="BW955" s="67"/>
      <c r="BX955" s="67"/>
      <c r="BY955" s="67"/>
      <c r="BZ955" s="67"/>
      <c r="CA955" s="67"/>
      <c r="CB955" s="67"/>
      <c r="CC955" s="67"/>
      <c r="CD955" s="67"/>
      <c r="CE955" s="67"/>
      <c r="CF955" s="67"/>
      <c r="CG955" s="67"/>
      <c r="CH955" s="67"/>
      <c r="CI955" s="67"/>
      <c r="CJ955" s="67"/>
      <c r="CK955" s="67"/>
      <c r="CL955" s="67"/>
      <c r="CM955" s="67"/>
      <c r="CN955" s="67"/>
      <c r="CO955" s="67"/>
    </row>
    <row r="956" spans="1:93" ht="14.25" customHeight="1">
      <c r="A956" s="67"/>
      <c r="B956" s="67"/>
      <c r="C956" s="67"/>
      <c r="D956" s="67"/>
      <c r="E956" s="67"/>
      <c r="F956" s="67"/>
      <c r="G956" s="67"/>
      <c r="H956" s="67"/>
      <c r="I956" s="67"/>
      <c r="J956" s="67"/>
      <c r="K956" s="67"/>
      <c r="L956" s="67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67"/>
      <c r="X956" s="67"/>
      <c r="Y956" s="67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7"/>
      <c r="AO956" s="67"/>
      <c r="AP956" s="67"/>
      <c r="AQ956" s="67"/>
      <c r="AR956" s="67"/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67"/>
      <c r="BH956" s="67"/>
      <c r="BI956" s="67"/>
      <c r="BJ956" s="67"/>
      <c r="BK956" s="67"/>
      <c r="BL956" s="67"/>
      <c r="BM956" s="67"/>
      <c r="BN956" s="67"/>
      <c r="BO956" s="67"/>
      <c r="BP956" s="67"/>
      <c r="BQ956" s="67"/>
      <c r="BR956" s="67"/>
      <c r="BS956" s="67"/>
      <c r="BT956" s="67"/>
      <c r="BU956" s="67"/>
      <c r="BV956" s="67"/>
      <c r="BW956" s="67"/>
      <c r="BX956" s="67"/>
      <c r="BY956" s="67"/>
      <c r="BZ956" s="67"/>
      <c r="CA956" s="67"/>
      <c r="CB956" s="67"/>
      <c r="CC956" s="67"/>
      <c r="CD956" s="67"/>
      <c r="CE956" s="67"/>
      <c r="CF956" s="67"/>
      <c r="CG956" s="67"/>
      <c r="CH956" s="67"/>
      <c r="CI956" s="67"/>
      <c r="CJ956" s="67"/>
      <c r="CK956" s="67"/>
      <c r="CL956" s="67"/>
      <c r="CM956" s="67"/>
      <c r="CN956" s="67"/>
      <c r="CO956" s="67"/>
    </row>
    <row r="957" spans="1:93" ht="14.25" customHeight="1">
      <c r="A957" s="67"/>
      <c r="B957" s="67"/>
      <c r="C957" s="67"/>
      <c r="D957" s="67"/>
      <c r="E957" s="67"/>
      <c r="F957" s="67"/>
      <c r="G957" s="67"/>
      <c r="H957" s="67"/>
      <c r="I957" s="67"/>
      <c r="J957" s="67"/>
      <c r="K957" s="67"/>
      <c r="L957" s="67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67"/>
      <c r="X957" s="67"/>
      <c r="Y957" s="67"/>
      <c r="Z957" s="67"/>
      <c r="AA957" s="67"/>
      <c r="AB957" s="67"/>
      <c r="AC957" s="67"/>
      <c r="AD957" s="67"/>
      <c r="AE957" s="67"/>
      <c r="AF957" s="67"/>
      <c r="AG957" s="67"/>
      <c r="AH957" s="67"/>
      <c r="AI957" s="67"/>
      <c r="AJ957" s="67"/>
      <c r="AK957" s="67"/>
      <c r="AL957" s="67"/>
      <c r="AM957" s="67"/>
      <c r="AN957" s="67"/>
      <c r="AO957" s="67"/>
      <c r="AP957" s="67"/>
      <c r="AQ957" s="67"/>
      <c r="AR957" s="67"/>
      <c r="AS957" s="67"/>
      <c r="AT957" s="67"/>
      <c r="AU957" s="67"/>
      <c r="AV957" s="67"/>
      <c r="AW957" s="67"/>
      <c r="AX957" s="67"/>
      <c r="AY957" s="67"/>
      <c r="AZ957" s="67"/>
      <c r="BA957" s="67"/>
      <c r="BB957" s="67"/>
      <c r="BC957" s="67"/>
      <c r="BD957" s="67"/>
      <c r="BE957" s="67"/>
      <c r="BF957" s="67"/>
      <c r="BG957" s="67"/>
      <c r="BH957" s="67"/>
      <c r="BI957" s="67"/>
      <c r="BJ957" s="67"/>
      <c r="BK957" s="67"/>
      <c r="BL957" s="67"/>
      <c r="BM957" s="67"/>
      <c r="BN957" s="67"/>
      <c r="BO957" s="67"/>
      <c r="BP957" s="67"/>
      <c r="BQ957" s="67"/>
      <c r="BR957" s="67"/>
      <c r="BS957" s="67"/>
      <c r="BT957" s="67"/>
      <c r="BU957" s="67"/>
      <c r="BV957" s="67"/>
      <c r="BW957" s="67"/>
      <c r="BX957" s="67"/>
      <c r="BY957" s="67"/>
      <c r="BZ957" s="67"/>
      <c r="CA957" s="67"/>
      <c r="CB957" s="67"/>
      <c r="CC957" s="67"/>
      <c r="CD957" s="67"/>
      <c r="CE957" s="67"/>
      <c r="CF957" s="67"/>
      <c r="CG957" s="67"/>
      <c r="CH957" s="67"/>
      <c r="CI957" s="67"/>
      <c r="CJ957" s="67"/>
      <c r="CK957" s="67"/>
      <c r="CL957" s="67"/>
      <c r="CM957" s="67"/>
      <c r="CN957" s="67"/>
      <c r="CO957" s="67"/>
    </row>
    <row r="958" spans="1:93" ht="14.25" customHeight="1">
      <c r="A958" s="67"/>
      <c r="B958" s="67"/>
      <c r="C958" s="67"/>
      <c r="D958" s="67"/>
      <c r="E958" s="67"/>
      <c r="F958" s="67"/>
      <c r="G958" s="67"/>
      <c r="H958" s="67"/>
      <c r="I958" s="67"/>
      <c r="J958" s="67"/>
      <c r="K958" s="67"/>
      <c r="L958" s="67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67"/>
      <c r="X958" s="67"/>
      <c r="Y958" s="67"/>
      <c r="Z958" s="67"/>
      <c r="AA958" s="67"/>
      <c r="AB958" s="67"/>
      <c r="AC958" s="67"/>
      <c r="AD958" s="67"/>
      <c r="AE958" s="67"/>
      <c r="AF958" s="67"/>
      <c r="AG958" s="67"/>
      <c r="AH958" s="67"/>
      <c r="AI958" s="67"/>
      <c r="AJ958" s="67"/>
      <c r="AK958" s="67"/>
      <c r="AL958" s="67"/>
      <c r="AM958" s="67"/>
      <c r="AN958" s="67"/>
      <c r="AO958" s="67"/>
      <c r="AP958" s="67"/>
      <c r="AQ958" s="67"/>
      <c r="AR958" s="67"/>
      <c r="AS958" s="67"/>
      <c r="AT958" s="67"/>
      <c r="AU958" s="67"/>
      <c r="AV958" s="67"/>
      <c r="AW958" s="67"/>
      <c r="AX958" s="67"/>
      <c r="AY958" s="67"/>
      <c r="AZ958" s="67"/>
      <c r="BA958" s="67"/>
      <c r="BB958" s="67"/>
      <c r="BC958" s="67"/>
      <c r="BD958" s="67"/>
      <c r="BE958" s="67"/>
      <c r="BF958" s="67"/>
      <c r="BG958" s="67"/>
      <c r="BH958" s="67"/>
      <c r="BI958" s="67"/>
      <c r="BJ958" s="67"/>
      <c r="BK958" s="67"/>
      <c r="BL958" s="67"/>
      <c r="BM958" s="67"/>
      <c r="BN958" s="67"/>
      <c r="BO958" s="67"/>
      <c r="BP958" s="67"/>
      <c r="BQ958" s="67"/>
      <c r="BR958" s="67"/>
      <c r="BS958" s="67"/>
      <c r="BT958" s="67"/>
      <c r="BU958" s="67"/>
      <c r="BV958" s="67"/>
      <c r="BW958" s="67"/>
      <c r="BX958" s="67"/>
      <c r="BY958" s="67"/>
      <c r="BZ958" s="67"/>
      <c r="CA958" s="67"/>
      <c r="CB958" s="67"/>
      <c r="CC958" s="67"/>
      <c r="CD958" s="67"/>
      <c r="CE958" s="67"/>
      <c r="CF958" s="67"/>
      <c r="CG958" s="67"/>
      <c r="CH958" s="67"/>
      <c r="CI958" s="67"/>
      <c r="CJ958" s="67"/>
      <c r="CK958" s="67"/>
      <c r="CL958" s="67"/>
      <c r="CM958" s="67"/>
      <c r="CN958" s="67"/>
      <c r="CO958" s="67"/>
    </row>
    <row r="959" spans="1:93" ht="14.25" customHeight="1">
      <c r="A959" s="67"/>
      <c r="B959" s="67"/>
      <c r="C959" s="67"/>
      <c r="D959" s="67"/>
      <c r="E959" s="67"/>
      <c r="F959" s="67"/>
      <c r="G959" s="67"/>
      <c r="H959" s="67"/>
      <c r="I959" s="67"/>
      <c r="J959" s="67"/>
      <c r="K959" s="67"/>
      <c r="L959" s="67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67"/>
      <c r="X959" s="67"/>
      <c r="Y959" s="67"/>
      <c r="Z959" s="67"/>
      <c r="AA959" s="67"/>
      <c r="AB959" s="67"/>
      <c r="AC959" s="67"/>
      <c r="AD959" s="67"/>
      <c r="AE959" s="67"/>
      <c r="AF959" s="67"/>
      <c r="AG959" s="67"/>
      <c r="AH959" s="67"/>
      <c r="AI959" s="67"/>
      <c r="AJ959" s="67"/>
      <c r="AK959" s="67"/>
      <c r="AL959" s="67"/>
      <c r="AM959" s="67"/>
      <c r="AN959" s="67"/>
      <c r="AO959" s="67"/>
      <c r="AP959" s="67"/>
      <c r="AQ959" s="67"/>
      <c r="AR959" s="67"/>
      <c r="AS959" s="67"/>
      <c r="AT959" s="67"/>
      <c r="AU959" s="67"/>
      <c r="AV959" s="67"/>
      <c r="AW959" s="67"/>
      <c r="AX959" s="67"/>
      <c r="AY959" s="67"/>
      <c r="AZ959" s="67"/>
      <c r="BA959" s="67"/>
      <c r="BB959" s="67"/>
      <c r="BC959" s="67"/>
      <c r="BD959" s="67"/>
      <c r="BE959" s="67"/>
      <c r="BF959" s="67"/>
      <c r="BG959" s="67"/>
      <c r="BH959" s="67"/>
      <c r="BI959" s="67"/>
      <c r="BJ959" s="67"/>
      <c r="BK959" s="67"/>
      <c r="BL959" s="67"/>
      <c r="BM959" s="67"/>
      <c r="BN959" s="67"/>
      <c r="BO959" s="67"/>
      <c r="BP959" s="67"/>
      <c r="BQ959" s="67"/>
      <c r="BR959" s="67"/>
      <c r="BS959" s="67"/>
      <c r="BT959" s="67"/>
      <c r="BU959" s="67"/>
      <c r="BV959" s="67"/>
      <c r="BW959" s="67"/>
      <c r="BX959" s="67"/>
      <c r="BY959" s="67"/>
      <c r="BZ959" s="67"/>
      <c r="CA959" s="67"/>
      <c r="CB959" s="67"/>
      <c r="CC959" s="67"/>
      <c r="CD959" s="67"/>
      <c r="CE959" s="67"/>
      <c r="CF959" s="67"/>
      <c r="CG959" s="67"/>
      <c r="CH959" s="67"/>
      <c r="CI959" s="67"/>
      <c r="CJ959" s="67"/>
      <c r="CK959" s="67"/>
      <c r="CL959" s="67"/>
      <c r="CM959" s="67"/>
      <c r="CN959" s="67"/>
      <c r="CO959" s="67"/>
    </row>
    <row r="960" spans="1:93" ht="14.25" customHeight="1">
      <c r="A960" s="67"/>
      <c r="B960" s="67"/>
      <c r="C960" s="67"/>
      <c r="D960" s="67"/>
      <c r="E960" s="67"/>
      <c r="F960" s="67"/>
      <c r="G960" s="67"/>
      <c r="H960" s="67"/>
      <c r="I960" s="67"/>
      <c r="J960" s="67"/>
      <c r="K960" s="67"/>
      <c r="L960" s="67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67"/>
      <c r="X960" s="67"/>
      <c r="Y960" s="67"/>
      <c r="Z960" s="67"/>
      <c r="AA960" s="67"/>
      <c r="AB960" s="67"/>
      <c r="AC960" s="67"/>
      <c r="AD960" s="67"/>
      <c r="AE960" s="67"/>
      <c r="AF960" s="67"/>
      <c r="AG960" s="67"/>
      <c r="AH960" s="67"/>
      <c r="AI960" s="67"/>
      <c r="AJ960" s="67"/>
      <c r="AK960" s="67"/>
      <c r="AL960" s="67"/>
      <c r="AM960" s="67"/>
      <c r="AN960" s="67"/>
      <c r="AO960" s="67"/>
      <c r="AP960" s="67"/>
      <c r="AQ960" s="67"/>
      <c r="AR960" s="67"/>
      <c r="AS960" s="67"/>
      <c r="AT960" s="67"/>
      <c r="AU960" s="67"/>
      <c r="AV960" s="67"/>
      <c r="AW960" s="67"/>
      <c r="AX960" s="67"/>
      <c r="AY960" s="67"/>
      <c r="AZ960" s="67"/>
      <c r="BA960" s="67"/>
      <c r="BB960" s="67"/>
      <c r="BC960" s="67"/>
      <c r="BD960" s="67"/>
      <c r="BE960" s="67"/>
      <c r="BF960" s="67"/>
      <c r="BG960" s="67"/>
      <c r="BH960" s="67"/>
      <c r="BI960" s="67"/>
      <c r="BJ960" s="67"/>
      <c r="BK960" s="67"/>
      <c r="BL960" s="67"/>
      <c r="BM960" s="67"/>
      <c r="BN960" s="67"/>
      <c r="BO960" s="67"/>
      <c r="BP960" s="67"/>
      <c r="BQ960" s="67"/>
      <c r="BR960" s="67"/>
      <c r="BS960" s="67"/>
      <c r="BT960" s="67"/>
      <c r="BU960" s="67"/>
      <c r="BV960" s="67"/>
      <c r="BW960" s="67"/>
      <c r="BX960" s="67"/>
      <c r="BY960" s="67"/>
      <c r="BZ960" s="67"/>
      <c r="CA960" s="67"/>
      <c r="CB960" s="67"/>
      <c r="CC960" s="67"/>
      <c r="CD960" s="67"/>
      <c r="CE960" s="67"/>
      <c r="CF960" s="67"/>
      <c r="CG960" s="67"/>
      <c r="CH960" s="67"/>
      <c r="CI960" s="67"/>
      <c r="CJ960" s="67"/>
      <c r="CK960" s="67"/>
      <c r="CL960" s="67"/>
      <c r="CM960" s="67"/>
      <c r="CN960" s="67"/>
      <c r="CO960" s="67"/>
    </row>
    <row r="961" spans="1:93" ht="14.25" customHeight="1">
      <c r="A961" s="67"/>
      <c r="B961" s="67"/>
      <c r="C961" s="67"/>
      <c r="D961" s="67"/>
      <c r="E961" s="67"/>
      <c r="F961" s="67"/>
      <c r="G961" s="67"/>
      <c r="H961" s="67"/>
      <c r="I961" s="67"/>
      <c r="J961" s="67"/>
      <c r="K961" s="67"/>
      <c r="L961" s="67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67"/>
      <c r="X961" s="67"/>
      <c r="Y961" s="67"/>
      <c r="Z961" s="67"/>
      <c r="AA961" s="67"/>
      <c r="AB961" s="67"/>
      <c r="AC961" s="67"/>
      <c r="AD961" s="67"/>
      <c r="AE961" s="67"/>
      <c r="AF961" s="67"/>
      <c r="AG961" s="67"/>
      <c r="AH961" s="67"/>
      <c r="AI961" s="67"/>
      <c r="AJ961" s="67"/>
      <c r="AK961" s="67"/>
      <c r="AL961" s="67"/>
      <c r="AM961" s="67"/>
      <c r="AN961" s="67"/>
      <c r="AO961" s="67"/>
      <c r="AP961" s="67"/>
      <c r="AQ961" s="67"/>
      <c r="AR961" s="67"/>
      <c r="AS961" s="67"/>
      <c r="AT961" s="67"/>
      <c r="AU961" s="67"/>
      <c r="AV961" s="67"/>
      <c r="AW961" s="67"/>
      <c r="AX961" s="67"/>
      <c r="AY961" s="67"/>
      <c r="AZ961" s="67"/>
      <c r="BA961" s="67"/>
      <c r="BB961" s="67"/>
      <c r="BC961" s="67"/>
      <c r="BD961" s="67"/>
      <c r="BE961" s="67"/>
      <c r="BF961" s="67"/>
      <c r="BG961" s="67"/>
      <c r="BH961" s="67"/>
      <c r="BI961" s="67"/>
      <c r="BJ961" s="67"/>
      <c r="BK961" s="67"/>
      <c r="BL961" s="67"/>
      <c r="BM961" s="67"/>
      <c r="BN961" s="67"/>
      <c r="BO961" s="67"/>
      <c r="BP961" s="67"/>
      <c r="BQ961" s="67"/>
      <c r="BR961" s="67"/>
      <c r="BS961" s="67"/>
      <c r="BT961" s="67"/>
      <c r="BU961" s="67"/>
      <c r="BV961" s="67"/>
      <c r="BW961" s="67"/>
      <c r="BX961" s="67"/>
      <c r="BY961" s="67"/>
      <c r="BZ961" s="67"/>
      <c r="CA961" s="67"/>
      <c r="CB961" s="67"/>
      <c r="CC961" s="67"/>
      <c r="CD961" s="67"/>
      <c r="CE961" s="67"/>
      <c r="CF961" s="67"/>
      <c r="CG961" s="67"/>
      <c r="CH961" s="67"/>
      <c r="CI961" s="67"/>
      <c r="CJ961" s="67"/>
      <c r="CK961" s="67"/>
      <c r="CL961" s="67"/>
      <c r="CM961" s="67"/>
      <c r="CN961" s="67"/>
      <c r="CO961" s="67"/>
    </row>
    <row r="962" spans="1:93" ht="14.25" customHeight="1">
      <c r="A962" s="67"/>
      <c r="B962" s="67"/>
      <c r="C962" s="67"/>
      <c r="D962" s="67"/>
      <c r="E962" s="67"/>
      <c r="F962" s="67"/>
      <c r="G962" s="67"/>
      <c r="H962" s="67"/>
      <c r="I962" s="67"/>
      <c r="J962" s="67"/>
      <c r="K962" s="67"/>
      <c r="L962" s="67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67"/>
      <c r="X962" s="67"/>
      <c r="Y962" s="67"/>
      <c r="Z962" s="67"/>
      <c r="AA962" s="67"/>
      <c r="AB962" s="67"/>
      <c r="AC962" s="67"/>
      <c r="AD962" s="67"/>
      <c r="AE962" s="67"/>
      <c r="AF962" s="67"/>
      <c r="AG962" s="67"/>
      <c r="AH962" s="67"/>
      <c r="AI962" s="67"/>
      <c r="AJ962" s="67"/>
      <c r="AK962" s="67"/>
      <c r="AL962" s="67"/>
      <c r="AM962" s="67"/>
      <c r="AN962" s="67"/>
      <c r="AO962" s="67"/>
      <c r="AP962" s="67"/>
      <c r="AQ962" s="67"/>
      <c r="AR962" s="67"/>
      <c r="AS962" s="67"/>
      <c r="AT962" s="67"/>
      <c r="AU962" s="67"/>
      <c r="AV962" s="67"/>
      <c r="AW962" s="67"/>
      <c r="AX962" s="67"/>
      <c r="AY962" s="67"/>
      <c r="AZ962" s="67"/>
      <c r="BA962" s="67"/>
      <c r="BB962" s="67"/>
      <c r="BC962" s="67"/>
      <c r="BD962" s="67"/>
      <c r="BE962" s="67"/>
      <c r="BF962" s="67"/>
      <c r="BG962" s="67"/>
      <c r="BH962" s="67"/>
      <c r="BI962" s="67"/>
      <c r="BJ962" s="67"/>
      <c r="BK962" s="67"/>
      <c r="BL962" s="67"/>
      <c r="BM962" s="67"/>
      <c r="BN962" s="67"/>
      <c r="BO962" s="67"/>
      <c r="BP962" s="67"/>
      <c r="BQ962" s="67"/>
      <c r="BR962" s="67"/>
      <c r="BS962" s="67"/>
      <c r="BT962" s="67"/>
      <c r="BU962" s="67"/>
      <c r="BV962" s="67"/>
      <c r="BW962" s="67"/>
      <c r="BX962" s="67"/>
      <c r="BY962" s="67"/>
      <c r="BZ962" s="67"/>
      <c r="CA962" s="67"/>
      <c r="CB962" s="67"/>
      <c r="CC962" s="67"/>
      <c r="CD962" s="67"/>
      <c r="CE962" s="67"/>
      <c r="CF962" s="67"/>
      <c r="CG962" s="67"/>
      <c r="CH962" s="67"/>
      <c r="CI962" s="67"/>
      <c r="CJ962" s="67"/>
      <c r="CK962" s="67"/>
      <c r="CL962" s="67"/>
      <c r="CM962" s="67"/>
      <c r="CN962" s="67"/>
      <c r="CO962" s="67"/>
    </row>
    <row r="963" spans="1:93" ht="14.25" customHeight="1">
      <c r="A963" s="67"/>
      <c r="B963" s="67"/>
      <c r="C963" s="67"/>
      <c r="D963" s="67"/>
      <c r="E963" s="67"/>
      <c r="F963" s="67"/>
      <c r="G963" s="67"/>
      <c r="H963" s="67"/>
      <c r="I963" s="67"/>
      <c r="J963" s="67"/>
      <c r="K963" s="67"/>
      <c r="L963" s="67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67"/>
      <c r="X963" s="67"/>
      <c r="Y963" s="67"/>
      <c r="Z963" s="67"/>
      <c r="AA963" s="67"/>
      <c r="AB963" s="67"/>
      <c r="AC963" s="67"/>
      <c r="AD963" s="67"/>
      <c r="AE963" s="67"/>
      <c r="AF963" s="67"/>
      <c r="AG963" s="67"/>
      <c r="AH963" s="67"/>
      <c r="AI963" s="67"/>
      <c r="AJ963" s="67"/>
      <c r="AK963" s="67"/>
      <c r="AL963" s="67"/>
      <c r="AM963" s="67"/>
      <c r="AN963" s="67"/>
      <c r="AO963" s="67"/>
      <c r="AP963" s="67"/>
      <c r="AQ963" s="67"/>
      <c r="AR963" s="67"/>
      <c r="AS963" s="67"/>
      <c r="AT963" s="67"/>
      <c r="AU963" s="67"/>
      <c r="AV963" s="67"/>
      <c r="AW963" s="67"/>
      <c r="AX963" s="67"/>
      <c r="AY963" s="67"/>
      <c r="AZ963" s="67"/>
      <c r="BA963" s="67"/>
      <c r="BB963" s="67"/>
      <c r="BC963" s="67"/>
      <c r="BD963" s="67"/>
      <c r="BE963" s="67"/>
      <c r="BF963" s="67"/>
      <c r="BG963" s="67"/>
      <c r="BH963" s="67"/>
      <c r="BI963" s="67"/>
      <c r="BJ963" s="67"/>
      <c r="BK963" s="67"/>
      <c r="BL963" s="67"/>
      <c r="BM963" s="67"/>
      <c r="BN963" s="67"/>
      <c r="BO963" s="67"/>
      <c r="BP963" s="67"/>
      <c r="BQ963" s="67"/>
      <c r="BR963" s="67"/>
      <c r="BS963" s="67"/>
      <c r="BT963" s="67"/>
      <c r="BU963" s="67"/>
      <c r="BV963" s="67"/>
      <c r="BW963" s="67"/>
      <c r="BX963" s="67"/>
      <c r="BY963" s="67"/>
      <c r="BZ963" s="67"/>
      <c r="CA963" s="67"/>
      <c r="CB963" s="67"/>
      <c r="CC963" s="67"/>
      <c r="CD963" s="67"/>
      <c r="CE963" s="67"/>
      <c r="CF963" s="67"/>
      <c r="CG963" s="67"/>
      <c r="CH963" s="67"/>
      <c r="CI963" s="67"/>
      <c r="CJ963" s="67"/>
      <c r="CK963" s="67"/>
      <c r="CL963" s="67"/>
      <c r="CM963" s="67"/>
      <c r="CN963" s="67"/>
      <c r="CO963" s="67"/>
    </row>
    <row r="964" spans="1:93" ht="14.25" customHeight="1">
      <c r="A964" s="67"/>
      <c r="B964" s="67"/>
      <c r="C964" s="67"/>
      <c r="D964" s="67"/>
      <c r="E964" s="67"/>
      <c r="F964" s="67"/>
      <c r="G964" s="67"/>
      <c r="H964" s="67"/>
      <c r="I964" s="67"/>
      <c r="J964" s="67"/>
      <c r="K964" s="67"/>
      <c r="L964" s="67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67"/>
      <c r="X964" s="67"/>
      <c r="Y964" s="67"/>
      <c r="Z964" s="67"/>
      <c r="AA964" s="67"/>
      <c r="AB964" s="67"/>
      <c r="AC964" s="67"/>
      <c r="AD964" s="67"/>
      <c r="AE964" s="67"/>
      <c r="AF964" s="67"/>
      <c r="AG964" s="67"/>
      <c r="AH964" s="67"/>
      <c r="AI964" s="67"/>
      <c r="AJ964" s="67"/>
      <c r="AK964" s="67"/>
      <c r="AL964" s="67"/>
      <c r="AM964" s="67"/>
      <c r="AN964" s="67"/>
      <c r="AO964" s="67"/>
      <c r="AP964" s="67"/>
      <c r="AQ964" s="67"/>
      <c r="AR964" s="67"/>
      <c r="AS964" s="67"/>
      <c r="AT964" s="67"/>
      <c r="AU964" s="67"/>
      <c r="AV964" s="67"/>
      <c r="AW964" s="67"/>
      <c r="AX964" s="67"/>
      <c r="AY964" s="67"/>
      <c r="AZ964" s="67"/>
      <c r="BA964" s="67"/>
      <c r="BB964" s="67"/>
      <c r="BC964" s="67"/>
      <c r="BD964" s="67"/>
      <c r="BE964" s="67"/>
      <c r="BF964" s="67"/>
      <c r="BG964" s="67"/>
      <c r="BH964" s="67"/>
      <c r="BI964" s="67"/>
      <c r="BJ964" s="67"/>
      <c r="BK964" s="67"/>
      <c r="BL964" s="67"/>
      <c r="BM964" s="67"/>
      <c r="BN964" s="67"/>
      <c r="BO964" s="67"/>
      <c r="BP964" s="67"/>
      <c r="BQ964" s="67"/>
      <c r="BR964" s="67"/>
      <c r="BS964" s="67"/>
      <c r="BT964" s="67"/>
      <c r="BU964" s="67"/>
      <c r="BV964" s="67"/>
      <c r="BW964" s="67"/>
      <c r="BX964" s="67"/>
      <c r="BY964" s="67"/>
      <c r="BZ964" s="67"/>
      <c r="CA964" s="67"/>
      <c r="CB964" s="67"/>
      <c r="CC964" s="67"/>
      <c r="CD964" s="67"/>
      <c r="CE964" s="67"/>
      <c r="CF964" s="67"/>
      <c r="CG964" s="67"/>
      <c r="CH964" s="67"/>
      <c r="CI964" s="67"/>
      <c r="CJ964" s="67"/>
      <c r="CK964" s="67"/>
      <c r="CL964" s="67"/>
      <c r="CM964" s="67"/>
      <c r="CN964" s="67"/>
      <c r="CO964" s="67"/>
    </row>
    <row r="965" spans="1:93" ht="14.25" customHeight="1">
      <c r="A965" s="67"/>
      <c r="B965" s="67"/>
      <c r="C965" s="67"/>
      <c r="D965" s="67"/>
      <c r="E965" s="67"/>
      <c r="F965" s="67"/>
      <c r="G965" s="67"/>
      <c r="H965" s="67"/>
      <c r="I965" s="67"/>
      <c r="J965" s="67"/>
      <c r="K965" s="67"/>
      <c r="L965" s="67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67"/>
      <c r="X965" s="67"/>
      <c r="Y965" s="67"/>
      <c r="Z965" s="67"/>
      <c r="AA965" s="67"/>
      <c r="AB965" s="67"/>
      <c r="AC965" s="67"/>
      <c r="AD965" s="67"/>
      <c r="AE965" s="67"/>
      <c r="AF965" s="67"/>
      <c r="AG965" s="67"/>
      <c r="AH965" s="67"/>
      <c r="AI965" s="67"/>
      <c r="AJ965" s="67"/>
      <c r="AK965" s="67"/>
      <c r="AL965" s="67"/>
      <c r="AM965" s="67"/>
      <c r="AN965" s="67"/>
      <c r="AO965" s="67"/>
      <c r="AP965" s="67"/>
      <c r="AQ965" s="67"/>
      <c r="AR965" s="67"/>
      <c r="AS965" s="67"/>
      <c r="AT965" s="67"/>
      <c r="AU965" s="67"/>
      <c r="AV965" s="67"/>
      <c r="AW965" s="67"/>
      <c r="AX965" s="67"/>
      <c r="AY965" s="67"/>
      <c r="AZ965" s="67"/>
      <c r="BA965" s="67"/>
      <c r="BB965" s="67"/>
      <c r="BC965" s="67"/>
      <c r="BD965" s="67"/>
      <c r="BE965" s="67"/>
      <c r="BF965" s="67"/>
      <c r="BG965" s="67"/>
      <c r="BH965" s="67"/>
      <c r="BI965" s="67"/>
      <c r="BJ965" s="67"/>
      <c r="BK965" s="67"/>
      <c r="BL965" s="67"/>
      <c r="BM965" s="67"/>
      <c r="BN965" s="67"/>
      <c r="BO965" s="67"/>
      <c r="BP965" s="67"/>
      <c r="BQ965" s="67"/>
      <c r="BR965" s="67"/>
      <c r="BS965" s="67"/>
      <c r="BT965" s="67"/>
      <c r="BU965" s="67"/>
      <c r="BV965" s="67"/>
      <c r="BW965" s="67"/>
      <c r="BX965" s="67"/>
      <c r="BY965" s="67"/>
      <c r="BZ965" s="67"/>
      <c r="CA965" s="67"/>
      <c r="CB965" s="67"/>
      <c r="CC965" s="67"/>
      <c r="CD965" s="67"/>
      <c r="CE965" s="67"/>
      <c r="CF965" s="67"/>
      <c r="CG965" s="67"/>
      <c r="CH965" s="67"/>
      <c r="CI965" s="67"/>
      <c r="CJ965" s="67"/>
      <c r="CK965" s="67"/>
      <c r="CL965" s="67"/>
      <c r="CM965" s="67"/>
      <c r="CN965" s="67"/>
      <c r="CO965" s="67"/>
    </row>
    <row r="966" spans="1:93" ht="14.25" customHeight="1">
      <c r="A966" s="67"/>
      <c r="B966" s="67"/>
      <c r="C966" s="67"/>
      <c r="D966" s="67"/>
      <c r="E966" s="67"/>
      <c r="F966" s="67"/>
      <c r="G966" s="67"/>
      <c r="H966" s="67"/>
      <c r="I966" s="67"/>
      <c r="J966" s="67"/>
      <c r="K966" s="67"/>
      <c r="L966" s="67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67"/>
      <c r="X966" s="67"/>
      <c r="Y966" s="67"/>
      <c r="Z966" s="67"/>
      <c r="AA966" s="67"/>
      <c r="AB966" s="67"/>
      <c r="AC966" s="67"/>
      <c r="AD966" s="67"/>
      <c r="AE966" s="67"/>
      <c r="AF966" s="67"/>
      <c r="AG966" s="67"/>
      <c r="AH966" s="67"/>
      <c r="AI966" s="67"/>
      <c r="AJ966" s="67"/>
      <c r="AK966" s="67"/>
      <c r="AL966" s="67"/>
      <c r="AM966" s="67"/>
      <c r="AN966" s="67"/>
      <c r="AO966" s="67"/>
      <c r="AP966" s="67"/>
      <c r="AQ966" s="67"/>
      <c r="AR966" s="67"/>
      <c r="AS966" s="67"/>
      <c r="AT966" s="67"/>
      <c r="AU966" s="67"/>
      <c r="AV966" s="67"/>
      <c r="AW966" s="67"/>
      <c r="AX966" s="67"/>
      <c r="AY966" s="67"/>
      <c r="AZ966" s="67"/>
      <c r="BA966" s="67"/>
      <c r="BB966" s="67"/>
      <c r="BC966" s="67"/>
      <c r="BD966" s="67"/>
      <c r="BE966" s="67"/>
      <c r="BF966" s="67"/>
      <c r="BG966" s="67"/>
      <c r="BH966" s="67"/>
      <c r="BI966" s="67"/>
      <c r="BJ966" s="67"/>
      <c r="BK966" s="67"/>
      <c r="BL966" s="67"/>
      <c r="BM966" s="67"/>
      <c r="BN966" s="67"/>
      <c r="BO966" s="67"/>
      <c r="BP966" s="67"/>
      <c r="BQ966" s="67"/>
      <c r="BR966" s="67"/>
      <c r="BS966" s="67"/>
      <c r="BT966" s="67"/>
      <c r="BU966" s="67"/>
      <c r="BV966" s="67"/>
      <c r="BW966" s="67"/>
      <c r="BX966" s="67"/>
      <c r="BY966" s="67"/>
      <c r="BZ966" s="67"/>
      <c r="CA966" s="67"/>
      <c r="CB966" s="67"/>
      <c r="CC966" s="67"/>
      <c r="CD966" s="67"/>
      <c r="CE966" s="67"/>
      <c r="CF966" s="67"/>
      <c r="CG966" s="67"/>
      <c r="CH966" s="67"/>
      <c r="CI966" s="67"/>
      <c r="CJ966" s="67"/>
      <c r="CK966" s="67"/>
      <c r="CL966" s="67"/>
      <c r="CM966" s="67"/>
      <c r="CN966" s="67"/>
      <c r="CO966" s="67"/>
    </row>
    <row r="967" spans="1:93" ht="14.25" customHeight="1">
      <c r="A967" s="67"/>
      <c r="B967" s="67"/>
      <c r="C967" s="67"/>
      <c r="D967" s="67"/>
      <c r="E967" s="67"/>
      <c r="F967" s="67"/>
      <c r="G967" s="67"/>
      <c r="H967" s="67"/>
      <c r="I967" s="67"/>
      <c r="J967" s="67"/>
      <c r="K967" s="67"/>
      <c r="L967" s="67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67"/>
      <c r="X967" s="67"/>
      <c r="Y967" s="67"/>
      <c r="Z967" s="67"/>
      <c r="AA967" s="67"/>
      <c r="AB967" s="67"/>
      <c r="AC967" s="67"/>
      <c r="AD967" s="67"/>
      <c r="AE967" s="67"/>
      <c r="AF967" s="67"/>
      <c r="AG967" s="67"/>
      <c r="AH967" s="67"/>
      <c r="AI967" s="67"/>
      <c r="AJ967" s="67"/>
      <c r="AK967" s="67"/>
      <c r="AL967" s="67"/>
      <c r="AM967" s="67"/>
      <c r="AN967" s="67"/>
      <c r="AO967" s="67"/>
      <c r="AP967" s="67"/>
      <c r="AQ967" s="67"/>
      <c r="AR967" s="67"/>
      <c r="AS967" s="67"/>
      <c r="AT967" s="67"/>
      <c r="AU967" s="67"/>
      <c r="AV967" s="67"/>
      <c r="AW967" s="67"/>
      <c r="AX967" s="67"/>
      <c r="AY967" s="67"/>
      <c r="AZ967" s="67"/>
      <c r="BA967" s="67"/>
      <c r="BB967" s="67"/>
      <c r="BC967" s="67"/>
      <c r="BD967" s="67"/>
      <c r="BE967" s="67"/>
      <c r="BF967" s="67"/>
      <c r="BG967" s="67"/>
      <c r="BH967" s="67"/>
      <c r="BI967" s="67"/>
      <c r="BJ967" s="67"/>
      <c r="BK967" s="67"/>
      <c r="BL967" s="67"/>
      <c r="BM967" s="67"/>
      <c r="BN967" s="67"/>
      <c r="BO967" s="67"/>
      <c r="BP967" s="67"/>
      <c r="BQ967" s="67"/>
      <c r="BR967" s="67"/>
      <c r="BS967" s="67"/>
      <c r="BT967" s="67"/>
      <c r="BU967" s="67"/>
      <c r="BV967" s="67"/>
      <c r="BW967" s="67"/>
      <c r="BX967" s="67"/>
      <c r="BY967" s="67"/>
      <c r="BZ967" s="67"/>
      <c r="CA967" s="67"/>
      <c r="CB967" s="67"/>
      <c r="CC967" s="67"/>
      <c r="CD967" s="67"/>
      <c r="CE967" s="67"/>
      <c r="CF967" s="67"/>
      <c r="CG967" s="67"/>
      <c r="CH967" s="67"/>
      <c r="CI967" s="67"/>
      <c r="CJ967" s="67"/>
      <c r="CK967" s="67"/>
      <c r="CL967" s="67"/>
      <c r="CM967" s="67"/>
      <c r="CN967" s="67"/>
      <c r="CO967" s="67"/>
    </row>
    <row r="968" spans="1:93" ht="14.25" customHeight="1">
      <c r="A968" s="67"/>
      <c r="B968" s="67"/>
      <c r="C968" s="67"/>
      <c r="D968" s="67"/>
      <c r="E968" s="67"/>
      <c r="F968" s="67"/>
      <c r="G968" s="67"/>
      <c r="H968" s="67"/>
      <c r="I968" s="67"/>
      <c r="J968" s="67"/>
      <c r="K968" s="67"/>
      <c r="L968" s="67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67"/>
      <c r="X968" s="67"/>
      <c r="Y968" s="67"/>
      <c r="Z968" s="67"/>
      <c r="AA968" s="67"/>
      <c r="AB968" s="67"/>
      <c r="AC968" s="67"/>
      <c r="AD968" s="67"/>
      <c r="AE968" s="67"/>
      <c r="AF968" s="67"/>
      <c r="AG968" s="67"/>
      <c r="AH968" s="67"/>
      <c r="AI968" s="67"/>
      <c r="AJ968" s="67"/>
      <c r="AK968" s="67"/>
      <c r="AL968" s="67"/>
      <c r="AM968" s="67"/>
      <c r="AN968" s="67"/>
      <c r="AO968" s="67"/>
      <c r="AP968" s="67"/>
      <c r="AQ968" s="67"/>
      <c r="AR968" s="67"/>
      <c r="AS968" s="67"/>
      <c r="AT968" s="67"/>
      <c r="AU968" s="67"/>
      <c r="AV968" s="67"/>
      <c r="AW968" s="67"/>
      <c r="AX968" s="67"/>
      <c r="AY968" s="67"/>
      <c r="AZ968" s="67"/>
      <c r="BA968" s="67"/>
      <c r="BB968" s="67"/>
      <c r="BC968" s="67"/>
      <c r="BD968" s="67"/>
      <c r="BE968" s="67"/>
      <c r="BF968" s="67"/>
      <c r="BG968" s="67"/>
      <c r="BH968" s="67"/>
      <c r="BI968" s="67"/>
      <c r="BJ968" s="67"/>
      <c r="BK968" s="67"/>
      <c r="BL968" s="67"/>
      <c r="BM968" s="67"/>
      <c r="BN968" s="67"/>
      <c r="BO968" s="67"/>
      <c r="BP968" s="67"/>
      <c r="BQ968" s="67"/>
      <c r="BR968" s="67"/>
      <c r="BS968" s="67"/>
      <c r="BT968" s="67"/>
      <c r="BU968" s="67"/>
      <c r="BV968" s="67"/>
      <c r="BW968" s="67"/>
      <c r="BX968" s="67"/>
      <c r="BY968" s="67"/>
      <c r="BZ968" s="67"/>
      <c r="CA968" s="67"/>
      <c r="CB968" s="67"/>
      <c r="CC968" s="67"/>
      <c r="CD968" s="67"/>
      <c r="CE968" s="67"/>
      <c r="CF968" s="67"/>
      <c r="CG968" s="67"/>
      <c r="CH968" s="67"/>
      <c r="CI968" s="67"/>
      <c r="CJ968" s="67"/>
      <c r="CK968" s="67"/>
      <c r="CL968" s="67"/>
      <c r="CM968" s="67"/>
      <c r="CN968" s="67"/>
      <c r="CO968" s="67"/>
    </row>
    <row r="969" spans="1:93" ht="14.25" customHeight="1">
      <c r="A969" s="67"/>
      <c r="B969" s="67"/>
      <c r="C969" s="67"/>
      <c r="D969" s="67"/>
      <c r="E969" s="67"/>
      <c r="F969" s="67"/>
      <c r="G969" s="67"/>
      <c r="H969" s="67"/>
      <c r="I969" s="67"/>
      <c r="J969" s="67"/>
      <c r="K969" s="67"/>
      <c r="L969" s="67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67"/>
      <c r="X969" s="67"/>
      <c r="Y969" s="67"/>
      <c r="Z969" s="67"/>
      <c r="AA969" s="67"/>
      <c r="AB969" s="67"/>
      <c r="AC969" s="67"/>
      <c r="AD969" s="67"/>
      <c r="AE969" s="67"/>
      <c r="AF969" s="67"/>
      <c r="AG969" s="67"/>
      <c r="AH969" s="67"/>
      <c r="AI969" s="67"/>
      <c r="AJ969" s="67"/>
      <c r="AK969" s="67"/>
      <c r="AL969" s="67"/>
      <c r="AM969" s="67"/>
      <c r="AN969" s="67"/>
      <c r="AO969" s="67"/>
      <c r="AP969" s="67"/>
      <c r="AQ969" s="67"/>
      <c r="AR969" s="67"/>
      <c r="AS969" s="67"/>
      <c r="AT969" s="67"/>
      <c r="AU969" s="67"/>
      <c r="AV969" s="67"/>
      <c r="AW969" s="67"/>
      <c r="AX969" s="67"/>
      <c r="AY969" s="67"/>
      <c r="AZ969" s="67"/>
      <c r="BA969" s="67"/>
      <c r="BB969" s="67"/>
      <c r="BC969" s="67"/>
      <c r="BD969" s="67"/>
      <c r="BE969" s="67"/>
      <c r="BF969" s="67"/>
      <c r="BG969" s="67"/>
      <c r="BH969" s="67"/>
      <c r="BI969" s="67"/>
      <c r="BJ969" s="67"/>
      <c r="BK969" s="67"/>
      <c r="BL969" s="67"/>
      <c r="BM969" s="67"/>
      <c r="BN969" s="67"/>
      <c r="BO969" s="67"/>
      <c r="BP969" s="67"/>
      <c r="BQ969" s="67"/>
      <c r="BR969" s="67"/>
      <c r="BS969" s="67"/>
      <c r="BT969" s="67"/>
      <c r="BU969" s="67"/>
      <c r="BV969" s="67"/>
      <c r="BW969" s="67"/>
      <c r="BX969" s="67"/>
      <c r="BY969" s="67"/>
      <c r="BZ969" s="67"/>
      <c r="CA969" s="67"/>
      <c r="CB969" s="67"/>
      <c r="CC969" s="67"/>
      <c r="CD969" s="67"/>
      <c r="CE969" s="67"/>
      <c r="CF969" s="67"/>
      <c r="CG969" s="67"/>
      <c r="CH969" s="67"/>
      <c r="CI969" s="67"/>
      <c r="CJ969" s="67"/>
      <c r="CK969" s="67"/>
      <c r="CL969" s="67"/>
      <c r="CM969" s="67"/>
      <c r="CN969" s="67"/>
      <c r="CO969" s="67"/>
    </row>
    <row r="970" spans="1:93" ht="14.25" customHeight="1">
      <c r="A970" s="67"/>
      <c r="B970" s="67"/>
      <c r="C970" s="67"/>
      <c r="D970" s="67"/>
      <c r="E970" s="67"/>
      <c r="F970" s="67"/>
      <c r="G970" s="67"/>
      <c r="H970" s="67"/>
      <c r="I970" s="67"/>
      <c r="J970" s="67"/>
      <c r="K970" s="67"/>
      <c r="L970" s="67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67"/>
      <c r="X970" s="67"/>
      <c r="Y970" s="67"/>
      <c r="Z970" s="67"/>
      <c r="AA970" s="67"/>
      <c r="AB970" s="67"/>
      <c r="AC970" s="67"/>
      <c r="AD970" s="67"/>
      <c r="AE970" s="67"/>
      <c r="AF970" s="67"/>
      <c r="AG970" s="67"/>
      <c r="AH970" s="67"/>
      <c r="AI970" s="67"/>
      <c r="AJ970" s="67"/>
      <c r="AK970" s="67"/>
      <c r="AL970" s="67"/>
      <c r="AM970" s="67"/>
      <c r="AN970" s="67"/>
      <c r="AO970" s="67"/>
      <c r="AP970" s="67"/>
      <c r="AQ970" s="67"/>
      <c r="AR970" s="67"/>
      <c r="AS970" s="67"/>
      <c r="AT970" s="67"/>
      <c r="AU970" s="67"/>
      <c r="AV970" s="67"/>
      <c r="AW970" s="67"/>
      <c r="AX970" s="67"/>
      <c r="AY970" s="67"/>
      <c r="AZ970" s="67"/>
      <c r="BA970" s="67"/>
      <c r="BB970" s="67"/>
      <c r="BC970" s="67"/>
      <c r="BD970" s="67"/>
      <c r="BE970" s="67"/>
      <c r="BF970" s="67"/>
      <c r="BG970" s="67"/>
      <c r="BH970" s="67"/>
      <c r="BI970" s="67"/>
      <c r="BJ970" s="67"/>
      <c r="BK970" s="67"/>
      <c r="BL970" s="67"/>
      <c r="BM970" s="67"/>
      <c r="BN970" s="67"/>
      <c r="BO970" s="67"/>
      <c r="BP970" s="67"/>
      <c r="BQ970" s="67"/>
      <c r="BR970" s="67"/>
      <c r="BS970" s="67"/>
      <c r="BT970" s="67"/>
      <c r="BU970" s="67"/>
      <c r="BV970" s="67"/>
      <c r="BW970" s="67"/>
      <c r="BX970" s="67"/>
      <c r="BY970" s="67"/>
      <c r="BZ970" s="67"/>
      <c r="CA970" s="67"/>
      <c r="CB970" s="67"/>
      <c r="CC970" s="67"/>
      <c r="CD970" s="67"/>
      <c r="CE970" s="67"/>
      <c r="CF970" s="67"/>
      <c r="CG970" s="67"/>
      <c r="CH970" s="67"/>
      <c r="CI970" s="67"/>
      <c r="CJ970" s="67"/>
      <c r="CK970" s="67"/>
      <c r="CL970" s="67"/>
      <c r="CM970" s="67"/>
      <c r="CN970" s="67"/>
      <c r="CO970" s="67"/>
    </row>
    <row r="971" spans="1:93" ht="14.25" customHeight="1">
      <c r="A971" s="67"/>
      <c r="B971" s="67"/>
      <c r="C971" s="67"/>
      <c r="D971" s="67"/>
      <c r="E971" s="67"/>
      <c r="F971" s="67"/>
      <c r="G971" s="67"/>
      <c r="H971" s="67"/>
      <c r="I971" s="67"/>
      <c r="J971" s="67"/>
      <c r="K971" s="67"/>
      <c r="L971" s="67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67"/>
      <c r="X971" s="67"/>
      <c r="Y971" s="67"/>
      <c r="Z971" s="67"/>
      <c r="AA971" s="67"/>
      <c r="AB971" s="67"/>
      <c r="AC971" s="67"/>
      <c r="AD971" s="67"/>
      <c r="AE971" s="67"/>
      <c r="AF971" s="67"/>
      <c r="AG971" s="67"/>
      <c r="AH971" s="67"/>
      <c r="AI971" s="67"/>
      <c r="AJ971" s="67"/>
      <c r="AK971" s="67"/>
      <c r="AL971" s="67"/>
      <c r="AM971" s="67"/>
      <c r="AN971" s="67"/>
      <c r="AO971" s="67"/>
      <c r="AP971" s="67"/>
      <c r="AQ971" s="67"/>
      <c r="AR971" s="67"/>
      <c r="AS971" s="67"/>
      <c r="AT971" s="67"/>
      <c r="AU971" s="67"/>
      <c r="AV971" s="67"/>
      <c r="AW971" s="67"/>
      <c r="AX971" s="67"/>
      <c r="AY971" s="67"/>
      <c r="AZ971" s="67"/>
      <c r="BA971" s="67"/>
      <c r="BB971" s="67"/>
      <c r="BC971" s="67"/>
      <c r="BD971" s="67"/>
      <c r="BE971" s="67"/>
      <c r="BF971" s="67"/>
      <c r="BG971" s="67"/>
      <c r="BH971" s="67"/>
      <c r="BI971" s="67"/>
      <c r="BJ971" s="67"/>
      <c r="BK971" s="67"/>
      <c r="BL971" s="67"/>
      <c r="BM971" s="67"/>
      <c r="BN971" s="67"/>
      <c r="BO971" s="67"/>
      <c r="BP971" s="67"/>
      <c r="BQ971" s="67"/>
      <c r="BR971" s="67"/>
      <c r="BS971" s="67"/>
      <c r="BT971" s="67"/>
      <c r="BU971" s="67"/>
      <c r="BV971" s="67"/>
      <c r="BW971" s="67"/>
      <c r="BX971" s="67"/>
      <c r="BY971" s="67"/>
      <c r="BZ971" s="67"/>
      <c r="CA971" s="67"/>
      <c r="CB971" s="67"/>
      <c r="CC971" s="67"/>
      <c r="CD971" s="67"/>
      <c r="CE971" s="67"/>
      <c r="CF971" s="67"/>
      <c r="CG971" s="67"/>
      <c r="CH971" s="67"/>
      <c r="CI971" s="67"/>
      <c r="CJ971" s="67"/>
      <c r="CK971" s="67"/>
      <c r="CL971" s="67"/>
      <c r="CM971" s="67"/>
      <c r="CN971" s="67"/>
      <c r="CO971" s="67"/>
    </row>
    <row r="972" spans="1:93" ht="14.25" customHeight="1">
      <c r="A972" s="67"/>
      <c r="B972" s="67"/>
      <c r="C972" s="67"/>
      <c r="D972" s="67"/>
      <c r="E972" s="67"/>
      <c r="F972" s="67"/>
      <c r="G972" s="67"/>
      <c r="H972" s="67"/>
      <c r="I972" s="67"/>
      <c r="J972" s="67"/>
      <c r="K972" s="67"/>
      <c r="L972" s="67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67"/>
      <c r="X972" s="67"/>
      <c r="Y972" s="67"/>
      <c r="Z972" s="67"/>
      <c r="AA972" s="67"/>
      <c r="AB972" s="67"/>
      <c r="AC972" s="67"/>
      <c r="AD972" s="67"/>
      <c r="AE972" s="67"/>
      <c r="AF972" s="67"/>
      <c r="AG972" s="67"/>
      <c r="AH972" s="67"/>
      <c r="AI972" s="67"/>
      <c r="AJ972" s="67"/>
      <c r="AK972" s="67"/>
      <c r="AL972" s="67"/>
      <c r="AM972" s="67"/>
      <c r="AN972" s="67"/>
      <c r="AO972" s="67"/>
      <c r="AP972" s="67"/>
      <c r="AQ972" s="67"/>
      <c r="AR972" s="67"/>
      <c r="AS972" s="67"/>
      <c r="AT972" s="67"/>
      <c r="AU972" s="67"/>
      <c r="AV972" s="67"/>
      <c r="AW972" s="67"/>
      <c r="AX972" s="67"/>
      <c r="AY972" s="67"/>
      <c r="AZ972" s="67"/>
      <c r="BA972" s="67"/>
      <c r="BB972" s="67"/>
      <c r="BC972" s="67"/>
      <c r="BD972" s="67"/>
      <c r="BE972" s="67"/>
      <c r="BF972" s="67"/>
      <c r="BG972" s="67"/>
      <c r="BH972" s="67"/>
      <c r="BI972" s="67"/>
      <c r="BJ972" s="67"/>
      <c r="BK972" s="67"/>
      <c r="BL972" s="67"/>
      <c r="BM972" s="67"/>
      <c r="BN972" s="67"/>
      <c r="BO972" s="67"/>
      <c r="BP972" s="67"/>
      <c r="BQ972" s="67"/>
      <c r="BR972" s="67"/>
      <c r="BS972" s="67"/>
      <c r="BT972" s="67"/>
      <c r="BU972" s="67"/>
      <c r="BV972" s="67"/>
      <c r="BW972" s="67"/>
      <c r="BX972" s="67"/>
      <c r="BY972" s="67"/>
      <c r="BZ972" s="67"/>
      <c r="CA972" s="67"/>
      <c r="CB972" s="67"/>
      <c r="CC972" s="67"/>
      <c r="CD972" s="67"/>
      <c r="CE972" s="67"/>
      <c r="CF972" s="67"/>
      <c r="CG972" s="67"/>
      <c r="CH972" s="67"/>
      <c r="CI972" s="67"/>
      <c r="CJ972" s="67"/>
      <c r="CK972" s="67"/>
      <c r="CL972" s="67"/>
      <c r="CM972" s="67"/>
      <c r="CN972" s="67"/>
      <c r="CO972" s="67"/>
    </row>
    <row r="973" spans="1:93" ht="14.25" customHeight="1">
      <c r="A973" s="67"/>
      <c r="B973" s="67"/>
      <c r="C973" s="67"/>
      <c r="D973" s="67"/>
      <c r="E973" s="67"/>
      <c r="F973" s="67"/>
      <c r="G973" s="67"/>
      <c r="H973" s="67"/>
      <c r="I973" s="67"/>
      <c r="J973" s="67"/>
      <c r="K973" s="67"/>
      <c r="L973" s="67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67"/>
      <c r="X973" s="67"/>
      <c r="Y973" s="67"/>
      <c r="Z973" s="67"/>
      <c r="AA973" s="67"/>
      <c r="AB973" s="67"/>
      <c r="AC973" s="67"/>
      <c r="AD973" s="67"/>
      <c r="AE973" s="67"/>
      <c r="AF973" s="67"/>
      <c r="AG973" s="67"/>
      <c r="AH973" s="67"/>
      <c r="AI973" s="67"/>
      <c r="AJ973" s="67"/>
      <c r="AK973" s="67"/>
      <c r="AL973" s="67"/>
      <c r="AM973" s="67"/>
      <c r="AN973" s="67"/>
      <c r="AO973" s="67"/>
      <c r="AP973" s="67"/>
      <c r="AQ973" s="67"/>
      <c r="AR973" s="67"/>
      <c r="AS973" s="67"/>
      <c r="AT973" s="67"/>
      <c r="AU973" s="67"/>
      <c r="AV973" s="67"/>
      <c r="AW973" s="67"/>
      <c r="AX973" s="67"/>
      <c r="AY973" s="67"/>
      <c r="AZ973" s="67"/>
      <c r="BA973" s="67"/>
      <c r="BB973" s="67"/>
      <c r="BC973" s="67"/>
      <c r="BD973" s="67"/>
      <c r="BE973" s="67"/>
      <c r="BF973" s="67"/>
      <c r="BG973" s="67"/>
      <c r="BH973" s="67"/>
      <c r="BI973" s="67"/>
      <c r="BJ973" s="67"/>
      <c r="BK973" s="67"/>
      <c r="BL973" s="67"/>
      <c r="BM973" s="67"/>
      <c r="BN973" s="67"/>
      <c r="BO973" s="67"/>
      <c r="BP973" s="67"/>
      <c r="BQ973" s="67"/>
      <c r="BR973" s="67"/>
      <c r="BS973" s="67"/>
      <c r="BT973" s="67"/>
      <c r="BU973" s="67"/>
      <c r="BV973" s="67"/>
      <c r="BW973" s="67"/>
      <c r="BX973" s="67"/>
      <c r="BY973" s="67"/>
      <c r="BZ973" s="67"/>
      <c r="CA973" s="67"/>
      <c r="CB973" s="67"/>
      <c r="CC973" s="67"/>
      <c r="CD973" s="67"/>
      <c r="CE973" s="67"/>
      <c r="CF973" s="67"/>
      <c r="CG973" s="67"/>
      <c r="CH973" s="67"/>
      <c r="CI973" s="67"/>
      <c r="CJ973" s="67"/>
      <c r="CK973" s="67"/>
      <c r="CL973" s="67"/>
      <c r="CM973" s="67"/>
      <c r="CN973" s="67"/>
      <c r="CO973" s="67"/>
    </row>
    <row r="974" spans="1:93" ht="14.25" customHeight="1">
      <c r="A974" s="67"/>
      <c r="B974" s="67"/>
      <c r="C974" s="67"/>
      <c r="D974" s="67"/>
      <c r="E974" s="67"/>
      <c r="F974" s="67"/>
      <c r="G974" s="67"/>
      <c r="H974" s="67"/>
      <c r="I974" s="67"/>
      <c r="J974" s="67"/>
      <c r="K974" s="67"/>
      <c r="L974" s="67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67"/>
      <c r="X974" s="67"/>
      <c r="Y974" s="67"/>
      <c r="Z974" s="67"/>
      <c r="AA974" s="67"/>
      <c r="AB974" s="67"/>
      <c r="AC974" s="67"/>
      <c r="AD974" s="67"/>
      <c r="AE974" s="67"/>
      <c r="AF974" s="67"/>
      <c r="AG974" s="67"/>
      <c r="AH974" s="67"/>
      <c r="AI974" s="67"/>
      <c r="AJ974" s="67"/>
      <c r="AK974" s="67"/>
      <c r="AL974" s="67"/>
      <c r="AM974" s="67"/>
      <c r="AN974" s="67"/>
      <c r="AO974" s="67"/>
      <c r="AP974" s="67"/>
      <c r="AQ974" s="67"/>
      <c r="AR974" s="67"/>
      <c r="AS974" s="67"/>
      <c r="AT974" s="67"/>
      <c r="AU974" s="67"/>
      <c r="AV974" s="67"/>
      <c r="AW974" s="67"/>
      <c r="AX974" s="67"/>
      <c r="AY974" s="67"/>
      <c r="AZ974" s="67"/>
      <c r="BA974" s="67"/>
      <c r="BB974" s="67"/>
      <c r="BC974" s="67"/>
      <c r="BD974" s="67"/>
      <c r="BE974" s="67"/>
      <c r="BF974" s="67"/>
      <c r="BG974" s="67"/>
      <c r="BH974" s="67"/>
      <c r="BI974" s="67"/>
      <c r="BJ974" s="67"/>
      <c r="BK974" s="67"/>
      <c r="BL974" s="67"/>
      <c r="BM974" s="67"/>
      <c r="BN974" s="67"/>
      <c r="BO974" s="67"/>
      <c r="BP974" s="67"/>
      <c r="BQ974" s="67"/>
      <c r="BR974" s="67"/>
      <c r="BS974" s="67"/>
      <c r="BT974" s="67"/>
      <c r="BU974" s="67"/>
      <c r="BV974" s="67"/>
      <c r="BW974" s="67"/>
      <c r="BX974" s="67"/>
      <c r="BY974" s="67"/>
      <c r="BZ974" s="67"/>
      <c r="CA974" s="67"/>
      <c r="CB974" s="67"/>
      <c r="CC974" s="67"/>
      <c r="CD974" s="67"/>
      <c r="CE974" s="67"/>
      <c r="CF974" s="67"/>
      <c r="CG974" s="67"/>
      <c r="CH974" s="67"/>
      <c r="CI974" s="67"/>
      <c r="CJ974" s="67"/>
      <c r="CK974" s="67"/>
      <c r="CL974" s="67"/>
      <c r="CM974" s="67"/>
      <c r="CN974" s="67"/>
      <c r="CO974" s="67"/>
    </row>
    <row r="975" spans="1:93" ht="14.25" customHeight="1">
      <c r="A975" s="67"/>
      <c r="B975" s="67"/>
      <c r="C975" s="67"/>
      <c r="D975" s="67"/>
      <c r="E975" s="67"/>
      <c r="F975" s="67"/>
      <c r="G975" s="67"/>
      <c r="H975" s="67"/>
      <c r="I975" s="67"/>
      <c r="J975" s="67"/>
      <c r="K975" s="67"/>
      <c r="L975" s="67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67"/>
      <c r="X975" s="67"/>
      <c r="Y975" s="67"/>
      <c r="Z975" s="67"/>
      <c r="AA975" s="67"/>
      <c r="AB975" s="67"/>
      <c r="AC975" s="67"/>
      <c r="AD975" s="67"/>
      <c r="AE975" s="67"/>
      <c r="AF975" s="67"/>
      <c r="AG975" s="67"/>
      <c r="AH975" s="67"/>
      <c r="AI975" s="67"/>
      <c r="AJ975" s="67"/>
      <c r="AK975" s="67"/>
      <c r="AL975" s="67"/>
      <c r="AM975" s="67"/>
      <c r="AN975" s="67"/>
      <c r="AO975" s="67"/>
      <c r="AP975" s="67"/>
      <c r="AQ975" s="67"/>
      <c r="AR975" s="67"/>
      <c r="AS975" s="67"/>
      <c r="AT975" s="67"/>
      <c r="AU975" s="67"/>
      <c r="AV975" s="67"/>
      <c r="AW975" s="67"/>
      <c r="AX975" s="67"/>
      <c r="AY975" s="67"/>
      <c r="AZ975" s="67"/>
      <c r="BA975" s="67"/>
      <c r="BB975" s="67"/>
      <c r="BC975" s="67"/>
      <c r="BD975" s="67"/>
      <c r="BE975" s="67"/>
      <c r="BF975" s="67"/>
      <c r="BG975" s="67"/>
      <c r="BH975" s="67"/>
      <c r="BI975" s="67"/>
      <c r="BJ975" s="67"/>
      <c r="BK975" s="67"/>
      <c r="BL975" s="67"/>
      <c r="BM975" s="67"/>
      <c r="BN975" s="67"/>
      <c r="BO975" s="67"/>
      <c r="BP975" s="67"/>
      <c r="BQ975" s="67"/>
      <c r="BR975" s="67"/>
      <c r="BS975" s="67"/>
      <c r="BT975" s="67"/>
      <c r="BU975" s="67"/>
      <c r="BV975" s="67"/>
      <c r="BW975" s="67"/>
      <c r="BX975" s="67"/>
      <c r="BY975" s="67"/>
      <c r="BZ975" s="67"/>
      <c r="CA975" s="67"/>
      <c r="CB975" s="67"/>
      <c r="CC975" s="67"/>
      <c r="CD975" s="67"/>
      <c r="CE975" s="67"/>
      <c r="CF975" s="67"/>
      <c r="CG975" s="67"/>
      <c r="CH975" s="67"/>
      <c r="CI975" s="67"/>
      <c r="CJ975" s="67"/>
      <c r="CK975" s="67"/>
      <c r="CL975" s="67"/>
      <c r="CM975" s="67"/>
      <c r="CN975" s="67"/>
      <c r="CO975" s="67"/>
    </row>
    <row r="976" spans="1:93" ht="14.25" customHeight="1">
      <c r="A976" s="67"/>
      <c r="B976" s="67"/>
      <c r="C976" s="67"/>
      <c r="D976" s="67"/>
      <c r="E976" s="67"/>
      <c r="F976" s="67"/>
      <c r="G976" s="67"/>
      <c r="H976" s="67"/>
      <c r="I976" s="67"/>
      <c r="J976" s="67"/>
      <c r="K976" s="67"/>
      <c r="L976" s="67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67"/>
      <c r="X976" s="67"/>
      <c r="Y976" s="67"/>
      <c r="Z976" s="67"/>
      <c r="AA976" s="67"/>
      <c r="AB976" s="67"/>
      <c r="AC976" s="67"/>
      <c r="AD976" s="67"/>
      <c r="AE976" s="67"/>
      <c r="AF976" s="67"/>
      <c r="AG976" s="67"/>
      <c r="AH976" s="67"/>
      <c r="AI976" s="67"/>
      <c r="AJ976" s="67"/>
      <c r="AK976" s="67"/>
      <c r="AL976" s="67"/>
      <c r="AM976" s="67"/>
      <c r="AN976" s="67"/>
      <c r="AO976" s="67"/>
      <c r="AP976" s="67"/>
      <c r="AQ976" s="67"/>
      <c r="AR976" s="67"/>
      <c r="AS976" s="67"/>
      <c r="AT976" s="67"/>
      <c r="AU976" s="67"/>
      <c r="AV976" s="67"/>
      <c r="AW976" s="67"/>
      <c r="AX976" s="67"/>
      <c r="AY976" s="67"/>
      <c r="AZ976" s="67"/>
      <c r="BA976" s="67"/>
      <c r="BB976" s="67"/>
      <c r="BC976" s="67"/>
      <c r="BD976" s="67"/>
      <c r="BE976" s="67"/>
      <c r="BF976" s="67"/>
      <c r="BG976" s="67"/>
      <c r="BH976" s="67"/>
      <c r="BI976" s="67"/>
      <c r="BJ976" s="67"/>
      <c r="BK976" s="67"/>
      <c r="BL976" s="67"/>
      <c r="BM976" s="67"/>
      <c r="BN976" s="67"/>
      <c r="BO976" s="67"/>
      <c r="BP976" s="67"/>
      <c r="BQ976" s="67"/>
      <c r="BR976" s="67"/>
      <c r="BS976" s="67"/>
      <c r="BT976" s="67"/>
      <c r="BU976" s="67"/>
      <c r="BV976" s="67"/>
      <c r="BW976" s="67"/>
      <c r="BX976" s="67"/>
      <c r="BY976" s="67"/>
      <c r="BZ976" s="67"/>
      <c r="CA976" s="67"/>
      <c r="CB976" s="67"/>
      <c r="CC976" s="67"/>
      <c r="CD976" s="67"/>
      <c r="CE976" s="67"/>
      <c r="CF976" s="67"/>
      <c r="CG976" s="67"/>
      <c r="CH976" s="67"/>
      <c r="CI976" s="67"/>
      <c r="CJ976" s="67"/>
      <c r="CK976" s="67"/>
      <c r="CL976" s="67"/>
      <c r="CM976" s="67"/>
      <c r="CN976" s="67"/>
      <c r="CO976" s="67"/>
    </row>
    <row r="977" spans="1:93" ht="14.25" customHeight="1">
      <c r="A977" s="67"/>
      <c r="B977" s="67"/>
      <c r="C977" s="67"/>
      <c r="D977" s="67"/>
      <c r="E977" s="67"/>
      <c r="F977" s="67"/>
      <c r="G977" s="67"/>
      <c r="H977" s="67"/>
      <c r="I977" s="67"/>
      <c r="J977" s="67"/>
      <c r="K977" s="67"/>
      <c r="L977" s="67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67"/>
      <c r="X977" s="67"/>
      <c r="Y977" s="67"/>
      <c r="Z977" s="67"/>
      <c r="AA977" s="67"/>
      <c r="AB977" s="67"/>
      <c r="AC977" s="67"/>
      <c r="AD977" s="67"/>
      <c r="AE977" s="67"/>
      <c r="AF977" s="67"/>
      <c r="AG977" s="67"/>
      <c r="AH977" s="67"/>
      <c r="AI977" s="67"/>
      <c r="AJ977" s="67"/>
      <c r="AK977" s="67"/>
      <c r="AL977" s="67"/>
      <c r="AM977" s="67"/>
      <c r="AN977" s="67"/>
      <c r="AO977" s="67"/>
      <c r="AP977" s="67"/>
      <c r="AQ977" s="67"/>
      <c r="AR977" s="67"/>
      <c r="AS977" s="67"/>
      <c r="AT977" s="67"/>
      <c r="AU977" s="67"/>
      <c r="AV977" s="67"/>
      <c r="AW977" s="67"/>
      <c r="AX977" s="67"/>
      <c r="AY977" s="67"/>
      <c r="AZ977" s="67"/>
      <c r="BA977" s="67"/>
      <c r="BB977" s="67"/>
      <c r="BC977" s="67"/>
      <c r="BD977" s="67"/>
      <c r="BE977" s="67"/>
      <c r="BF977" s="67"/>
      <c r="BG977" s="67"/>
      <c r="BH977" s="67"/>
      <c r="BI977" s="67"/>
      <c r="BJ977" s="67"/>
      <c r="BK977" s="67"/>
      <c r="BL977" s="67"/>
      <c r="BM977" s="67"/>
      <c r="BN977" s="67"/>
      <c r="BO977" s="67"/>
      <c r="BP977" s="67"/>
      <c r="BQ977" s="67"/>
      <c r="BR977" s="67"/>
      <c r="BS977" s="67"/>
      <c r="BT977" s="67"/>
      <c r="BU977" s="67"/>
      <c r="BV977" s="67"/>
      <c r="BW977" s="67"/>
      <c r="BX977" s="67"/>
      <c r="BY977" s="67"/>
      <c r="BZ977" s="67"/>
      <c r="CA977" s="67"/>
      <c r="CB977" s="67"/>
      <c r="CC977" s="67"/>
      <c r="CD977" s="67"/>
      <c r="CE977" s="67"/>
      <c r="CF977" s="67"/>
      <c r="CG977" s="67"/>
      <c r="CH977" s="67"/>
      <c r="CI977" s="67"/>
      <c r="CJ977" s="67"/>
      <c r="CK977" s="67"/>
      <c r="CL977" s="67"/>
      <c r="CM977" s="67"/>
      <c r="CN977" s="67"/>
      <c r="CO977" s="67"/>
    </row>
    <row r="978" spans="1:93" ht="14.25" customHeight="1">
      <c r="A978" s="67"/>
      <c r="B978" s="67"/>
      <c r="C978" s="67"/>
      <c r="D978" s="67"/>
      <c r="E978" s="67"/>
      <c r="F978" s="67"/>
      <c r="G978" s="67"/>
      <c r="H978" s="67"/>
      <c r="I978" s="67"/>
      <c r="J978" s="67"/>
      <c r="K978" s="67"/>
      <c r="L978" s="67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67"/>
      <c r="X978" s="67"/>
      <c r="Y978" s="67"/>
      <c r="Z978" s="67"/>
      <c r="AA978" s="67"/>
      <c r="AB978" s="67"/>
      <c r="AC978" s="67"/>
      <c r="AD978" s="67"/>
      <c r="AE978" s="67"/>
      <c r="AF978" s="67"/>
      <c r="AG978" s="67"/>
      <c r="AH978" s="67"/>
      <c r="AI978" s="67"/>
      <c r="AJ978" s="67"/>
      <c r="AK978" s="67"/>
      <c r="AL978" s="67"/>
      <c r="AM978" s="67"/>
      <c r="AN978" s="67"/>
      <c r="AO978" s="67"/>
      <c r="AP978" s="67"/>
      <c r="AQ978" s="67"/>
      <c r="AR978" s="67"/>
      <c r="AS978" s="67"/>
      <c r="AT978" s="67"/>
      <c r="AU978" s="67"/>
      <c r="AV978" s="67"/>
      <c r="AW978" s="67"/>
      <c r="AX978" s="67"/>
      <c r="AY978" s="67"/>
      <c r="AZ978" s="67"/>
      <c r="BA978" s="67"/>
      <c r="BB978" s="67"/>
      <c r="BC978" s="67"/>
      <c r="BD978" s="67"/>
      <c r="BE978" s="67"/>
      <c r="BF978" s="67"/>
      <c r="BG978" s="67"/>
      <c r="BH978" s="67"/>
      <c r="BI978" s="67"/>
      <c r="BJ978" s="67"/>
      <c r="BK978" s="67"/>
      <c r="BL978" s="67"/>
      <c r="BM978" s="67"/>
      <c r="BN978" s="67"/>
      <c r="BO978" s="67"/>
      <c r="BP978" s="67"/>
      <c r="BQ978" s="67"/>
      <c r="BR978" s="67"/>
      <c r="BS978" s="67"/>
      <c r="BT978" s="67"/>
      <c r="BU978" s="67"/>
      <c r="BV978" s="67"/>
      <c r="BW978" s="67"/>
      <c r="BX978" s="67"/>
      <c r="BY978" s="67"/>
      <c r="BZ978" s="67"/>
      <c r="CA978" s="67"/>
      <c r="CB978" s="67"/>
      <c r="CC978" s="67"/>
      <c r="CD978" s="67"/>
      <c r="CE978" s="67"/>
      <c r="CF978" s="67"/>
      <c r="CG978" s="67"/>
      <c r="CH978" s="67"/>
      <c r="CI978" s="67"/>
      <c r="CJ978" s="67"/>
      <c r="CK978" s="67"/>
      <c r="CL978" s="67"/>
      <c r="CM978" s="67"/>
      <c r="CN978" s="67"/>
      <c r="CO978" s="67"/>
    </row>
    <row r="979" spans="1:93" ht="14.25" customHeight="1">
      <c r="A979" s="67"/>
      <c r="B979" s="67"/>
      <c r="C979" s="67"/>
      <c r="D979" s="67"/>
      <c r="E979" s="67"/>
      <c r="F979" s="67"/>
      <c r="G979" s="67"/>
      <c r="H979" s="67"/>
      <c r="I979" s="67"/>
      <c r="J979" s="67"/>
      <c r="K979" s="67"/>
      <c r="L979" s="67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67"/>
      <c r="X979" s="67"/>
      <c r="Y979" s="67"/>
      <c r="Z979" s="67"/>
      <c r="AA979" s="67"/>
      <c r="AB979" s="67"/>
      <c r="AC979" s="67"/>
      <c r="AD979" s="67"/>
      <c r="AE979" s="67"/>
      <c r="AF979" s="67"/>
      <c r="AG979" s="67"/>
      <c r="AH979" s="67"/>
      <c r="AI979" s="67"/>
      <c r="AJ979" s="67"/>
      <c r="AK979" s="67"/>
      <c r="AL979" s="67"/>
      <c r="AM979" s="67"/>
      <c r="AN979" s="67"/>
      <c r="AO979" s="67"/>
      <c r="AP979" s="67"/>
      <c r="AQ979" s="67"/>
      <c r="AR979" s="67"/>
      <c r="AS979" s="67"/>
      <c r="AT979" s="67"/>
      <c r="AU979" s="67"/>
      <c r="AV979" s="67"/>
      <c r="AW979" s="67"/>
      <c r="AX979" s="67"/>
      <c r="AY979" s="67"/>
      <c r="AZ979" s="67"/>
      <c r="BA979" s="67"/>
      <c r="BB979" s="67"/>
      <c r="BC979" s="67"/>
      <c r="BD979" s="67"/>
      <c r="BE979" s="67"/>
      <c r="BF979" s="67"/>
      <c r="BG979" s="67"/>
      <c r="BH979" s="67"/>
      <c r="BI979" s="67"/>
      <c r="BJ979" s="67"/>
      <c r="BK979" s="67"/>
      <c r="BL979" s="67"/>
      <c r="BM979" s="67"/>
      <c r="BN979" s="67"/>
      <c r="BO979" s="67"/>
      <c r="BP979" s="67"/>
      <c r="BQ979" s="67"/>
      <c r="BR979" s="67"/>
      <c r="BS979" s="67"/>
      <c r="BT979" s="67"/>
      <c r="BU979" s="67"/>
      <c r="BV979" s="67"/>
      <c r="BW979" s="67"/>
      <c r="BX979" s="67"/>
      <c r="BY979" s="67"/>
      <c r="BZ979" s="67"/>
      <c r="CA979" s="67"/>
      <c r="CB979" s="67"/>
      <c r="CC979" s="67"/>
      <c r="CD979" s="67"/>
      <c r="CE979" s="67"/>
      <c r="CF979" s="67"/>
      <c r="CG979" s="67"/>
      <c r="CH979" s="67"/>
      <c r="CI979" s="67"/>
      <c r="CJ979" s="67"/>
      <c r="CK979" s="67"/>
      <c r="CL979" s="67"/>
      <c r="CM979" s="67"/>
      <c r="CN979" s="67"/>
      <c r="CO979" s="67"/>
    </row>
    <row r="980" spans="1:93" ht="14.25" customHeight="1">
      <c r="A980" s="67"/>
      <c r="B980" s="67"/>
      <c r="C980" s="67"/>
      <c r="D980" s="67"/>
      <c r="E980" s="67"/>
      <c r="F980" s="67"/>
      <c r="G980" s="67"/>
      <c r="H980" s="67"/>
      <c r="I980" s="67"/>
      <c r="J980" s="67"/>
      <c r="K980" s="67"/>
      <c r="L980" s="67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67"/>
      <c r="X980" s="67"/>
      <c r="Y980" s="67"/>
      <c r="Z980" s="67"/>
      <c r="AA980" s="67"/>
      <c r="AB980" s="67"/>
      <c r="AC980" s="67"/>
      <c r="AD980" s="67"/>
      <c r="AE980" s="67"/>
      <c r="AF980" s="67"/>
      <c r="AG980" s="67"/>
      <c r="AH980" s="67"/>
      <c r="AI980" s="67"/>
      <c r="AJ980" s="67"/>
      <c r="AK980" s="67"/>
      <c r="AL980" s="67"/>
      <c r="AM980" s="67"/>
      <c r="AN980" s="67"/>
      <c r="AO980" s="67"/>
      <c r="AP980" s="67"/>
      <c r="AQ980" s="67"/>
      <c r="AR980" s="67"/>
      <c r="AS980" s="67"/>
      <c r="AT980" s="67"/>
      <c r="AU980" s="67"/>
      <c r="AV980" s="67"/>
      <c r="AW980" s="67"/>
      <c r="AX980" s="67"/>
      <c r="AY980" s="67"/>
      <c r="AZ980" s="67"/>
      <c r="BA980" s="67"/>
      <c r="BB980" s="67"/>
      <c r="BC980" s="67"/>
      <c r="BD980" s="67"/>
      <c r="BE980" s="67"/>
      <c r="BF980" s="67"/>
      <c r="BG980" s="67"/>
      <c r="BH980" s="67"/>
      <c r="BI980" s="67"/>
      <c r="BJ980" s="67"/>
      <c r="BK980" s="67"/>
      <c r="BL980" s="67"/>
      <c r="BM980" s="67"/>
      <c r="BN980" s="67"/>
      <c r="BO980" s="67"/>
      <c r="BP980" s="67"/>
      <c r="BQ980" s="67"/>
      <c r="BR980" s="67"/>
      <c r="BS980" s="67"/>
      <c r="BT980" s="67"/>
      <c r="BU980" s="67"/>
      <c r="BV980" s="67"/>
      <c r="BW980" s="67"/>
      <c r="BX980" s="67"/>
      <c r="BY980" s="67"/>
      <c r="BZ980" s="67"/>
      <c r="CA980" s="67"/>
      <c r="CB980" s="67"/>
      <c r="CC980" s="67"/>
      <c r="CD980" s="67"/>
      <c r="CE980" s="67"/>
      <c r="CF980" s="67"/>
      <c r="CG980" s="67"/>
      <c r="CH980" s="67"/>
      <c r="CI980" s="67"/>
      <c r="CJ980" s="67"/>
      <c r="CK980" s="67"/>
      <c r="CL980" s="67"/>
      <c r="CM980" s="67"/>
      <c r="CN980" s="67"/>
      <c r="CO980" s="67"/>
    </row>
    <row r="981" spans="1:93" ht="14.25" customHeight="1">
      <c r="A981" s="67"/>
      <c r="B981" s="67"/>
      <c r="C981" s="67"/>
      <c r="D981" s="67"/>
      <c r="E981" s="67"/>
      <c r="F981" s="67"/>
      <c r="G981" s="67"/>
      <c r="H981" s="67"/>
      <c r="I981" s="67"/>
      <c r="J981" s="67"/>
      <c r="K981" s="67"/>
      <c r="L981" s="67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67"/>
      <c r="X981" s="67"/>
      <c r="Y981" s="67"/>
      <c r="Z981" s="67"/>
      <c r="AA981" s="67"/>
      <c r="AB981" s="67"/>
      <c r="AC981" s="67"/>
      <c r="AD981" s="67"/>
      <c r="AE981" s="67"/>
      <c r="AF981" s="67"/>
      <c r="AG981" s="67"/>
      <c r="AH981" s="67"/>
      <c r="AI981" s="67"/>
      <c r="AJ981" s="67"/>
      <c r="AK981" s="67"/>
      <c r="AL981" s="67"/>
      <c r="AM981" s="67"/>
      <c r="AN981" s="67"/>
      <c r="AO981" s="67"/>
      <c r="AP981" s="67"/>
      <c r="AQ981" s="67"/>
      <c r="AR981" s="67"/>
      <c r="AS981" s="67"/>
      <c r="AT981" s="67"/>
      <c r="AU981" s="67"/>
      <c r="AV981" s="67"/>
      <c r="AW981" s="67"/>
      <c r="AX981" s="67"/>
      <c r="AY981" s="67"/>
      <c r="AZ981" s="67"/>
      <c r="BA981" s="67"/>
      <c r="BB981" s="67"/>
      <c r="BC981" s="67"/>
      <c r="BD981" s="67"/>
      <c r="BE981" s="67"/>
      <c r="BF981" s="67"/>
      <c r="BG981" s="67"/>
      <c r="BH981" s="67"/>
      <c r="BI981" s="67"/>
      <c r="BJ981" s="67"/>
      <c r="BK981" s="67"/>
      <c r="BL981" s="67"/>
      <c r="BM981" s="67"/>
      <c r="BN981" s="67"/>
      <c r="BO981" s="67"/>
      <c r="BP981" s="67"/>
      <c r="BQ981" s="67"/>
      <c r="BR981" s="67"/>
      <c r="BS981" s="67"/>
      <c r="BT981" s="67"/>
      <c r="BU981" s="67"/>
      <c r="BV981" s="67"/>
      <c r="BW981" s="67"/>
      <c r="BX981" s="67"/>
      <c r="BY981" s="67"/>
      <c r="BZ981" s="67"/>
      <c r="CA981" s="67"/>
      <c r="CB981" s="67"/>
      <c r="CC981" s="67"/>
      <c r="CD981" s="67"/>
      <c r="CE981" s="67"/>
      <c r="CF981" s="67"/>
      <c r="CG981" s="67"/>
      <c r="CH981" s="67"/>
      <c r="CI981" s="67"/>
      <c r="CJ981" s="67"/>
      <c r="CK981" s="67"/>
      <c r="CL981" s="67"/>
      <c r="CM981" s="67"/>
      <c r="CN981" s="67"/>
      <c r="CO981" s="67"/>
    </row>
    <row r="982" spans="1:93" ht="14.25" customHeight="1">
      <c r="A982" s="67"/>
      <c r="B982" s="67"/>
      <c r="C982" s="67"/>
      <c r="D982" s="67"/>
      <c r="E982" s="67"/>
      <c r="F982" s="67"/>
      <c r="G982" s="67"/>
      <c r="H982" s="67"/>
      <c r="I982" s="67"/>
      <c r="J982" s="67"/>
      <c r="K982" s="67"/>
      <c r="L982" s="67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67"/>
      <c r="X982" s="67"/>
      <c r="Y982" s="67"/>
      <c r="Z982" s="67"/>
      <c r="AA982" s="67"/>
      <c r="AB982" s="67"/>
      <c r="AC982" s="67"/>
      <c r="AD982" s="67"/>
      <c r="AE982" s="67"/>
      <c r="AF982" s="67"/>
      <c r="AG982" s="67"/>
      <c r="AH982" s="67"/>
      <c r="AI982" s="67"/>
      <c r="AJ982" s="67"/>
      <c r="AK982" s="67"/>
      <c r="AL982" s="67"/>
      <c r="AM982" s="67"/>
      <c r="AN982" s="67"/>
      <c r="AO982" s="67"/>
      <c r="AP982" s="67"/>
      <c r="AQ982" s="67"/>
      <c r="AR982" s="67"/>
      <c r="AS982" s="67"/>
      <c r="AT982" s="67"/>
      <c r="AU982" s="67"/>
      <c r="AV982" s="67"/>
      <c r="AW982" s="67"/>
      <c r="AX982" s="67"/>
      <c r="AY982" s="67"/>
      <c r="AZ982" s="67"/>
      <c r="BA982" s="67"/>
      <c r="BB982" s="67"/>
      <c r="BC982" s="67"/>
      <c r="BD982" s="67"/>
      <c r="BE982" s="67"/>
      <c r="BF982" s="67"/>
      <c r="BG982" s="67"/>
      <c r="BH982" s="67"/>
      <c r="BI982" s="67"/>
      <c r="BJ982" s="67"/>
      <c r="BK982" s="67"/>
      <c r="BL982" s="67"/>
      <c r="BM982" s="67"/>
      <c r="BN982" s="67"/>
      <c r="BO982" s="67"/>
      <c r="BP982" s="67"/>
      <c r="BQ982" s="67"/>
      <c r="BR982" s="67"/>
      <c r="BS982" s="67"/>
      <c r="BT982" s="67"/>
      <c r="BU982" s="67"/>
      <c r="BV982" s="67"/>
      <c r="BW982" s="67"/>
      <c r="BX982" s="67"/>
      <c r="BY982" s="67"/>
      <c r="BZ982" s="67"/>
      <c r="CA982" s="67"/>
      <c r="CB982" s="67"/>
      <c r="CC982" s="67"/>
      <c r="CD982" s="67"/>
      <c r="CE982" s="67"/>
      <c r="CF982" s="67"/>
      <c r="CG982" s="67"/>
      <c r="CH982" s="67"/>
      <c r="CI982" s="67"/>
      <c r="CJ982" s="67"/>
      <c r="CK982" s="67"/>
      <c r="CL982" s="67"/>
      <c r="CM982" s="67"/>
      <c r="CN982" s="67"/>
      <c r="CO982" s="67"/>
    </row>
    <row r="983" spans="1:93" ht="14.25" customHeight="1">
      <c r="A983" s="67"/>
      <c r="B983" s="67"/>
      <c r="C983" s="67"/>
      <c r="D983" s="67"/>
      <c r="E983" s="67"/>
      <c r="F983" s="67"/>
      <c r="G983" s="67"/>
      <c r="H983" s="67"/>
      <c r="I983" s="67"/>
      <c r="J983" s="67"/>
      <c r="K983" s="67"/>
      <c r="L983" s="67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67"/>
      <c r="X983" s="67"/>
      <c r="Y983" s="67"/>
      <c r="Z983" s="67"/>
      <c r="AA983" s="67"/>
      <c r="AB983" s="67"/>
      <c r="AC983" s="67"/>
      <c r="AD983" s="67"/>
      <c r="AE983" s="67"/>
      <c r="AF983" s="67"/>
      <c r="AG983" s="67"/>
      <c r="AH983" s="67"/>
      <c r="AI983" s="67"/>
      <c r="AJ983" s="67"/>
      <c r="AK983" s="67"/>
      <c r="AL983" s="67"/>
      <c r="AM983" s="67"/>
      <c r="AN983" s="67"/>
      <c r="AO983" s="67"/>
      <c r="AP983" s="67"/>
      <c r="AQ983" s="67"/>
      <c r="AR983" s="67"/>
      <c r="AS983" s="67"/>
      <c r="AT983" s="67"/>
      <c r="AU983" s="67"/>
      <c r="AV983" s="67"/>
      <c r="AW983" s="67"/>
      <c r="AX983" s="67"/>
      <c r="AY983" s="67"/>
      <c r="AZ983" s="67"/>
      <c r="BA983" s="67"/>
      <c r="BB983" s="67"/>
      <c r="BC983" s="67"/>
      <c r="BD983" s="67"/>
      <c r="BE983" s="67"/>
      <c r="BF983" s="67"/>
      <c r="BG983" s="67"/>
      <c r="BH983" s="67"/>
      <c r="BI983" s="67"/>
      <c r="BJ983" s="67"/>
      <c r="BK983" s="67"/>
      <c r="BL983" s="67"/>
      <c r="BM983" s="67"/>
      <c r="BN983" s="67"/>
      <c r="BO983" s="67"/>
      <c r="BP983" s="67"/>
      <c r="BQ983" s="67"/>
      <c r="BR983" s="67"/>
      <c r="BS983" s="67"/>
      <c r="BT983" s="67"/>
      <c r="BU983" s="67"/>
      <c r="BV983" s="67"/>
      <c r="BW983" s="67"/>
      <c r="BX983" s="67"/>
      <c r="BY983" s="67"/>
      <c r="BZ983" s="67"/>
      <c r="CA983" s="67"/>
      <c r="CB983" s="67"/>
      <c r="CC983" s="67"/>
      <c r="CD983" s="67"/>
      <c r="CE983" s="67"/>
      <c r="CF983" s="67"/>
      <c r="CG983" s="67"/>
      <c r="CH983" s="67"/>
      <c r="CI983" s="67"/>
      <c r="CJ983" s="67"/>
      <c r="CK983" s="67"/>
      <c r="CL983" s="67"/>
      <c r="CM983" s="67"/>
      <c r="CN983" s="67"/>
      <c r="CO983" s="67"/>
    </row>
    <row r="984" spans="1:93" ht="14.25" customHeight="1">
      <c r="A984" s="67"/>
      <c r="B984" s="67"/>
      <c r="C984" s="67"/>
      <c r="D984" s="67"/>
      <c r="E984" s="67"/>
      <c r="F984" s="67"/>
      <c r="G984" s="67"/>
      <c r="H984" s="67"/>
      <c r="I984" s="67"/>
      <c r="J984" s="67"/>
      <c r="K984" s="67"/>
      <c r="L984" s="67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67"/>
      <c r="X984" s="67"/>
      <c r="Y984" s="67"/>
      <c r="Z984" s="67"/>
      <c r="AA984" s="67"/>
      <c r="AB984" s="67"/>
      <c r="AC984" s="67"/>
      <c r="AD984" s="67"/>
      <c r="AE984" s="67"/>
      <c r="AF984" s="67"/>
      <c r="AG984" s="67"/>
      <c r="AH984" s="67"/>
      <c r="AI984" s="67"/>
      <c r="AJ984" s="67"/>
      <c r="AK984" s="67"/>
      <c r="AL984" s="67"/>
      <c r="AM984" s="67"/>
      <c r="AN984" s="67"/>
      <c r="AO984" s="67"/>
      <c r="AP984" s="67"/>
      <c r="AQ984" s="67"/>
      <c r="AR984" s="67"/>
      <c r="AS984" s="67"/>
      <c r="AT984" s="67"/>
      <c r="AU984" s="67"/>
      <c r="AV984" s="67"/>
      <c r="AW984" s="67"/>
      <c r="AX984" s="67"/>
      <c r="AY984" s="67"/>
      <c r="AZ984" s="67"/>
      <c r="BA984" s="67"/>
      <c r="BB984" s="67"/>
      <c r="BC984" s="67"/>
      <c r="BD984" s="67"/>
      <c r="BE984" s="67"/>
      <c r="BF984" s="67"/>
      <c r="BG984" s="67"/>
      <c r="BH984" s="67"/>
      <c r="BI984" s="67"/>
      <c r="BJ984" s="67"/>
      <c r="BK984" s="67"/>
      <c r="BL984" s="67"/>
      <c r="BM984" s="67"/>
      <c r="BN984" s="67"/>
      <c r="BO984" s="67"/>
      <c r="BP984" s="67"/>
      <c r="BQ984" s="67"/>
      <c r="BR984" s="67"/>
      <c r="BS984" s="67"/>
      <c r="BT984" s="67"/>
      <c r="BU984" s="67"/>
      <c r="BV984" s="67"/>
      <c r="BW984" s="67"/>
      <c r="BX984" s="67"/>
      <c r="BY984" s="67"/>
      <c r="BZ984" s="67"/>
      <c r="CA984" s="67"/>
      <c r="CB984" s="67"/>
      <c r="CC984" s="67"/>
      <c r="CD984" s="67"/>
      <c r="CE984" s="67"/>
      <c r="CF984" s="67"/>
      <c r="CG984" s="67"/>
      <c r="CH984" s="67"/>
      <c r="CI984" s="67"/>
      <c r="CJ984" s="67"/>
      <c r="CK984" s="67"/>
      <c r="CL984" s="67"/>
      <c r="CM984" s="67"/>
      <c r="CN984" s="67"/>
      <c r="CO984" s="67"/>
    </row>
    <row r="985" spans="1:93" ht="14.25" customHeight="1">
      <c r="A985" s="67"/>
      <c r="B985" s="67"/>
      <c r="C985" s="67"/>
      <c r="D985" s="67"/>
      <c r="E985" s="67"/>
      <c r="F985" s="67"/>
      <c r="G985" s="67"/>
      <c r="H985" s="67"/>
      <c r="I985" s="67"/>
      <c r="J985" s="67"/>
      <c r="K985" s="67"/>
      <c r="L985" s="67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67"/>
      <c r="X985" s="67"/>
      <c r="Y985" s="67"/>
      <c r="Z985" s="67"/>
      <c r="AA985" s="67"/>
      <c r="AB985" s="67"/>
      <c r="AC985" s="67"/>
      <c r="AD985" s="67"/>
      <c r="AE985" s="67"/>
      <c r="AF985" s="67"/>
      <c r="AG985" s="67"/>
      <c r="AH985" s="67"/>
      <c r="AI985" s="67"/>
      <c r="AJ985" s="67"/>
      <c r="AK985" s="67"/>
      <c r="AL985" s="67"/>
      <c r="AM985" s="67"/>
      <c r="AN985" s="67"/>
      <c r="AO985" s="67"/>
      <c r="AP985" s="67"/>
      <c r="AQ985" s="67"/>
      <c r="AR985" s="67"/>
      <c r="AS985" s="67"/>
      <c r="AT985" s="67"/>
      <c r="AU985" s="67"/>
      <c r="AV985" s="67"/>
      <c r="AW985" s="67"/>
      <c r="AX985" s="67"/>
      <c r="AY985" s="67"/>
      <c r="AZ985" s="67"/>
      <c r="BA985" s="67"/>
      <c r="BB985" s="67"/>
      <c r="BC985" s="67"/>
      <c r="BD985" s="67"/>
      <c r="BE985" s="67"/>
      <c r="BF985" s="67"/>
      <c r="BG985" s="67"/>
      <c r="BH985" s="67"/>
      <c r="BI985" s="67"/>
      <c r="BJ985" s="67"/>
      <c r="BK985" s="67"/>
      <c r="BL985" s="67"/>
      <c r="BM985" s="67"/>
      <c r="BN985" s="67"/>
      <c r="BO985" s="67"/>
      <c r="BP985" s="67"/>
      <c r="BQ985" s="67"/>
      <c r="BR985" s="67"/>
      <c r="BS985" s="67"/>
      <c r="BT985" s="67"/>
      <c r="BU985" s="67"/>
      <c r="BV985" s="67"/>
      <c r="BW985" s="67"/>
      <c r="BX985" s="67"/>
      <c r="BY985" s="67"/>
      <c r="BZ985" s="67"/>
      <c r="CA985" s="67"/>
      <c r="CB985" s="67"/>
      <c r="CC985" s="67"/>
      <c r="CD985" s="67"/>
      <c r="CE985" s="67"/>
      <c r="CF985" s="67"/>
      <c r="CG985" s="67"/>
      <c r="CH985" s="67"/>
      <c r="CI985" s="67"/>
      <c r="CJ985" s="67"/>
      <c r="CK985" s="67"/>
      <c r="CL985" s="67"/>
      <c r="CM985" s="67"/>
      <c r="CN985" s="67"/>
      <c r="CO985" s="67"/>
    </row>
    <row r="986" spans="1:93" ht="14.25" customHeight="1">
      <c r="A986" s="67"/>
      <c r="B986" s="67"/>
      <c r="C986" s="67"/>
      <c r="D986" s="67"/>
      <c r="E986" s="67"/>
      <c r="F986" s="67"/>
      <c r="G986" s="67"/>
      <c r="H986" s="67"/>
      <c r="I986" s="67"/>
      <c r="J986" s="67"/>
      <c r="K986" s="67"/>
      <c r="L986" s="67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67"/>
      <c r="X986" s="67"/>
      <c r="Y986" s="67"/>
      <c r="Z986" s="67"/>
      <c r="AA986" s="67"/>
      <c r="AB986" s="67"/>
      <c r="AC986" s="67"/>
      <c r="AD986" s="67"/>
      <c r="AE986" s="67"/>
      <c r="AF986" s="67"/>
      <c r="AG986" s="67"/>
      <c r="AH986" s="67"/>
      <c r="AI986" s="67"/>
      <c r="AJ986" s="67"/>
      <c r="AK986" s="67"/>
      <c r="AL986" s="67"/>
      <c r="AM986" s="67"/>
      <c r="AN986" s="67"/>
      <c r="AO986" s="67"/>
      <c r="AP986" s="67"/>
      <c r="AQ986" s="67"/>
      <c r="AR986" s="67"/>
      <c r="AS986" s="67"/>
      <c r="AT986" s="67"/>
      <c r="AU986" s="67"/>
      <c r="AV986" s="67"/>
      <c r="AW986" s="67"/>
      <c r="AX986" s="67"/>
      <c r="AY986" s="67"/>
      <c r="AZ986" s="67"/>
      <c r="BA986" s="67"/>
      <c r="BB986" s="67"/>
      <c r="BC986" s="67"/>
      <c r="BD986" s="67"/>
      <c r="BE986" s="67"/>
      <c r="BF986" s="67"/>
      <c r="BG986" s="67"/>
      <c r="BH986" s="67"/>
      <c r="BI986" s="67"/>
      <c r="BJ986" s="67"/>
      <c r="BK986" s="67"/>
      <c r="BL986" s="67"/>
      <c r="BM986" s="67"/>
      <c r="BN986" s="67"/>
      <c r="BO986" s="67"/>
      <c r="BP986" s="67"/>
      <c r="BQ986" s="67"/>
      <c r="BR986" s="67"/>
      <c r="BS986" s="67"/>
      <c r="BT986" s="67"/>
      <c r="BU986" s="67"/>
      <c r="BV986" s="67"/>
      <c r="BW986" s="67"/>
      <c r="BX986" s="67"/>
      <c r="BY986" s="67"/>
      <c r="BZ986" s="67"/>
      <c r="CA986" s="67"/>
      <c r="CB986" s="67"/>
      <c r="CC986" s="67"/>
      <c r="CD986" s="67"/>
      <c r="CE986" s="67"/>
      <c r="CF986" s="67"/>
      <c r="CG986" s="67"/>
      <c r="CH986" s="67"/>
      <c r="CI986" s="67"/>
      <c r="CJ986" s="67"/>
      <c r="CK986" s="67"/>
      <c r="CL986" s="67"/>
      <c r="CM986" s="67"/>
      <c r="CN986" s="67"/>
      <c r="CO986" s="67"/>
    </row>
    <row r="987" spans="1:93" ht="14.25" customHeight="1">
      <c r="A987" s="67"/>
      <c r="B987" s="67"/>
      <c r="C987" s="67"/>
      <c r="D987" s="67"/>
      <c r="E987" s="67"/>
      <c r="F987" s="67"/>
      <c r="G987" s="67"/>
      <c r="H987" s="67"/>
      <c r="I987" s="67"/>
      <c r="J987" s="67"/>
      <c r="K987" s="67"/>
      <c r="L987" s="67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67"/>
      <c r="X987" s="67"/>
      <c r="Y987" s="67"/>
      <c r="Z987" s="67"/>
      <c r="AA987" s="67"/>
      <c r="AB987" s="67"/>
      <c r="AC987" s="67"/>
      <c r="AD987" s="67"/>
      <c r="AE987" s="67"/>
      <c r="AF987" s="67"/>
      <c r="AG987" s="67"/>
      <c r="AH987" s="67"/>
      <c r="AI987" s="67"/>
      <c r="AJ987" s="67"/>
      <c r="AK987" s="67"/>
      <c r="AL987" s="67"/>
      <c r="AM987" s="67"/>
      <c r="AN987" s="67"/>
      <c r="AO987" s="67"/>
      <c r="AP987" s="67"/>
      <c r="AQ987" s="67"/>
      <c r="AR987" s="67"/>
      <c r="AS987" s="67"/>
      <c r="AT987" s="67"/>
      <c r="AU987" s="67"/>
      <c r="AV987" s="67"/>
      <c r="AW987" s="67"/>
      <c r="AX987" s="67"/>
      <c r="AY987" s="67"/>
      <c r="AZ987" s="67"/>
      <c r="BA987" s="67"/>
      <c r="BB987" s="67"/>
      <c r="BC987" s="67"/>
      <c r="BD987" s="67"/>
      <c r="BE987" s="67"/>
      <c r="BF987" s="67"/>
      <c r="BG987" s="67"/>
      <c r="BH987" s="67"/>
      <c r="BI987" s="67"/>
      <c r="BJ987" s="67"/>
      <c r="BK987" s="67"/>
      <c r="BL987" s="67"/>
      <c r="BM987" s="67"/>
      <c r="BN987" s="67"/>
      <c r="BO987" s="67"/>
      <c r="BP987" s="67"/>
      <c r="BQ987" s="67"/>
      <c r="BR987" s="67"/>
      <c r="BS987" s="67"/>
      <c r="BT987" s="67"/>
      <c r="BU987" s="67"/>
      <c r="BV987" s="67"/>
      <c r="BW987" s="67"/>
      <c r="BX987" s="67"/>
      <c r="BY987" s="67"/>
      <c r="BZ987" s="67"/>
      <c r="CA987" s="67"/>
      <c r="CB987" s="67"/>
      <c r="CC987" s="67"/>
      <c r="CD987" s="67"/>
      <c r="CE987" s="67"/>
      <c r="CF987" s="67"/>
      <c r="CG987" s="67"/>
      <c r="CH987" s="67"/>
      <c r="CI987" s="67"/>
      <c r="CJ987" s="67"/>
      <c r="CK987" s="67"/>
      <c r="CL987" s="67"/>
      <c r="CM987" s="67"/>
      <c r="CN987" s="67"/>
      <c r="CO987" s="67"/>
    </row>
    <row r="988" spans="1:93" ht="14.25" customHeight="1">
      <c r="A988" s="67"/>
      <c r="B988" s="67"/>
      <c r="C988" s="67"/>
      <c r="D988" s="67"/>
      <c r="E988" s="67"/>
      <c r="F988" s="67"/>
      <c r="G988" s="67"/>
      <c r="H988" s="67"/>
      <c r="I988" s="67"/>
      <c r="J988" s="67"/>
      <c r="K988" s="67"/>
      <c r="L988" s="67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67"/>
      <c r="X988" s="67"/>
      <c r="Y988" s="67"/>
      <c r="Z988" s="67"/>
      <c r="AA988" s="67"/>
      <c r="AB988" s="67"/>
      <c r="AC988" s="67"/>
      <c r="AD988" s="67"/>
      <c r="AE988" s="67"/>
      <c r="AF988" s="67"/>
      <c r="AG988" s="67"/>
      <c r="AH988" s="67"/>
      <c r="AI988" s="67"/>
      <c r="AJ988" s="67"/>
      <c r="AK988" s="67"/>
      <c r="AL988" s="67"/>
      <c r="AM988" s="67"/>
      <c r="AN988" s="67"/>
      <c r="AO988" s="67"/>
      <c r="AP988" s="67"/>
      <c r="AQ988" s="67"/>
      <c r="AR988" s="67"/>
      <c r="AS988" s="67"/>
      <c r="AT988" s="67"/>
      <c r="AU988" s="67"/>
      <c r="AV988" s="67"/>
      <c r="AW988" s="67"/>
      <c r="AX988" s="67"/>
      <c r="AY988" s="67"/>
      <c r="AZ988" s="67"/>
      <c r="BA988" s="67"/>
      <c r="BB988" s="67"/>
      <c r="BC988" s="67"/>
      <c r="BD988" s="67"/>
      <c r="BE988" s="67"/>
      <c r="BF988" s="67"/>
      <c r="BG988" s="67"/>
      <c r="BH988" s="67"/>
      <c r="BI988" s="67"/>
      <c r="BJ988" s="67"/>
      <c r="BK988" s="67"/>
      <c r="BL988" s="67"/>
      <c r="BM988" s="67"/>
      <c r="BN988" s="67"/>
      <c r="BO988" s="67"/>
      <c r="BP988" s="67"/>
      <c r="BQ988" s="67"/>
      <c r="BR988" s="67"/>
      <c r="BS988" s="67"/>
      <c r="BT988" s="67"/>
      <c r="BU988" s="67"/>
      <c r="BV988" s="67"/>
      <c r="BW988" s="67"/>
      <c r="BX988" s="67"/>
      <c r="BY988" s="67"/>
      <c r="BZ988" s="67"/>
      <c r="CA988" s="67"/>
      <c r="CB988" s="67"/>
      <c r="CC988" s="67"/>
      <c r="CD988" s="67"/>
      <c r="CE988" s="67"/>
      <c r="CF988" s="67"/>
      <c r="CG988" s="67"/>
      <c r="CH988" s="67"/>
      <c r="CI988" s="67"/>
      <c r="CJ988" s="67"/>
      <c r="CK988" s="67"/>
      <c r="CL988" s="67"/>
      <c r="CM988" s="67"/>
      <c r="CN988" s="67"/>
      <c r="CO988" s="67"/>
    </row>
    <row r="989" spans="1:93" ht="14.25" customHeight="1">
      <c r="A989" s="67"/>
      <c r="B989" s="67"/>
      <c r="C989" s="67"/>
      <c r="D989" s="67"/>
      <c r="E989" s="67"/>
      <c r="F989" s="67"/>
      <c r="G989" s="67"/>
      <c r="H989" s="67"/>
      <c r="I989" s="67"/>
      <c r="J989" s="67"/>
      <c r="K989" s="67"/>
      <c r="L989" s="67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67"/>
      <c r="X989" s="67"/>
      <c r="Y989" s="67"/>
      <c r="Z989" s="67"/>
      <c r="AA989" s="67"/>
      <c r="AB989" s="67"/>
      <c r="AC989" s="67"/>
      <c r="AD989" s="67"/>
      <c r="AE989" s="67"/>
      <c r="AF989" s="67"/>
      <c r="AG989" s="67"/>
      <c r="AH989" s="67"/>
      <c r="AI989" s="67"/>
      <c r="AJ989" s="67"/>
      <c r="AK989" s="67"/>
      <c r="AL989" s="67"/>
      <c r="AM989" s="67"/>
      <c r="AN989" s="67"/>
      <c r="AO989" s="67"/>
      <c r="AP989" s="67"/>
      <c r="AQ989" s="67"/>
      <c r="AR989" s="67"/>
      <c r="AS989" s="67"/>
      <c r="AT989" s="67"/>
      <c r="AU989" s="67"/>
      <c r="AV989" s="67"/>
      <c r="AW989" s="67"/>
      <c r="AX989" s="67"/>
      <c r="AY989" s="67"/>
      <c r="AZ989" s="67"/>
      <c r="BA989" s="67"/>
      <c r="BB989" s="67"/>
      <c r="BC989" s="67"/>
      <c r="BD989" s="67"/>
      <c r="BE989" s="67"/>
      <c r="BF989" s="67"/>
      <c r="BG989" s="67"/>
      <c r="BH989" s="67"/>
      <c r="BI989" s="67"/>
      <c r="BJ989" s="67"/>
      <c r="BK989" s="67"/>
      <c r="BL989" s="67"/>
      <c r="BM989" s="67"/>
      <c r="BN989" s="67"/>
      <c r="BO989" s="67"/>
      <c r="BP989" s="67"/>
      <c r="BQ989" s="67"/>
      <c r="BR989" s="67"/>
      <c r="BS989" s="67"/>
      <c r="BT989" s="67"/>
      <c r="BU989" s="67"/>
      <c r="BV989" s="67"/>
      <c r="BW989" s="67"/>
      <c r="BX989" s="67"/>
      <c r="BY989" s="67"/>
      <c r="BZ989" s="67"/>
      <c r="CA989" s="67"/>
      <c r="CB989" s="67"/>
      <c r="CC989" s="67"/>
      <c r="CD989" s="67"/>
      <c r="CE989" s="67"/>
      <c r="CF989" s="67"/>
      <c r="CG989" s="67"/>
      <c r="CH989" s="67"/>
      <c r="CI989" s="67"/>
      <c r="CJ989" s="67"/>
      <c r="CK989" s="67"/>
      <c r="CL989" s="67"/>
      <c r="CM989" s="67"/>
      <c r="CN989" s="67"/>
      <c r="CO989" s="67"/>
    </row>
    <row r="990" spans="1:93" ht="14.25" customHeight="1">
      <c r="A990" s="67"/>
      <c r="B990" s="67"/>
      <c r="C990" s="67"/>
      <c r="D990" s="67"/>
      <c r="E990" s="67"/>
      <c r="F990" s="67"/>
      <c r="G990" s="67"/>
      <c r="H990" s="67"/>
      <c r="I990" s="67"/>
      <c r="J990" s="67"/>
      <c r="K990" s="67"/>
      <c r="L990" s="67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67"/>
      <c r="X990" s="67"/>
      <c r="Y990" s="67"/>
      <c r="Z990" s="67"/>
      <c r="AA990" s="67"/>
      <c r="AB990" s="67"/>
      <c r="AC990" s="67"/>
      <c r="AD990" s="67"/>
      <c r="AE990" s="67"/>
      <c r="AF990" s="67"/>
      <c r="AG990" s="67"/>
      <c r="AH990" s="67"/>
      <c r="AI990" s="67"/>
      <c r="AJ990" s="67"/>
      <c r="AK990" s="67"/>
      <c r="AL990" s="67"/>
      <c r="AM990" s="67"/>
      <c r="AN990" s="67"/>
      <c r="AO990" s="67"/>
      <c r="AP990" s="67"/>
      <c r="AQ990" s="67"/>
      <c r="AR990" s="67"/>
      <c r="AS990" s="67"/>
      <c r="AT990" s="67"/>
      <c r="AU990" s="67"/>
      <c r="AV990" s="67"/>
      <c r="AW990" s="67"/>
      <c r="AX990" s="67"/>
      <c r="AY990" s="67"/>
      <c r="AZ990" s="67"/>
      <c r="BA990" s="67"/>
      <c r="BB990" s="67"/>
      <c r="BC990" s="67"/>
      <c r="BD990" s="67"/>
      <c r="BE990" s="67"/>
      <c r="BF990" s="67"/>
      <c r="BG990" s="67"/>
      <c r="BH990" s="67"/>
      <c r="BI990" s="67"/>
      <c r="BJ990" s="67"/>
      <c r="BK990" s="67"/>
      <c r="BL990" s="67"/>
      <c r="BM990" s="67"/>
      <c r="BN990" s="67"/>
      <c r="BO990" s="67"/>
      <c r="BP990" s="67"/>
      <c r="BQ990" s="67"/>
      <c r="BR990" s="67"/>
      <c r="BS990" s="67"/>
      <c r="BT990" s="67"/>
      <c r="BU990" s="67"/>
      <c r="BV990" s="67"/>
      <c r="BW990" s="67"/>
      <c r="BX990" s="67"/>
      <c r="BY990" s="67"/>
      <c r="BZ990" s="67"/>
      <c r="CA990" s="67"/>
      <c r="CB990" s="67"/>
      <c r="CC990" s="67"/>
      <c r="CD990" s="67"/>
      <c r="CE990" s="67"/>
      <c r="CF990" s="67"/>
      <c r="CG990" s="67"/>
      <c r="CH990" s="67"/>
      <c r="CI990" s="67"/>
      <c r="CJ990" s="67"/>
      <c r="CK990" s="67"/>
      <c r="CL990" s="67"/>
      <c r="CM990" s="67"/>
      <c r="CN990" s="67"/>
      <c r="CO990" s="67"/>
    </row>
    <row r="991" spans="1:93" ht="14.25" customHeight="1">
      <c r="A991" s="67"/>
      <c r="B991" s="67"/>
      <c r="C991" s="67"/>
      <c r="D991" s="67"/>
      <c r="E991" s="67"/>
      <c r="F991" s="67"/>
      <c r="G991" s="67"/>
      <c r="H991" s="67"/>
      <c r="I991" s="67"/>
      <c r="J991" s="67"/>
      <c r="K991" s="67"/>
      <c r="L991" s="67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67"/>
      <c r="X991" s="67"/>
      <c r="Y991" s="67"/>
      <c r="Z991" s="67"/>
      <c r="AA991" s="67"/>
      <c r="AB991" s="67"/>
      <c r="AC991" s="67"/>
      <c r="AD991" s="67"/>
      <c r="AE991" s="67"/>
      <c r="AF991" s="67"/>
      <c r="AG991" s="67"/>
      <c r="AH991" s="67"/>
      <c r="AI991" s="67"/>
      <c r="AJ991" s="67"/>
      <c r="AK991" s="67"/>
      <c r="AL991" s="67"/>
      <c r="AM991" s="67"/>
      <c r="AN991" s="67"/>
      <c r="AO991" s="67"/>
      <c r="AP991" s="67"/>
      <c r="AQ991" s="67"/>
      <c r="AR991" s="67"/>
      <c r="AS991" s="67"/>
      <c r="AT991" s="67"/>
      <c r="AU991" s="67"/>
      <c r="AV991" s="67"/>
      <c r="AW991" s="67"/>
      <c r="AX991" s="67"/>
      <c r="AY991" s="67"/>
      <c r="AZ991" s="67"/>
      <c r="BA991" s="67"/>
      <c r="BB991" s="67"/>
      <c r="BC991" s="67"/>
      <c r="BD991" s="67"/>
      <c r="BE991" s="67"/>
      <c r="BF991" s="67"/>
      <c r="BG991" s="67"/>
      <c r="BH991" s="67"/>
      <c r="BI991" s="67"/>
      <c r="BJ991" s="67"/>
      <c r="BK991" s="67"/>
      <c r="BL991" s="67"/>
      <c r="BM991" s="67"/>
      <c r="BN991" s="67"/>
      <c r="BO991" s="67"/>
      <c r="BP991" s="67"/>
      <c r="BQ991" s="67"/>
      <c r="BR991" s="67"/>
      <c r="BS991" s="67"/>
      <c r="BT991" s="67"/>
      <c r="BU991" s="67"/>
      <c r="BV991" s="67"/>
      <c r="BW991" s="67"/>
      <c r="BX991" s="67"/>
      <c r="BY991" s="67"/>
      <c r="BZ991" s="67"/>
      <c r="CA991" s="67"/>
      <c r="CB991" s="67"/>
      <c r="CC991" s="67"/>
      <c r="CD991" s="67"/>
      <c r="CE991" s="67"/>
      <c r="CF991" s="67"/>
      <c r="CG991" s="67"/>
      <c r="CH991" s="67"/>
      <c r="CI991" s="67"/>
      <c r="CJ991" s="67"/>
      <c r="CK991" s="67"/>
      <c r="CL991" s="67"/>
      <c r="CM991" s="67"/>
      <c r="CN991" s="67"/>
      <c r="CO991" s="67"/>
    </row>
    <row r="992" spans="1:93" ht="14.25" customHeight="1">
      <c r="A992" s="67"/>
      <c r="B992" s="67"/>
      <c r="C992" s="67"/>
      <c r="D992" s="67"/>
      <c r="E992" s="67"/>
      <c r="F992" s="67"/>
      <c r="G992" s="67"/>
      <c r="H992" s="67"/>
      <c r="I992" s="67"/>
      <c r="J992" s="67"/>
      <c r="K992" s="67"/>
      <c r="L992" s="67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67"/>
      <c r="X992" s="67"/>
      <c r="Y992" s="67"/>
      <c r="Z992" s="67"/>
      <c r="AA992" s="67"/>
      <c r="AB992" s="67"/>
      <c r="AC992" s="67"/>
      <c r="AD992" s="67"/>
      <c r="AE992" s="67"/>
      <c r="AF992" s="67"/>
      <c r="AG992" s="67"/>
      <c r="AH992" s="67"/>
      <c r="AI992" s="67"/>
      <c r="AJ992" s="67"/>
      <c r="AK992" s="67"/>
      <c r="AL992" s="67"/>
      <c r="AM992" s="67"/>
      <c r="AN992" s="67"/>
      <c r="AO992" s="67"/>
      <c r="AP992" s="67"/>
      <c r="AQ992" s="67"/>
      <c r="AR992" s="67"/>
      <c r="AS992" s="67"/>
      <c r="AT992" s="67"/>
      <c r="AU992" s="67"/>
      <c r="AV992" s="67"/>
      <c r="AW992" s="67"/>
      <c r="AX992" s="67"/>
      <c r="AY992" s="67"/>
      <c r="AZ992" s="67"/>
      <c r="BA992" s="67"/>
      <c r="BB992" s="67"/>
      <c r="BC992" s="67"/>
      <c r="BD992" s="67"/>
      <c r="BE992" s="67"/>
      <c r="BF992" s="67"/>
      <c r="BG992" s="67"/>
      <c r="BH992" s="67"/>
      <c r="BI992" s="67"/>
      <c r="BJ992" s="67"/>
      <c r="BK992" s="67"/>
      <c r="BL992" s="67"/>
      <c r="BM992" s="67"/>
      <c r="BN992" s="67"/>
      <c r="BO992" s="67"/>
      <c r="BP992" s="67"/>
      <c r="BQ992" s="67"/>
      <c r="BR992" s="67"/>
      <c r="BS992" s="67"/>
      <c r="BT992" s="67"/>
      <c r="BU992" s="67"/>
      <c r="BV992" s="67"/>
      <c r="BW992" s="67"/>
      <c r="BX992" s="67"/>
      <c r="BY992" s="67"/>
      <c r="BZ992" s="67"/>
      <c r="CA992" s="67"/>
      <c r="CB992" s="67"/>
      <c r="CC992" s="67"/>
      <c r="CD992" s="67"/>
      <c r="CE992" s="67"/>
      <c r="CF992" s="67"/>
      <c r="CG992" s="67"/>
      <c r="CH992" s="67"/>
      <c r="CI992" s="67"/>
      <c r="CJ992" s="67"/>
      <c r="CK992" s="67"/>
      <c r="CL992" s="67"/>
      <c r="CM992" s="67"/>
      <c r="CN992" s="67"/>
      <c r="CO992" s="67"/>
    </row>
    <row r="993" spans="1:93" ht="14.25" customHeight="1">
      <c r="A993" s="67"/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  <c r="AI993" s="67"/>
      <c r="AJ993" s="67"/>
      <c r="AK993" s="67"/>
      <c r="AL993" s="67"/>
      <c r="AM993" s="67"/>
      <c r="AN993" s="67"/>
      <c r="AO993" s="67"/>
      <c r="AP993" s="67"/>
      <c r="AQ993" s="67"/>
      <c r="AR993" s="67"/>
      <c r="AS993" s="67"/>
      <c r="AT993" s="67"/>
      <c r="AU993" s="67"/>
      <c r="AV993" s="67"/>
      <c r="AW993" s="67"/>
      <c r="AX993" s="67"/>
      <c r="AY993" s="67"/>
      <c r="AZ993" s="67"/>
      <c r="BA993" s="67"/>
      <c r="BB993" s="67"/>
      <c r="BC993" s="67"/>
      <c r="BD993" s="67"/>
      <c r="BE993" s="67"/>
      <c r="BF993" s="67"/>
      <c r="BG993" s="67"/>
      <c r="BH993" s="67"/>
      <c r="BI993" s="67"/>
      <c r="BJ993" s="67"/>
      <c r="BK993" s="67"/>
      <c r="BL993" s="67"/>
      <c r="BM993" s="67"/>
      <c r="BN993" s="67"/>
      <c r="BO993" s="67"/>
      <c r="BP993" s="67"/>
      <c r="BQ993" s="67"/>
      <c r="BR993" s="67"/>
      <c r="BS993" s="67"/>
      <c r="BT993" s="67"/>
      <c r="BU993" s="67"/>
      <c r="BV993" s="67"/>
      <c r="BW993" s="67"/>
      <c r="BX993" s="67"/>
      <c r="BY993" s="67"/>
      <c r="BZ993" s="67"/>
      <c r="CA993" s="67"/>
      <c r="CB993" s="67"/>
      <c r="CC993" s="67"/>
      <c r="CD993" s="67"/>
      <c r="CE993" s="67"/>
      <c r="CF993" s="67"/>
      <c r="CG993" s="67"/>
      <c r="CH993" s="67"/>
      <c r="CI993" s="67"/>
      <c r="CJ993" s="67"/>
      <c r="CK993" s="67"/>
      <c r="CL993" s="67"/>
      <c r="CM993" s="67"/>
      <c r="CN993" s="67"/>
      <c r="CO993" s="67"/>
    </row>
    <row r="994" spans="1:93" ht="14.25" customHeight="1">
      <c r="A994" s="67"/>
      <c r="B994" s="67"/>
      <c r="C994" s="67"/>
      <c r="D994" s="67"/>
      <c r="E994" s="67"/>
      <c r="F994" s="67"/>
      <c r="G994" s="67"/>
      <c r="H994" s="67"/>
      <c r="I994" s="67"/>
      <c r="J994" s="67"/>
      <c r="K994" s="67"/>
      <c r="L994" s="67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67"/>
      <c r="X994" s="67"/>
      <c r="Y994" s="67"/>
      <c r="Z994" s="67"/>
      <c r="AA994" s="67"/>
      <c r="AB994" s="67"/>
      <c r="AC994" s="67"/>
      <c r="AD994" s="67"/>
      <c r="AE994" s="67"/>
      <c r="AF994" s="67"/>
      <c r="AG994" s="67"/>
      <c r="AH994" s="67"/>
      <c r="AI994" s="67"/>
      <c r="AJ994" s="67"/>
      <c r="AK994" s="67"/>
      <c r="AL994" s="67"/>
      <c r="AM994" s="67"/>
      <c r="AN994" s="67"/>
      <c r="AO994" s="67"/>
      <c r="AP994" s="67"/>
      <c r="AQ994" s="67"/>
      <c r="AR994" s="67"/>
      <c r="AS994" s="67"/>
      <c r="AT994" s="67"/>
      <c r="AU994" s="67"/>
      <c r="AV994" s="67"/>
      <c r="AW994" s="67"/>
      <c r="AX994" s="67"/>
      <c r="AY994" s="67"/>
      <c r="AZ994" s="67"/>
      <c r="BA994" s="67"/>
      <c r="BB994" s="67"/>
      <c r="BC994" s="67"/>
      <c r="BD994" s="67"/>
      <c r="BE994" s="67"/>
      <c r="BF994" s="67"/>
      <c r="BG994" s="67"/>
      <c r="BH994" s="67"/>
      <c r="BI994" s="67"/>
      <c r="BJ994" s="67"/>
      <c r="BK994" s="67"/>
      <c r="BL994" s="67"/>
      <c r="BM994" s="67"/>
      <c r="BN994" s="67"/>
      <c r="BO994" s="67"/>
      <c r="BP994" s="67"/>
      <c r="BQ994" s="67"/>
      <c r="BR994" s="67"/>
      <c r="BS994" s="67"/>
      <c r="BT994" s="67"/>
      <c r="BU994" s="67"/>
      <c r="BV994" s="67"/>
      <c r="BW994" s="67"/>
      <c r="BX994" s="67"/>
      <c r="BY994" s="67"/>
      <c r="BZ994" s="67"/>
      <c r="CA994" s="67"/>
      <c r="CB994" s="67"/>
      <c r="CC994" s="67"/>
      <c r="CD994" s="67"/>
      <c r="CE994" s="67"/>
      <c r="CF994" s="67"/>
      <c r="CG994" s="67"/>
      <c r="CH994" s="67"/>
      <c r="CI994" s="67"/>
      <c r="CJ994" s="67"/>
      <c r="CK994" s="67"/>
      <c r="CL994" s="67"/>
      <c r="CM994" s="67"/>
      <c r="CN994" s="67"/>
      <c r="CO994" s="67"/>
    </row>
    <row r="995" spans="1:93" ht="14.25" customHeight="1">
      <c r="A995" s="67"/>
      <c r="B995" s="67"/>
      <c r="C995" s="67"/>
      <c r="D995" s="67"/>
      <c r="E995" s="67"/>
      <c r="F995" s="67"/>
      <c r="G995" s="67"/>
      <c r="H995" s="67"/>
      <c r="I995" s="67"/>
      <c r="J995" s="67"/>
      <c r="K995" s="67"/>
      <c r="L995" s="67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67"/>
      <c r="X995" s="67"/>
      <c r="Y995" s="67"/>
      <c r="Z995" s="67"/>
      <c r="AA995" s="67"/>
      <c r="AB995" s="67"/>
      <c r="AC995" s="67"/>
      <c r="AD995" s="67"/>
      <c r="AE995" s="67"/>
      <c r="AF995" s="67"/>
      <c r="AG995" s="67"/>
      <c r="AH995" s="67"/>
      <c r="AI995" s="67"/>
      <c r="AJ995" s="67"/>
      <c r="AK995" s="67"/>
      <c r="AL995" s="67"/>
      <c r="AM995" s="67"/>
      <c r="AN995" s="67"/>
      <c r="AO995" s="67"/>
      <c r="AP995" s="67"/>
      <c r="AQ995" s="67"/>
      <c r="AR995" s="67"/>
      <c r="AS995" s="67"/>
      <c r="AT995" s="67"/>
      <c r="AU995" s="67"/>
      <c r="AV995" s="67"/>
      <c r="AW995" s="67"/>
      <c r="AX995" s="67"/>
      <c r="AY995" s="67"/>
      <c r="AZ995" s="67"/>
      <c r="BA995" s="67"/>
      <c r="BB995" s="67"/>
      <c r="BC995" s="67"/>
      <c r="BD995" s="67"/>
      <c r="BE995" s="67"/>
      <c r="BF995" s="67"/>
      <c r="BG995" s="67"/>
      <c r="BH995" s="67"/>
      <c r="BI995" s="67"/>
      <c r="BJ995" s="67"/>
      <c r="BK995" s="67"/>
      <c r="BL995" s="67"/>
      <c r="BM995" s="67"/>
      <c r="BN995" s="67"/>
      <c r="BO995" s="67"/>
      <c r="BP995" s="67"/>
      <c r="BQ995" s="67"/>
      <c r="BR995" s="67"/>
      <c r="BS995" s="67"/>
      <c r="BT995" s="67"/>
      <c r="BU995" s="67"/>
      <c r="BV995" s="67"/>
      <c r="BW995" s="67"/>
      <c r="BX995" s="67"/>
      <c r="BY995" s="67"/>
      <c r="BZ995" s="67"/>
      <c r="CA995" s="67"/>
      <c r="CB995" s="67"/>
      <c r="CC995" s="67"/>
      <c r="CD995" s="67"/>
      <c r="CE995" s="67"/>
      <c r="CF995" s="67"/>
      <c r="CG995" s="67"/>
      <c r="CH995" s="67"/>
      <c r="CI995" s="67"/>
      <c r="CJ995" s="67"/>
      <c r="CK995" s="67"/>
      <c r="CL995" s="67"/>
      <c r="CM995" s="67"/>
      <c r="CN995" s="67"/>
      <c r="CO995" s="67"/>
    </row>
    <row r="996" spans="1:93" ht="14.25" customHeight="1">
      <c r="A996" s="67"/>
      <c r="B996" s="67"/>
      <c r="C996" s="67"/>
      <c r="D996" s="67"/>
      <c r="E996" s="67"/>
      <c r="F996" s="67"/>
      <c r="G996" s="67"/>
      <c r="H996" s="67"/>
      <c r="I996" s="67"/>
      <c r="J996" s="67"/>
      <c r="K996" s="67"/>
      <c r="L996" s="67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67"/>
      <c r="X996" s="67"/>
      <c r="Y996" s="67"/>
      <c r="Z996" s="67"/>
      <c r="AA996" s="67"/>
      <c r="AB996" s="67"/>
      <c r="AC996" s="67"/>
      <c r="AD996" s="67"/>
      <c r="AE996" s="67"/>
      <c r="AF996" s="67"/>
      <c r="AG996" s="67"/>
      <c r="AH996" s="67"/>
      <c r="AI996" s="67"/>
      <c r="AJ996" s="67"/>
      <c r="AK996" s="67"/>
      <c r="AL996" s="67"/>
      <c r="AM996" s="67"/>
      <c r="AN996" s="67"/>
      <c r="AO996" s="67"/>
      <c r="AP996" s="67"/>
      <c r="AQ996" s="67"/>
      <c r="AR996" s="67"/>
      <c r="AS996" s="67"/>
      <c r="AT996" s="67"/>
      <c r="AU996" s="67"/>
      <c r="AV996" s="67"/>
      <c r="AW996" s="67"/>
      <c r="AX996" s="67"/>
      <c r="AY996" s="67"/>
      <c r="AZ996" s="67"/>
      <c r="BA996" s="67"/>
      <c r="BB996" s="67"/>
      <c r="BC996" s="67"/>
      <c r="BD996" s="67"/>
      <c r="BE996" s="67"/>
      <c r="BF996" s="67"/>
      <c r="BG996" s="67"/>
      <c r="BH996" s="67"/>
      <c r="BI996" s="67"/>
      <c r="BJ996" s="67"/>
      <c r="BK996" s="67"/>
      <c r="BL996" s="67"/>
      <c r="BM996" s="67"/>
      <c r="BN996" s="67"/>
      <c r="BO996" s="67"/>
      <c r="BP996" s="67"/>
      <c r="BQ996" s="67"/>
      <c r="BR996" s="67"/>
      <c r="BS996" s="67"/>
      <c r="BT996" s="67"/>
      <c r="BU996" s="67"/>
      <c r="BV996" s="67"/>
      <c r="BW996" s="67"/>
      <c r="BX996" s="67"/>
      <c r="BY996" s="67"/>
      <c r="BZ996" s="67"/>
      <c r="CA996" s="67"/>
      <c r="CB996" s="67"/>
      <c r="CC996" s="67"/>
      <c r="CD996" s="67"/>
      <c r="CE996" s="67"/>
      <c r="CF996" s="67"/>
      <c r="CG996" s="67"/>
      <c r="CH996" s="67"/>
      <c r="CI996" s="67"/>
      <c r="CJ996" s="67"/>
      <c r="CK996" s="67"/>
      <c r="CL996" s="67"/>
      <c r="CM996" s="67"/>
      <c r="CN996" s="67"/>
      <c r="CO996" s="67"/>
    </row>
    <row r="997" spans="1:93" ht="14.25" customHeight="1">
      <c r="A997" s="67"/>
      <c r="B997" s="67"/>
      <c r="C997" s="67"/>
      <c r="D997" s="67"/>
      <c r="E997" s="67"/>
      <c r="F997" s="67"/>
      <c r="G997" s="67"/>
      <c r="H997" s="67"/>
      <c r="I997" s="67"/>
      <c r="J997" s="67"/>
      <c r="K997" s="67"/>
      <c r="L997" s="67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67"/>
      <c r="X997" s="67"/>
      <c r="Y997" s="67"/>
      <c r="Z997" s="67"/>
      <c r="AA997" s="67"/>
      <c r="AB997" s="67"/>
      <c r="AC997" s="67"/>
      <c r="AD997" s="67"/>
      <c r="AE997" s="67"/>
      <c r="AF997" s="67"/>
      <c r="AG997" s="67"/>
      <c r="AH997" s="67"/>
      <c r="AI997" s="67"/>
      <c r="AJ997" s="67"/>
      <c r="AK997" s="67"/>
      <c r="AL997" s="67"/>
      <c r="AM997" s="67"/>
      <c r="AN997" s="67"/>
      <c r="AO997" s="67"/>
      <c r="AP997" s="67"/>
      <c r="AQ997" s="67"/>
      <c r="AR997" s="67"/>
      <c r="AS997" s="67"/>
      <c r="AT997" s="67"/>
      <c r="AU997" s="67"/>
      <c r="AV997" s="67"/>
      <c r="AW997" s="67"/>
      <c r="AX997" s="67"/>
      <c r="AY997" s="67"/>
      <c r="AZ997" s="67"/>
      <c r="BA997" s="67"/>
      <c r="BB997" s="67"/>
      <c r="BC997" s="67"/>
      <c r="BD997" s="67"/>
      <c r="BE997" s="67"/>
      <c r="BF997" s="67"/>
      <c r="BG997" s="67"/>
      <c r="BH997" s="67"/>
      <c r="BI997" s="67"/>
      <c r="BJ997" s="67"/>
      <c r="BK997" s="67"/>
      <c r="BL997" s="67"/>
      <c r="BM997" s="67"/>
      <c r="BN997" s="67"/>
      <c r="BO997" s="67"/>
      <c r="BP997" s="67"/>
      <c r="BQ997" s="67"/>
      <c r="BR997" s="67"/>
      <c r="BS997" s="67"/>
      <c r="BT997" s="67"/>
      <c r="BU997" s="67"/>
      <c r="BV997" s="67"/>
      <c r="BW997" s="67"/>
      <c r="BX997" s="67"/>
      <c r="BY997" s="67"/>
      <c r="BZ997" s="67"/>
      <c r="CA997" s="67"/>
      <c r="CB997" s="67"/>
      <c r="CC997" s="67"/>
      <c r="CD997" s="67"/>
      <c r="CE997" s="67"/>
      <c r="CF997" s="67"/>
      <c r="CG997" s="67"/>
      <c r="CH997" s="67"/>
      <c r="CI997" s="67"/>
      <c r="CJ997" s="67"/>
      <c r="CK997" s="67"/>
      <c r="CL997" s="67"/>
      <c r="CM997" s="67"/>
      <c r="CN997" s="67"/>
      <c r="CO997" s="67"/>
    </row>
    <row r="998" spans="1:93" ht="14.25" customHeight="1">
      <c r="A998" s="67"/>
      <c r="B998" s="67"/>
      <c r="C998" s="67"/>
      <c r="D998" s="67"/>
      <c r="E998" s="67"/>
      <c r="F998" s="67"/>
      <c r="G998" s="67"/>
      <c r="H998" s="67"/>
      <c r="I998" s="67"/>
      <c r="J998" s="67"/>
      <c r="K998" s="67"/>
      <c r="L998" s="67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67"/>
      <c r="X998" s="67"/>
      <c r="Y998" s="67"/>
      <c r="Z998" s="67"/>
      <c r="AA998" s="67"/>
      <c r="AB998" s="67"/>
      <c r="AC998" s="67"/>
      <c r="AD998" s="67"/>
      <c r="AE998" s="67"/>
      <c r="AF998" s="67"/>
      <c r="AG998" s="67"/>
      <c r="AH998" s="67"/>
      <c r="AI998" s="67"/>
      <c r="AJ998" s="67"/>
      <c r="AK998" s="67"/>
      <c r="AL998" s="67"/>
      <c r="AM998" s="67"/>
      <c r="AN998" s="67"/>
      <c r="AO998" s="67"/>
      <c r="AP998" s="67"/>
      <c r="AQ998" s="67"/>
      <c r="AR998" s="67"/>
      <c r="AS998" s="67"/>
      <c r="AT998" s="67"/>
      <c r="AU998" s="67"/>
      <c r="AV998" s="67"/>
      <c r="AW998" s="67"/>
      <c r="AX998" s="67"/>
      <c r="AY998" s="67"/>
      <c r="AZ998" s="67"/>
      <c r="BA998" s="67"/>
      <c r="BB998" s="67"/>
      <c r="BC998" s="67"/>
      <c r="BD998" s="67"/>
      <c r="BE998" s="67"/>
      <c r="BF998" s="67"/>
      <c r="BG998" s="67"/>
      <c r="BH998" s="67"/>
      <c r="BI998" s="67"/>
      <c r="BJ998" s="67"/>
      <c r="BK998" s="67"/>
      <c r="BL998" s="67"/>
      <c r="BM998" s="67"/>
      <c r="BN998" s="67"/>
      <c r="BO998" s="67"/>
      <c r="BP998" s="67"/>
      <c r="BQ998" s="67"/>
      <c r="BR998" s="67"/>
      <c r="BS998" s="67"/>
      <c r="BT998" s="67"/>
      <c r="BU998" s="67"/>
      <c r="BV998" s="67"/>
      <c r="BW998" s="67"/>
      <c r="BX998" s="67"/>
      <c r="BY998" s="67"/>
      <c r="BZ998" s="67"/>
      <c r="CA998" s="67"/>
      <c r="CB998" s="67"/>
      <c r="CC998" s="67"/>
      <c r="CD998" s="67"/>
      <c r="CE998" s="67"/>
      <c r="CF998" s="67"/>
      <c r="CG998" s="67"/>
      <c r="CH998" s="67"/>
      <c r="CI998" s="67"/>
      <c r="CJ998" s="67"/>
      <c r="CK998" s="67"/>
      <c r="CL998" s="67"/>
      <c r="CM998" s="67"/>
      <c r="CN998" s="67"/>
      <c r="CO998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2"/>
  <sheetViews>
    <sheetView workbookViewId="0">
      <selection activeCell="B11" sqref="B11"/>
    </sheetView>
    <sheetView workbookViewId="1"/>
  </sheetViews>
  <sheetFormatPr baseColWidth="10" defaultColWidth="17.33203125" defaultRowHeight="15" customHeight="1" x14ac:dyDescent="0"/>
  <cols>
    <col min="1" max="1" width="10.1640625" customWidth="1"/>
    <col min="2" max="2" width="11.5" customWidth="1"/>
    <col min="3" max="3" width="6.83203125" customWidth="1"/>
    <col min="4" max="4" width="11.33203125" customWidth="1"/>
    <col min="5" max="5" width="8.1640625" customWidth="1"/>
    <col min="6" max="6" width="13.5" customWidth="1"/>
    <col min="7" max="7" width="12.1640625" customWidth="1"/>
    <col min="8" max="8" width="11.5" customWidth="1"/>
    <col min="9" max="9" width="8.5" customWidth="1"/>
    <col min="10" max="10" width="6.33203125" customWidth="1"/>
    <col min="11" max="11" width="7.33203125" customWidth="1"/>
    <col min="12" max="12" width="8" customWidth="1"/>
    <col min="13" max="13" width="6.83203125" customWidth="1"/>
    <col min="14" max="14" width="12.6640625" customWidth="1"/>
    <col min="15" max="15" width="6.5" customWidth="1"/>
    <col min="16" max="16" width="12" customWidth="1"/>
    <col min="17" max="20" width="10.1640625" customWidth="1"/>
    <col min="21" max="21" width="15.1640625" customWidth="1"/>
    <col min="22" max="22" width="11.33203125" customWidth="1"/>
    <col min="23" max="23" width="13.5" customWidth="1"/>
    <col min="24" max="24" width="10.33203125" customWidth="1"/>
    <col min="25" max="25" width="10.5" customWidth="1"/>
    <col min="26" max="26" width="10.1640625" customWidth="1"/>
    <col min="27" max="27" width="9.83203125" customWidth="1"/>
    <col min="28" max="28" width="11.33203125" customWidth="1"/>
    <col min="29" max="34" width="10.1640625" customWidth="1"/>
    <col min="35" max="35" width="12.6640625" customWidth="1"/>
    <col min="36" max="37" width="11.1640625" customWidth="1"/>
    <col min="38" max="47" width="10.1640625" customWidth="1"/>
  </cols>
  <sheetData>
    <row r="1" spans="1:47" ht="13.5" customHeight="1">
      <c r="A1" s="35"/>
      <c r="B1" s="146" t="s">
        <v>133</v>
      </c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37"/>
      <c r="S1" s="37"/>
      <c r="T1" s="35"/>
      <c r="U1" s="146" t="s">
        <v>136</v>
      </c>
      <c r="V1" s="147"/>
      <c r="W1" s="147"/>
      <c r="X1" s="147"/>
      <c r="Y1" s="147"/>
      <c r="Z1" s="35"/>
      <c r="AA1" s="146" t="s">
        <v>137</v>
      </c>
      <c r="AB1" s="147"/>
      <c r="AC1" s="147"/>
      <c r="AD1" s="35"/>
      <c r="AE1" s="35"/>
      <c r="AF1" s="35"/>
      <c r="AG1" s="146" t="s">
        <v>138</v>
      </c>
      <c r="AH1" s="147"/>
      <c r="AI1" s="147"/>
      <c r="AJ1" s="147"/>
      <c r="AK1" s="147"/>
      <c r="AL1" s="35"/>
      <c r="AM1" s="35"/>
      <c r="AN1" s="35"/>
      <c r="AO1" s="35"/>
      <c r="AP1" s="35"/>
      <c r="AQ1" s="35"/>
      <c r="AR1" s="35"/>
      <c r="AS1" s="35"/>
      <c r="AT1" s="35"/>
      <c r="AU1" s="35"/>
    </row>
    <row r="2" spans="1:47" ht="27.75" customHeight="1">
      <c r="A2" s="38" t="s">
        <v>139</v>
      </c>
      <c r="B2" s="39" t="s">
        <v>140</v>
      </c>
      <c r="C2" s="40" t="s">
        <v>142</v>
      </c>
      <c r="D2" s="39" t="s">
        <v>143</v>
      </c>
      <c r="E2" s="40" t="s">
        <v>144</v>
      </c>
      <c r="F2" s="39" t="s">
        <v>145</v>
      </c>
      <c r="G2" s="40" t="s">
        <v>146</v>
      </c>
      <c r="H2" s="39" t="s">
        <v>147</v>
      </c>
      <c r="I2" s="41" t="s">
        <v>148</v>
      </c>
      <c r="J2" s="42" t="s">
        <v>149</v>
      </c>
      <c r="K2" s="42" t="s">
        <v>150</v>
      </c>
      <c r="L2" s="42" t="s">
        <v>151</v>
      </c>
      <c r="M2" s="42" t="s">
        <v>152</v>
      </c>
      <c r="N2" s="44" t="s">
        <v>153</v>
      </c>
      <c r="O2" s="44" t="s">
        <v>154</v>
      </c>
      <c r="P2" s="44" t="s">
        <v>155</v>
      </c>
      <c r="Q2" s="40" t="s">
        <v>156</v>
      </c>
      <c r="R2" s="38"/>
      <c r="S2" s="38"/>
      <c r="T2" s="45"/>
      <c r="U2" s="51" t="s">
        <v>157</v>
      </c>
      <c r="V2" s="52" t="s">
        <v>173</v>
      </c>
      <c r="W2" s="53" t="s">
        <v>176</v>
      </c>
      <c r="X2" s="54" t="s">
        <v>178</v>
      </c>
      <c r="Y2" s="52" t="s">
        <v>179</v>
      </c>
      <c r="Z2" s="45"/>
      <c r="AA2" s="55" t="s">
        <v>180</v>
      </c>
      <c r="AB2" s="55" t="s">
        <v>181</v>
      </c>
      <c r="AC2" s="55" t="s">
        <v>182</v>
      </c>
      <c r="AD2" s="45"/>
      <c r="AE2" s="45"/>
      <c r="AF2" s="45"/>
      <c r="AG2" s="56" t="s">
        <v>183</v>
      </c>
      <c r="AH2" s="56" t="s">
        <v>185</v>
      </c>
      <c r="AI2" s="56" t="s">
        <v>186</v>
      </c>
      <c r="AJ2" s="56" t="s">
        <v>187</v>
      </c>
      <c r="AK2" s="56" t="s">
        <v>188</v>
      </c>
      <c r="AL2" s="45"/>
      <c r="AM2" s="45"/>
      <c r="AN2" s="45"/>
      <c r="AO2" s="45"/>
      <c r="AP2" s="45"/>
      <c r="AQ2" s="45"/>
      <c r="AR2" s="45"/>
      <c r="AS2" s="45"/>
      <c r="AT2" s="45"/>
      <c r="AU2" s="45"/>
    </row>
    <row r="3" spans="1:47" ht="27.75" customHeight="1">
      <c r="A3" s="38"/>
      <c r="B3" s="57" t="s">
        <v>189</v>
      </c>
      <c r="C3" s="57" t="s">
        <v>189</v>
      </c>
      <c r="D3" s="57" t="s">
        <v>190</v>
      </c>
      <c r="E3" s="57" t="s">
        <v>190</v>
      </c>
      <c r="F3" s="57" t="s">
        <v>191</v>
      </c>
      <c r="G3" s="57" t="s">
        <v>191</v>
      </c>
      <c r="H3" s="57" t="s">
        <v>190</v>
      </c>
      <c r="I3" s="66" t="s">
        <v>190</v>
      </c>
      <c r="J3" s="148" t="s">
        <v>214</v>
      </c>
      <c r="K3" s="149"/>
      <c r="L3" s="148" t="s">
        <v>215</v>
      </c>
      <c r="M3" s="150"/>
      <c r="N3" s="57" t="s">
        <v>218</v>
      </c>
      <c r="O3" s="57" t="s">
        <v>218</v>
      </c>
      <c r="P3" s="57" t="s">
        <v>218</v>
      </c>
      <c r="Q3" s="57" t="s">
        <v>218</v>
      </c>
      <c r="R3" s="38"/>
      <c r="S3" s="38"/>
      <c r="T3" s="45"/>
      <c r="U3" s="70" t="s">
        <v>219</v>
      </c>
      <c r="V3" s="70" t="s">
        <v>219</v>
      </c>
      <c r="W3" s="72" t="s">
        <v>221</v>
      </c>
      <c r="X3" s="72" t="s">
        <v>221</v>
      </c>
      <c r="Y3" s="70" t="s">
        <v>116</v>
      </c>
      <c r="Z3" s="45"/>
      <c r="AA3" s="55" t="s">
        <v>228</v>
      </c>
      <c r="AB3" s="55" t="s">
        <v>229</v>
      </c>
      <c r="AC3" s="55" t="s">
        <v>229</v>
      </c>
      <c r="AD3" s="45"/>
      <c r="AE3" s="45"/>
      <c r="AF3" s="45"/>
      <c r="AG3" s="56" t="s">
        <v>230</v>
      </c>
      <c r="AH3" s="56" t="s">
        <v>231</v>
      </c>
      <c r="AI3" s="56" t="s">
        <v>232</v>
      </c>
      <c r="AJ3" s="56" t="s">
        <v>233</v>
      </c>
      <c r="AK3" s="56" t="s">
        <v>234</v>
      </c>
      <c r="AL3" s="45"/>
      <c r="AM3" s="45"/>
      <c r="AN3" s="45"/>
      <c r="AO3" s="45"/>
      <c r="AP3" s="45"/>
      <c r="AQ3" s="45"/>
      <c r="AR3" s="45"/>
      <c r="AS3" s="45"/>
      <c r="AT3" s="45"/>
      <c r="AU3" s="45"/>
    </row>
    <row r="4" spans="1:47" ht="13.5" customHeight="1">
      <c r="A4" s="74" t="s">
        <v>238</v>
      </c>
      <c r="B4" s="77">
        <v>0.79600000000000004</v>
      </c>
      <c r="C4" s="77">
        <v>0.01</v>
      </c>
      <c r="D4" s="79">
        <v>2.0125000000000002</v>
      </c>
      <c r="E4" s="77">
        <v>1E-4</v>
      </c>
      <c r="F4" s="81">
        <v>0.999</v>
      </c>
      <c r="G4" s="77">
        <v>1E-3</v>
      </c>
      <c r="H4" s="77">
        <v>0</v>
      </c>
      <c r="I4" s="77">
        <v>0</v>
      </c>
      <c r="J4" s="94">
        <v>22.194400000000002</v>
      </c>
      <c r="K4" s="77">
        <v>4.5371499999999996</v>
      </c>
      <c r="L4" s="95">
        <v>177.98099999999999</v>
      </c>
      <c r="M4" s="77">
        <v>42.279000000000003</v>
      </c>
      <c r="N4" s="77"/>
      <c r="O4" s="77"/>
      <c r="P4" s="77">
        <v>20120620</v>
      </c>
      <c r="Q4" s="97" t="s">
        <v>268</v>
      </c>
      <c r="R4" s="99"/>
      <c r="S4" s="99"/>
      <c r="T4" s="45"/>
      <c r="U4" s="151" t="s">
        <v>269</v>
      </c>
      <c r="V4" s="152"/>
      <c r="W4" s="152"/>
      <c r="X4" s="152"/>
      <c r="Y4" s="153"/>
      <c r="Z4" s="45"/>
      <c r="AA4" s="103">
        <f>D4*B4*1000*(An/Ap)*((F4-L4*(1-F4))/((1-Clnat)*L4-Clnat))</f>
        <v>31.481269682704863</v>
      </c>
      <c r="AB4" s="105">
        <f>AA4/1000000*Av*(J4*0.000000000000001)/An</f>
        <v>11868.357531054473</v>
      </c>
      <c r="AC4" s="105">
        <f>blank36cl*M4/L4</f>
        <v>2819.3025550786438</v>
      </c>
      <c r="AD4" s="45"/>
      <c r="AE4" s="45"/>
      <c r="AF4" s="45"/>
      <c r="AG4" s="107">
        <f>0.999/0.001</f>
        <v>999</v>
      </c>
      <c r="AH4" s="108">
        <v>6.0221E+23</v>
      </c>
      <c r="AI4" s="109">
        <v>35.453000000000003</v>
      </c>
      <c r="AJ4" s="109">
        <v>34.975000000000001</v>
      </c>
      <c r="AK4" s="110">
        <v>0.75780000000000003</v>
      </c>
      <c r="AL4" s="45"/>
      <c r="AM4" s="45"/>
      <c r="AN4" s="45"/>
      <c r="AO4" s="45"/>
      <c r="AP4" s="45"/>
      <c r="AQ4" s="45"/>
      <c r="AR4" s="45"/>
      <c r="AS4" s="45"/>
      <c r="AT4" s="45"/>
      <c r="AU4" s="45"/>
    </row>
    <row r="5" spans="1:47" ht="13.5" customHeight="1">
      <c r="A5" s="5" t="s">
        <v>128</v>
      </c>
      <c r="B5" s="29">
        <v>0.79600000000000004</v>
      </c>
      <c r="C5" s="29">
        <v>0.01</v>
      </c>
      <c r="D5" s="127">
        <v>1.827</v>
      </c>
      <c r="E5" s="29">
        <v>1E-4</v>
      </c>
      <c r="F5" s="29">
        <v>0.999</v>
      </c>
      <c r="G5" s="29">
        <v>1E-3</v>
      </c>
      <c r="H5" s="29">
        <v>60.486899999999999</v>
      </c>
      <c r="I5" s="29">
        <v>1E-4</v>
      </c>
      <c r="J5" s="29">
        <v>5027.99</v>
      </c>
      <c r="K5" s="29">
        <v>273.91899999999998</v>
      </c>
      <c r="L5" s="29">
        <v>5.9160000000000004</v>
      </c>
      <c r="M5" s="29">
        <v>8.5999999999999993E-2</v>
      </c>
      <c r="N5" s="29">
        <v>20120628</v>
      </c>
      <c r="O5" s="29"/>
      <c r="P5" s="29">
        <v>20120620</v>
      </c>
      <c r="Q5" s="29" t="s">
        <v>268</v>
      </c>
      <c r="R5" s="29"/>
      <c r="S5" s="29"/>
      <c r="T5" s="5"/>
      <c r="U5" s="46">
        <v>5145066.1774714803</v>
      </c>
      <c r="V5" s="46">
        <v>300175.34974730102</v>
      </c>
      <c r="W5" s="98">
        <v>35.842188026985497</v>
      </c>
      <c r="X5" s="128">
        <v>1.23497675291668</v>
      </c>
      <c r="Y5" s="46">
        <v>142093.18116562301</v>
      </c>
      <c r="Z5" s="5"/>
      <c r="AA5" s="154" t="s">
        <v>324</v>
      </c>
      <c r="AB5" s="155"/>
      <c r="AC5" s="15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</row>
    <row r="6" spans="1:47" ht="13.5" customHeight="1">
      <c r="A6" s="5" t="s">
        <v>131</v>
      </c>
      <c r="B6" s="29">
        <v>0.79600000000000004</v>
      </c>
      <c r="C6" s="29">
        <v>0.01</v>
      </c>
      <c r="D6" s="127">
        <v>1.9400999999999999</v>
      </c>
      <c r="E6" s="29">
        <v>1E-4</v>
      </c>
      <c r="F6" s="29">
        <v>0.999</v>
      </c>
      <c r="G6" s="29">
        <v>1E-3</v>
      </c>
      <c r="H6" s="29">
        <v>59.996099999999998</v>
      </c>
      <c r="I6" s="29">
        <v>1E-4</v>
      </c>
      <c r="J6" s="29">
        <v>3603.62</v>
      </c>
      <c r="K6" s="29">
        <v>137.59200000000001</v>
      </c>
      <c r="L6" s="29">
        <v>6.5339999999999998</v>
      </c>
      <c r="M6" s="29">
        <v>9.0999999999999998E-2</v>
      </c>
      <c r="N6" s="29">
        <v>20120628</v>
      </c>
      <c r="O6" s="29"/>
      <c r="P6" s="29">
        <v>20120620</v>
      </c>
      <c r="Q6" s="29" t="s">
        <v>268</v>
      </c>
      <c r="R6" s="29"/>
      <c r="S6" s="29"/>
      <c r="T6" s="5"/>
      <c r="U6" s="46">
        <v>3522425.8575768201</v>
      </c>
      <c r="V6" s="46">
        <v>152643.91897041601</v>
      </c>
      <c r="W6" s="98">
        <v>31.506161383835298</v>
      </c>
      <c r="X6" s="128">
        <v>0.919758208531263</v>
      </c>
      <c r="Y6" s="46">
        <v>59665.819620906703</v>
      </c>
      <c r="Z6" s="5"/>
      <c r="AA6" s="155"/>
      <c r="AB6" s="147"/>
      <c r="AC6" s="15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</row>
    <row r="7" spans="1:47" ht="13.5" customHeight="1">
      <c r="A7" s="5" t="s">
        <v>270</v>
      </c>
      <c r="B7" s="29">
        <v>0.79600000000000004</v>
      </c>
      <c r="C7" s="29">
        <v>0.01</v>
      </c>
      <c r="D7" s="127">
        <v>1.7887</v>
      </c>
      <c r="E7" s="29">
        <v>1E-4</v>
      </c>
      <c r="F7" s="29">
        <v>0.999</v>
      </c>
      <c r="G7" s="29">
        <v>1E-3</v>
      </c>
      <c r="H7" s="29">
        <v>60.463799999999999</v>
      </c>
      <c r="I7" s="29">
        <v>1E-4</v>
      </c>
      <c r="J7" s="29">
        <v>2148.58</v>
      </c>
      <c r="K7" s="29">
        <v>51.842500000000001</v>
      </c>
      <c r="L7" s="29">
        <v>5.202</v>
      </c>
      <c r="M7" s="29">
        <v>9.6000000000000002E-2</v>
      </c>
      <c r="N7" s="29">
        <v>20120628</v>
      </c>
      <c r="O7" s="29"/>
      <c r="P7" s="29">
        <v>20120620</v>
      </c>
      <c r="Q7" s="29" t="s">
        <v>268</v>
      </c>
      <c r="R7" s="29"/>
      <c r="S7" s="29"/>
      <c r="T7" s="5"/>
      <c r="U7" s="46">
        <v>2597805.64508881</v>
      </c>
      <c r="V7" s="46">
        <v>107558.100730846</v>
      </c>
      <c r="W7" s="98">
        <v>47.259099578158398</v>
      </c>
      <c r="X7" s="128">
        <v>2.3433384422254302</v>
      </c>
      <c r="Y7" s="46">
        <v>207045.69897048801</v>
      </c>
      <c r="Z7" s="5"/>
      <c r="AA7" s="155"/>
      <c r="AB7" s="147"/>
      <c r="AC7" s="15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</row>
    <row r="8" spans="1:47" ht="13.5" customHeight="1">
      <c r="A8" s="5" t="s">
        <v>278</v>
      </c>
      <c r="B8" s="29">
        <v>0.79600000000000004</v>
      </c>
      <c r="C8" s="29">
        <v>0.01</v>
      </c>
      <c r="D8" s="127">
        <v>1.8413999999999999</v>
      </c>
      <c r="E8" s="29">
        <v>1E-4</v>
      </c>
      <c r="F8" s="29">
        <v>0.999</v>
      </c>
      <c r="G8" s="29">
        <v>1E-3</v>
      </c>
      <c r="H8" s="29">
        <v>60.613199999999999</v>
      </c>
      <c r="I8" s="29">
        <v>1E-4</v>
      </c>
      <c r="J8" s="29">
        <v>1530.69</v>
      </c>
      <c r="K8" s="29">
        <v>40.5732</v>
      </c>
      <c r="L8" s="29">
        <v>6.3109999999999999</v>
      </c>
      <c r="M8" s="29">
        <v>0.22700000000000001</v>
      </c>
      <c r="N8" s="29">
        <v>20120628</v>
      </c>
      <c r="O8" s="29"/>
      <c r="P8" s="29">
        <v>20120620</v>
      </c>
      <c r="Q8" s="29" t="s">
        <v>268</v>
      </c>
      <c r="R8" s="29"/>
      <c r="S8" s="29"/>
      <c r="T8" s="5"/>
      <c r="U8" s="46">
        <v>1459475.2819389999</v>
      </c>
      <c r="V8" s="46">
        <v>72771.250799094807</v>
      </c>
      <c r="W8" s="98">
        <v>31.640885056222299</v>
      </c>
      <c r="X8" s="128">
        <v>2.3119695843993102</v>
      </c>
      <c r="Y8" s="46">
        <v>142098.29350577999</v>
      </c>
      <c r="Z8" s="5"/>
      <c r="AA8" s="155"/>
      <c r="AB8" s="147"/>
      <c r="AC8" s="15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</row>
    <row r="9" spans="1:47" ht="13.5" customHeight="1">
      <c r="A9" s="5" t="s">
        <v>282</v>
      </c>
      <c r="B9" s="29">
        <v>0.79600000000000004</v>
      </c>
      <c r="C9" s="29">
        <v>0.01</v>
      </c>
      <c r="D9" s="127">
        <v>1.8487</v>
      </c>
      <c r="E9" s="29">
        <v>1E-4</v>
      </c>
      <c r="F9" s="29">
        <v>0.999</v>
      </c>
      <c r="G9" s="29">
        <v>1E-3</v>
      </c>
      <c r="H9" s="29">
        <v>74.671899999999994</v>
      </c>
      <c r="I9" s="29">
        <v>1E-4</v>
      </c>
      <c r="J9" s="29">
        <v>1208.5999999999999</v>
      </c>
      <c r="K9" s="29">
        <v>45.5197</v>
      </c>
      <c r="L9" s="29">
        <v>5.6120000000000001</v>
      </c>
      <c r="M9" s="29">
        <v>0.126</v>
      </c>
      <c r="N9" s="29">
        <v>20120628</v>
      </c>
      <c r="O9" s="29"/>
      <c r="P9" s="29">
        <v>20120620</v>
      </c>
      <c r="Q9" s="29" t="s">
        <v>268</v>
      </c>
      <c r="R9" s="29"/>
      <c r="S9" s="29"/>
      <c r="T9" s="5"/>
      <c r="U9" s="46">
        <v>1089668.5751826901</v>
      </c>
      <c r="V9" s="46">
        <v>58878.072122764701</v>
      </c>
      <c r="W9" s="98">
        <v>33.036854684376799</v>
      </c>
      <c r="X9" s="128">
        <v>1.7706960748677201</v>
      </c>
      <c r="Y9" s="46">
        <v>66583.530046910193</v>
      </c>
      <c r="Z9" s="5"/>
      <c r="AA9" s="155"/>
      <c r="AB9" s="155"/>
      <c r="AC9" s="15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</row>
    <row r="10" spans="1:47" ht="13.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46"/>
      <c r="AA10" s="46"/>
      <c r="AB10" s="46"/>
      <c r="AC10" s="46"/>
      <c r="AD10" s="46"/>
      <c r="AE10" s="46"/>
      <c r="AF10" s="131"/>
      <c r="AG10" s="132"/>
      <c r="AH10" s="46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</row>
    <row r="11" spans="1:47" ht="13.5" customHeight="1">
      <c r="A11" s="5" t="s">
        <v>325</v>
      </c>
      <c r="B11" s="134">
        <v>0</v>
      </c>
      <c r="C11" s="5">
        <v>0.01</v>
      </c>
      <c r="D11" s="134">
        <v>2.4026999999999998</v>
      </c>
      <c r="E11" s="5">
        <v>1E-4</v>
      </c>
      <c r="F11" s="5">
        <v>0.999</v>
      </c>
      <c r="G11" s="5">
        <v>1E-3</v>
      </c>
      <c r="H11" s="5">
        <v>0</v>
      </c>
      <c r="I11" s="5">
        <v>0</v>
      </c>
      <c r="J11" s="5">
        <v>108.71</v>
      </c>
      <c r="K11" s="5">
        <v>11.1396</v>
      </c>
      <c r="L11" s="5">
        <v>91.754000000000005</v>
      </c>
      <c r="M11" s="5">
        <v>7.7679999999999998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46"/>
      <c r="AA11" s="103">
        <v>31.48</v>
      </c>
      <c r="AB11" s="143">
        <v>11868</v>
      </c>
      <c r="AC11" s="143">
        <v>2819</v>
      </c>
      <c r="AD11" s="46"/>
      <c r="AE11" s="46"/>
      <c r="AF11" s="132"/>
      <c r="AG11" s="132"/>
      <c r="AH11" s="46"/>
      <c r="AI11" s="5"/>
      <c r="AJ11" s="5"/>
      <c r="AK11" s="132"/>
      <c r="AL11" s="5"/>
      <c r="AM11" s="5"/>
      <c r="AN11" s="5"/>
      <c r="AO11" s="5"/>
      <c r="AP11" s="5"/>
      <c r="AQ11" s="5"/>
      <c r="AR11" s="5"/>
      <c r="AS11" s="5"/>
      <c r="AT11" s="5"/>
      <c r="AU11" s="5"/>
    </row>
    <row r="12" spans="1:47" ht="13.5" customHeight="1">
      <c r="A12" s="5" t="s">
        <v>284</v>
      </c>
      <c r="B12" s="5">
        <v>0.79600000000000004</v>
      </c>
      <c r="C12" s="29">
        <v>0.01</v>
      </c>
      <c r="D12" s="5">
        <v>1.9117999999999999</v>
      </c>
      <c r="E12" s="29">
        <v>1E-4</v>
      </c>
      <c r="F12" s="29">
        <v>0.999</v>
      </c>
      <c r="G12" s="5">
        <v>1E-3</v>
      </c>
      <c r="H12" s="5">
        <v>49.646999999999998</v>
      </c>
      <c r="I12" s="29">
        <v>1E-4</v>
      </c>
      <c r="J12" s="5">
        <v>2112.08</v>
      </c>
      <c r="K12" s="5">
        <v>53.652299999999997</v>
      </c>
      <c r="L12" s="5">
        <v>5.0090000000000003</v>
      </c>
      <c r="M12" s="5">
        <v>2.3E-2</v>
      </c>
      <c r="N12" s="5"/>
      <c r="O12" s="5"/>
      <c r="P12" s="5"/>
      <c r="Q12" s="5"/>
      <c r="R12" s="5"/>
      <c r="S12" s="5"/>
      <c r="T12" s="5"/>
      <c r="U12" s="67">
        <v>3531762.1779610799</v>
      </c>
      <c r="V12" s="67">
        <v>104318.13629097299</v>
      </c>
      <c r="W12" s="67">
        <v>67.367995846796305</v>
      </c>
      <c r="X12" s="67">
        <v>1.1781776936037001</v>
      </c>
      <c r="Y12" s="67">
        <v>61653.636627464999</v>
      </c>
      <c r="Z12" s="5"/>
      <c r="AA12" s="103"/>
      <c r="AB12" s="105"/>
      <c r="AC12" s="10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</row>
    <row r="13" spans="1:47" ht="13.5" customHeight="1">
      <c r="A13" s="5" t="s">
        <v>299</v>
      </c>
      <c r="B13" s="5">
        <v>0.79600000000000004</v>
      </c>
      <c r="C13" s="29">
        <v>0.01</v>
      </c>
      <c r="D13" s="5">
        <v>1.9315</v>
      </c>
      <c r="E13" s="29">
        <v>1E-4</v>
      </c>
      <c r="F13" s="29">
        <v>0.999</v>
      </c>
      <c r="G13" s="5">
        <v>1E-3</v>
      </c>
      <c r="H13" s="5">
        <v>26.840499999999999</v>
      </c>
      <c r="I13" s="29">
        <v>1E-4</v>
      </c>
      <c r="J13" s="5">
        <v>2182.6</v>
      </c>
      <c r="K13" s="5">
        <v>59.314999999999998</v>
      </c>
      <c r="L13" s="5">
        <v>6.3940000000000001</v>
      </c>
      <c r="M13" s="5">
        <v>3.5000000000000003E-2</v>
      </c>
      <c r="N13" s="5"/>
      <c r="O13" s="5"/>
      <c r="P13" s="5"/>
      <c r="Q13" s="5"/>
      <c r="R13" s="5"/>
      <c r="S13" s="5"/>
      <c r="T13" s="5"/>
      <c r="U13" s="67">
        <v>4842173.5410293704</v>
      </c>
      <c r="V13" s="67">
        <v>147803.15982886599</v>
      </c>
      <c r="W13" s="67">
        <v>72.536390612651104</v>
      </c>
      <c r="X13" s="67">
        <v>1.1972162908244399</v>
      </c>
      <c r="Y13" s="67">
        <v>77786.809107510693</v>
      </c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</row>
    <row r="14" spans="1:47" ht="13.5" customHeight="1">
      <c r="A14" s="5" t="s">
        <v>300</v>
      </c>
      <c r="B14" s="5">
        <v>0.79600000000000004</v>
      </c>
      <c r="C14" s="29">
        <v>0.01</v>
      </c>
      <c r="D14" s="5">
        <v>1.9319</v>
      </c>
      <c r="E14" s="29">
        <v>1E-4</v>
      </c>
      <c r="F14" s="29">
        <v>0.999</v>
      </c>
      <c r="G14" s="5">
        <v>1E-3</v>
      </c>
      <c r="H14" s="5">
        <v>56.201000000000001</v>
      </c>
      <c r="I14" s="29">
        <v>1E-4</v>
      </c>
      <c r="J14" s="5">
        <v>3616.32</v>
      </c>
      <c r="K14" s="5">
        <v>186.88499999999999</v>
      </c>
      <c r="L14" s="5">
        <v>4.7590000000000003</v>
      </c>
      <c r="M14" s="5">
        <v>1.4E-2</v>
      </c>
      <c r="N14" s="5"/>
      <c r="O14" s="5"/>
      <c r="P14" s="5"/>
      <c r="Q14" s="5"/>
      <c r="R14" s="5"/>
      <c r="S14" s="5"/>
      <c r="T14" s="5"/>
      <c r="U14" s="67">
        <v>5962618.1787879197</v>
      </c>
      <c r="V14" s="67">
        <v>319186.26300426602</v>
      </c>
      <c r="W14" s="67">
        <v>69.327737715956602</v>
      </c>
      <c r="X14" s="67">
        <v>1.0527932723701501</v>
      </c>
      <c r="Y14" s="67">
        <v>86729.404127956703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</row>
    <row r="15" spans="1:47" ht="13.5" customHeight="1">
      <c r="A15" s="5" t="s">
        <v>301</v>
      </c>
      <c r="B15" s="5">
        <v>0.79600000000000004</v>
      </c>
      <c r="C15" s="29">
        <v>0.01</v>
      </c>
      <c r="D15" s="5">
        <v>1.9054</v>
      </c>
      <c r="E15" s="29">
        <v>1E-4</v>
      </c>
      <c r="F15" s="29">
        <v>0.999</v>
      </c>
      <c r="G15" s="5">
        <v>1E-3</v>
      </c>
      <c r="H15" s="5">
        <v>43.590200000000003</v>
      </c>
      <c r="I15" s="29">
        <v>1E-4</v>
      </c>
      <c r="J15" s="5">
        <v>4417.8100000000004</v>
      </c>
      <c r="K15" s="5">
        <v>240.559</v>
      </c>
      <c r="L15" s="5">
        <v>5.4039999999999999</v>
      </c>
      <c r="M15" s="5">
        <v>0.03</v>
      </c>
      <c r="N15" s="5"/>
      <c r="O15" s="5"/>
      <c r="P15" s="5"/>
      <c r="Q15" s="5"/>
      <c r="R15" s="5"/>
      <c r="S15" s="5"/>
      <c r="T15" s="5"/>
      <c r="U15" s="67">
        <v>7391301.5323362704</v>
      </c>
      <c r="V15" s="67">
        <v>417718.28410587303</v>
      </c>
      <c r="W15" s="67">
        <v>63.221484524891302</v>
      </c>
      <c r="X15" s="67">
        <v>1.14904655102039</v>
      </c>
      <c r="Y15" s="67">
        <v>125490.901548216</v>
      </c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</row>
    <row r="16" spans="1:47" ht="13.5" customHeight="1">
      <c r="A16" s="5" t="s">
        <v>303</v>
      </c>
      <c r="B16" s="5">
        <v>0.79600000000000004</v>
      </c>
      <c r="C16" s="29">
        <v>0.01</v>
      </c>
      <c r="D16" s="5">
        <v>1.9374</v>
      </c>
      <c r="E16" s="29">
        <v>1E-4</v>
      </c>
      <c r="F16" s="29">
        <v>0.999</v>
      </c>
      <c r="G16" s="5">
        <v>1E-3</v>
      </c>
      <c r="H16" s="5">
        <v>56.217799999999997</v>
      </c>
      <c r="I16" s="29">
        <v>1E-4</v>
      </c>
      <c r="J16" s="5">
        <v>6307.93</v>
      </c>
      <c r="K16" s="5">
        <v>330.73700000000002</v>
      </c>
      <c r="L16" s="5">
        <v>4.8250000000000002</v>
      </c>
      <c r="M16" s="5">
        <v>3.7999999999999999E-2</v>
      </c>
      <c r="N16" s="5"/>
      <c r="O16" s="5"/>
      <c r="P16" s="5"/>
      <c r="Q16" s="5"/>
      <c r="R16" s="5"/>
      <c r="S16" s="5"/>
      <c r="T16" s="5"/>
      <c r="U16" s="67">
        <v>10138303.1957037</v>
      </c>
      <c r="V16" s="67">
        <v>569374.89975055202</v>
      </c>
      <c r="W16" s="67">
        <v>66.809405972332897</v>
      </c>
      <c r="X16" s="67">
        <v>1.70782840287775</v>
      </c>
      <c r="Y16" s="67">
        <v>343936.708052653</v>
      </c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</row>
    <row r="17" spans="1:47" ht="13.5" customHeight="1">
      <c r="A17" s="5" t="s">
        <v>308</v>
      </c>
      <c r="B17" s="5">
        <v>0.79600000000000004</v>
      </c>
      <c r="C17" s="29">
        <v>0.01</v>
      </c>
      <c r="D17" s="5">
        <v>1.9359</v>
      </c>
      <c r="E17" s="29">
        <v>1E-4</v>
      </c>
      <c r="F17" s="29">
        <v>0.999</v>
      </c>
      <c r="G17" s="5">
        <v>1E-3</v>
      </c>
      <c r="H17" s="5">
        <v>64.261499999999998</v>
      </c>
      <c r="I17" s="29">
        <v>1E-4</v>
      </c>
      <c r="J17" s="5">
        <v>8198.27</v>
      </c>
      <c r="K17" s="5">
        <v>397.84100000000001</v>
      </c>
      <c r="L17" s="5">
        <v>4.609</v>
      </c>
      <c r="M17" s="5">
        <v>0.16300000000000001</v>
      </c>
      <c r="N17" s="5"/>
      <c r="O17" s="5"/>
      <c r="P17" s="5"/>
      <c r="Q17" s="5"/>
      <c r="R17" s="5"/>
      <c r="S17" s="5"/>
      <c r="T17" s="5"/>
      <c r="U17" s="67">
        <v>12700080.214096</v>
      </c>
      <c r="V17" s="67">
        <v>1200712.77428275</v>
      </c>
      <c r="W17" s="67">
        <v>66.888011325758001</v>
      </c>
      <c r="X17" s="67">
        <v>7.3586688179348698</v>
      </c>
      <c r="Y17" s="67">
        <v>7576561.3295590496</v>
      </c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</row>
    <row r="18" spans="1:47" s="136" customFormat="1" ht="13.5" customHeight="1">
      <c r="A18" s="67"/>
      <c r="B18" s="67"/>
      <c r="C18" s="130"/>
      <c r="D18" s="67"/>
      <c r="E18" s="130"/>
      <c r="F18" s="130"/>
      <c r="G18" s="67"/>
      <c r="H18" s="67"/>
      <c r="I18" s="130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</row>
    <row r="19" spans="1:47" ht="13.5" customHeight="1">
      <c r="A19" s="5" t="s">
        <v>326</v>
      </c>
      <c r="B19" s="5">
        <v>0.79600000000000004</v>
      </c>
      <c r="C19" s="29">
        <v>0.01</v>
      </c>
      <c r="D19" s="5">
        <v>1.978</v>
      </c>
      <c r="E19" s="29">
        <v>1E-4</v>
      </c>
      <c r="F19" s="29">
        <v>0.999</v>
      </c>
      <c r="G19" s="5">
        <v>1E-3</v>
      </c>
      <c r="H19" s="5">
        <v>50.502800000000001</v>
      </c>
      <c r="I19" s="29">
        <v>1E-4</v>
      </c>
      <c r="J19" s="5">
        <v>2578.9299999999998</v>
      </c>
      <c r="K19" s="5">
        <v>80.722200000000001</v>
      </c>
      <c r="L19" s="5">
        <v>5.1879999999999997</v>
      </c>
      <c r="M19" s="5">
        <v>1.4E-2</v>
      </c>
      <c r="N19" s="5"/>
      <c r="O19" s="5"/>
      <c r="P19" s="5"/>
      <c r="Q19" s="5"/>
      <c r="R19" s="5"/>
      <c r="S19" s="5"/>
      <c r="T19" s="5"/>
      <c r="U19" s="5">
        <v>4125831.9413761701</v>
      </c>
      <c r="V19" s="5">
        <v>140385.813006657</v>
      </c>
      <c r="W19" s="5">
        <v>62.577499171864702</v>
      </c>
      <c r="X19" s="5">
        <v>0.89294904471349401</v>
      </c>
      <c r="Y19" s="5">
        <v>48603.6380534485</v>
      </c>
      <c r="Z19" s="5"/>
      <c r="AA19" s="103">
        <f>D19*B19*1000*(An/Ap)*((F19-L19*(1-F19))/((1-Clnat)*L19-Clnat))</f>
        <v>3180.3156842587287</v>
      </c>
      <c r="AB19" s="105">
        <f>AA19/1000000*Av*(J19*0.000000000000001)/An</f>
        <v>139317206.44343853</v>
      </c>
      <c r="AC19" s="105">
        <f>blank36cl*M19/L19</f>
        <v>32.027179150879462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</row>
    <row r="20" spans="1:47" ht="13.5" customHeight="1">
      <c r="A20" s="5" t="s">
        <v>327</v>
      </c>
      <c r="B20" s="5">
        <v>0.79600000000000004</v>
      </c>
      <c r="C20" s="29">
        <v>0.01</v>
      </c>
      <c r="D20" s="5">
        <v>1.8925000000000001</v>
      </c>
      <c r="E20" s="29">
        <v>1E-4</v>
      </c>
      <c r="F20" s="29">
        <v>0.999</v>
      </c>
      <c r="G20" s="5">
        <v>1E-3</v>
      </c>
      <c r="H20" s="5">
        <v>50.652500000000003</v>
      </c>
      <c r="I20" s="29">
        <v>1E-4</v>
      </c>
      <c r="J20" s="5">
        <v>3368.85</v>
      </c>
      <c r="K20" s="5">
        <v>118.157</v>
      </c>
      <c r="L20" s="5">
        <v>4.9829999999999997</v>
      </c>
      <c r="M20" s="5">
        <v>0.122</v>
      </c>
      <c r="N20" s="5"/>
      <c r="O20" s="5"/>
      <c r="P20" s="5"/>
      <c r="Q20" s="5"/>
      <c r="R20" s="5"/>
      <c r="S20" s="5"/>
      <c r="T20" s="5"/>
      <c r="U20" s="5">
        <v>5518032.09519077</v>
      </c>
      <c r="V20" s="5">
        <v>322258.11936002102</v>
      </c>
      <c r="W20" s="5">
        <v>66.278038848159795</v>
      </c>
      <c r="X20" s="5">
        <v>4.4160141934508399</v>
      </c>
      <c r="Y20" s="5">
        <v>1133987.06046768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</row>
    <row r="21" spans="1:47" ht="13.5" customHeight="1">
      <c r="A21" s="5" t="s">
        <v>328</v>
      </c>
      <c r="B21" s="5">
        <v>0.79600000000000004</v>
      </c>
      <c r="C21" s="29">
        <v>0.01</v>
      </c>
      <c r="D21" s="5">
        <v>1.8878999999999999</v>
      </c>
      <c r="E21" s="29">
        <v>1E-4</v>
      </c>
      <c r="F21" s="29">
        <v>0.999</v>
      </c>
      <c r="G21" s="5">
        <v>1E-3</v>
      </c>
      <c r="H21" s="5">
        <v>50.322699999999998</v>
      </c>
      <c r="I21" s="29">
        <v>1E-4</v>
      </c>
      <c r="J21" s="5">
        <v>3401.02</v>
      </c>
      <c r="K21" s="5">
        <v>100.63800000000001</v>
      </c>
      <c r="L21" s="5">
        <v>5.0339999999999998</v>
      </c>
      <c r="M21" s="5">
        <v>0.01</v>
      </c>
      <c r="N21" s="5"/>
      <c r="O21" s="5"/>
      <c r="P21" s="5"/>
      <c r="Q21" s="5"/>
      <c r="R21" s="5"/>
      <c r="S21" s="5"/>
      <c r="T21" s="5"/>
      <c r="U21" s="5">
        <v>5490969.1323819496</v>
      </c>
      <c r="V21" s="5">
        <v>177595.83948779499</v>
      </c>
      <c r="W21" s="5">
        <v>64.773644268593202</v>
      </c>
      <c r="X21" s="5">
        <v>0.88122132113486096</v>
      </c>
      <c r="Y21" s="5">
        <v>62741.473121339397</v>
      </c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</row>
    <row r="22" spans="1:47" ht="13.5" customHeight="1">
      <c r="A22" s="5" t="s">
        <v>329</v>
      </c>
      <c r="B22" s="5">
        <v>0.79600000000000004</v>
      </c>
      <c r="C22" s="29">
        <v>0.01</v>
      </c>
      <c r="D22" s="5">
        <v>1.9438</v>
      </c>
      <c r="E22" s="29">
        <v>1E-4</v>
      </c>
      <c r="F22" s="29">
        <v>0.999</v>
      </c>
      <c r="G22" s="5">
        <v>1E-3</v>
      </c>
      <c r="H22" s="5">
        <v>52.612699999999997</v>
      </c>
      <c r="I22" s="29">
        <v>1E-4</v>
      </c>
      <c r="J22" s="5">
        <v>4231.5200000000004</v>
      </c>
      <c r="K22" s="5">
        <v>156.857</v>
      </c>
      <c r="L22" s="5">
        <v>4.9560000000000004</v>
      </c>
      <c r="M22" s="5">
        <v>0.191</v>
      </c>
      <c r="N22" s="5"/>
      <c r="O22" s="5"/>
      <c r="P22" s="5"/>
      <c r="Q22" s="5"/>
      <c r="R22" s="5"/>
      <c r="S22" s="5"/>
      <c r="T22" s="5"/>
      <c r="U22" s="5">
        <v>6923103.0805061804</v>
      </c>
      <c r="V22" s="5">
        <v>565944.41514750605</v>
      </c>
      <c r="W22" s="5">
        <v>66.503976119540496</v>
      </c>
      <c r="X22" s="5">
        <v>6.96287106442258</v>
      </c>
      <c r="Y22" s="5">
        <v>3507238.4184934702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</row>
    <row r="23" spans="1:47" ht="13.5" customHeight="1">
      <c r="A23" s="5" t="s">
        <v>330</v>
      </c>
      <c r="B23" s="5">
        <v>0.79600000000000004</v>
      </c>
      <c r="C23" s="29">
        <v>0.01</v>
      </c>
      <c r="D23" s="5">
        <v>1.8844000000000001</v>
      </c>
      <c r="E23" s="29">
        <v>1E-4</v>
      </c>
      <c r="F23" s="29">
        <v>0.999</v>
      </c>
      <c r="G23" s="5">
        <v>1E-3</v>
      </c>
      <c r="H23" s="5">
        <v>39.887700000000002</v>
      </c>
      <c r="I23" s="29">
        <v>1E-4</v>
      </c>
      <c r="J23" s="5">
        <v>3910.57</v>
      </c>
      <c r="K23" s="5">
        <v>164.982</v>
      </c>
      <c r="L23" s="5">
        <v>5.593</v>
      </c>
      <c r="M23" s="5">
        <v>5.3999999999999999E-2</v>
      </c>
      <c r="N23" s="5"/>
      <c r="O23" s="5"/>
      <c r="P23" s="5"/>
      <c r="Q23" s="5"/>
      <c r="R23" s="5"/>
      <c r="S23" s="5"/>
      <c r="T23" s="5"/>
      <c r="U23" s="5">
        <v>6723485.5528599601</v>
      </c>
      <c r="V23" s="5">
        <v>309796.74360779201</v>
      </c>
      <c r="W23" s="5">
        <v>63.094404268380103</v>
      </c>
      <c r="X23" s="5">
        <v>1.58973805868597</v>
      </c>
      <c r="Y23" s="5">
        <v>193093.6597584</v>
      </c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</row>
    <row r="24" spans="1:47" ht="13.5" customHeight="1">
      <c r="A24" s="5" t="s">
        <v>331</v>
      </c>
      <c r="B24" s="5">
        <v>0.79600000000000004</v>
      </c>
      <c r="C24" s="29">
        <v>0.01</v>
      </c>
      <c r="D24" s="5">
        <v>1.9873000000000001</v>
      </c>
      <c r="E24" s="29">
        <v>1E-4</v>
      </c>
      <c r="F24" s="29">
        <v>0.999</v>
      </c>
      <c r="G24" s="5">
        <v>1E-3</v>
      </c>
      <c r="H24" s="5">
        <v>44.024299999999997</v>
      </c>
      <c r="I24" s="29">
        <v>1E-4</v>
      </c>
      <c r="J24" s="5">
        <v>4308.9399999999996</v>
      </c>
      <c r="K24" s="5">
        <v>185.28800000000001</v>
      </c>
      <c r="L24" s="5">
        <v>5.556</v>
      </c>
      <c r="M24" s="5">
        <v>0.13700000000000001</v>
      </c>
      <c r="N24" s="5"/>
      <c r="O24" s="5"/>
      <c r="P24" s="5"/>
      <c r="Q24" s="5"/>
      <c r="R24" s="5"/>
      <c r="S24" s="5"/>
      <c r="T24" s="5"/>
      <c r="U24" s="5">
        <v>7146023.4117487697</v>
      </c>
      <c r="V24" s="5">
        <v>407407.20071715501</v>
      </c>
      <c r="W24" s="5">
        <v>61.205538932762501</v>
      </c>
      <c r="X24" s="5">
        <v>3.5275944621530999</v>
      </c>
      <c r="Y24" s="5">
        <v>936561.05166218698</v>
      </c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</row>
    <row r="25" spans="1:47" s="136" customFormat="1" ht="13.5" customHeight="1">
      <c r="A25" s="67"/>
      <c r="B25" s="67"/>
      <c r="C25" s="130"/>
      <c r="D25" s="67"/>
      <c r="E25" s="130"/>
      <c r="F25" s="130"/>
      <c r="G25" s="67"/>
      <c r="H25" s="67"/>
      <c r="I25" s="130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67"/>
      <c r="AT25" s="67"/>
      <c r="AU25" s="67"/>
    </row>
    <row r="26" spans="1:47" ht="13.5" customHeight="1">
      <c r="A26" s="5" t="s">
        <v>332</v>
      </c>
      <c r="B26" s="5">
        <v>0.79600000000000004</v>
      </c>
      <c r="C26" s="29">
        <v>0.01</v>
      </c>
      <c r="D26" s="5">
        <v>1.9088000000000001</v>
      </c>
      <c r="E26" s="29">
        <v>1E-4</v>
      </c>
      <c r="F26" s="29">
        <v>0.999</v>
      </c>
      <c r="G26" s="5">
        <v>1E-3</v>
      </c>
      <c r="H26" s="5">
        <v>51.875500000000002</v>
      </c>
      <c r="I26" s="29">
        <v>1E-4</v>
      </c>
      <c r="J26" s="5">
        <v>1725.22</v>
      </c>
      <c r="K26" s="5">
        <v>73.5154</v>
      </c>
      <c r="L26" s="5">
        <v>4.827</v>
      </c>
      <c r="M26" s="5">
        <v>4.9000000000000002E-2</v>
      </c>
      <c r="N26" s="5"/>
      <c r="O26" s="5"/>
      <c r="P26" s="5"/>
      <c r="Q26" s="5"/>
      <c r="R26" s="5"/>
      <c r="S26" s="5"/>
      <c r="T26" s="5"/>
      <c r="U26" s="5">
        <v>2958118.21541982</v>
      </c>
      <c r="V26" s="5">
        <v>144410.77832258001</v>
      </c>
      <c r="W26" s="5">
        <v>71.249247185998598</v>
      </c>
      <c r="X26" s="5">
        <v>2.23045368369299</v>
      </c>
      <c r="Y26" s="5">
        <v>155575.338769839</v>
      </c>
      <c r="Z26" s="5"/>
      <c r="AA26" s="103">
        <f>D26*B26*1000*(An/Ap)*((F26-L26*(1-F26))/((1-Clnat)*L26-Clnat))</f>
        <v>3722.8252418109141</v>
      </c>
      <c r="AB26" s="105">
        <f>AA26/1000000*Av*(J26*0.000000000000001)/An</f>
        <v>109096823.64741887</v>
      </c>
      <c r="AC26" s="105">
        <f>blank36cl*M26/L26</f>
        <v>120.4784584673025</v>
      </c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</row>
    <row r="27" spans="1:47" ht="13.5" customHeight="1">
      <c r="A27" s="5" t="s">
        <v>333</v>
      </c>
      <c r="B27" s="5">
        <v>0.79600000000000004</v>
      </c>
      <c r="C27" s="29">
        <v>0.01</v>
      </c>
      <c r="D27" s="5">
        <v>1.9404999999999999</v>
      </c>
      <c r="E27" s="29">
        <v>1E-4</v>
      </c>
      <c r="F27" s="29">
        <v>0.999</v>
      </c>
      <c r="G27" s="5">
        <v>1E-3</v>
      </c>
      <c r="H27" s="5">
        <v>50.331299999999999</v>
      </c>
      <c r="I27" s="29">
        <v>1E-4</v>
      </c>
      <c r="J27" s="5">
        <v>1817.25</v>
      </c>
      <c r="K27" s="5">
        <v>69.749600000000001</v>
      </c>
      <c r="L27" s="5">
        <v>5.0810000000000004</v>
      </c>
      <c r="M27" s="5">
        <v>2.7E-2</v>
      </c>
      <c r="N27" s="5"/>
      <c r="O27" s="5"/>
      <c r="P27" s="5"/>
      <c r="Q27" s="5"/>
      <c r="R27" s="5"/>
      <c r="S27" s="5"/>
      <c r="T27" s="5"/>
      <c r="U27" s="5">
        <v>2965848.5786340502</v>
      </c>
      <c r="V27" s="5">
        <v>122915.427247794</v>
      </c>
      <c r="W27" s="5">
        <v>64.968460887572306</v>
      </c>
      <c r="X27" s="5">
        <v>1.2105155031633701</v>
      </c>
      <c r="Y27" s="5">
        <v>55080.339828962497</v>
      </c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</row>
    <row r="28" spans="1:47" ht="13.5" customHeight="1">
      <c r="A28" s="5" t="s">
        <v>334</v>
      </c>
      <c r="B28" s="5">
        <v>0.79600000000000004</v>
      </c>
      <c r="C28" s="29">
        <v>0.01</v>
      </c>
      <c r="D28" s="5">
        <v>1.9378</v>
      </c>
      <c r="E28" s="29">
        <v>1E-4</v>
      </c>
      <c r="F28" s="29">
        <v>0.999</v>
      </c>
      <c r="G28" s="5">
        <v>1E-3</v>
      </c>
      <c r="H28" s="5">
        <v>39.618299999999998</v>
      </c>
      <c r="I28" s="29">
        <v>1E-4</v>
      </c>
      <c r="J28" s="5">
        <v>1684.51</v>
      </c>
      <c r="K28" s="5">
        <v>65.176000000000002</v>
      </c>
      <c r="L28" s="5">
        <v>5.4619999999999997</v>
      </c>
      <c r="M28" s="5">
        <v>4.2000000000000003E-2</v>
      </c>
      <c r="N28" s="5"/>
      <c r="O28" s="5"/>
      <c r="P28" s="5"/>
      <c r="Q28" s="5"/>
      <c r="R28" s="5"/>
      <c r="S28" s="5"/>
      <c r="T28" s="5"/>
      <c r="U28" s="5">
        <v>3103331.2243929198</v>
      </c>
      <c r="V28" s="5">
        <v>131112.51655234801</v>
      </c>
      <c r="W28" s="5">
        <v>68.986539186266697</v>
      </c>
      <c r="X28" s="5">
        <v>1.5105528346517301</v>
      </c>
      <c r="Y28" s="5">
        <v>77586.153872154493</v>
      </c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</row>
    <row r="29" spans="1:47" ht="13.5" customHeight="1">
      <c r="A29" s="5" t="s">
        <v>335</v>
      </c>
      <c r="B29" s="5">
        <v>0.79600000000000004</v>
      </c>
      <c r="C29" s="29">
        <v>0.01</v>
      </c>
      <c r="D29" s="5">
        <v>1.9916</v>
      </c>
      <c r="E29" s="29">
        <v>1E-4</v>
      </c>
      <c r="F29" s="29">
        <v>0.999</v>
      </c>
      <c r="G29" s="5">
        <v>1E-3</v>
      </c>
      <c r="H29" s="5">
        <v>51.814999999999998</v>
      </c>
      <c r="I29" s="29">
        <v>1E-4</v>
      </c>
      <c r="J29" s="5">
        <v>1926.21</v>
      </c>
      <c r="K29" s="5">
        <v>50.067799999999998</v>
      </c>
      <c r="L29" s="5">
        <v>5.2220000000000004</v>
      </c>
      <c r="M29" s="5">
        <v>0.41799999999999998</v>
      </c>
      <c r="N29" s="5"/>
      <c r="O29" s="5"/>
      <c r="P29" s="5"/>
      <c r="Q29" s="5"/>
      <c r="R29" s="5"/>
      <c r="S29" s="5"/>
      <c r="T29" s="5"/>
      <c r="U29" s="5">
        <v>2991637.1629425501</v>
      </c>
      <c r="V29" s="5">
        <v>402334.02808626101</v>
      </c>
      <c r="W29" s="5">
        <v>60.416693022347502</v>
      </c>
      <c r="X29" s="5">
        <v>12.033897396570801</v>
      </c>
      <c r="Y29" s="5">
        <v>4747886.3095683204</v>
      </c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</row>
    <row r="30" spans="1:47" ht="13.5" customHeight="1">
      <c r="A30" s="5" t="s">
        <v>325</v>
      </c>
      <c r="B30" s="134">
        <v>0</v>
      </c>
      <c r="C30" s="5">
        <v>0.01</v>
      </c>
      <c r="D30" s="134">
        <v>2.1718000000000002</v>
      </c>
      <c r="E30" s="29">
        <v>1E-4</v>
      </c>
      <c r="F30" s="29">
        <v>0.999</v>
      </c>
      <c r="G30" s="5">
        <v>1E-3</v>
      </c>
      <c r="H30" s="5">
        <v>0</v>
      </c>
      <c r="I30" s="5">
        <v>0</v>
      </c>
      <c r="J30" s="5">
        <v>24.651700000000002</v>
      </c>
      <c r="K30" s="5">
        <v>1.79132</v>
      </c>
      <c r="L30" s="5">
        <v>102.709</v>
      </c>
      <c r="M30" s="5">
        <v>0.95799999999999996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</row>
    <row r="31" spans="1:47" ht="13.5" customHeight="1">
      <c r="A31" s="5" t="s">
        <v>325</v>
      </c>
      <c r="B31" s="134">
        <v>0</v>
      </c>
      <c r="C31" s="5">
        <v>0.01</v>
      </c>
      <c r="D31" s="134">
        <v>2.3336999999999999</v>
      </c>
      <c r="E31" s="29">
        <v>1E-4</v>
      </c>
      <c r="F31" s="29">
        <v>0.999</v>
      </c>
      <c r="G31" s="5">
        <v>1E-3</v>
      </c>
      <c r="H31" s="5">
        <v>0</v>
      </c>
      <c r="I31" s="5">
        <v>0</v>
      </c>
      <c r="J31" s="5">
        <v>18.407399999999999</v>
      </c>
      <c r="K31" s="5">
        <v>1.4696800000000001</v>
      </c>
      <c r="L31" s="5">
        <v>112.16500000000001</v>
      </c>
      <c r="M31" s="5">
        <v>1.585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</row>
    <row r="32" spans="1:4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</row>
    <row r="33" spans="1:4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</row>
    <row r="34" spans="1:4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1:4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</row>
    <row r="36" spans="1:4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</row>
    <row r="37" spans="1:4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</row>
    <row r="38" spans="1:4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</row>
    <row r="39" spans="1:4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</row>
    <row r="40" spans="1:4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</row>
    <row r="41" spans="1:4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</row>
    <row r="42" spans="1:4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</row>
    <row r="43" spans="1:4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</row>
    <row r="44" spans="1:4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</row>
    <row r="45" spans="1:4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</row>
    <row r="46" spans="1:4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</row>
    <row r="47" spans="1:4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</row>
    <row r="48" spans="1:4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</row>
    <row r="49" spans="1:4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</row>
    <row r="50" spans="1:4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</row>
    <row r="51" spans="1:4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</row>
    <row r="52" spans="1:4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</row>
    <row r="53" spans="1:4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</row>
    <row r="54" spans="1:4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</row>
    <row r="55" spans="1:4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</row>
    <row r="56" spans="1:4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</row>
    <row r="57" spans="1:4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</row>
    <row r="58" spans="1:4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</row>
    <row r="59" spans="1:4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</row>
    <row r="60" spans="1:4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</row>
    <row r="61" spans="1:4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</row>
    <row r="62" spans="1:4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</row>
    <row r="63" spans="1:4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</row>
    <row r="64" spans="1:4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</row>
    <row r="65" spans="1:4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</row>
    <row r="66" spans="1:4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</row>
    <row r="67" spans="1:4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1:4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</row>
    <row r="69" spans="1:4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</row>
    <row r="70" spans="1:4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</row>
    <row r="71" spans="1:4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</row>
    <row r="72" spans="1:4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</row>
    <row r="73" spans="1:4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</row>
    <row r="74" spans="1:4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</row>
    <row r="75" spans="1:4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</row>
    <row r="76" spans="1:4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</row>
    <row r="77" spans="1:4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</row>
    <row r="78" spans="1:4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</row>
    <row r="79" spans="1:4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</row>
    <row r="80" spans="1:4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</row>
    <row r="81" spans="1:4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</row>
    <row r="82" spans="1:4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</row>
    <row r="83" spans="1:4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</row>
    <row r="84" spans="1:4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</row>
    <row r="85" spans="1:4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</row>
    <row r="86" spans="1:4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</row>
    <row r="87" spans="1:4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</row>
    <row r="88" spans="1:4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</row>
    <row r="89" spans="1:4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</row>
    <row r="90" spans="1:4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</row>
    <row r="91" spans="1:4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</row>
    <row r="92" spans="1:4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</row>
    <row r="93" spans="1:4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</row>
    <row r="94" spans="1:4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</row>
    <row r="95" spans="1:4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</row>
    <row r="96" spans="1:4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</row>
    <row r="97" spans="1:4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</row>
    <row r="98" spans="1:4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</row>
    <row r="99" spans="1:4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</row>
    <row r="100" spans="1:4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1:4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</row>
    <row r="102" spans="1:4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</row>
    <row r="103" spans="1:4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</row>
    <row r="104" spans="1:4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</row>
    <row r="105" spans="1:4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</row>
    <row r="106" spans="1:4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</row>
    <row r="107" spans="1:4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</row>
    <row r="108" spans="1:4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</row>
    <row r="109" spans="1:4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</row>
    <row r="110" spans="1:4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</row>
    <row r="111" spans="1:4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</row>
    <row r="112" spans="1:4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</row>
    <row r="113" spans="1:4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</row>
    <row r="114" spans="1:4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</row>
    <row r="115" spans="1:4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</row>
    <row r="116" spans="1:4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</row>
    <row r="117" spans="1:4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</row>
    <row r="118" spans="1:4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</row>
    <row r="119" spans="1:4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</row>
    <row r="120" spans="1:4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</row>
    <row r="121" spans="1:4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</row>
    <row r="122" spans="1:4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</row>
    <row r="123" spans="1:4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</row>
    <row r="124" spans="1:4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</row>
    <row r="125" spans="1:4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</row>
    <row r="126" spans="1:4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</row>
    <row r="127" spans="1:4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</row>
    <row r="128" spans="1:4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</row>
    <row r="129" spans="1:4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</row>
    <row r="130" spans="1:4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</row>
    <row r="131" spans="1:4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</row>
    <row r="132" spans="1:4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</row>
    <row r="133" spans="1:4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1:4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</row>
    <row r="135" spans="1:4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</row>
    <row r="136" spans="1:4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</row>
    <row r="137" spans="1:4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</row>
    <row r="138" spans="1:4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</row>
    <row r="139" spans="1:4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</row>
    <row r="140" spans="1:4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</row>
    <row r="141" spans="1:4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</row>
    <row r="142" spans="1:4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</row>
    <row r="143" spans="1:4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</row>
    <row r="144" spans="1:4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</row>
    <row r="145" spans="1:4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</row>
    <row r="146" spans="1:4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</row>
    <row r="147" spans="1: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</row>
    <row r="148" spans="1:4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</row>
    <row r="149" spans="1:4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</row>
    <row r="150" spans="1:4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</row>
    <row r="151" spans="1:4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</row>
    <row r="152" spans="1:4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</row>
    <row r="153" spans="1:4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</row>
    <row r="154" spans="1:4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</row>
    <row r="155" spans="1:4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</row>
    <row r="156" spans="1:4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</row>
    <row r="157" spans="1:4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</row>
    <row r="158" spans="1:4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</row>
    <row r="159" spans="1:4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</row>
    <row r="160" spans="1:4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</row>
    <row r="161" spans="1:4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</row>
    <row r="162" spans="1:4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</row>
    <row r="163" spans="1:4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</row>
    <row r="164" spans="1:4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</row>
    <row r="165" spans="1:4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</row>
    <row r="166" spans="1:4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1:4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</row>
    <row r="168" spans="1:4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</row>
    <row r="169" spans="1:4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</row>
    <row r="170" spans="1:4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</row>
    <row r="171" spans="1:4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</row>
    <row r="172" spans="1:4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</row>
    <row r="173" spans="1:4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</row>
    <row r="174" spans="1:4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</row>
    <row r="175" spans="1:4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</row>
    <row r="176" spans="1:4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</row>
    <row r="177" spans="1:4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</row>
    <row r="178" spans="1:4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</row>
    <row r="179" spans="1:4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</row>
    <row r="180" spans="1:4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</row>
    <row r="181" spans="1:4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</row>
    <row r="182" spans="1:4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</row>
    <row r="183" spans="1:4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</row>
    <row r="184" spans="1:4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</row>
    <row r="185" spans="1:4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</row>
    <row r="186" spans="1:4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</row>
    <row r="187" spans="1:4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</row>
    <row r="188" spans="1:4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</row>
    <row r="189" spans="1:4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</row>
    <row r="190" spans="1:4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</row>
    <row r="191" spans="1:4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</row>
    <row r="192" spans="1:4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</row>
    <row r="193" spans="1:4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</row>
    <row r="194" spans="1:4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</row>
    <row r="195" spans="1:4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</row>
    <row r="196" spans="1:4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</row>
    <row r="197" spans="1:4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</row>
    <row r="198" spans="1:4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</row>
    <row r="199" spans="1:4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1:4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</row>
    <row r="201" spans="1:4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</row>
    <row r="202" spans="1:4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</row>
    <row r="203" spans="1:4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</row>
    <row r="204" spans="1:4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</row>
    <row r="205" spans="1:4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</row>
    <row r="206" spans="1:4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</row>
    <row r="207" spans="1:4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</row>
    <row r="208" spans="1:4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</row>
    <row r="209" spans="1:4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</row>
    <row r="210" spans="1:4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</row>
    <row r="211" spans="1:4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</row>
    <row r="212" spans="1:4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</row>
    <row r="213" spans="1:4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</row>
    <row r="214" spans="1:4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</row>
    <row r="215" spans="1:4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</row>
    <row r="216" spans="1:4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</row>
    <row r="217" spans="1:4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</row>
    <row r="218" spans="1:4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</row>
    <row r="219" spans="1:4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</row>
    <row r="220" spans="1:4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</row>
    <row r="221" spans="1:4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</row>
    <row r="222" spans="1:4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</row>
    <row r="223" spans="1:4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</row>
    <row r="224" spans="1:4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</row>
    <row r="225" spans="1:4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</row>
    <row r="226" spans="1:4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</row>
    <row r="227" spans="1:4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</row>
    <row r="228" spans="1:4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</row>
    <row r="229" spans="1:4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</row>
    <row r="230" spans="1:4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</row>
    <row r="231" spans="1:4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</row>
    <row r="232" spans="1:4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1:4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</row>
    <row r="234" spans="1:4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</row>
    <row r="235" spans="1:4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</row>
    <row r="236" spans="1:4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</row>
    <row r="237" spans="1:4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</row>
    <row r="238" spans="1:4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</row>
    <row r="239" spans="1:4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</row>
    <row r="240" spans="1:4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</row>
    <row r="241" spans="1:4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</row>
    <row r="242" spans="1:4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</row>
    <row r="243" spans="1:4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</row>
    <row r="244" spans="1:4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</row>
    <row r="245" spans="1:4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</row>
    <row r="246" spans="1:4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</row>
    <row r="247" spans="1: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</row>
    <row r="248" spans="1:4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</row>
    <row r="249" spans="1:4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</row>
    <row r="250" spans="1:4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</row>
    <row r="251" spans="1:4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</row>
    <row r="252" spans="1:4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</row>
    <row r="253" spans="1:4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</row>
    <row r="254" spans="1:4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</row>
    <row r="255" spans="1:4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</row>
    <row r="256" spans="1:4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</row>
    <row r="257" spans="1:4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</row>
    <row r="258" spans="1:4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</row>
    <row r="259" spans="1:4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</row>
    <row r="260" spans="1:4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</row>
    <row r="261" spans="1:4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</row>
    <row r="262" spans="1:4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</row>
    <row r="263" spans="1:4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</row>
    <row r="264" spans="1:4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</row>
    <row r="265" spans="1:4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1:4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</row>
    <row r="267" spans="1:4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</row>
    <row r="268" spans="1:4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</row>
    <row r="269" spans="1:4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</row>
    <row r="270" spans="1:4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</row>
    <row r="271" spans="1:4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</row>
    <row r="272" spans="1:4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</row>
    <row r="273" spans="1:4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</row>
    <row r="274" spans="1:4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</row>
    <row r="275" spans="1:4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</row>
    <row r="276" spans="1:4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</row>
    <row r="277" spans="1:4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</row>
    <row r="278" spans="1:4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</row>
    <row r="279" spans="1:4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</row>
    <row r="280" spans="1:4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</row>
    <row r="281" spans="1:4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</row>
    <row r="282" spans="1:4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</row>
    <row r="283" spans="1:4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</row>
    <row r="284" spans="1:4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</row>
    <row r="285" spans="1:4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</row>
    <row r="286" spans="1:4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</row>
    <row r="287" spans="1:4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</row>
    <row r="288" spans="1:4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</row>
    <row r="289" spans="1:4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</row>
    <row r="290" spans="1:4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</row>
    <row r="291" spans="1:4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</row>
    <row r="292" spans="1:4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</row>
    <row r="293" spans="1:4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</row>
    <row r="294" spans="1:4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</row>
    <row r="295" spans="1:4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</row>
    <row r="296" spans="1:4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</row>
    <row r="297" spans="1:4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</row>
    <row r="298" spans="1:4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1:4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</row>
    <row r="300" spans="1:4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</row>
    <row r="301" spans="1:4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</row>
    <row r="302" spans="1:4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</row>
    <row r="303" spans="1:4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</row>
    <row r="304" spans="1:4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</row>
    <row r="305" spans="1:4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</row>
    <row r="306" spans="1:4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</row>
    <row r="307" spans="1:4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</row>
    <row r="308" spans="1:4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</row>
    <row r="309" spans="1:4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</row>
    <row r="310" spans="1:4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</row>
    <row r="311" spans="1:4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</row>
    <row r="312" spans="1:4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</row>
    <row r="313" spans="1:4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</row>
    <row r="314" spans="1:4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</row>
    <row r="315" spans="1:4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</row>
    <row r="316" spans="1:4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</row>
    <row r="317" spans="1:4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</row>
    <row r="318" spans="1:4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</row>
    <row r="319" spans="1:4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</row>
    <row r="320" spans="1:4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</row>
    <row r="321" spans="1:4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</row>
    <row r="322" spans="1:4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</row>
    <row r="323" spans="1:4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</row>
    <row r="324" spans="1:4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</row>
    <row r="325" spans="1:4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</row>
    <row r="326" spans="1:4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</row>
    <row r="327" spans="1:4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</row>
    <row r="328" spans="1:4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</row>
    <row r="329" spans="1:4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</row>
    <row r="330" spans="1:4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</row>
    <row r="331" spans="1:4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1:4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1:4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</row>
    <row r="334" spans="1:4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</row>
    <row r="335" spans="1:4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</row>
    <row r="336" spans="1:4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</row>
    <row r="337" spans="1:4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</row>
    <row r="338" spans="1:4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</row>
    <row r="339" spans="1:4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</row>
    <row r="340" spans="1:4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</row>
    <row r="341" spans="1:4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</row>
    <row r="342" spans="1:4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</row>
    <row r="343" spans="1:4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</row>
    <row r="344" spans="1:4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</row>
    <row r="345" spans="1:4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</row>
    <row r="346" spans="1:4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</row>
    <row r="347" spans="1:4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</row>
    <row r="348" spans="1:4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</row>
    <row r="349" spans="1:4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</row>
    <row r="350" spans="1:4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</row>
    <row r="351" spans="1:4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</row>
    <row r="352" spans="1:4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</row>
    <row r="353" spans="1:4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</row>
    <row r="354" spans="1:4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</row>
    <row r="355" spans="1:4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</row>
    <row r="356" spans="1:4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</row>
    <row r="357" spans="1:4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</row>
    <row r="358" spans="1:4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</row>
    <row r="359" spans="1:4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</row>
    <row r="360" spans="1:4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</row>
    <row r="361" spans="1:4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</row>
    <row r="362" spans="1:4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</row>
    <row r="363" spans="1:4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</row>
    <row r="364" spans="1:4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</row>
    <row r="365" spans="1:4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1:4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</row>
    <row r="367" spans="1:4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</row>
    <row r="368" spans="1:4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</row>
    <row r="369" spans="1:4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</row>
    <row r="370" spans="1:4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</row>
    <row r="371" spans="1:4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</row>
    <row r="372" spans="1:4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</row>
    <row r="373" spans="1:4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</row>
    <row r="374" spans="1:4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</row>
    <row r="375" spans="1:4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</row>
    <row r="376" spans="1:4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</row>
    <row r="377" spans="1:4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</row>
    <row r="378" spans="1:4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</row>
    <row r="379" spans="1:4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</row>
    <row r="380" spans="1:4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</row>
    <row r="381" spans="1:4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</row>
    <row r="382" spans="1:4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</row>
    <row r="383" spans="1:4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</row>
    <row r="384" spans="1:4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</row>
    <row r="385" spans="1:4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</row>
    <row r="386" spans="1:4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</row>
    <row r="387" spans="1:4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</row>
    <row r="388" spans="1:4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</row>
    <row r="389" spans="1:4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</row>
    <row r="390" spans="1:4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</row>
    <row r="391" spans="1:4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</row>
    <row r="392" spans="1:4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</row>
    <row r="393" spans="1:4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</row>
    <row r="394" spans="1:4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</row>
    <row r="395" spans="1:4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</row>
    <row r="396" spans="1:4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</row>
    <row r="397" spans="1:4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</row>
    <row r="398" spans="1:4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1:4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</row>
    <row r="400" spans="1:4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</row>
    <row r="401" spans="1:4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</row>
    <row r="402" spans="1:4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</row>
    <row r="403" spans="1:4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</row>
    <row r="404" spans="1:4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</row>
    <row r="405" spans="1:4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</row>
    <row r="406" spans="1:4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</row>
    <row r="407" spans="1:4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</row>
    <row r="408" spans="1:4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</row>
    <row r="409" spans="1:4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</row>
    <row r="410" spans="1:4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</row>
    <row r="411" spans="1:4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</row>
    <row r="412" spans="1:4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</row>
    <row r="413" spans="1:4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</row>
    <row r="414" spans="1:4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</row>
    <row r="415" spans="1:4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</row>
    <row r="416" spans="1:4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</row>
    <row r="417" spans="1:4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</row>
    <row r="418" spans="1:4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</row>
    <row r="419" spans="1:4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</row>
    <row r="420" spans="1:4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</row>
    <row r="421" spans="1:4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</row>
    <row r="422" spans="1:4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</row>
    <row r="423" spans="1:4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</row>
    <row r="424" spans="1:4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</row>
    <row r="425" spans="1:4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</row>
    <row r="426" spans="1:4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</row>
    <row r="427" spans="1:4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</row>
    <row r="428" spans="1:4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</row>
    <row r="429" spans="1:4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</row>
    <row r="430" spans="1:4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</row>
    <row r="431" spans="1:4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1:4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</row>
    <row r="433" spans="1:4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</row>
    <row r="434" spans="1:4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</row>
    <row r="435" spans="1:4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</row>
    <row r="436" spans="1:4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</row>
    <row r="437" spans="1:4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</row>
    <row r="438" spans="1:4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</row>
    <row r="439" spans="1:4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</row>
    <row r="440" spans="1:4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</row>
    <row r="441" spans="1:4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</row>
    <row r="442" spans="1:4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</row>
    <row r="443" spans="1:4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</row>
    <row r="444" spans="1:4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</row>
    <row r="445" spans="1:4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</row>
    <row r="446" spans="1:4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</row>
    <row r="447" spans="1:4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</row>
    <row r="448" spans="1:4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</row>
    <row r="449" spans="1:4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</row>
    <row r="450" spans="1:4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</row>
    <row r="451" spans="1:4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</row>
    <row r="452" spans="1:4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</row>
    <row r="453" spans="1:4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</row>
    <row r="454" spans="1:4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</row>
    <row r="455" spans="1:4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</row>
    <row r="456" spans="1:4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</row>
    <row r="457" spans="1:4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</row>
    <row r="458" spans="1:4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</row>
    <row r="459" spans="1:4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</row>
    <row r="460" spans="1:4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</row>
    <row r="461" spans="1:4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</row>
    <row r="462" spans="1:4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</row>
    <row r="463" spans="1:4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</row>
    <row r="464" spans="1:4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1:4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</row>
    <row r="466" spans="1:4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</row>
    <row r="467" spans="1:4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</row>
    <row r="468" spans="1:4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</row>
    <row r="469" spans="1:4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</row>
    <row r="470" spans="1:4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</row>
    <row r="471" spans="1:4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</row>
    <row r="472" spans="1:4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</row>
    <row r="473" spans="1:4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</row>
    <row r="474" spans="1:4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</row>
    <row r="475" spans="1:4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</row>
    <row r="476" spans="1:4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</row>
    <row r="477" spans="1:4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</row>
    <row r="478" spans="1:4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</row>
    <row r="479" spans="1:4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</row>
    <row r="480" spans="1:4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</row>
    <row r="481" spans="1:4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</row>
    <row r="482" spans="1:4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</row>
    <row r="483" spans="1:4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</row>
    <row r="484" spans="1:4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</row>
    <row r="485" spans="1:4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</row>
    <row r="486" spans="1:4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</row>
    <row r="487" spans="1:4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</row>
    <row r="488" spans="1:4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</row>
    <row r="489" spans="1:4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</row>
    <row r="490" spans="1:4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</row>
    <row r="491" spans="1:4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</row>
    <row r="492" spans="1:4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</row>
    <row r="493" spans="1:4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</row>
    <row r="494" spans="1:4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</row>
    <row r="495" spans="1:4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</row>
    <row r="496" spans="1:4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</row>
    <row r="497" spans="1:4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1:4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</row>
    <row r="499" spans="1:4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</row>
    <row r="500" spans="1:4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</row>
    <row r="501" spans="1:4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</row>
    <row r="502" spans="1:4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</row>
    <row r="503" spans="1:4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</row>
    <row r="504" spans="1:4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</row>
    <row r="505" spans="1:4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</row>
    <row r="506" spans="1:4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</row>
    <row r="507" spans="1:4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</row>
    <row r="508" spans="1:4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</row>
    <row r="509" spans="1:4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</row>
    <row r="510" spans="1:4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</row>
    <row r="511" spans="1:4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</row>
    <row r="512" spans="1:4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</row>
    <row r="513" spans="1:4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</row>
    <row r="514" spans="1:4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</row>
    <row r="515" spans="1:4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</row>
    <row r="516" spans="1:4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</row>
    <row r="517" spans="1:4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</row>
    <row r="518" spans="1:4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</row>
    <row r="519" spans="1:4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</row>
    <row r="520" spans="1:4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</row>
    <row r="521" spans="1:4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</row>
    <row r="522" spans="1:4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</row>
    <row r="523" spans="1:4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</row>
    <row r="524" spans="1:4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</row>
    <row r="525" spans="1:4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</row>
    <row r="526" spans="1:4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</row>
    <row r="527" spans="1:4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</row>
    <row r="528" spans="1:4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</row>
    <row r="529" spans="1:4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</row>
    <row r="530" spans="1:4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1:4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</row>
    <row r="532" spans="1:4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</row>
    <row r="533" spans="1:4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</row>
    <row r="534" spans="1:4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</row>
    <row r="535" spans="1:4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</row>
    <row r="536" spans="1:4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</row>
    <row r="537" spans="1:4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</row>
    <row r="538" spans="1:4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</row>
    <row r="539" spans="1:4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</row>
    <row r="540" spans="1:4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</row>
    <row r="541" spans="1:4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</row>
    <row r="542" spans="1:4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</row>
    <row r="543" spans="1:4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</row>
    <row r="544" spans="1:4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</row>
    <row r="545" spans="1:4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</row>
    <row r="546" spans="1:4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</row>
    <row r="547" spans="1:4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</row>
    <row r="548" spans="1:4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</row>
    <row r="549" spans="1:4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</row>
    <row r="550" spans="1:4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</row>
    <row r="551" spans="1:4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</row>
    <row r="552" spans="1:4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</row>
    <row r="553" spans="1:4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</row>
    <row r="554" spans="1:4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</row>
    <row r="555" spans="1:4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</row>
    <row r="556" spans="1:4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</row>
    <row r="557" spans="1:4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</row>
    <row r="558" spans="1:4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</row>
    <row r="559" spans="1:4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</row>
    <row r="560" spans="1:4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</row>
    <row r="561" spans="1:4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</row>
    <row r="562" spans="1:4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</row>
    <row r="563" spans="1:4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1:4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</row>
    <row r="565" spans="1:4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</row>
    <row r="566" spans="1:4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</row>
    <row r="567" spans="1:4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</row>
    <row r="568" spans="1:4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</row>
    <row r="569" spans="1:4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</row>
    <row r="570" spans="1:4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</row>
    <row r="571" spans="1:4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</row>
    <row r="572" spans="1:4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</row>
    <row r="573" spans="1:4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</row>
    <row r="574" spans="1:4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</row>
    <row r="575" spans="1:4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</row>
    <row r="576" spans="1:4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</row>
    <row r="577" spans="1:4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</row>
    <row r="578" spans="1:4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</row>
    <row r="579" spans="1:4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</row>
    <row r="580" spans="1:4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</row>
    <row r="581" spans="1:4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</row>
    <row r="582" spans="1:4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</row>
    <row r="583" spans="1:4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</row>
    <row r="584" spans="1:4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</row>
    <row r="585" spans="1:4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</row>
    <row r="586" spans="1:4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</row>
    <row r="587" spans="1:4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</row>
    <row r="588" spans="1:4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</row>
    <row r="589" spans="1:4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</row>
    <row r="590" spans="1:4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</row>
    <row r="591" spans="1:4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</row>
    <row r="592" spans="1:4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</row>
    <row r="593" spans="1:4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</row>
    <row r="594" spans="1:4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</row>
    <row r="595" spans="1:4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</row>
    <row r="596" spans="1:4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1:4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</row>
    <row r="598" spans="1:4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</row>
    <row r="599" spans="1:4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</row>
    <row r="600" spans="1:4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</row>
    <row r="601" spans="1:4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</row>
    <row r="602" spans="1:4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</row>
    <row r="603" spans="1:4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</row>
    <row r="604" spans="1:4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</row>
    <row r="605" spans="1:4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</row>
    <row r="606" spans="1:4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</row>
    <row r="607" spans="1:4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</row>
    <row r="608" spans="1:4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</row>
    <row r="609" spans="1:4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</row>
    <row r="610" spans="1:4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</row>
    <row r="611" spans="1:4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</row>
    <row r="612" spans="1:4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</row>
    <row r="613" spans="1:4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</row>
    <row r="614" spans="1:4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</row>
    <row r="615" spans="1:4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</row>
    <row r="616" spans="1:4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</row>
    <row r="617" spans="1:4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</row>
    <row r="618" spans="1:4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</row>
    <row r="619" spans="1:4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</row>
    <row r="620" spans="1:4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</row>
    <row r="621" spans="1:4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</row>
    <row r="622" spans="1:4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</row>
    <row r="623" spans="1:4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</row>
    <row r="624" spans="1:4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</row>
    <row r="625" spans="1:4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</row>
    <row r="626" spans="1:4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</row>
    <row r="627" spans="1:4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</row>
    <row r="628" spans="1:4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</row>
    <row r="629" spans="1:4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1:4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</row>
    <row r="631" spans="1:4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</row>
    <row r="632" spans="1:4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</row>
    <row r="633" spans="1:4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</row>
    <row r="634" spans="1:4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</row>
    <row r="635" spans="1:4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</row>
    <row r="636" spans="1:4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</row>
    <row r="637" spans="1:4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</row>
    <row r="638" spans="1:4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</row>
    <row r="639" spans="1:4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</row>
    <row r="640" spans="1:4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</row>
    <row r="641" spans="1:4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</row>
    <row r="642" spans="1:4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</row>
    <row r="643" spans="1:4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</row>
    <row r="644" spans="1:4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</row>
    <row r="645" spans="1:4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</row>
    <row r="646" spans="1:4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</row>
    <row r="647" spans="1:4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</row>
    <row r="648" spans="1:4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</row>
    <row r="649" spans="1:4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</row>
    <row r="650" spans="1:4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</row>
    <row r="651" spans="1:4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</row>
    <row r="652" spans="1:4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</row>
    <row r="653" spans="1:4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</row>
    <row r="654" spans="1:4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</row>
    <row r="655" spans="1:4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</row>
    <row r="656" spans="1:4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</row>
    <row r="657" spans="1:4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</row>
    <row r="658" spans="1:4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</row>
    <row r="659" spans="1:4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</row>
    <row r="660" spans="1:4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</row>
    <row r="661" spans="1:4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</row>
    <row r="662" spans="1:4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1:4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</row>
    <row r="664" spans="1:4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</row>
    <row r="665" spans="1:4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</row>
    <row r="666" spans="1:4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</row>
    <row r="667" spans="1:4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</row>
    <row r="668" spans="1:4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</row>
    <row r="669" spans="1:4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</row>
    <row r="670" spans="1:4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</row>
    <row r="671" spans="1:4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</row>
    <row r="672" spans="1:4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</row>
    <row r="673" spans="1:4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</row>
    <row r="674" spans="1:4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</row>
    <row r="675" spans="1:4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</row>
    <row r="676" spans="1:4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</row>
    <row r="677" spans="1:4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</row>
    <row r="678" spans="1:4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</row>
    <row r="679" spans="1:4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</row>
    <row r="680" spans="1:4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</row>
    <row r="681" spans="1:4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</row>
    <row r="682" spans="1:4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</row>
    <row r="683" spans="1:4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</row>
    <row r="684" spans="1:4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</row>
    <row r="685" spans="1:4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</row>
    <row r="686" spans="1:4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</row>
    <row r="687" spans="1:4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</row>
    <row r="688" spans="1:4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</row>
    <row r="689" spans="1:4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</row>
    <row r="690" spans="1:4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</row>
    <row r="691" spans="1:4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</row>
    <row r="692" spans="1:4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</row>
    <row r="693" spans="1:4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</row>
    <row r="694" spans="1:4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</row>
    <row r="695" spans="1:4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1:4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</row>
    <row r="697" spans="1:4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</row>
    <row r="698" spans="1:4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</row>
    <row r="699" spans="1:4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</row>
    <row r="700" spans="1:4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</row>
    <row r="701" spans="1:4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</row>
    <row r="702" spans="1:4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</row>
    <row r="703" spans="1:4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</row>
    <row r="704" spans="1:4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</row>
    <row r="705" spans="1:4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</row>
    <row r="706" spans="1:4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</row>
    <row r="707" spans="1:4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</row>
    <row r="708" spans="1:4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</row>
    <row r="709" spans="1:4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</row>
    <row r="710" spans="1:4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</row>
    <row r="711" spans="1:4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</row>
    <row r="712" spans="1:4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</row>
    <row r="713" spans="1:4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</row>
    <row r="714" spans="1:4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</row>
    <row r="715" spans="1:4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</row>
    <row r="716" spans="1:4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</row>
    <row r="717" spans="1:4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</row>
    <row r="718" spans="1:4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</row>
    <row r="719" spans="1:4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</row>
    <row r="720" spans="1:4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</row>
    <row r="721" spans="1:4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</row>
    <row r="722" spans="1:4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</row>
    <row r="723" spans="1:4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</row>
    <row r="724" spans="1:4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</row>
    <row r="725" spans="1:4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</row>
    <row r="726" spans="1:4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</row>
    <row r="727" spans="1:4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</row>
    <row r="728" spans="1:4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1:4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</row>
    <row r="730" spans="1:4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</row>
    <row r="731" spans="1:4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</row>
    <row r="732" spans="1:4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</row>
    <row r="733" spans="1:4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</row>
    <row r="734" spans="1:4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</row>
    <row r="735" spans="1:4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</row>
    <row r="736" spans="1:4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</row>
    <row r="737" spans="1:4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</row>
    <row r="738" spans="1:4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</row>
    <row r="739" spans="1:4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</row>
    <row r="740" spans="1:4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</row>
    <row r="741" spans="1:4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</row>
    <row r="742" spans="1:4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</row>
    <row r="743" spans="1:4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</row>
    <row r="744" spans="1:4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</row>
    <row r="745" spans="1:4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</row>
    <row r="746" spans="1:4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</row>
    <row r="747" spans="1:4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</row>
    <row r="748" spans="1:4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</row>
    <row r="749" spans="1:4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</row>
    <row r="750" spans="1:4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</row>
    <row r="751" spans="1:4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</row>
    <row r="752" spans="1:4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</row>
    <row r="753" spans="1:4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</row>
    <row r="754" spans="1:4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</row>
    <row r="755" spans="1:4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</row>
    <row r="756" spans="1:4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</row>
    <row r="757" spans="1:4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</row>
    <row r="758" spans="1:4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</row>
    <row r="759" spans="1:4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</row>
    <row r="760" spans="1:4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</row>
    <row r="761" spans="1:4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</row>
    <row r="762" spans="1:4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</row>
    <row r="763" spans="1:4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</row>
    <row r="764" spans="1:4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</row>
    <row r="765" spans="1:4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</row>
    <row r="766" spans="1:4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</row>
    <row r="767" spans="1:4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</row>
    <row r="768" spans="1:4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</row>
    <row r="769" spans="1:4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</row>
    <row r="770" spans="1:4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</row>
    <row r="771" spans="1:4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</row>
    <row r="772" spans="1:4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</row>
    <row r="773" spans="1:4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</row>
    <row r="774" spans="1:4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</row>
    <row r="775" spans="1:4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</row>
    <row r="776" spans="1:4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</row>
    <row r="777" spans="1:4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</row>
    <row r="778" spans="1:4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</row>
    <row r="779" spans="1:4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</row>
    <row r="780" spans="1:4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</row>
    <row r="781" spans="1:4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</row>
    <row r="782" spans="1:4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</row>
    <row r="783" spans="1:4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</row>
    <row r="784" spans="1:4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</row>
    <row r="785" spans="1:4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</row>
    <row r="786" spans="1:4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</row>
    <row r="787" spans="1:4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</row>
    <row r="788" spans="1:4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</row>
    <row r="789" spans="1:4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</row>
    <row r="790" spans="1:4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</row>
    <row r="791" spans="1:4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</row>
    <row r="792" spans="1:4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</row>
    <row r="793" spans="1:4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</row>
    <row r="794" spans="1:4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1:4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</row>
    <row r="796" spans="1:4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</row>
    <row r="797" spans="1:4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</row>
    <row r="798" spans="1:4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</row>
    <row r="799" spans="1:4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</row>
    <row r="800" spans="1:4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</row>
    <row r="801" spans="1:4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</row>
    <row r="802" spans="1:4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</row>
    <row r="803" spans="1:4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</row>
    <row r="804" spans="1:4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</row>
    <row r="805" spans="1:4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</row>
    <row r="806" spans="1:4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</row>
    <row r="807" spans="1:4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</row>
    <row r="808" spans="1:4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</row>
    <row r="809" spans="1:4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</row>
    <row r="810" spans="1:4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</row>
    <row r="811" spans="1:4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</row>
    <row r="812" spans="1:4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</row>
    <row r="813" spans="1:4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</row>
    <row r="814" spans="1:4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</row>
    <row r="815" spans="1:4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</row>
    <row r="816" spans="1:4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</row>
    <row r="817" spans="1:4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</row>
    <row r="818" spans="1:4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</row>
    <row r="819" spans="1:4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</row>
    <row r="820" spans="1:4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</row>
    <row r="821" spans="1:4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</row>
    <row r="822" spans="1:4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</row>
    <row r="823" spans="1:4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</row>
    <row r="824" spans="1:4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</row>
    <row r="825" spans="1:4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</row>
    <row r="826" spans="1:4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</row>
    <row r="827" spans="1:4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1:4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</row>
    <row r="829" spans="1:4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</row>
    <row r="830" spans="1:4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</row>
    <row r="831" spans="1:4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</row>
    <row r="832" spans="1:4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</row>
    <row r="833" spans="1:4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</row>
    <row r="834" spans="1:4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</row>
    <row r="835" spans="1:4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</row>
    <row r="836" spans="1:4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</row>
    <row r="837" spans="1:4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</row>
    <row r="838" spans="1:4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</row>
    <row r="839" spans="1:4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</row>
    <row r="840" spans="1:4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</row>
    <row r="841" spans="1:4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</row>
    <row r="842" spans="1:4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</row>
    <row r="843" spans="1:4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</row>
    <row r="844" spans="1:4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</row>
    <row r="845" spans="1:4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</row>
    <row r="846" spans="1:4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</row>
    <row r="847" spans="1:4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</row>
    <row r="848" spans="1:4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</row>
    <row r="849" spans="1:4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</row>
    <row r="850" spans="1:4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</row>
    <row r="851" spans="1:4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</row>
    <row r="852" spans="1:4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</row>
    <row r="853" spans="1:4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</row>
    <row r="854" spans="1:4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</row>
    <row r="855" spans="1:4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</row>
    <row r="856" spans="1:4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</row>
    <row r="857" spans="1:4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</row>
    <row r="858" spans="1:4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</row>
    <row r="859" spans="1:4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</row>
    <row r="860" spans="1:4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1:4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</row>
    <row r="862" spans="1:4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</row>
    <row r="863" spans="1:4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</row>
    <row r="864" spans="1:4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</row>
    <row r="865" spans="1:4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</row>
    <row r="866" spans="1:4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</row>
    <row r="867" spans="1:4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</row>
    <row r="868" spans="1:4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</row>
    <row r="869" spans="1:4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</row>
    <row r="870" spans="1:4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</row>
    <row r="871" spans="1:4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</row>
    <row r="872" spans="1:4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</row>
    <row r="873" spans="1:4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</row>
    <row r="874" spans="1:4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</row>
    <row r="875" spans="1:4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</row>
    <row r="876" spans="1:4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</row>
    <row r="877" spans="1:4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</row>
    <row r="878" spans="1:4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</row>
    <row r="879" spans="1:4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</row>
    <row r="880" spans="1:4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</row>
    <row r="881" spans="1:4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</row>
    <row r="882" spans="1:4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</row>
    <row r="883" spans="1:4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</row>
    <row r="884" spans="1:4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</row>
    <row r="885" spans="1:4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</row>
    <row r="886" spans="1:4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</row>
    <row r="887" spans="1:4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</row>
    <row r="888" spans="1:4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</row>
    <row r="889" spans="1:4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</row>
    <row r="890" spans="1:4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</row>
    <row r="891" spans="1:4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</row>
    <row r="892" spans="1:4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</row>
    <row r="893" spans="1:4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1:4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</row>
    <row r="895" spans="1:4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</row>
    <row r="896" spans="1:4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</row>
    <row r="897" spans="1:4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</row>
    <row r="898" spans="1:4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</row>
    <row r="899" spans="1:4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</row>
    <row r="900" spans="1:4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</row>
    <row r="901" spans="1:4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</row>
    <row r="902" spans="1:4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</row>
    <row r="903" spans="1:4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</row>
    <row r="904" spans="1:4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</row>
    <row r="905" spans="1:4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</row>
    <row r="906" spans="1:4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</row>
    <row r="907" spans="1:4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</row>
    <row r="908" spans="1:4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</row>
    <row r="909" spans="1:4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</row>
    <row r="910" spans="1:4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</row>
    <row r="911" spans="1:4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</row>
    <row r="912" spans="1:4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</row>
    <row r="913" spans="1:4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</row>
    <row r="914" spans="1:4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</row>
    <row r="915" spans="1:4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</row>
    <row r="916" spans="1:4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</row>
    <row r="917" spans="1:4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</row>
    <row r="918" spans="1:4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</row>
    <row r="919" spans="1:4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</row>
    <row r="920" spans="1:4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</row>
    <row r="921" spans="1:4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</row>
    <row r="922" spans="1:4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</row>
    <row r="923" spans="1:4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</row>
    <row r="924" spans="1:4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</row>
    <row r="925" spans="1:4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</row>
    <row r="926" spans="1:4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1:4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</row>
    <row r="928" spans="1:4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</row>
    <row r="929" spans="1:4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</row>
    <row r="930" spans="1:4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</row>
    <row r="931" spans="1:4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</row>
    <row r="932" spans="1:4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</row>
    <row r="933" spans="1:4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</row>
    <row r="934" spans="1:4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</row>
    <row r="935" spans="1:4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</row>
    <row r="936" spans="1:4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</row>
    <row r="937" spans="1:4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</row>
    <row r="938" spans="1:4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</row>
    <row r="939" spans="1:4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</row>
    <row r="940" spans="1:4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</row>
    <row r="941" spans="1:4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</row>
    <row r="942" spans="1:4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</row>
    <row r="943" spans="1:4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</row>
    <row r="944" spans="1:4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</row>
    <row r="945" spans="1:4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</row>
    <row r="946" spans="1:4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</row>
    <row r="947" spans="1:4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</row>
    <row r="948" spans="1:4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</row>
    <row r="949" spans="1:4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</row>
    <row r="950" spans="1:4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</row>
    <row r="951" spans="1:4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</row>
    <row r="952" spans="1:4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</row>
    <row r="953" spans="1:4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</row>
    <row r="954" spans="1:4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</row>
    <row r="955" spans="1:4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</row>
    <row r="956" spans="1:4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</row>
    <row r="957" spans="1:4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</row>
    <row r="958" spans="1:4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</row>
    <row r="959" spans="1:4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1:4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</row>
    <row r="961" spans="1:4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</row>
    <row r="962" spans="1:4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</row>
    <row r="963" spans="1:4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</row>
    <row r="964" spans="1:4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</row>
    <row r="965" spans="1:4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</row>
    <row r="966" spans="1:4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</row>
    <row r="967" spans="1:4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</row>
    <row r="968" spans="1:4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</row>
    <row r="969" spans="1:4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</row>
    <row r="970" spans="1:4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</row>
    <row r="971" spans="1:4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</row>
    <row r="972" spans="1:4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</row>
    <row r="973" spans="1:4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</row>
    <row r="974" spans="1:4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</row>
    <row r="975" spans="1:4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</row>
    <row r="976" spans="1:4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</row>
    <row r="977" spans="1:4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</row>
    <row r="978" spans="1:4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</row>
    <row r="979" spans="1:4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</row>
    <row r="980" spans="1:4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</row>
    <row r="981" spans="1:4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</row>
    <row r="982" spans="1:4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</row>
    <row r="983" spans="1:4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</row>
    <row r="984" spans="1:4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</row>
    <row r="985" spans="1:4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</row>
    <row r="986" spans="1:4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</row>
    <row r="987" spans="1:4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</row>
    <row r="988" spans="1:4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</row>
    <row r="989" spans="1:4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</row>
    <row r="990" spans="1:4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</row>
    <row r="991" spans="1:4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</row>
    <row r="992" spans="1:4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1:4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</row>
    <row r="994" spans="1:4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</row>
    <row r="995" spans="1:4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</row>
    <row r="996" spans="1:4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</row>
    <row r="997" spans="1:4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</row>
    <row r="998" spans="1:4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</row>
    <row r="999" spans="1:4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</row>
    <row r="1000" spans="1:4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</row>
    <row r="1001" spans="1:47" ht="14.2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</row>
    <row r="1002" spans="1:47" ht="14.25" customHeigh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</row>
  </sheetData>
  <mergeCells count="8">
    <mergeCell ref="AG1:AK1"/>
    <mergeCell ref="J3:K3"/>
    <mergeCell ref="L3:M3"/>
    <mergeCell ref="U4:Y4"/>
    <mergeCell ref="AA5:AC9"/>
    <mergeCell ref="B1:Q1"/>
    <mergeCell ref="U1:Y1"/>
    <mergeCell ref="AA1:AC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workbookViewId="0"/>
    <sheetView workbookViewId="1"/>
  </sheetViews>
  <sheetFormatPr baseColWidth="10" defaultColWidth="17.33203125" defaultRowHeight="15" customHeight="1" x14ac:dyDescent="0"/>
  <cols>
    <col min="1" max="1" width="15.5" customWidth="1"/>
    <col min="2" max="2" width="10.6640625" customWidth="1"/>
    <col min="3" max="3" width="10.5" customWidth="1"/>
    <col min="4" max="4" width="12.33203125" customWidth="1"/>
    <col min="5" max="5" width="7.5" customWidth="1"/>
    <col min="6" max="6" width="10.5" customWidth="1"/>
    <col min="7" max="7" width="7.5" customWidth="1"/>
    <col min="8" max="8" width="10.33203125" customWidth="1"/>
    <col min="9" max="9" width="12.5" customWidth="1"/>
    <col min="10" max="10" width="10.5" customWidth="1"/>
    <col min="11" max="11" width="6.33203125" customWidth="1"/>
    <col min="12" max="12" width="8.33203125" customWidth="1"/>
    <col min="13" max="14" width="10.1640625" customWidth="1"/>
    <col min="15" max="15" width="12.83203125" customWidth="1"/>
    <col min="16" max="16" width="11.33203125" customWidth="1"/>
    <col min="17" max="17" width="12.83203125" customWidth="1"/>
    <col min="18" max="18" width="11.33203125" customWidth="1"/>
    <col min="19" max="19" width="11.1640625" customWidth="1"/>
    <col min="20" max="28" width="10.1640625" customWidth="1"/>
  </cols>
  <sheetData>
    <row r="1" spans="1:28" ht="17.25" customHeight="1">
      <c r="A1" s="1" t="s">
        <v>132</v>
      </c>
      <c r="B1" s="36"/>
      <c r="C1" s="36"/>
      <c r="D1" s="36"/>
      <c r="E1" s="36"/>
      <c r="F1" s="36"/>
      <c r="G1" s="36"/>
      <c r="H1" s="36"/>
      <c r="I1" s="36"/>
      <c r="J1" s="36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ht="13.5" customHeight="1">
      <c r="A2" s="5" t="s">
        <v>134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58" t="s">
        <v>135</v>
      </c>
      <c r="P2" s="155"/>
      <c r="Q2" s="155"/>
      <c r="R2" s="15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3.5" customHeight="1">
      <c r="A3" s="5"/>
      <c r="B3" s="5"/>
      <c r="C3" s="5"/>
      <c r="D3" s="5"/>
      <c r="E3" s="5"/>
      <c r="F3" s="5"/>
      <c r="G3" s="5"/>
      <c r="H3" s="5"/>
      <c r="I3" s="46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3.5" customHeight="1">
      <c r="A4" s="5"/>
      <c r="B4" s="157" t="s">
        <v>158</v>
      </c>
      <c r="C4" s="155"/>
      <c r="D4" s="155"/>
      <c r="E4" s="155"/>
      <c r="F4" s="5"/>
      <c r="G4" s="5"/>
      <c r="H4" s="157" t="s">
        <v>171</v>
      </c>
      <c r="I4" s="155"/>
      <c r="J4" s="5"/>
      <c r="K4" s="5"/>
      <c r="L4" s="5"/>
      <c r="M4" s="5"/>
      <c r="N4" s="5"/>
      <c r="O4" s="159" t="s">
        <v>172</v>
      </c>
      <c r="P4" s="160"/>
      <c r="Q4" s="160"/>
      <c r="R4" s="160"/>
      <c r="S4" s="60"/>
      <c r="T4" s="5"/>
      <c r="U4" s="5"/>
      <c r="V4" s="5"/>
      <c r="W4" s="5"/>
      <c r="X4" s="5"/>
      <c r="Y4" s="5"/>
      <c r="Z4" s="5"/>
      <c r="AA4" s="5"/>
      <c r="AB4" s="5"/>
    </row>
    <row r="5" spans="1:28" ht="54.75" customHeight="1">
      <c r="A5" s="62" t="s">
        <v>162</v>
      </c>
      <c r="B5" s="63" t="s">
        <v>157</v>
      </c>
      <c r="C5" s="63" t="s">
        <v>173</v>
      </c>
      <c r="D5" s="64" t="s">
        <v>198</v>
      </c>
      <c r="E5" s="64" t="s">
        <v>199</v>
      </c>
      <c r="F5" s="62" t="s">
        <v>200</v>
      </c>
      <c r="G5" s="62" t="s">
        <v>201</v>
      </c>
      <c r="H5" s="84" t="s">
        <v>181</v>
      </c>
      <c r="I5" s="84" t="s">
        <v>182</v>
      </c>
      <c r="J5" s="62" t="s">
        <v>239</v>
      </c>
      <c r="K5" s="62" t="s">
        <v>240</v>
      </c>
      <c r="L5" s="62" t="s">
        <v>241</v>
      </c>
      <c r="M5" s="62" t="s">
        <v>242</v>
      </c>
      <c r="N5" s="85"/>
      <c r="O5" s="64" t="s">
        <v>243</v>
      </c>
      <c r="P5" s="64" t="s">
        <v>244</v>
      </c>
      <c r="Q5" s="64" t="s">
        <v>245</v>
      </c>
      <c r="R5" s="64" t="s">
        <v>246</v>
      </c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2.75" customHeight="1">
      <c r="A6" s="49"/>
      <c r="B6" s="156" t="s">
        <v>247</v>
      </c>
      <c r="C6" s="153"/>
      <c r="D6" s="156" t="s">
        <v>125</v>
      </c>
      <c r="E6" s="153"/>
      <c r="F6" s="156" t="s">
        <v>251</v>
      </c>
      <c r="G6" s="153"/>
      <c r="H6" s="161" t="s">
        <v>252</v>
      </c>
      <c r="I6" s="153"/>
      <c r="J6" s="156" t="s">
        <v>266</v>
      </c>
      <c r="K6" s="153"/>
      <c r="L6" s="156" t="s">
        <v>190</v>
      </c>
      <c r="M6" s="153"/>
      <c r="N6" s="71"/>
      <c r="O6" s="49" t="s">
        <v>125</v>
      </c>
      <c r="P6" s="49" t="s">
        <v>125</v>
      </c>
      <c r="Q6" s="156" t="s">
        <v>267</v>
      </c>
      <c r="R6" s="153"/>
      <c r="S6" s="71"/>
      <c r="T6" s="71"/>
      <c r="U6" s="71"/>
      <c r="V6" s="71"/>
      <c r="W6" s="71"/>
      <c r="X6" s="71"/>
      <c r="Y6" s="71"/>
      <c r="Z6" s="71"/>
      <c r="AA6" s="71"/>
      <c r="AB6" s="71"/>
    </row>
    <row r="7" spans="1:28" ht="13.5" customHeight="1">
      <c r="A7" s="96" t="s">
        <v>128</v>
      </c>
      <c r="B7" s="46">
        <v>5145066.1774714803</v>
      </c>
      <c r="C7" s="46">
        <v>300175.34974730102</v>
      </c>
      <c r="D7" s="98">
        <v>35.842188026985497</v>
      </c>
      <c r="E7" s="30">
        <v>1.23497675291668</v>
      </c>
      <c r="F7" s="100">
        <v>240</v>
      </c>
      <c r="G7" s="27">
        <v>2</v>
      </c>
      <c r="H7" s="100">
        <f>blank36cl</f>
        <v>11868.357531054473</v>
      </c>
      <c r="I7" s="46">
        <f>blank36Clunc</f>
        <v>2819.3025550786438</v>
      </c>
      <c r="J7" s="29">
        <v>3.0000000000000001E-3</v>
      </c>
      <c r="K7" s="5">
        <v>1E-3</v>
      </c>
      <c r="L7" s="27">
        <v>60.486899999999999</v>
      </c>
      <c r="M7" s="29">
        <v>5.0000000000000001E-4</v>
      </c>
      <c r="N7" s="5"/>
      <c r="O7" s="32">
        <v>23.936596122466199</v>
      </c>
      <c r="P7" s="32">
        <v>4.1552601315647504</v>
      </c>
      <c r="Q7" s="31">
        <v>5144869.7922260901</v>
      </c>
      <c r="R7" s="31">
        <v>300175.06412507099</v>
      </c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3.5" customHeight="1">
      <c r="A8" s="96" t="s">
        <v>131</v>
      </c>
      <c r="B8" s="46">
        <v>3522425.8575768201</v>
      </c>
      <c r="C8" s="46">
        <v>152643.91897041601</v>
      </c>
      <c r="D8" s="98">
        <v>31.506161383835298</v>
      </c>
      <c r="E8" s="30">
        <v>0.919758208531263</v>
      </c>
      <c r="F8" s="100">
        <v>240</v>
      </c>
      <c r="G8" s="27">
        <v>2</v>
      </c>
      <c r="H8" s="100">
        <f>blank36cl</f>
        <v>11868.357531054473</v>
      </c>
      <c r="I8" s="46">
        <f>blank36Clunc</f>
        <v>2819.3025550786438</v>
      </c>
      <c r="J8" s="29">
        <v>3.0000000000000001E-3</v>
      </c>
      <c r="K8" s="5">
        <v>1E-3</v>
      </c>
      <c r="L8" s="27">
        <v>59.996099999999998</v>
      </c>
      <c r="M8" s="29">
        <v>5.0000000000000001E-4</v>
      </c>
      <c r="N8" s="5"/>
      <c r="O8" s="32">
        <v>19.5092199492967</v>
      </c>
      <c r="P8" s="32">
        <v>4.1059081228087599</v>
      </c>
      <c r="Q8" s="31">
        <v>3522228.1871421598</v>
      </c>
      <c r="R8" s="31">
        <v>152644.12817375801</v>
      </c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3.5" customHeight="1">
      <c r="A9" s="96" t="s">
        <v>270</v>
      </c>
      <c r="B9" s="46">
        <v>2597805.64508881</v>
      </c>
      <c r="C9" s="46">
        <v>107558.100730846</v>
      </c>
      <c r="D9" s="98">
        <v>47.259099578158398</v>
      </c>
      <c r="E9" s="30">
        <v>2.3433384422254302</v>
      </c>
      <c r="F9" s="100">
        <v>240</v>
      </c>
      <c r="G9" s="27">
        <v>2</v>
      </c>
      <c r="H9" s="100">
        <f>blank36cl</f>
        <v>11868.357531054473</v>
      </c>
      <c r="I9" s="46">
        <f>blank36Clunc</f>
        <v>2819.3025550786438</v>
      </c>
      <c r="J9" s="29">
        <v>3.0000000000000001E-3</v>
      </c>
      <c r="K9" s="5">
        <v>1E-3</v>
      </c>
      <c r="L9" s="27">
        <v>60.463799999999999</v>
      </c>
      <c r="M9" s="29">
        <v>5.0000000000000001E-4</v>
      </c>
      <c r="N9" s="5"/>
      <c r="O9" s="32">
        <v>35.352048465362699</v>
      </c>
      <c r="P9" s="32">
        <v>4.6087879149769</v>
      </c>
      <c r="Q9" s="31">
        <v>2597609.7172655398</v>
      </c>
      <c r="R9" s="31">
        <v>107558.17909816001</v>
      </c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3.5" customHeight="1">
      <c r="A10" s="96" t="s">
        <v>278</v>
      </c>
      <c r="B10" s="46">
        <v>1459475.2819389999</v>
      </c>
      <c r="C10" s="46">
        <v>72771.250799094807</v>
      </c>
      <c r="D10" s="98">
        <v>31.640885056222299</v>
      </c>
      <c r="E10" s="30">
        <v>2.3119695843993102</v>
      </c>
      <c r="F10" s="100">
        <v>240</v>
      </c>
      <c r="G10" s="27">
        <v>2</v>
      </c>
      <c r="H10" s="100">
        <f>blank36cl</f>
        <v>11868.357531054473</v>
      </c>
      <c r="I10" s="46">
        <f>blank36Clunc</f>
        <v>2819.3025550786438</v>
      </c>
      <c r="J10" s="29">
        <v>3.0000000000000001E-3</v>
      </c>
      <c r="K10" s="5">
        <v>1E-3</v>
      </c>
      <c r="L10" s="27">
        <v>60.613199999999999</v>
      </c>
      <c r="M10" s="29">
        <v>5.0000000000000001E-4</v>
      </c>
      <c r="N10" s="5"/>
      <c r="O10" s="32">
        <v>19.761399299162601</v>
      </c>
      <c r="P10" s="32">
        <v>4.5851722725176201</v>
      </c>
      <c r="Q10" s="31">
        <v>1459279.20106511</v>
      </c>
      <c r="R10" s="31">
        <v>72771.263409555395</v>
      </c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3.5" customHeight="1">
      <c r="A11" s="96" t="s">
        <v>282</v>
      </c>
      <c r="B11" s="46">
        <v>1089668.5751826901</v>
      </c>
      <c r="C11" s="46">
        <v>58878.072122764701</v>
      </c>
      <c r="D11" s="98">
        <v>33.036854684376799</v>
      </c>
      <c r="E11" s="30">
        <v>1.7706960748677201</v>
      </c>
      <c r="F11" s="100">
        <v>240</v>
      </c>
      <c r="G11" s="27">
        <v>2</v>
      </c>
      <c r="H11" s="100">
        <f>blank36cl</f>
        <v>11868.357531054473</v>
      </c>
      <c r="I11" s="46">
        <f>blank36Clunc</f>
        <v>2819.3025550786438</v>
      </c>
      <c r="J11" s="29">
        <v>3.0000000000000001E-3</v>
      </c>
      <c r="K11" s="5">
        <v>1E-3</v>
      </c>
      <c r="L11" s="27">
        <v>74.671899999999994</v>
      </c>
      <c r="M11" s="29">
        <v>5.0000000000000001E-4</v>
      </c>
      <c r="N11" s="5"/>
      <c r="O11" s="32">
        <v>23.397818670745</v>
      </c>
      <c r="P11" s="32">
        <v>3.6700873152153601</v>
      </c>
      <c r="Q11" s="31">
        <v>1089510.0647110899</v>
      </c>
      <c r="R11" s="31">
        <v>58878.214514589898</v>
      </c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mergeCells count="11">
    <mergeCell ref="D6:E6"/>
    <mergeCell ref="B4:E4"/>
    <mergeCell ref="O2:R2"/>
    <mergeCell ref="O4:R4"/>
    <mergeCell ref="H6:I6"/>
    <mergeCell ref="B6:C6"/>
    <mergeCell ref="F6:G6"/>
    <mergeCell ref="J6:K6"/>
    <mergeCell ref="L6:M6"/>
    <mergeCell ref="Q6:R6"/>
    <mergeCell ref="H4:I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  <sheetView workbookViewId="1"/>
  </sheetViews>
  <sheetFormatPr baseColWidth="10" defaultColWidth="17.33203125" defaultRowHeight="15" customHeight="1" x14ac:dyDescent="0"/>
  <cols>
    <col min="1" max="16" width="12.33203125" customWidth="1"/>
    <col min="17" max="26" width="12.5" customWidth="1"/>
  </cols>
  <sheetData>
    <row r="1" spans="1:26" ht="17.25" customHeight="1">
      <c r="A1" s="1" t="s">
        <v>159</v>
      </c>
      <c r="B1" s="36"/>
      <c r="C1" s="36"/>
      <c r="D1" s="36"/>
      <c r="E1" s="36"/>
      <c r="F1" s="36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>
      <c r="A2" s="5" t="s">
        <v>160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5"/>
      <c r="B4" s="5"/>
      <c r="C4" s="5"/>
      <c r="D4" s="5"/>
      <c r="E4" s="5"/>
      <c r="F4" s="5" t="s">
        <v>161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49" t="s">
        <v>162</v>
      </c>
      <c r="B5" s="49" t="s">
        <v>31</v>
      </c>
      <c r="C5" s="49" t="s">
        <v>32</v>
      </c>
      <c r="D5" s="49" t="s">
        <v>33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49"/>
      <c r="B6" s="49" t="s">
        <v>164</v>
      </c>
      <c r="C6" s="49" t="s">
        <v>164</v>
      </c>
      <c r="D6" s="49" t="s">
        <v>165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5" t="s">
        <v>166</v>
      </c>
      <c r="B7" s="5">
        <v>41.263669999999998</v>
      </c>
      <c r="C7" s="5">
        <v>247.52473000000001</v>
      </c>
      <c r="D7" s="5">
        <v>1603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5" t="s">
        <v>128</v>
      </c>
      <c r="B8" s="5">
        <v>31.940719999999999</v>
      </c>
      <c r="C8" s="5">
        <v>88.868340000000003</v>
      </c>
      <c r="D8" s="5">
        <v>4635.7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5" t="s">
        <v>131</v>
      </c>
      <c r="B9" s="5">
        <v>31.940719999999999</v>
      </c>
      <c r="C9" s="5">
        <v>88.868340000000003</v>
      </c>
      <c r="D9" s="5">
        <v>4635.7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/>
    <sheetView workbookViewId="1"/>
  </sheetViews>
  <sheetFormatPr baseColWidth="10" defaultColWidth="17.33203125" defaultRowHeight="15" customHeight="1" x14ac:dyDescent="0"/>
  <cols>
    <col min="1" max="14" width="12.33203125" customWidth="1"/>
    <col min="15" max="15" width="13.5" customWidth="1"/>
    <col min="16" max="27" width="12.33203125" customWidth="1"/>
  </cols>
  <sheetData>
    <row r="1" spans="1:27" ht="17.25" customHeight="1">
      <c r="A1" s="1" t="s">
        <v>174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13.5" customHeight="1">
      <c r="A2" s="5" t="s">
        <v>175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3.5" customHeight="1">
      <c r="A3" s="58" t="s">
        <v>177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3.5" customHeight="1">
      <c r="A4" s="5"/>
      <c r="B4" s="65" t="s">
        <v>192</v>
      </c>
      <c r="C4" s="65" t="s">
        <v>202</v>
      </c>
      <c r="D4" s="65" t="s">
        <v>203</v>
      </c>
      <c r="E4" s="65" t="s">
        <v>204</v>
      </c>
      <c r="F4" s="65" t="s">
        <v>205</v>
      </c>
      <c r="G4" s="65" t="s">
        <v>206</v>
      </c>
      <c r="H4" s="65" t="s">
        <v>207</v>
      </c>
      <c r="I4" s="65" t="s">
        <v>208</v>
      </c>
      <c r="J4" s="65" t="s">
        <v>209</v>
      </c>
      <c r="K4" s="65" t="s">
        <v>210</v>
      </c>
      <c r="L4" s="65" t="s">
        <v>142</v>
      </c>
      <c r="M4" s="65" t="s">
        <v>210</v>
      </c>
      <c r="N4" s="65" t="s">
        <v>142</v>
      </c>
      <c r="O4" s="65" t="s">
        <v>211</v>
      </c>
      <c r="P4" s="65" t="s">
        <v>212</v>
      </c>
      <c r="Q4" s="65" t="s">
        <v>213</v>
      </c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3.5" customHeight="1">
      <c r="A5" s="5"/>
      <c r="B5" s="65"/>
      <c r="C5" s="65"/>
      <c r="D5" s="65"/>
      <c r="E5" s="65" t="s">
        <v>165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ht="13.5" customHeight="1">
      <c r="A6" s="5"/>
      <c r="B6" s="67" t="str">
        <f>'36Template for surface ages'!C7</f>
        <v>XXXX-1</v>
      </c>
      <c r="C6" s="67">
        <f>'36Template for surface ages'!E7</f>
        <v>31.940719999999999</v>
      </c>
      <c r="D6" s="67">
        <f>'36Template for surface ages'!F7</f>
        <v>88.868340000000003</v>
      </c>
      <c r="E6" s="67">
        <f>'36Template for surface ages'!G7</f>
        <v>4635.7</v>
      </c>
      <c r="F6" s="5">
        <v>0</v>
      </c>
      <c r="G6" s="5">
        <v>3</v>
      </c>
      <c r="H6" s="5">
        <v>2.6</v>
      </c>
      <c r="I6" s="5">
        <v>1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150</v>
      </c>
      <c r="P6" s="5">
        <v>0</v>
      </c>
      <c r="Q6" s="5">
        <v>2010</v>
      </c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  <sheetView workbookViewId="1"/>
  </sheetViews>
  <sheetFormatPr baseColWidth="10" defaultColWidth="17.33203125" defaultRowHeight="15" customHeight="1" x14ac:dyDescent="0"/>
  <cols>
    <col min="1" max="2" width="12.33203125" customWidth="1"/>
    <col min="3" max="3" width="13.83203125" customWidth="1"/>
    <col min="4" max="4" width="9" customWidth="1"/>
    <col min="5" max="7" width="12.33203125" customWidth="1"/>
    <col min="8" max="8" width="13.83203125" customWidth="1"/>
    <col min="9" max="19" width="12.33203125" customWidth="1"/>
    <col min="20" max="26" width="12.5" customWidth="1"/>
  </cols>
  <sheetData>
    <row r="1" spans="1:26" ht="13.5" customHeight="1">
      <c r="A1" s="5"/>
      <c r="B1" s="35"/>
      <c r="C1" s="68" t="s">
        <v>184</v>
      </c>
      <c r="D1" s="68" t="s">
        <v>216</v>
      </c>
      <c r="E1" s="69" t="s">
        <v>217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>
      <c r="A2" s="5"/>
      <c r="B2" s="71" t="s">
        <v>220</v>
      </c>
      <c r="C2" s="68" t="s">
        <v>222</v>
      </c>
      <c r="D2" s="68" t="s">
        <v>223</v>
      </c>
      <c r="E2" s="69" t="s">
        <v>224</v>
      </c>
      <c r="F2" s="5"/>
      <c r="G2" s="71" t="s">
        <v>225</v>
      </c>
      <c r="H2" s="71" t="s">
        <v>226</v>
      </c>
      <c r="I2" s="35" t="s">
        <v>227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>
      <c r="A3" s="35" t="s">
        <v>128</v>
      </c>
      <c r="B3" s="73">
        <v>-1</v>
      </c>
      <c r="C3" s="75">
        <v>286</v>
      </c>
      <c r="D3" s="75">
        <v>80</v>
      </c>
      <c r="E3" s="76">
        <v>150</v>
      </c>
      <c r="F3" s="5"/>
      <c r="G3" s="5"/>
      <c r="H3" s="5">
        <v>160.93728709325899</v>
      </c>
      <c r="I3" s="5">
        <v>0.91271357269980802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>
      <c r="A4" s="78" t="s">
        <v>236</v>
      </c>
      <c r="B4" s="80">
        <v>324</v>
      </c>
      <c r="C4" s="82">
        <v>5</v>
      </c>
      <c r="D4" s="29" t="s">
        <v>237</v>
      </c>
      <c r="E4" s="83" t="s">
        <v>237</v>
      </c>
      <c r="F4" s="5"/>
      <c r="G4" s="5">
        <v>0.85086672810784403</v>
      </c>
      <c r="H4" s="5">
        <v>160.92661080677701</v>
      </c>
      <c r="I4" s="5">
        <v>0.91284732535097701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3.5" customHeight="1">
      <c r="A5" s="35"/>
      <c r="B5" s="80">
        <v>353</v>
      </c>
      <c r="C5" s="82">
        <v>11</v>
      </c>
      <c r="D5" s="29" t="s">
        <v>237</v>
      </c>
      <c r="E5" s="83" t="s">
        <v>237</v>
      </c>
      <c r="F5" s="5"/>
      <c r="G5" s="5">
        <v>0.87122516740911105</v>
      </c>
      <c r="H5" s="5">
        <v>158.66298885375599</v>
      </c>
      <c r="I5" s="5">
        <v>0.92154126017162497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>
      <c r="A6" s="35"/>
      <c r="B6" s="80">
        <v>6</v>
      </c>
      <c r="C6" s="82">
        <v>22</v>
      </c>
      <c r="D6" s="29" t="s">
        <v>237</v>
      </c>
      <c r="E6" s="83" t="s">
        <v>237</v>
      </c>
      <c r="F6" s="5"/>
      <c r="G6" s="5">
        <v>0.90759117664836697</v>
      </c>
      <c r="H6" s="5">
        <v>160.92661080677701</v>
      </c>
      <c r="I6" s="5">
        <v>0.91284732535097701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>
      <c r="A7" s="35"/>
      <c r="B7" s="80">
        <v>39</v>
      </c>
      <c r="C7" s="82">
        <v>19</v>
      </c>
      <c r="D7" s="29" t="s">
        <v>237</v>
      </c>
      <c r="E7" s="83" t="s">
        <v>237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>
      <c r="A8" s="35"/>
      <c r="B8" s="80">
        <v>68</v>
      </c>
      <c r="C8" s="82">
        <v>15</v>
      </c>
      <c r="D8" s="29" t="s">
        <v>237</v>
      </c>
      <c r="E8" s="83" t="s">
        <v>237</v>
      </c>
      <c r="F8" s="5"/>
      <c r="G8" s="5">
        <v>0.85086672810784403</v>
      </c>
      <c r="H8" s="5">
        <v>160.92661080677701</v>
      </c>
      <c r="I8" s="5">
        <v>0.91284732535097701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>
      <c r="A9" s="35"/>
      <c r="B9" s="80">
        <v>124</v>
      </c>
      <c r="C9" s="82">
        <v>24</v>
      </c>
      <c r="D9" s="29" t="s">
        <v>237</v>
      </c>
      <c r="E9" s="83" t="s">
        <v>237</v>
      </c>
      <c r="F9" s="5"/>
      <c r="G9" s="5">
        <v>0.87122516740911105</v>
      </c>
      <c r="H9" s="5">
        <v>158.66298885375599</v>
      </c>
      <c r="I9" s="5">
        <v>0.92154126017162497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3.5" customHeight="1">
      <c r="A10" s="35"/>
      <c r="B10" s="80">
        <v>173</v>
      </c>
      <c r="C10" s="82">
        <v>28</v>
      </c>
      <c r="D10" s="29" t="s">
        <v>237</v>
      </c>
      <c r="E10" s="83" t="s">
        <v>237</v>
      </c>
      <c r="F10" s="5"/>
      <c r="G10" s="5">
        <v>0.85488651874886801</v>
      </c>
      <c r="H10" s="5">
        <v>173.43875791960201</v>
      </c>
      <c r="I10" s="5">
        <v>0.98846970649343902</v>
      </c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3.5" customHeight="1">
      <c r="A11" s="35"/>
      <c r="B11" s="80">
        <v>217</v>
      </c>
      <c r="C11" s="82">
        <v>22</v>
      </c>
      <c r="D11" s="29" t="s">
        <v>237</v>
      </c>
      <c r="E11" s="83" t="s">
        <v>237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>
      <c r="A12" s="35"/>
      <c r="B12" s="80">
        <v>249</v>
      </c>
      <c r="C12" s="82">
        <v>12</v>
      </c>
      <c r="D12" s="29" t="s">
        <v>237</v>
      </c>
      <c r="E12" s="83" t="s">
        <v>237</v>
      </c>
      <c r="F12" s="5"/>
      <c r="G12" s="5">
        <v>0.85086672810784403</v>
      </c>
      <c r="H12" s="5">
        <v>160.92661080677701</v>
      </c>
      <c r="I12" s="5">
        <v>0.91284732535097701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>
      <c r="A13" s="35"/>
      <c r="B13" s="80">
        <v>306</v>
      </c>
      <c r="C13" s="82">
        <v>8</v>
      </c>
      <c r="D13" s="29" t="s">
        <v>237</v>
      </c>
      <c r="E13" s="83" t="s">
        <v>237</v>
      </c>
      <c r="F13" s="5"/>
      <c r="G13" s="5">
        <v>0.87122516740911105</v>
      </c>
      <c r="H13" s="5">
        <v>158.66298885375599</v>
      </c>
      <c r="I13" s="5">
        <v>0.92154126017162497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>
      <c r="A14" s="35" t="s">
        <v>131</v>
      </c>
      <c r="B14" s="90">
        <v>-1</v>
      </c>
      <c r="C14" s="102">
        <v>286</v>
      </c>
      <c r="D14" s="102">
        <v>23</v>
      </c>
      <c r="E14" s="122">
        <v>150</v>
      </c>
      <c r="F14" s="5"/>
      <c r="G14" s="5">
        <v>0.85488651874886801</v>
      </c>
      <c r="H14" s="5">
        <v>173.43875791960201</v>
      </c>
      <c r="I14" s="5">
        <v>0.98846970649343902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>
      <c r="A15" s="78" t="s">
        <v>322</v>
      </c>
      <c r="B15" s="80">
        <v>324</v>
      </c>
      <c r="C15" s="82">
        <v>5</v>
      </c>
      <c r="D15" s="29" t="s">
        <v>237</v>
      </c>
      <c r="E15" s="83" t="s">
        <v>237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3.5" customHeight="1">
      <c r="A16" s="35"/>
      <c r="B16" s="80">
        <v>353</v>
      </c>
      <c r="C16" s="82">
        <v>5</v>
      </c>
      <c r="D16" s="29" t="s">
        <v>237</v>
      </c>
      <c r="E16" s="83" t="s">
        <v>237</v>
      </c>
      <c r="F16" s="5"/>
      <c r="G16" s="5">
        <v>0.52960752539134204</v>
      </c>
      <c r="H16" s="5">
        <v>92.327417953224298</v>
      </c>
      <c r="I16" s="5">
        <v>0.32598196898652898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3.5" customHeight="1">
      <c r="A17" s="35"/>
      <c r="B17" s="80">
        <v>6</v>
      </c>
      <c r="C17" s="82">
        <v>5</v>
      </c>
      <c r="D17" s="29" t="s">
        <v>237</v>
      </c>
      <c r="E17" s="83" t="s">
        <v>237</v>
      </c>
      <c r="F17" s="5"/>
      <c r="G17" s="5">
        <v>0.87122516740911105</v>
      </c>
      <c r="H17" s="5">
        <v>158.66298885375599</v>
      </c>
      <c r="I17" s="5">
        <v>0.92154126017162497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>
      <c r="A18" s="35"/>
      <c r="B18" s="80">
        <v>39</v>
      </c>
      <c r="C18" s="82">
        <v>5</v>
      </c>
      <c r="D18" s="29" t="s">
        <v>237</v>
      </c>
      <c r="E18" s="83" t="s">
        <v>237</v>
      </c>
      <c r="F18" s="5"/>
      <c r="G18" s="5">
        <v>0.85488651874886801</v>
      </c>
      <c r="H18" s="5">
        <v>173.43875791960201</v>
      </c>
      <c r="I18" s="5">
        <v>0.98846970649343902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>
      <c r="A19" s="35"/>
      <c r="B19" s="80">
        <v>68</v>
      </c>
      <c r="C19" s="82">
        <v>5</v>
      </c>
      <c r="D19" s="29" t="s">
        <v>237</v>
      </c>
      <c r="E19" s="83" t="s">
        <v>237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>
      <c r="A20" s="35"/>
      <c r="B20" s="80">
        <v>124</v>
      </c>
      <c r="C20" s="82">
        <v>5</v>
      </c>
      <c r="D20" s="29" t="s">
        <v>237</v>
      </c>
      <c r="E20" s="83" t="s">
        <v>237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>
      <c r="A21" s="35" t="s">
        <v>270</v>
      </c>
      <c r="B21" s="90">
        <v>-1</v>
      </c>
      <c r="C21" s="102">
        <v>286</v>
      </c>
      <c r="D21" s="102">
        <v>1</v>
      </c>
      <c r="E21" s="122">
        <v>150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>
      <c r="A22" s="78" t="s">
        <v>322</v>
      </c>
      <c r="B22" s="80">
        <v>324</v>
      </c>
      <c r="C22" s="82">
        <v>5</v>
      </c>
      <c r="D22" s="29" t="s">
        <v>237</v>
      </c>
      <c r="E22" s="83" t="s">
        <v>237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>
      <c r="A23" s="5"/>
      <c r="B23" s="80">
        <v>353</v>
      </c>
      <c r="C23" s="82">
        <v>11</v>
      </c>
      <c r="D23" s="29" t="s">
        <v>237</v>
      </c>
      <c r="E23" s="83" t="s">
        <v>237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>
      <c r="A24" s="5"/>
      <c r="B24" s="80">
        <v>6</v>
      </c>
      <c r="C24" s="82">
        <v>22</v>
      </c>
      <c r="D24" s="29" t="s">
        <v>237</v>
      </c>
      <c r="E24" s="83" t="s">
        <v>237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>
      <c r="A25" s="5"/>
      <c r="B25" s="80">
        <v>39</v>
      </c>
      <c r="C25" s="82">
        <v>19</v>
      </c>
      <c r="D25" s="29" t="s">
        <v>237</v>
      </c>
      <c r="E25" s="83" t="s">
        <v>237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>
      <c r="A26" s="5"/>
      <c r="B26" s="80">
        <v>68</v>
      </c>
      <c r="C26" s="82">
        <v>15</v>
      </c>
      <c r="D26" s="29" t="s">
        <v>237</v>
      </c>
      <c r="E26" s="83" t="s">
        <v>237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>
      <c r="A27" s="5"/>
      <c r="B27" s="80">
        <v>124</v>
      </c>
      <c r="C27" s="82">
        <v>24</v>
      </c>
      <c r="D27" s="29" t="s">
        <v>237</v>
      </c>
      <c r="E27" s="83" t="s">
        <v>237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>
      <c r="A28" s="5"/>
      <c r="B28" s="80">
        <v>173</v>
      </c>
      <c r="C28" s="82">
        <v>28</v>
      </c>
      <c r="D28" s="29" t="s">
        <v>237</v>
      </c>
      <c r="E28" s="83" t="s">
        <v>237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>
      <c r="A29" s="5"/>
      <c r="B29" s="80">
        <v>217</v>
      </c>
      <c r="C29" s="82">
        <v>22</v>
      </c>
      <c r="D29" s="29" t="s">
        <v>237</v>
      </c>
      <c r="E29" s="83" t="s">
        <v>237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>
      <c r="A30" s="5"/>
      <c r="B30" s="80">
        <v>249</v>
      </c>
      <c r="C30" s="82">
        <v>12</v>
      </c>
      <c r="D30" s="29" t="s">
        <v>237</v>
      </c>
      <c r="E30" s="83" t="s">
        <v>237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>
      <c r="A31" s="5"/>
      <c r="B31" s="123">
        <v>306</v>
      </c>
      <c r="C31" s="124">
        <v>8</v>
      </c>
      <c r="D31" s="125" t="s">
        <v>237</v>
      </c>
      <c r="E31" s="126" t="s">
        <v>237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>
      <c r="A32" s="5" t="s">
        <v>323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"/>
  <sheetViews>
    <sheetView topLeftCell="BL1" workbookViewId="0"/>
    <sheetView workbookViewId="1"/>
  </sheetViews>
  <sheetFormatPr baseColWidth="10" defaultColWidth="17.33203125" defaultRowHeight="15" customHeight="1" x14ac:dyDescent="0"/>
  <cols>
    <col min="1" max="1" width="10.1640625" customWidth="1"/>
    <col min="2" max="2" width="16.83203125" customWidth="1"/>
    <col min="3" max="3" width="11.5" customWidth="1"/>
    <col min="4" max="4" width="12.1640625" customWidth="1"/>
    <col min="5" max="5" width="21.83203125" customWidth="1"/>
    <col min="6" max="6" width="12.1640625" customWidth="1"/>
    <col min="7" max="7" width="16.33203125" customWidth="1"/>
    <col min="8" max="8" width="9.33203125" customWidth="1"/>
    <col min="9" max="9" width="16.33203125" customWidth="1"/>
    <col min="10" max="10" width="10.1640625" customWidth="1"/>
    <col min="11" max="11" width="15.83203125" customWidth="1"/>
    <col min="12" max="12" width="10.1640625" customWidth="1"/>
    <col min="13" max="13" width="16.5" customWidth="1"/>
    <col min="14" max="23" width="10.1640625" customWidth="1"/>
    <col min="24" max="24" width="18.5" customWidth="1"/>
    <col min="25" max="25" width="18.33203125" customWidth="1"/>
    <col min="26" max="33" width="13.83203125" customWidth="1"/>
    <col min="34" max="36" width="15.5" customWidth="1"/>
    <col min="37" max="37" width="16.1640625" customWidth="1"/>
    <col min="38" max="38" width="14.83203125" customWidth="1"/>
    <col min="39" max="39" width="22.1640625" customWidth="1"/>
    <col min="40" max="40" width="13.83203125" customWidth="1"/>
    <col min="41" max="41" width="16.83203125" customWidth="1"/>
    <col min="42" max="42" width="11.5" customWidth="1"/>
    <col min="43" max="43" width="12.1640625" customWidth="1"/>
    <col min="44" max="44" width="14.33203125" customWidth="1"/>
    <col min="45" max="45" width="12.1640625" customWidth="1"/>
    <col min="46" max="46" width="16.33203125" customWidth="1"/>
    <col min="47" max="51" width="11.5" customWidth="1"/>
    <col min="52" max="52" width="16.5" customWidth="1"/>
    <col min="53" max="64" width="18.5" customWidth="1"/>
    <col min="65" max="72" width="13.83203125" customWidth="1"/>
    <col min="73" max="75" width="15.5" customWidth="1"/>
    <col min="76" max="76" width="16.1640625" customWidth="1"/>
    <col min="77" max="77" width="15.5" customWidth="1"/>
    <col min="78" max="78" width="21.83203125" customWidth="1"/>
    <col min="79" max="79" width="13.83203125" customWidth="1"/>
    <col min="80" max="81" width="10.1640625" customWidth="1"/>
    <col min="82" max="82" width="26.1640625" customWidth="1"/>
    <col min="83" max="93" width="10.1640625" customWidth="1"/>
  </cols>
  <sheetData>
    <row r="1" spans="1:93" ht="17.25" customHeight="1">
      <c r="A1" s="47" t="s">
        <v>141</v>
      </c>
      <c r="B1" s="48"/>
      <c r="C1" s="48"/>
      <c r="D1" s="48"/>
      <c r="E1" s="48"/>
      <c r="F1" s="48"/>
      <c r="G1" s="48"/>
      <c r="H1" s="48"/>
      <c r="I1" s="48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</row>
    <row r="2" spans="1:93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</row>
    <row r="3" spans="1:93" ht="77.25" customHeight="1">
      <c r="A3" s="45" t="s">
        <v>154</v>
      </c>
      <c r="B3" s="50" t="s">
        <v>163</v>
      </c>
      <c r="C3" s="45" t="s">
        <v>167</v>
      </c>
      <c r="D3" s="45" t="s">
        <v>168</v>
      </c>
      <c r="E3" s="45" t="s">
        <v>169</v>
      </c>
      <c r="F3" s="59" t="s">
        <v>170</v>
      </c>
      <c r="G3" s="45"/>
      <c r="H3" s="45"/>
      <c r="I3" s="45" t="s">
        <v>193</v>
      </c>
      <c r="J3" s="45"/>
      <c r="K3" s="45" t="s">
        <v>194</v>
      </c>
      <c r="L3" s="45"/>
      <c r="M3" s="45" t="s">
        <v>195</v>
      </c>
      <c r="N3" s="61"/>
      <c r="O3" s="61"/>
      <c r="P3" s="61"/>
      <c r="Q3" s="61"/>
      <c r="R3" s="61"/>
      <c r="S3" s="61"/>
      <c r="T3" s="61"/>
      <c r="U3" s="61"/>
      <c r="V3" s="61"/>
      <c r="W3" s="61"/>
      <c r="X3" s="45" t="s">
        <v>196</v>
      </c>
      <c r="Y3" s="61"/>
      <c r="Z3" s="86" t="s">
        <v>197</v>
      </c>
      <c r="AA3" s="45"/>
      <c r="AB3" s="45"/>
      <c r="AC3" s="45"/>
      <c r="AD3" s="45"/>
      <c r="AE3" s="45"/>
      <c r="AF3" s="45"/>
      <c r="AG3" s="45"/>
      <c r="AH3" s="61"/>
      <c r="AI3" s="61"/>
      <c r="AJ3" s="61"/>
      <c r="AK3" s="61"/>
      <c r="AL3" s="45" t="s">
        <v>21</v>
      </c>
      <c r="AM3" s="45" t="s">
        <v>248</v>
      </c>
      <c r="AN3" s="45"/>
      <c r="AO3" s="87" t="s">
        <v>249</v>
      </c>
      <c r="AP3" s="88" t="s">
        <v>250</v>
      </c>
      <c r="AQ3" s="88" t="s">
        <v>250</v>
      </c>
      <c r="AR3" s="88" t="s">
        <v>250</v>
      </c>
      <c r="AS3" s="88" t="s">
        <v>250</v>
      </c>
      <c r="AT3" s="88" t="s">
        <v>250</v>
      </c>
      <c r="AU3" s="88" t="s">
        <v>250</v>
      </c>
      <c r="AV3" s="88" t="s">
        <v>250</v>
      </c>
      <c r="AW3" s="88" t="s">
        <v>250</v>
      </c>
      <c r="AX3" s="88" t="s">
        <v>250</v>
      </c>
      <c r="AY3" s="88" t="s">
        <v>250</v>
      </c>
      <c r="AZ3" s="88" t="s">
        <v>250</v>
      </c>
      <c r="BA3" s="88" t="s">
        <v>250</v>
      </c>
      <c r="BB3" s="88" t="s">
        <v>250</v>
      </c>
      <c r="BC3" s="88" t="s">
        <v>250</v>
      </c>
      <c r="BD3" s="88" t="s">
        <v>250</v>
      </c>
      <c r="BE3" s="88" t="s">
        <v>250</v>
      </c>
      <c r="BF3" s="88" t="s">
        <v>250</v>
      </c>
      <c r="BG3" s="88" t="s">
        <v>250</v>
      </c>
      <c r="BH3" s="88" t="s">
        <v>250</v>
      </c>
      <c r="BI3" s="88" t="s">
        <v>250</v>
      </c>
      <c r="BJ3" s="88" t="s">
        <v>250</v>
      </c>
      <c r="BK3" s="88" t="s">
        <v>250</v>
      </c>
      <c r="BL3" s="88" t="s">
        <v>250</v>
      </c>
      <c r="BM3" s="89" t="s">
        <v>250</v>
      </c>
      <c r="BN3" s="88" t="s">
        <v>250</v>
      </c>
      <c r="BO3" s="88" t="s">
        <v>250</v>
      </c>
      <c r="BP3" s="88" t="s">
        <v>250</v>
      </c>
      <c r="BQ3" s="88" t="s">
        <v>250</v>
      </c>
      <c r="BR3" s="88" t="s">
        <v>250</v>
      </c>
      <c r="BS3" s="88" t="s">
        <v>250</v>
      </c>
      <c r="BT3" s="88" t="s">
        <v>250</v>
      </c>
      <c r="BU3" s="88" t="s">
        <v>250</v>
      </c>
      <c r="BV3" s="88" t="s">
        <v>250</v>
      </c>
      <c r="BW3" s="88" t="s">
        <v>250</v>
      </c>
      <c r="BX3" s="88" t="s">
        <v>250</v>
      </c>
      <c r="BY3" s="88" t="s">
        <v>250</v>
      </c>
      <c r="BZ3" s="88" t="s">
        <v>250</v>
      </c>
      <c r="CA3" s="88" t="s">
        <v>250</v>
      </c>
      <c r="CB3" s="45" t="s">
        <v>253</v>
      </c>
      <c r="CC3" s="45" t="s">
        <v>253</v>
      </c>
      <c r="CD3" s="50" t="s">
        <v>254</v>
      </c>
      <c r="CE3" s="45"/>
      <c r="CF3" s="45"/>
      <c r="CG3" s="45"/>
      <c r="CH3" s="45"/>
      <c r="CI3" s="45"/>
      <c r="CJ3" s="45"/>
      <c r="CK3" s="45"/>
      <c r="CL3" s="45"/>
      <c r="CM3" s="45"/>
      <c r="CN3" s="45"/>
      <c r="CO3" s="45"/>
    </row>
    <row r="4" spans="1:93" ht="13.5" customHeight="1">
      <c r="A4" s="91" t="s">
        <v>139</v>
      </c>
      <c r="B4" s="92" t="s">
        <v>255</v>
      </c>
      <c r="C4" s="91" t="s">
        <v>256</v>
      </c>
      <c r="D4" s="91" t="s">
        <v>257</v>
      </c>
      <c r="E4" s="91" t="s">
        <v>258</v>
      </c>
      <c r="F4" s="93" t="s">
        <v>207</v>
      </c>
      <c r="G4" s="91" t="s">
        <v>259</v>
      </c>
      <c r="H4" s="91" t="s">
        <v>260</v>
      </c>
      <c r="I4" s="91" t="s">
        <v>261</v>
      </c>
      <c r="J4" s="91" t="s">
        <v>262</v>
      </c>
      <c r="K4" s="91" t="s">
        <v>34</v>
      </c>
      <c r="L4" s="91" t="s">
        <v>263</v>
      </c>
      <c r="M4" s="91" t="s">
        <v>264</v>
      </c>
      <c r="N4" s="101" t="s">
        <v>265</v>
      </c>
      <c r="O4" s="101" t="s">
        <v>271</v>
      </c>
      <c r="P4" s="101" t="s">
        <v>272</v>
      </c>
      <c r="Q4" s="101" t="s">
        <v>273</v>
      </c>
      <c r="R4" s="101" t="s">
        <v>274</v>
      </c>
      <c r="S4" s="101" t="s">
        <v>275</v>
      </c>
      <c r="T4" s="101" t="s">
        <v>276</v>
      </c>
      <c r="U4" s="101" t="s">
        <v>277</v>
      </c>
      <c r="V4" s="101" t="s">
        <v>279</v>
      </c>
      <c r="W4" s="101" t="s">
        <v>280</v>
      </c>
      <c r="X4" s="91" t="s">
        <v>56</v>
      </c>
      <c r="Y4" s="104" t="s">
        <v>281</v>
      </c>
      <c r="Z4" s="101" t="s">
        <v>283</v>
      </c>
      <c r="AA4" s="91" t="s">
        <v>285</v>
      </c>
      <c r="AB4" s="91" t="s">
        <v>286</v>
      </c>
      <c r="AC4" s="91" t="s">
        <v>287</v>
      </c>
      <c r="AD4" s="91" t="s">
        <v>288</v>
      </c>
      <c r="AE4" s="91" t="s">
        <v>289</v>
      </c>
      <c r="AF4" s="91" t="s">
        <v>290</v>
      </c>
      <c r="AG4" s="91" t="s">
        <v>291</v>
      </c>
      <c r="AH4" s="101" t="s">
        <v>292</v>
      </c>
      <c r="AI4" s="101" t="s">
        <v>293</v>
      </c>
      <c r="AJ4" s="101" t="s">
        <v>294</v>
      </c>
      <c r="AK4" s="101" t="s">
        <v>295</v>
      </c>
      <c r="AL4" s="91" t="s">
        <v>296</v>
      </c>
      <c r="AM4" s="91" t="s">
        <v>297</v>
      </c>
      <c r="AN4" s="91" t="s">
        <v>43</v>
      </c>
      <c r="AO4" s="106" t="s">
        <v>298</v>
      </c>
      <c r="AP4" s="91" t="s">
        <v>256</v>
      </c>
      <c r="AQ4" s="91" t="s">
        <v>257</v>
      </c>
      <c r="AR4" s="91" t="s">
        <v>302</v>
      </c>
      <c r="AS4" s="91" t="s">
        <v>207</v>
      </c>
      <c r="AT4" s="91" t="s">
        <v>259</v>
      </c>
      <c r="AU4" s="91" t="s">
        <v>260</v>
      </c>
      <c r="AV4" s="91" t="s">
        <v>261</v>
      </c>
      <c r="AW4" s="91" t="s">
        <v>262</v>
      </c>
      <c r="AX4" s="91" t="s">
        <v>34</v>
      </c>
      <c r="AY4" s="91" t="s">
        <v>263</v>
      </c>
      <c r="AZ4" s="91" t="s">
        <v>264</v>
      </c>
      <c r="BA4" s="91" t="s">
        <v>265</v>
      </c>
      <c r="BB4" s="91" t="s">
        <v>271</v>
      </c>
      <c r="BC4" s="91" t="s">
        <v>272</v>
      </c>
      <c r="BD4" s="91" t="s">
        <v>273</v>
      </c>
      <c r="BE4" s="91" t="s">
        <v>274</v>
      </c>
      <c r="BF4" s="91" t="s">
        <v>275</v>
      </c>
      <c r="BG4" s="91" t="s">
        <v>276</v>
      </c>
      <c r="BH4" s="91" t="s">
        <v>277</v>
      </c>
      <c r="BI4" s="91" t="s">
        <v>279</v>
      </c>
      <c r="BJ4" s="91" t="s">
        <v>280</v>
      </c>
      <c r="BK4" s="91" t="s">
        <v>56</v>
      </c>
      <c r="BL4" s="91" t="s">
        <v>281</v>
      </c>
      <c r="BM4" s="101" t="s">
        <v>283</v>
      </c>
      <c r="BN4" s="91" t="s">
        <v>285</v>
      </c>
      <c r="BO4" s="91" t="s">
        <v>286</v>
      </c>
      <c r="BP4" s="91" t="s">
        <v>287</v>
      </c>
      <c r="BQ4" s="91" t="s">
        <v>288</v>
      </c>
      <c r="BR4" s="91" t="s">
        <v>289</v>
      </c>
      <c r="BS4" s="91" t="s">
        <v>290</v>
      </c>
      <c r="BT4" s="91" t="s">
        <v>291</v>
      </c>
      <c r="BU4" s="91" t="s">
        <v>292</v>
      </c>
      <c r="BV4" s="91" t="s">
        <v>293</v>
      </c>
      <c r="BW4" s="91" t="s">
        <v>294</v>
      </c>
      <c r="BX4" s="91" t="s">
        <v>295</v>
      </c>
      <c r="BY4" s="91" t="s">
        <v>296</v>
      </c>
      <c r="BZ4" s="91" t="s">
        <v>304</v>
      </c>
      <c r="CA4" s="91" t="s">
        <v>43</v>
      </c>
      <c r="CB4" s="91" t="s">
        <v>305</v>
      </c>
      <c r="CC4" s="91" t="s">
        <v>306</v>
      </c>
      <c r="CD4" s="106" t="s">
        <v>109</v>
      </c>
      <c r="CE4" s="91" t="s">
        <v>307</v>
      </c>
      <c r="CF4" s="91"/>
      <c r="CG4" s="91"/>
      <c r="CH4" s="91"/>
      <c r="CI4" s="91"/>
      <c r="CJ4" s="91"/>
      <c r="CK4" s="91"/>
      <c r="CL4" s="91"/>
      <c r="CM4" s="91"/>
      <c r="CN4" s="91"/>
      <c r="CO4" s="91"/>
    </row>
    <row r="5" spans="1:93" ht="13.5" customHeight="1">
      <c r="A5" s="91" t="s">
        <v>309</v>
      </c>
      <c r="B5" s="92" t="s">
        <v>310</v>
      </c>
      <c r="C5" s="91" t="s">
        <v>311</v>
      </c>
      <c r="D5" s="91" t="s">
        <v>117</v>
      </c>
      <c r="E5" s="91" t="s">
        <v>312</v>
      </c>
      <c r="F5" s="93" t="s">
        <v>313</v>
      </c>
      <c r="G5" s="91" t="s">
        <v>114</v>
      </c>
      <c r="H5" s="91" t="s">
        <v>314</v>
      </c>
      <c r="I5" s="91" t="s">
        <v>314</v>
      </c>
      <c r="J5" s="91" t="s">
        <v>165</v>
      </c>
      <c r="K5" s="91" t="s">
        <v>113</v>
      </c>
      <c r="L5" s="91" t="s">
        <v>116</v>
      </c>
      <c r="M5" s="91" t="s">
        <v>315</v>
      </c>
      <c r="N5" s="101" t="s">
        <v>316</v>
      </c>
      <c r="O5" s="101" t="s">
        <v>316</v>
      </c>
      <c r="P5" s="101" t="s">
        <v>316</v>
      </c>
      <c r="Q5" s="101" t="s">
        <v>316</v>
      </c>
      <c r="R5" s="101" t="s">
        <v>316</v>
      </c>
      <c r="S5" s="101" t="s">
        <v>316</v>
      </c>
      <c r="T5" s="101" t="s">
        <v>316</v>
      </c>
      <c r="U5" s="101" t="s">
        <v>316</v>
      </c>
      <c r="V5" s="101" t="s">
        <v>316</v>
      </c>
      <c r="W5" s="101" t="s">
        <v>316</v>
      </c>
      <c r="X5" s="91" t="s">
        <v>316</v>
      </c>
      <c r="Y5" s="104" t="s">
        <v>316</v>
      </c>
      <c r="Z5" s="101" t="s">
        <v>317</v>
      </c>
      <c r="AA5" s="91" t="s">
        <v>317</v>
      </c>
      <c r="AB5" s="91" t="s">
        <v>317</v>
      </c>
      <c r="AC5" s="91" t="s">
        <v>317</v>
      </c>
      <c r="AD5" s="91" t="s">
        <v>317</v>
      </c>
      <c r="AE5" s="91" t="s">
        <v>317</v>
      </c>
      <c r="AF5" s="91" t="s">
        <v>317</v>
      </c>
      <c r="AG5" s="91" t="s">
        <v>317</v>
      </c>
      <c r="AH5" s="101" t="s">
        <v>318</v>
      </c>
      <c r="AI5" s="101" t="s">
        <v>318</v>
      </c>
      <c r="AJ5" s="101" t="s">
        <v>318</v>
      </c>
      <c r="AK5" s="101" t="s">
        <v>318</v>
      </c>
      <c r="AL5" s="91" t="s">
        <v>319</v>
      </c>
      <c r="AM5" s="91" t="s">
        <v>315</v>
      </c>
      <c r="AN5" s="91" t="s">
        <v>320</v>
      </c>
      <c r="AO5" s="106" t="s">
        <v>310</v>
      </c>
      <c r="AP5" s="91" t="s">
        <v>311</v>
      </c>
      <c r="AQ5" s="91" t="s">
        <v>117</v>
      </c>
      <c r="AR5" s="91" t="s">
        <v>312</v>
      </c>
      <c r="AS5" s="91" t="s">
        <v>313</v>
      </c>
      <c r="AT5" s="91" t="s">
        <v>114</v>
      </c>
      <c r="AU5" s="91" t="s">
        <v>314</v>
      </c>
      <c r="AV5" s="91" t="s">
        <v>314</v>
      </c>
      <c r="AW5" s="91" t="s">
        <v>165</v>
      </c>
      <c r="AX5" s="91" t="s">
        <v>113</v>
      </c>
      <c r="AY5" s="91" t="s">
        <v>116</v>
      </c>
      <c r="AZ5" s="91" t="s">
        <v>315</v>
      </c>
      <c r="BA5" s="91" t="s">
        <v>316</v>
      </c>
      <c r="BB5" s="91" t="s">
        <v>316</v>
      </c>
      <c r="BC5" s="91" t="s">
        <v>316</v>
      </c>
      <c r="BD5" s="91" t="s">
        <v>316</v>
      </c>
      <c r="BE5" s="91" t="s">
        <v>316</v>
      </c>
      <c r="BF5" s="91" t="s">
        <v>316</v>
      </c>
      <c r="BG5" s="91" t="s">
        <v>316</v>
      </c>
      <c r="BH5" s="91" t="s">
        <v>316</v>
      </c>
      <c r="BI5" s="91" t="s">
        <v>316</v>
      </c>
      <c r="BJ5" s="91" t="s">
        <v>316</v>
      </c>
      <c r="BK5" s="91" t="s">
        <v>316</v>
      </c>
      <c r="BL5" s="91" t="s">
        <v>316</v>
      </c>
      <c r="BM5" s="101" t="s">
        <v>317</v>
      </c>
      <c r="BN5" s="91" t="s">
        <v>317</v>
      </c>
      <c r="BO5" s="91" t="s">
        <v>317</v>
      </c>
      <c r="BP5" s="91" t="s">
        <v>317</v>
      </c>
      <c r="BQ5" s="91" t="s">
        <v>317</v>
      </c>
      <c r="BR5" s="91" t="s">
        <v>317</v>
      </c>
      <c r="BS5" s="91" t="s">
        <v>317</v>
      </c>
      <c r="BT5" s="91" t="s">
        <v>317</v>
      </c>
      <c r="BU5" s="91" t="s">
        <v>318</v>
      </c>
      <c r="BV5" s="91" t="s">
        <v>318</v>
      </c>
      <c r="BW5" s="91" t="s">
        <v>318</v>
      </c>
      <c r="BX5" s="91" t="s">
        <v>318</v>
      </c>
      <c r="BY5" s="91" t="s">
        <v>319</v>
      </c>
      <c r="BZ5" s="91" t="s">
        <v>315</v>
      </c>
      <c r="CA5" s="91" t="s">
        <v>320</v>
      </c>
      <c r="CB5" s="91"/>
      <c r="CC5" s="91"/>
      <c r="CD5" s="106" t="s">
        <v>116</v>
      </c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</row>
    <row r="6" spans="1:93" ht="13.5" customHeight="1">
      <c r="A6" s="29" t="s">
        <v>128</v>
      </c>
      <c r="B6" s="111">
        <v>5073931.7260960601</v>
      </c>
      <c r="C6" s="29">
        <v>0</v>
      </c>
      <c r="D6" s="29">
        <v>0</v>
      </c>
      <c r="E6" s="29">
        <v>9</v>
      </c>
      <c r="F6" s="112">
        <v>1.7</v>
      </c>
      <c r="G6" s="29">
        <v>5</v>
      </c>
      <c r="H6" s="113">
        <v>31.940719999999999</v>
      </c>
      <c r="I6" s="113">
        <v>88.868340000000003</v>
      </c>
      <c r="J6" s="114">
        <v>4635.7</v>
      </c>
      <c r="K6" s="29">
        <v>577.86887473582999</v>
      </c>
      <c r="L6" s="29">
        <v>0.97</v>
      </c>
      <c r="M6" s="29">
        <v>153.92259658467299</v>
      </c>
      <c r="N6" s="29">
        <v>53.8</v>
      </c>
      <c r="O6" s="29">
        <v>0.26</v>
      </c>
      <c r="P6" s="29">
        <v>5.64</v>
      </c>
      <c r="Q6" s="29">
        <v>2.66</v>
      </c>
      <c r="R6" s="29">
        <v>0.05</v>
      </c>
      <c r="S6" s="29">
        <v>1.66</v>
      </c>
      <c r="T6" s="29">
        <v>17.600000000000001</v>
      </c>
      <c r="U6" s="29">
        <v>1.06</v>
      </c>
      <c r="V6" s="29">
        <v>0.92</v>
      </c>
      <c r="W6" s="29">
        <v>7.0000000000000007E-2</v>
      </c>
      <c r="X6" s="29">
        <v>0</v>
      </c>
      <c r="Y6" s="29">
        <v>15.7</v>
      </c>
      <c r="Z6" s="112">
        <v>31.1</v>
      </c>
      <c r="AA6" s="29">
        <v>40</v>
      </c>
      <c r="AB6" s="29">
        <v>3</v>
      </c>
      <c r="AC6" s="29">
        <v>2.88</v>
      </c>
      <c r="AD6" s="29">
        <v>1.78</v>
      </c>
      <c r="AE6" s="29">
        <v>5.5</v>
      </c>
      <c r="AF6" s="29">
        <v>200</v>
      </c>
      <c r="AG6" s="29">
        <v>30</v>
      </c>
      <c r="AH6" s="29">
        <v>0.92</v>
      </c>
      <c r="AI6" s="29">
        <v>17.600000000000001</v>
      </c>
      <c r="AJ6" s="29">
        <v>0.26</v>
      </c>
      <c r="AK6" s="29">
        <v>2.66</v>
      </c>
      <c r="AL6" s="115">
        <v>31.0321987074887</v>
      </c>
      <c r="AM6" s="116">
        <v>0</v>
      </c>
      <c r="AN6" s="29">
        <v>2010</v>
      </c>
      <c r="AO6" s="117">
        <v>296037.06506524701</v>
      </c>
      <c r="AP6" s="29">
        <v>0</v>
      </c>
      <c r="AQ6" s="29">
        <v>0</v>
      </c>
      <c r="AR6" s="29">
        <v>0</v>
      </c>
      <c r="AS6" s="29">
        <v>1</v>
      </c>
      <c r="AT6" s="29">
        <v>0.01</v>
      </c>
      <c r="AU6" s="29">
        <v>1.0000000000000001E-5</v>
      </c>
      <c r="AV6" s="29">
        <v>1.0000000000000001E-5</v>
      </c>
      <c r="AW6" s="29">
        <v>0.1</v>
      </c>
      <c r="AX6" s="29">
        <v>0</v>
      </c>
      <c r="AY6" s="29">
        <v>1E-3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118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118">
        <v>1.26432897852926</v>
      </c>
      <c r="BZ6" s="29">
        <v>4.75</v>
      </c>
      <c r="CA6" s="29">
        <v>2010</v>
      </c>
      <c r="CB6" s="29">
        <v>0</v>
      </c>
      <c r="CC6" s="29">
        <v>0</v>
      </c>
      <c r="CD6" s="33">
        <v>361072.02165657701</v>
      </c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</row>
    <row r="7" spans="1:93" ht="13.5" customHeight="1">
      <c r="A7" s="29" t="s">
        <v>131</v>
      </c>
      <c r="B7" s="111">
        <v>3473662.1204711599</v>
      </c>
      <c r="C7" s="29">
        <v>0</v>
      </c>
      <c r="D7" s="29">
        <v>0</v>
      </c>
      <c r="E7" s="29">
        <v>8</v>
      </c>
      <c r="F7" s="112">
        <v>1.7</v>
      </c>
      <c r="G7" s="29">
        <v>10</v>
      </c>
      <c r="H7" s="113">
        <v>31.940719999999999</v>
      </c>
      <c r="I7" s="113">
        <v>88.868340000000003</v>
      </c>
      <c r="J7" s="114">
        <v>4635.7</v>
      </c>
      <c r="K7" s="29">
        <v>577.86887473582999</v>
      </c>
      <c r="L7" s="29">
        <v>0.97</v>
      </c>
      <c r="M7" s="29">
        <v>153.92259658467299</v>
      </c>
      <c r="N7" s="29">
        <v>56</v>
      </c>
      <c r="O7" s="29">
        <v>0.26</v>
      </c>
      <c r="P7" s="29">
        <v>5.63</v>
      </c>
      <c r="Q7" s="29">
        <v>2.59</v>
      </c>
      <c r="R7" s="29">
        <v>0.06</v>
      </c>
      <c r="S7" s="29">
        <v>1.88</v>
      </c>
      <c r="T7" s="29">
        <v>16.399999999999999</v>
      </c>
      <c r="U7" s="29">
        <v>1</v>
      </c>
      <c r="V7" s="29">
        <v>0.98</v>
      </c>
      <c r="W7" s="29">
        <v>7.0000000000000007E-2</v>
      </c>
      <c r="X7" s="29">
        <v>0</v>
      </c>
      <c r="Y7" s="29">
        <v>15</v>
      </c>
      <c r="Z7" s="112">
        <v>31.1</v>
      </c>
      <c r="AA7" s="29">
        <v>30</v>
      </c>
      <c r="AB7" s="29">
        <v>3.1</v>
      </c>
      <c r="AC7" s="29">
        <v>3.17</v>
      </c>
      <c r="AD7" s="29">
        <v>1.74</v>
      </c>
      <c r="AE7" s="29">
        <v>5.7</v>
      </c>
      <c r="AF7" s="29">
        <v>200</v>
      </c>
      <c r="AG7" s="29">
        <v>30</v>
      </c>
      <c r="AH7" s="29">
        <v>0.98</v>
      </c>
      <c r="AI7" s="29">
        <v>16.399999999999999</v>
      </c>
      <c r="AJ7" s="29">
        <v>0.26</v>
      </c>
      <c r="AK7" s="29">
        <v>2.59</v>
      </c>
      <c r="AL7" s="115">
        <v>26.699739983098901</v>
      </c>
      <c r="AM7" s="116">
        <f>186.3-1.7*2</f>
        <v>182.9</v>
      </c>
      <c r="AN7" s="29">
        <v>2010</v>
      </c>
      <c r="AO7" s="117">
        <v>150539.13005364401</v>
      </c>
      <c r="AP7" s="29">
        <v>0</v>
      </c>
      <c r="AQ7" s="29">
        <v>0</v>
      </c>
      <c r="AR7" s="29">
        <v>0</v>
      </c>
      <c r="AS7" s="29">
        <v>1</v>
      </c>
      <c r="AT7" s="29">
        <v>0.01</v>
      </c>
      <c r="AU7" s="29">
        <v>1.0000000000000001E-5</v>
      </c>
      <c r="AV7" s="29">
        <v>1.0000000000000001E-5</v>
      </c>
      <c r="AW7" s="29">
        <v>0.1</v>
      </c>
      <c r="AX7" s="29">
        <v>0</v>
      </c>
      <c r="AY7" s="29">
        <v>1E-3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118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118">
        <v>0.98546032778710702</v>
      </c>
      <c r="BZ7" s="29">
        <v>9.5</v>
      </c>
      <c r="CA7" s="29">
        <v>2010</v>
      </c>
      <c r="CB7" s="29">
        <v>0</v>
      </c>
      <c r="CC7" s="29">
        <v>0</v>
      </c>
      <c r="CD7" s="33">
        <v>197736.35522475699</v>
      </c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</row>
    <row r="8" spans="1:93" ht="13.5" customHeight="1">
      <c r="A8" s="29" t="s">
        <v>270</v>
      </c>
      <c r="B8" s="111">
        <v>2561791.65111025</v>
      </c>
      <c r="C8" s="29">
        <v>0</v>
      </c>
      <c r="D8" s="29">
        <v>0</v>
      </c>
      <c r="E8" s="29">
        <v>8</v>
      </c>
      <c r="F8" s="112">
        <v>2.1</v>
      </c>
      <c r="G8" s="29">
        <v>5</v>
      </c>
      <c r="H8" s="113">
        <v>31.940719999999999</v>
      </c>
      <c r="I8" s="113">
        <v>88.868340000000003</v>
      </c>
      <c r="J8" s="114">
        <v>4635.7</v>
      </c>
      <c r="K8" s="29">
        <v>577.86887473582999</v>
      </c>
      <c r="L8" s="29">
        <v>0.97</v>
      </c>
      <c r="M8" s="29">
        <v>153.92259658467299</v>
      </c>
      <c r="N8" s="29">
        <v>57.6</v>
      </c>
      <c r="O8" s="29">
        <v>0.27</v>
      </c>
      <c r="P8" s="29">
        <v>5.48</v>
      </c>
      <c r="Q8" s="29">
        <v>2.66</v>
      </c>
      <c r="R8" s="29">
        <v>0.06</v>
      </c>
      <c r="S8" s="29">
        <v>1.63</v>
      </c>
      <c r="T8" s="29">
        <v>16.2</v>
      </c>
      <c r="U8" s="29">
        <v>0.97</v>
      </c>
      <c r="V8" s="29">
        <v>0.92</v>
      </c>
      <c r="W8" s="29">
        <v>7.0000000000000007E-2</v>
      </c>
      <c r="X8" s="29">
        <v>0</v>
      </c>
      <c r="Y8" s="29">
        <v>14.6</v>
      </c>
      <c r="Z8" s="112">
        <v>31.1</v>
      </c>
      <c r="AA8" s="29">
        <v>40</v>
      </c>
      <c r="AB8" s="29">
        <v>2.9</v>
      </c>
      <c r="AC8" s="29">
        <v>2.9</v>
      </c>
      <c r="AD8" s="29">
        <v>1.48</v>
      </c>
      <c r="AE8" s="29">
        <v>5.6</v>
      </c>
      <c r="AF8" s="29">
        <v>300</v>
      </c>
      <c r="AG8" s="29">
        <v>30</v>
      </c>
      <c r="AH8" s="29">
        <v>0.92</v>
      </c>
      <c r="AI8" s="29">
        <v>16.2</v>
      </c>
      <c r="AJ8" s="29">
        <v>0.27</v>
      </c>
      <c r="AK8" s="29">
        <v>2.66</v>
      </c>
      <c r="AL8" s="115">
        <v>42.330682821787597</v>
      </c>
      <c r="AM8" s="116">
        <f>264.9+2.1*5.5</f>
        <v>276.45</v>
      </c>
      <c r="AN8" s="29">
        <v>2010</v>
      </c>
      <c r="AO8" s="117">
        <v>106075.181724504</v>
      </c>
      <c r="AP8" s="29">
        <v>0</v>
      </c>
      <c r="AQ8" s="29">
        <v>0</v>
      </c>
      <c r="AR8" s="29">
        <v>0</v>
      </c>
      <c r="AS8" s="29">
        <v>1</v>
      </c>
      <c r="AT8" s="29">
        <v>0.01</v>
      </c>
      <c r="AU8" s="29">
        <v>1.0000000000000001E-5</v>
      </c>
      <c r="AV8" s="29">
        <v>1.0000000000000001E-5</v>
      </c>
      <c r="AW8" s="29">
        <v>0.1</v>
      </c>
      <c r="AX8" s="29">
        <v>0</v>
      </c>
      <c r="AY8" s="29">
        <v>1E-3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118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118">
        <v>2.3342341183206301</v>
      </c>
      <c r="BZ8" s="29">
        <v>5.75</v>
      </c>
      <c r="CA8" s="29">
        <v>2010</v>
      </c>
      <c r="CB8" s="29">
        <v>0</v>
      </c>
      <c r="CC8" s="29">
        <v>0</v>
      </c>
      <c r="CD8" s="33">
        <v>176656.714219708</v>
      </c>
      <c r="CE8" s="29"/>
      <c r="CF8" s="29"/>
      <c r="CG8" s="29"/>
      <c r="CH8" s="29"/>
      <c r="CI8" s="29"/>
      <c r="CJ8" s="29"/>
      <c r="CK8" s="29"/>
      <c r="CL8" s="29"/>
      <c r="CM8" s="29"/>
      <c r="CN8" s="29"/>
      <c r="CO8" s="29"/>
    </row>
    <row r="9" spans="1:93" ht="13.5" customHeight="1">
      <c r="A9" s="29" t="s">
        <v>278</v>
      </c>
      <c r="B9" s="111">
        <v>1439157.13507289</v>
      </c>
      <c r="C9" s="29">
        <v>0</v>
      </c>
      <c r="D9" s="29">
        <v>0</v>
      </c>
      <c r="E9" s="29">
        <v>7</v>
      </c>
      <c r="F9" s="112">
        <v>2.1</v>
      </c>
      <c r="G9" s="29">
        <v>10</v>
      </c>
      <c r="H9" s="113">
        <v>31.940719999999999</v>
      </c>
      <c r="I9" s="113">
        <v>88.868340000000003</v>
      </c>
      <c r="J9" s="114">
        <v>4635.7</v>
      </c>
      <c r="K9" s="29">
        <v>577.86887473582999</v>
      </c>
      <c r="L9" s="29">
        <v>0.97</v>
      </c>
      <c r="M9" s="29">
        <v>153.92259658467299</v>
      </c>
      <c r="N9" s="29">
        <v>57.2</v>
      </c>
      <c r="O9" s="29">
        <v>0.27</v>
      </c>
      <c r="P9" s="29">
        <v>5.93</v>
      </c>
      <c r="Q9" s="29">
        <v>2.71</v>
      </c>
      <c r="R9" s="29">
        <v>7.0000000000000007E-2</v>
      </c>
      <c r="S9" s="29">
        <v>1.72</v>
      </c>
      <c r="T9" s="29">
        <v>15.9</v>
      </c>
      <c r="U9" s="29">
        <v>1.07</v>
      </c>
      <c r="V9" s="29">
        <v>1.01</v>
      </c>
      <c r="W9" s="29">
        <v>7.0000000000000007E-2</v>
      </c>
      <c r="X9" s="29">
        <v>0</v>
      </c>
      <c r="Y9" s="29">
        <v>14.6</v>
      </c>
      <c r="Z9" s="112">
        <v>31.1</v>
      </c>
      <c r="AA9" s="29">
        <v>30</v>
      </c>
      <c r="AB9" s="29">
        <v>3</v>
      </c>
      <c r="AC9" s="29">
        <v>2.93</v>
      </c>
      <c r="AD9" s="29">
        <v>1.62</v>
      </c>
      <c r="AE9" s="29">
        <v>5.9</v>
      </c>
      <c r="AF9" s="29">
        <v>100</v>
      </c>
      <c r="AG9" s="29">
        <v>30</v>
      </c>
      <c r="AH9" s="29">
        <v>1.01</v>
      </c>
      <c r="AI9" s="29">
        <v>15.9</v>
      </c>
      <c r="AJ9" s="29">
        <v>0.27</v>
      </c>
      <c r="AK9" s="29">
        <v>2.71</v>
      </c>
      <c r="AL9" s="115">
        <v>26.940466433054201</v>
      </c>
      <c r="AM9" s="116">
        <f>365.7</f>
        <v>365.7</v>
      </c>
      <c r="AN9" s="29">
        <v>2010</v>
      </c>
      <c r="AO9" s="117">
        <v>71768.267270916302</v>
      </c>
      <c r="AP9" s="29">
        <v>0</v>
      </c>
      <c r="AQ9" s="29">
        <v>0</v>
      </c>
      <c r="AR9" s="29">
        <v>0</v>
      </c>
      <c r="AS9" s="29">
        <v>1</v>
      </c>
      <c r="AT9" s="29">
        <v>0.01</v>
      </c>
      <c r="AU9" s="29">
        <v>1.0000000000000001E-5</v>
      </c>
      <c r="AV9" s="29">
        <v>1.0000000000000001E-5</v>
      </c>
      <c r="AW9" s="29">
        <v>0.1</v>
      </c>
      <c r="AX9" s="29">
        <v>0</v>
      </c>
      <c r="AY9" s="29">
        <v>1E-3</v>
      </c>
      <c r="AZ9" s="29">
        <v>0</v>
      </c>
      <c r="BA9" s="29">
        <v>0</v>
      </c>
      <c r="BB9" s="29">
        <v>0</v>
      </c>
      <c r="BC9" s="29">
        <v>0</v>
      </c>
      <c r="BD9" s="29">
        <v>0</v>
      </c>
      <c r="BE9" s="29">
        <v>0</v>
      </c>
      <c r="BF9" s="29">
        <v>0</v>
      </c>
      <c r="BG9" s="29">
        <v>0</v>
      </c>
      <c r="BH9" s="29">
        <v>0</v>
      </c>
      <c r="BI9" s="29">
        <v>0</v>
      </c>
      <c r="BJ9" s="29">
        <v>0</v>
      </c>
      <c r="BK9" s="29">
        <v>0</v>
      </c>
      <c r="BL9" s="29">
        <v>0</v>
      </c>
      <c r="BM9" s="118">
        <v>0</v>
      </c>
      <c r="BN9" s="29">
        <v>0</v>
      </c>
      <c r="BO9" s="29">
        <v>0</v>
      </c>
      <c r="BP9" s="29">
        <v>0</v>
      </c>
      <c r="BQ9" s="29">
        <v>0</v>
      </c>
      <c r="BR9" s="29">
        <v>0</v>
      </c>
      <c r="BS9" s="29">
        <v>0</v>
      </c>
      <c r="BT9" s="29">
        <v>0</v>
      </c>
      <c r="BU9" s="29">
        <v>0</v>
      </c>
      <c r="BV9" s="29">
        <v>0</v>
      </c>
      <c r="BW9" s="29">
        <v>0</v>
      </c>
      <c r="BX9" s="29">
        <v>0</v>
      </c>
      <c r="BY9" s="118">
        <v>2.3340667951447598</v>
      </c>
      <c r="BZ9" s="29">
        <v>11.5</v>
      </c>
      <c r="CA9" s="29">
        <v>2010</v>
      </c>
      <c r="CB9" s="29">
        <v>0</v>
      </c>
      <c r="CC9" s="29">
        <v>0</v>
      </c>
      <c r="CD9" s="33">
        <v>143865.17698220699</v>
      </c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</row>
    <row r="10" spans="1:93" ht="13.5" customHeight="1">
      <c r="A10" s="29" t="s">
        <v>282</v>
      </c>
      <c r="B10" s="111">
        <v>1074486.0111434199</v>
      </c>
      <c r="C10" s="29">
        <v>0</v>
      </c>
      <c r="D10" s="29">
        <v>0</v>
      </c>
      <c r="E10" s="29">
        <v>7</v>
      </c>
      <c r="F10" s="112">
        <v>2.1</v>
      </c>
      <c r="G10" s="29">
        <v>10</v>
      </c>
      <c r="H10" s="113">
        <v>31.940719999999999</v>
      </c>
      <c r="I10" s="113">
        <v>88.868340000000003</v>
      </c>
      <c r="J10" s="114">
        <v>4635.7</v>
      </c>
      <c r="K10" s="29">
        <v>577.86887473582999</v>
      </c>
      <c r="L10" s="29">
        <v>0.97</v>
      </c>
      <c r="M10" s="29">
        <v>153.92259658467299</v>
      </c>
      <c r="N10" s="29">
        <v>57.7</v>
      </c>
      <c r="O10" s="29">
        <v>0.26</v>
      </c>
      <c r="P10" s="29">
        <v>5.8</v>
      </c>
      <c r="Q10" s="29">
        <v>2.62</v>
      </c>
      <c r="R10" s="29">
        <v>0.06</v>
      </c>
      <c r="S10" s="29">
        <v>1.7</v>
      </c>
      <c r="T10" s="29">
        <v>15.8</v>
      </c>
      <c r="U10" s="29">
        <v>1.02</v>
      </c>
      <c r="V10" s="29">
        <v>0.94</v>
      </c>
      <c r="W10" s="29">
        <v>7.0000000000000007E-2</v>
      </c>
      <c r="X10" s="29">
        <v>0</v>
      </c>
      <c r="Y10" s="29">
        <v>14.6</v>
      </c>
      <c r="Z10" s="112">
        <v>31.1</v>
      </c>
      <c r="AA10" s="29">
        <v>30</v>
      </c>
      <c r="AB10" s="29">
        <v>2.8</v>
      </c>
      <c r="AC10" s="29">
        <v>2.88</v>
      </c>
      <c r="AD10" s="29">
        <v>1.64</v>
      </c>
      <c r="AE10" s="29">
        <v>5.8</v>
      </c>
      <c r="AF10" s="29">
        <v>300</v>
      </c>
      <c r="AG10" s="29">
        <v>30</v>
      </c>
      <c r="AH10" s="29">
        <v>0.94</v>
      </c>
      <c r="AI10" s="29">
        <v>15.8</v>
      </c>
      <c r="AJ10" s="29">
        <v>0.26</v>
      </c>
      <c r="AK10" s="29">
        <v>2.62</v>
      </c>
      <c r="AL10" s="115">
        <v>28.2824244461437</v>
      </c>
      <c r="AM10" s="116">
        <f>481.2-2.1*5</f>
        <v>470.7</v>
      </c>
      <c r="AN10" s="29">
        <v>2010</v>
      </c>
      <c r="AO10" s="117">
        <v>58066.217661016301</v>
      </c>
      <c r="AP10" s="29">
        <v>0</v>
      </c>
      <c r="AQ10" s="29">
        <v>0</v>
      </c>
      <c r="AR10" s="29">
        <v>0</v>
      </c>
      <c r="AS10" s="29">
        <v>1</v>
      </c>
      <c r="AT10" s="29">
        <v>0.01</v>
      </c>
      <c r="AU10" s="29">
        <v>1.0000000000000001E-5</v>
      </c>
      <c r="AV10" s="29">
        <v>1.0000000000000001E-5</v>
      </c>
      <c r="AW10" s="29">
        <v>0.1</v>
      </c>
      <c r="AX10" s="29">
        <v>0</v>
      </c>
      <c r="AY10" s="29">
        <v>1E-3</v>
      </c>
      <c r="AZ10" s="29">
        <v>0</v>
      </c>
      <c r="BA10" s="29">
        <v>0</v>
      </c>
      <c r="BB10" s="29">
        <v>0</v>
      </c>
      <c r="BC10" s="29">
        <v>0</v>
      </c>
      <c r="BD10" s="29">
        <v>0</v>
      </c>
      <c r="BE10" s="29">
        <v>0</v>
      </c>
      <c r="BF10" s="29">
        <v>0</v>
      </c>
      <c r="BG10" s="29">
        <v>0</v>
      </c>
      <c r="BH10" s="29">
        <v>0</v>
      </c>
      <c r="BI10" s="29">
        <v>0</v>
      </c>
      <c r="BJ10" s="29">
        <v>0</v>
      </c>
      <c r="BK10" s="29">
        <v>0</v>
      </c>
      <c r="BL10" s="29">
        <v>0</v>
      </c>
      <c r="BM10" s="118">
        <v>0</v>
      </c>
      <c r="BN10" s="29">
        <v>0</v>
      </c>
      <c r="BO10" s="29">
        <v>0</v>
      </c>
      <c r="BP10" s="29">
        <v>0</v>
      </c>
      <c r="BQ10" s="29">
        <v>0</v>
      </c>
      <c r="BR10" s="29">
        <v>0</v>
      </c>
      <c r="BS10" s="29">
        <v>0</v>
      </c>
      <c r="BT10" s="29">
        <v>0</v>
      </c>
      <c r="BU10" s="29">
        <v>0</v>
      </c>
      <c r="BV10" s="29">
        <v>0</v>
      </c>
      <c r="BW10" s="29">
        <v>0</v>
      </c>
      <c r="BX10" s="29">
        <v>0</v>
      </c>
      <c r="BY10" s="118">
        <v>1.74703363083376</v>
      </c>
      <c r="BZ10" s="29">
        <v>11.5</v>
      </c>
      <c r="CA10" s="29">
        <v>2010</v>
      </c>
      <c r="CB10" s="29">
        <v>0</v>
      </c>
      <c r="CC10" s="29">
        <v>0</v>
      </c>
      <c r="CD10" s="33">
        <v>88186.949017688195</v>
      </c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</row>
    <row r="11" spans="1:93" ht="13.5" customHeight="1">
      <c r="A11" s="5"/>
      <c r="B11" s="119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120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119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119" t="s">
        <v>321</v>
      </c>
      <c r="BZ11" s="5"/>
      <c r="CA11" s="5"/>
      <c r="CB11" s="5"/>
      <c r="CC11" s="5"/>
      <c r="CD11" s="121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</row>
    <row r="12" spans="1:93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</row>
    <row r="13" spans="1:93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</row>
    <row r="14" spans="1:93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</row>
    <row r="15" spans="1:93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</row>
    <row r="16" spans="1:93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</row>
    <row r="17" spans="1:93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</row>
    <row r="18" spans="1:93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</row>
    <row r="19" spans="1:93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</row>
    <row r="20" spans="1:93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</row>
    <row r="21" spans="1:93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</row>
    <row r="22" spans="1:93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</row>
    <row r="23" spans="1:93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</row>
    <row r="24" spans="1:93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</row>
    <row r="25" spans="1:93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</row>
    <row r="29" spans="1:93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</row>
    <row r="30" spans="1:93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</row>
    <row r="31" spans="1:93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</row>
    <row r="32" spans="1:93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</row>
    <row r="33" spans="1:93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</row>
    <row r="34" spans="1:93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</row>
    <row r="35" spans="1:93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</row>
    <row r="36" spans="1:93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</row>
    <row r="37" spans="1:93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</row>
    <row r="38" spans="1:93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</row>
    <row r="39" spans="1:93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</row>
    <row r="40" spans="1:93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</row>
    <row r="41" spans="1:93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</row>
    <row r="42" spans="1:93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</row>
    <row r="43" spans="1:93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</row>
    <row r="44" spans="1:93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</row>
    <row r="45" spans="1:93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</row>
    <row r="46" spans="1:93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</row>
    <row r="47" spans="1:93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</row>
    <row r="48" spans="1:93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</row>
    <row r="49" spans="1:93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3"/>
  <sheetViews>
    <sheetView tabSelected="1" workbookViewId="0">
      <selection activeCell="A11" sqref="A11"/>
    </sheetView>
    <sheetView workbookViewId="1"/>
  </sheetViews>
  <sheetFormatPr baseColWidth="10" defaultRowHeight="12" x14ac:dyDescent="0"/>
  <cols>
    <col min="6" max="6" width="13.83203125" customWidth="1"/>
    <col min="7" max="7" width="22.1640625" customWidth="1"/>
    <col min="12" max="12" width="14.33203125" customWidth="1"/>
    <col min="13" max="13" width="19.33203125" customWidth="1"/>
    <col min="14" max="14" width="14.5" customWidth="1"/>
    <col min="15" max="15" width="19.83203125" customWidth="1"/>
    <col min="16" max="16" width="16" customWidth="1"/>
    <col min="17" max="17" width="17" customWidth="1"/>
    <col min="18" max="18" width="13.5" customWidth="1"/>
    <col min="54" max="54" width="14.33203125" customWidth="1"/>
  </cols>
  <sheetData>
    <row r="1" spans="1:82">
      <c r="A1" s="137"/>
      <c r="B1" s="137">
        <v>1</v>
      </c>
      <c r="C1" s="137">
        <v>2</v>
      </c>
      <c r="D1" s="137">
        <v>3</v>
      </c>
      <c r="E1" s="137">
        <v>4</v>
      </c>
      <c r="F1" s="137">
        <v>5</v>
      </c>
      <c r="G1" s="137">
        <v>6</v>
      </c>
      <c r="H1" s="137">
        <v>7</v>
      </c>
      <c r="I1" s="137">
        <v>8</v>
      </c>
      <c r="J1" s="137">
        <v>9</v>
      </c>
      <c r="K1" s="137">
        <v>10</v>
      </c>
      <c r="L1" s="137">
        <v>11</v>
      </c>
      <c r="M1" s="137">
        <v>12</v>
      </c>
      <c r="N1" s="137">
        <v>13</v>
      </c>
      <c r="O1" s="137">
        <v>14</v>
      </c>
      <c r="P1" s="137">
        <v>15</v>
      </c>
      <c r="Q1" s="137">
        <v>16</v>
      </c>
      <c r="R1" s="137">
        <v>17</v>
      </c>
      <c r="S1" s="137">
        <v>18</v>
      </c>
      <c r="T1" s="137">
        <v>19</v>
      </c>
      <c r="U1" s="137">
        <v>20</v>
      </c>
      <c r="V1" s="137">
        <v>21</v>
      </c>
      <c r="W1" s="137">
        <v>22</v>
      </c>
      <c r="X1" s="137">
        <v>23</v>
      </c>
      <c r="Y1" s="137">
        <v>24</v>
      </c>
      <c r="Z1" s="137">
        <v>25</v>
      </c>
      <c r="AA1" s="137">
        <v>26</v>
      </c>
      <c r="AB1" s="137">
        <v>27</v>
      </c>
      <c r="AC1" s="137">
        <v>28</v>
      </c>
      <c r="AD1" s="137">
        <v>29</v>
      </c>
      <c r="AE1" s="137">
        <v>30</v>
      </c>
      <c r="AF1" s="137">
        <v>31</v>
      </c>
      <c r="AG1" s="137">
        <v>32</v>
      </c>
      <c r="AH1" s="137">
        <v>33</v>
      </c>
      <c r="AI1" s="137">
        <v>34</v>
      </c>
      <c r="AJ1" s="137">
        <v>35</v>
      </c>
      <c r="AK1" s="137">
        <v>36</v>
      </c>
      <c r="AL1" s="137">
        <v>37</v>
      </c>
      <c r="AM1" s="137">
        <v>38</v>
      </c>
      <c r="AN1" s="137">
        <v>39</v>
      </c>
      <c r="AO1" s="138">
        <v>40</v>
      </c>
      <c r="AP1" s="138">
        <v>41</v>
      </c>
      <c r="AQ1" s="138">
        <v>42</v>
      </c>
      <c r="AR1" s="138">
        <v>43</v>
      </c>
      <c r="AS1" s="138">
        <v>44</v>
      </c>
      <c r="AT1" s="138">
        <v>45</v>
      </c>
      <c r="AU1" s="138">
        <v>46</v>
      </c>
      <c r="AV1" s="138">
        <v>47</v>
      </c>
      <c r="AW1" s="138">
        <v>48</v>
      </c>
      <c r="AX1" s="138">
        <v>49</v>
      </c>
      <c r="AY1" s="138">
        <v>50</v>
      </c>
      <c r="AZ1" s="138">
        <v>51</v>
      </c>
      <c r="BA1" s="138">
        <v>52</v>
      </c>
      <c r="BB1" s="138">
        <v>53</v>
      </c>
      <c r="BC1" s="138">
        <v>54</v>
      </c>
      <c r="BD1" s="138">
        <v>55</v>
      </c>
      <c r="BE1" s="138">
        <v>56</v>
      </c>
      <c r="BF1" s="138">
        <v>57</v>
      </c>
      <c r="BG1" s="138">
        <v>58</v>
      </c>
      <c r="BH1" s="138">
        <v>59</v>
      </c>
      <c r="BI1" s="138">
        <v>60</v>
      </c>
      <c r="BJ1" s="138">
        <v>61</v>
      </c>
      <c r="BK1" s="138">
        <v>62</v>
      </c>
      <c r="BL1" s="138">
        <v>63</v>
      </c>
      <c r="BM1" s="138">
        <v>64</v>
      </c>
      <c r="BN1" s="138">
        <v>65</v>
      </c>
      <c r="BO1" s="138">
        <v>66</v>
      </c>
      <c r="BP1" s="138">
        <v>67</v>
      </c>
      <c r="BQ1" s="138">
        <v>68</v>
      </c>
      <c r="BR1" s="138">
        <v>69</v>
      </c>
      <c r="BS1" s="138">
        <v>70</v>
      </c>
      <c r="BT1" s="138">
        <v>71</v>
      </c>
      <c r="BU1" s="138">
        <v>72</v>
      </c>
      <c r="BV1" s="138">
        <v>73</v>
      </c>
      <c r="BW1" s="138">
        <v>74</v>
      </c>
      <c r="BX1" s="138">
        <v>75</v>
      </c>
      <c r="BY1" s="138">
        <v>76</v>
      </c>
      <c r="BZ1" s="138">
        <v>77</v>
      </c>
      <c r="CA1" s="138">
        <v>78</v>
      </c>
      <c r="CB1" s="138">
        <v>79</v>
      </c>
      <c r="CC1" s="138">
        <v>80</v>
      </c>
      <c r="CD1" s="138">
        <v>81</v>
      </c>
    </row>
    <row r="2" spans="1:82" ht="14">
      <c r="A2" s="139" t="s">
        <v>139</v>
      </c>
      <c r="B2" s="139" t="s">
        <v>260</v>
      </c>
      <c r="C2" s="139" t="s">
        <v>261</v>
      </c>
      <c r="D2" s="139" t="s">
        <v>262</v>
      </c>
      <c r="E2" s="139" t="s">
        <v>34</v>
      </c>
      <c r="F2" s="139" t="s">
        <v>259</v>
      </c>
      <c r="G2" s="139" t="s">
        <v>336</v>
      </c>
      <c r="H2" s="139" t="s">
        <v>263</v>
      </c>
      <c r="I2" s="139" t="s">
        <v>257</v>
      </c>
      <c r="J2" s="139" t="s">
        <v>255</v>
      </c>
      <c r="K2" s="139" t="s">
        <v>256</v>
      </c>
      <c r="L2" s="140" t="s">
        <v>264</v>
      </c>
      <c r="M2" s="140" t="s">
        <v>297</v>
      </c>
      <c r="N2" s="139" t="s">
        <v>43</v>
      </c>
      <c r="O2" s="139" t="s">
        <v>258</v>
      </c>
      <c r="P2" s="139" t="s">
        <v>265</v>
      </c>
      <c r="Q2" s="139" t="s">
        <v>271</v>
      </c>
      <c r="R2" s="139" t="s">
        <v>272</v>
      </c>
      <c r="S2" s="139" t="s">
        <v>273</v>
      </c>
      <c r="T2" s="139" t="s">
        <v>274</v>
      </c>
      <c r="U2" s="139" t="s">
        <v>275</v>
      </c>
      <c r="V2" s="139" t="s">
        <v>276</v>
      </c>
      <c r="W2" s="139" t="s">
        <v>277</v>
      </c>
      <c r="X2" s="139" t="s">
        <v>279</v>
      </c>
      <c r="Y2" s="139" t="s">
        <v>280</v>
      </c>
      <c r="Z2" s="139" t="s">
        <v>56</v>
      </c>
      <c r="AA2" s="139" t="s">
        <v>281</v>
      </c>
      <c r="AB2" s="139" t="s">
        <v>283</v>
      </c>
      <c r="AC2" s="139" t="s">
        <v>285</v>
      </c>
      <c r="AD2" s="139" t="s">
        <v>286</v>
      </c>
      <c r="AE2" s="139" t="s">
        <v>287</v>
      </c>
      <c r="AF2" s="139" t="s">
        <v>288</v>
      </c>
      <c r="AG2" s="139" t="s">
        <v>289</v>
      </c>
      <c r="AH2" s="139" t="s">
        <v>290</v>
      </c>
      <c r="AI2" s="139" t="s">
        <v>291</v>
      </c>
      <c r="AJ2" s="139" t="s">
        <v>292</v>
      </c>
      <c r="AK2" s="139" t="s">
        <v>293</v>
      </c>
      <c r="AL2" s="139" t="s">
        <v>294</v>
      </c>
      <c r="AM2" s="139" t="s">
        <v>295</v>
      </c>
      <c r="AN2" s="139" t="s">
        <v>296</v>
      </c>
      <c r="AO2" s="139" t="s">
        <v>260</v>
      </c>
      <c r="AP2" s="139" t="s">
        <v>261</v>
      </c>
      <c r="AQ2" s="139" t="s">
        <v>262</v>
      </c>
      <c r="AR2" s="139" t="s">
        <v>34</v>
      </c>
      <c r="AS2" s="139" t="s">
        <v>259</v>
      </c>
      <c r="AT2" s="139" t="s">
        <v>207</v>
      </c>
      <c r="AU2" s="139" t="s">
        <v>263</v>
      </c>
      <c r="AV2" s="139" t="s">
        <v>257</v>
      </c>
      <c r="AW2" s="139" t="s">
        <v>255</v>
      </c>
      <c r="AX2" s="139" t="s">
        <v>256</v>
      </c>
      <c r="AY2" s="139" t="s">
        <v>264</v>
      </c>
      <c r="AZ2" s="139" t="s">
        <v>297</v>
      </c>
      <c r="BA2" s="139" t="s">
        <v>43</v>
      </c>
      <c r="BB2" s="139" t="s">
        <v>258</v>
      </c>
      <c r="BC2" s="139" t="s">
        <v>265</v>
      </c>
      <c r="BD2" s="139" t="s">
        <v>271</v>
      </c>
      <c r="BE2" s="139" t="s">
        <v>272</v>
      </c>
      <c r="BF2" s="139" t="s">
        <v>273</v>
      </c>
      <c r="BG2" s="139" t="s">
        <v>274</v>
      </c>
      <c r="BH2" s="139" t="s">
        <v>275</v>
      </c>
      <c r="BI2" s="139" t="s">
        <v>276</v>
      </c>
      <c r="BJ2" s="139" t="s">
        <v>277</v>
      </c>
      <c r="BK2" s="139" t="s">
        <v>279</v>
      </c>
      <c r="BL2" s="139" t="s">
        <v>280</v>
      </c>
      <c r="BM2" s="139" t="s">
        <v>56</v>
      </c>
      <c r="BN2" s="139" t="s">
        <v>281</v>
      </c>
      <c r="BO2" s="139" t="s">
        <v>283</v>
      </c>
      <c r="BP2" s="139" t="s">
        <v>285</v>
      </c>
      <c r="BQ2" s="139" t="s">
        <v>286</v>
      </c>
      <c r="BR2" s="139" t="s">
        <v>287</v>
      </c>
      <c r="BS2" s="139" t="s">
        <v>288</v>
      </c>
      <c r="BT2" s="139" t="s">
        <v>289</v>
      </c>
      <c r="BU2" s="139" t="s">
        <v>290</v>
      </c>
      <c r="BV2" s="139" t="s">
        <v>291</v>
      </c>
      <c r="BW2" s="139" t="s">
        <v>292</v>
      </c>
      <c r="BX2" s="139" t="s">
        <v>293</v>
      </c>
      <c r="BY2" s="139" t="s">
        <v>294</v>
      </c>
      <c r="BZ2" s="139" t="s">
        <v>295</v>
      </c>
      <c r="CA2" s="139" t="s">
        <v>296</v>
      </c>
      <c r="CB2" s="139" t="s">
        <v>109</v>
      </c>
      <c r="CC2" s="139" t="s">
        <v>337</v>
      </c>
      <c r="CD2" s="139" t="s">
        <v>338</v>
      </c>
    </row>
    <row r="3" spans="1:82" ht="14">
      <c r="A3" s="139" t="s">
        <v>309</v>
      </c>
      <c r="B3" s="139" t="s">
        <v>314</v>
      </c>
      <c r="C3" s="139" t="s">
        <v>314</v>
      </c>
      <c r="D3" s="139" t="s">
        <v>165</v>
      </c>
      <c r="E3" s="139" t="s">
        <v>113</v>
      </c>
      <c r="F3" s="139" t="s">
        <v>114</v>
      </c>
      <c r="G3" s="139" t="s">
        <v>313</v>
      </c>
      <c r="H3" s="139" t="s">
        <v>116</v>
      </c>
      <c r="I3" s="139" t="s">
        <v>117</v>
      </c>
      <c r="J3" s="139" t="s">
        <v>310</v>
      </c>
      <c r="K3" s="139" t="s">
        <v>311</v>
      </c>
      <c r="L3" s="140" t="s">
        <v>315</v>
      </c>
      <c r="M3" s="140" t="s">
        <v>315</v>
      </c>
      <c r="N3" s="139" t="s">
        <v>320</v>
      </c>
      <c r="O3" s="139" t="s">
        <v>339</v>
      </c>
      <c r="P3" s="139" t="s">
        <v>340</v>
      </c>
      <c r="Q3" s="139" t="s">
        <v>340</v>
      </c>
      <c r="R3" s="139" t="s">
        <v>340</v>
      </c>
      <c r="S3" s="139" t="s">
        <v>340</v>
      </c>
      <c r="T3" s="139" t="s">
        <v>340</v>
      </c>
      <c r="U3" s="139" t="s">
        <v>340</v>
      </c>
      <c r="V3" s="139" t="s">
        <v>340</v>
      </c>
      <c r="W3" s="139" t="s">
        <v>340</v>
      </c>
      <c r="X3" s="139" t="s">
        <v>340</v>
      </c>
      <c r="Y3" s="139" t="s">
        <v>340</v>
      </c>
      <c r="Z3" s="139" t="s">
        <v>340</v>
      </c>
      <c r="AA3" s="139" t="s">
        <v>340</v>
      </c>
      <c r="AB3" s="139" t="s">
        <v>317</v>
      </c>
      <c r="AC3" s="139" t="s">
        <v>317</v>
      </c>
      <c r="AD3" s="139" t="s">
        <v>317</v>
      </c>
      <c r="AE3" s="139" t="s">
        <v>317</v>
      </c>
      <c r="AF3" s="139" t="s">
        <v>317</v>
      </c>
      <c r="AG3" s="139" t="s">
        <v>317</v>
      </c>
      <c r="AH3" s="139" t="s">
        <v>317</v>
      </c>
      <c r="AI3" s="139" t="s">
        <v>317</v>
      </c>
      <c r="AJ3" s="139" t="s">
        <v>318</v>
      </c>
      <c r="AK3" s="139" t="s">
        <v>318</v>
      </c>
      <c r="AL3" s="139" t="s">
        <v>318</v>
      </c>
      <c r="AM3" s="139" t="s">
        <v>318</v>
      </c>
      <c r="AN3" s="139" t="s">
        <v>319</v>
      </c>
      <c r="AO3" s="139" t="s">
        <v>314</v>
      </c>
      <c r="AP3" s="139" t="s">
        <v>314</v>
      </c>
      <c r="AQ3" s="139" t="s">
        <v>165</v>
      </c>
      <c r="AR3" s="139" t="s">
        <v>113</v>
      </c>
      <c r="AS3" s="139" t="s">
        <v>114</v>
      </c>
      <c r="AT3" s="139" t="s">
        <v>313</v>
      </c>
      <c r="AU3" s="139" t="s">
        <v>116</v>
      </c>
      <c r="AV3" s="139" t="s">
        <v>117</v>
      </c>
      <c r="AW3" s="139" t="s">
        <v>310</v>
      </c>
      <c r="AX3" s="139" t="s">
        <v>311</v>
      </c>
      <c r="AY3" s="139" t="s">
        <v>315</v>
      </c>
      <c r="AZ3" s="139" t="s">
        <v>315</v>
      </c>
      <c r="BA3" s="139" t="s">
        <v>320</v>
      </c>
      <c r="BB3" s="139" t="s">
        <v>339</v>
      </c>
      <c r="BC3" s="139" t="s">
        <v>340</v>
      </c>
      <c r="BD3" s="139" t="s">
        <v>340</v>
      </c>
      <c r="BE3" s="139" t="s">
        <v>340</v>
      </c>
      <c r="BF3" s="139" t="s">
        <v>340</v>
      </c>
      <c r="BG3" s="139" t="s">
        <v>340</v>
      </c>
      <c r="BH3" s="139" t="s">
        <v>340</v>
      </c>
      <c r="BI3" s="139" t="s">
        <v>340</v>
      </c>
      <c r="BJ3" s="139" t="s">
        <v>340</v>
      </c>
      <c r="BK3" s="139" t="s">
        <v>340</v>
      </c>
      <c r="BL3" s="139" t="s">
        <v>340</v>
      </c>
      <c r="BM3" s="139" t="s">
        <v>340</v>
      </c>
      <c r="BN3" s="139" t="s">
        <v>340</v>
      </c>
      <c r="BO3" s="139" t="s">
        <v>317</v>
      </c>
      <c r="BP3" s="139" t="s">
        <v>317</v>
      </c>
      <c r="BQ3" s="139" t="s">
        <v>317</v>
      </c>
      <c r="BR3" s="139" t="s">
        <v>317</v>
      </c>
      <c r="BS3" s="139" t="s">
        <v>317</v>
      </c>
      <c r="BT3" s="139" t="s">
        <v>317</v>
      </c>
      <c r="BU3" s="139" t="s">
        <v>317</v>
      </c>
      <c r="BV3" s="139" t="s">
        <v>317</v>
      </c>
      <c r="BW3" s="139" t="s">
        <v>318</v>
      </c>
      <c r="BX3" s="139" t="s">
        <v>318</v>
      </c>
      <c r="BY3" s="139" t="s">
        <v>318</v>
      </c>
      <c r="BZ3" s="139" t="s">
        <v>318</v>
      </c>
      <c r="CA3" s="139" t="s">
        <v>319</v>
      </c>
      <c r="CB3" s="139" t="s">
        <v>341</v>
      </c>
      <c r="CC3" s="139" t="s">
        <v>342</v>
      </c>
      <c r="CD3" s="139" t="s">
        <v>342</v>
      </c>
    </row>
    <row r="4" spans="1:82" ht="14">
      <c r="A4" s="67" t="s">
        <v>284</v>
      </c>
      <c r="B4" s="129">
        <v>31.24953</v>
      </c>
      <c r="C4" s="113">
        <v>88.868340000000003</v>
      </c>
      <c r="D4" s="114">
        <v>4622</v>
      </c>
      <c r="E4" s="130">
        <v>578.86651905415295</v>
      </c>
      <c r="F4">
        <v>4</v>
      </c>
      <c r="G4" s="112">
        <v>1.8</v>
      </c>
      <c r="H4">
        <v>1</v>
      </c>
      <c r="I4">
        <v>0</v>
      </c>
      <c r="J4">
        <v>3528714.47155385</v>
      </c>
      <c r="K4">
        <v>0</v>
      </c>
      <c r="L4" s="130">
        <v>154.33510000000001</v>
      </c>
      <c r="M4">
        <v>186</v>
      </c>
      <c r="N4">
        <v>2010</v>
      </c>
      <c r="O4">
        <v>0.02</v>
      </c>
      <c r="P4" s="67">
        <v>57.8</v>
      </c>
      <c r="Q4" s="67">
        <v>0.79</v>
      </c>
      <c r="R4" s="67">
        <v>16.8</v>
      </c>
      <c r="S4" s="67">
        <v>8.2799999999999994</v>
      </c>
      <c r="T4" s="67">
        <v>0.2</v>
      </c>
      <c r="U4" s="67">
        <v>2.93</v>
      </c>
      <c r="V4" s="67">
        <v>5.95</v>
      </c>
      <c r="W4" s="67">
        <v>3.67</v>
      </c>
      <c r="X4" s="67">
        <v>1.39</v>
      </c>
      <c r="Y4" s="67">
        <v>0.15</v>
      </c>
      <c r="Z4" s="67">
        <v>2.2599999999999998</v>
      </c>
      <c r="AA4" s="67">
        <v>0</v>
      </c>
      <c r="AB4" s="112">
        <v>51.913886615066041</v>
      </c>
      <c r="AC4" s="130">
        <v>10</v>
      </c>
      <c r="AD4" s="67">
        <v>3</v>
      </c>
      <c r="AE4" s="67">
        <v>3.18</v>
      </c>
      <c r="AF4" s="67">
        <v>0.96</v>
      </c>
      <c r="AG4" s="67">
        <v>5.5</v>
      </c>
      <c r="AH4" s="130">
        <v>137</v>
      </c>
      <c r="AI4" s="130">
        <v>5</v>
      </c>
      <c r="AJ4" s="67">
        <v>1.39</v>
      </c>
      <c r="AK4" s="67">
        <v>5.95</v>
      </c>
      <c r="AL4" s="67">
        <v>3.67</v>
      </c>
      <c r="AM4" s="67">
        <v>8.2799999999999994</v>
      </c>
      <c r="AN4" s="32">
        <v>52.865608995630701</v>
      </c>
      <c r="AO4" s="130">
        <v>1.0000000000000001E-5</v>
      </c>
      <c r="AP4" s="130">
        <v>1.0000000000000001E-5</v>
      </c>
      <c r="AQ4" s="130">
        <v>0.1</v>
      </c>
      <c r="AR4" s="141">
        <v>0</v>
      </c>
      <c r="AS4" s="141">
        <v>0.1</v>
      </c>
      <c r="AT4" s="141">
        <v>0.1</v>
      </c>
      <c r="AU4" s="141">
        <v>0.1</v>
      </c>
      <c r="AV4" s="141">
        <v>0</v>
      </c>
      <c r="AW4">
        <v>104362.646926794</v>
      </c>
      <c r="AX4" s="141">
        <v>0</v>
      </c>
      <c r="AZ4" s="130">
        <f t="shared" ref="AZ4:AZ9" si="0">1.8*2</f>
        <v>3.6</v>
      </c>
      <c r="BA4">
        <v>0</v>
      </c>
      <c r="BB4">
        <v>0</v>
      </c>
      <c r="BC4" s="135">
        <f>0.05 * P4</f>
        <v>2.89</v>
      </c>
      <c r="BD4" s="135">
        <f t="shared" ref="BD4:BL4" si="1">0.05 * Q4</f>
        <v>3.9500000000000007E-2</v>
      </c>
      <c r="BE4" s="135">
        <f t="shared" si="1"/>
        <v>0.84000000000000008</v>
      </c>
      <c r="BF4" s="135">
        <f t="shared" si="1"/>
        <v>0.41399999999999998</v>
      </c>
      <c r="BG4" s="135">
        <f t="shared" si="1"/>
        <v>1.0000000000000002E-2</v>
      </c>
      <c r="BH4" s="135">
        <f t="shared" si="1"/>
        <v>0.14650000000000002</v>
      </c>
      <c r="BI4" s="135">
        <f t="shared" si="1"/>
        <v>0.29750000000000004</v>
      </c>
      <c r="BJ4" s="135">
        <f t="shared" si="1"/>
        <v>0.1835</v>
      </c>
      <c r="BK4" s="135">
        <f t="shared" si="1"/>
        <v>6.9499999999999992E-2</v>
      </c>
      <c r="BL4" s="135">
        <f t="shared" si="1"/>
        <v>7.4999999999999997E-3</v>
      </c>
      <c r="BM4" s="135">
        <f t="shared" ref="BM4" si="2">0.05 * Z4</f>
        <v>0.11299999999999999</v>
      </c>
      <c r="BN4" s="135">
        <f t="shared" ref="BN4" si="3">0.05 * AA4</f>
        <v>0</v>
      </c>
      <c r="BO4" s="135">
        <f t="shared" ref="BO4" si="4">0.05 * AB4</f>
        <v>2.595694330753302</v>
      </c>
      <c r="BP4" s="135">
        <f t="shared" ref="BP4" si="5">0.05 * AC4</f>
        <v>0.5</v>
      </c>
      <c r="BQ4" s="135">
        <f t="shared" ref="BQ4" si="6">0.05 * AD4</f>
        <v>0.15000000000000002</v>
      </c>
      <c r="BR4" s="135">
        <f t="shared" ref="BR4" si="7">0.05 * AE4</f>
        <v>0.15900000000000003</v>
      </c>
      <c r="BS4" s="135">
        <f t="shared" ref="BS4" si="8">0.05 * AF4</f>
        <v>4.8000000000000001E-2</v>
      </c>
      <c r="BT4" s="135">
        <f t="shared" ref="BT4" si="9">0.05 * AG4</f>
        <v>0.27500000000000002</v>
      </c>
      <c r="BU4" s="135">
        <f t="shared" ref="BU4" si="10">0.05 * AH4</f>
        <v>6.8500000000000005</v>
      </c>
      <c r="BV4" s="135">
        <f t="shared" ref="BV4" si="11">0.05 * AI4</f>
        <v>0.25</v>
      </c>
      <c r="BW4" s="135">
        <f t="shared" ref="BW4" si="12">0.05 * AJ4</f>
        <v>6.9499999999999992E-2</v>
      </c>
      <c r="BX4" s="135">
        <f t="shared" ref="BX4" si="13">0.05 * AK4</f>
        <v>0.29750000000000004</v>
      </c>
      <c r="BY4" s="135">
        <f t="shared" ref="BY4" si="14">0.05 * AL4</f>
        <v>0.1835</v>
      </c>
      <c r="BZ4" s="135">
        <f t="shared" ref="BZ4" si="15">0.05 * AM4</f>
        <v>0.41399999999999998</v>
      </c>
      <c r="CA4" s="32">
        <v>4.9770986417027503</v>
      </c>
      <c r="CB4" s="67">
        <v>348221.93423710699</v>
      </c>
      <c r="CC4">
        <v>0</v>
      </c>
      <c r="CD4" s="135">
        <v>0</v>
      </c>
    </row>
    <row r="5" spans="1:82" ht="14">
      <c r="A5" s="67" t="s">
        <v>299</v>
      </c>
      <c r="B5" s="129">
        <v>31.24953</v>
      </c>
      <c r="C5" s="113">
        <v>88.868340000000003</v>
      </c>
      <c r="D5" s="114">
        <v>4622</v>
      </c>
      <c r="E5" s="130">
        <v>578.86651905415295</v>
      </c>
      <c r="F5">
        <v>4</v>
      </c>
      <c r="G5" s="112">
        <v>1.8</v>
      </c>
      <c r="H5" s="135">
        <v>1</v>
      </c>
      <c r="I5" s="135">
        <v>0</v>
      </c>
      <c r="J5">
        <v>4836536.18405018</v>
      </c>
      <c r="K5" s="135">
        <v>0</v>
      </c>
      <c r="L5" s="130">
        <v>154.33510000000001</v>
      </c>
      <c r="M5" s="135">
        <v>145</v>
      </c>
      <c r="N5" s="135">
        <v>2010</v>
      </c>
      <c r="O5" s="135">
        <v>0.02</v>
      </c>
      <c r="P5" s="67">
        <v>58.1</v>
      </c>
      <c r="Q5" s="67">
        <v>0.77</v>
      </c>
      <c r="R5" s="67">
        <v>16</v>
      </c>
      <c r="S5" s="67">
        <v>8.01</v>
      </c>
      <c r="T5" s="67">
        <v>0.17</v>
      </c>
      <c r="U5" s="67">
        <v>3.26</v>
      </c>
      <c r="V5" s="67">
        <v>5.96</v>
      </c>
      <c r="W5" s="67">
        <v>3.55</v>
      </c>
      <c r="X5" s="67">
        <v>1.59</v>
      </c>
      <c r="Y5" s="67">
        <v>0.13</v>
      </c>
      <c r="Z5" s="67">
        <v>2.54</v>
      </c>
      <c r="AA5" s="67">
        <v>0</v>
      </c>
      <c r="AB5" s="112">
        <v>51.913886615066041</v>
      </c>
      <c r="AC5" s="130">
        <v>10</v>
      </c>
      <c r="AD5" s="67">
        <v>3</v>
      </c>
      <c r="AE5" s="67">
        <v>3.31</v>
      </c>
      <c r="AF5" s="67">
        <v>1.22</v>
      </c>
      <c r="AG5" s="67">
        <v>6</v>
      </c>
      <c r="AH5" s="130">
        <v>137</v>
      </c>
      <c r="AI5" s="130">
        <v>5</v>
      </c>
      <c r="AJ5" s="67">
        <v>1.59</v>
      </c>
      <c r="AK5" s="67">
        <v>5.96</v>
      </c>
      <c r="AL5" s="67">
        <v>3.55</v>
      </c>
      <c r="AM5" s="67">
        <v>8.01</v>
      </c>
      <c r="AN5" s="32">
        <v>45.711256952745799</v>
      </c>
      <c r="AO5" s="130">
        <v>1.0000000000000001E-5</v>
      </c>
      <c r="AP5" s="130">
        <v>1.0000000000000001E-5</v>
      </c>
      <c r="AQ5" s="130">
        <v>0.1</v>
      </c>
      <c r="AR5" s="141">
        <v>0</v>
      </c>
      <c r="AS5" s="141">
        <v>0.1</v>
      </c>
      <c r="AT5" s="141">
        <v>0.1</v>
      </c>
      <c r="AU5" s="141">
        <v>0.1</v>
      </c>
      <c r="AV5" s="141">
        <v>0</v>
      </c>
      <c r="AW5">
        <v>147910.627911277</v>
      </c>
      <c r="AX5" s="141">
        <v>0</v>
      </c>
      <c r="AZ5" s="130">
        <f t="shared" si="0"/>
        <v>3.6</v>
      </c>
      <c r="BA5" s="135">
        <v>0</v>
      </c>
      <c r="BB5" s="135">
        <v>0</v>
      </c>
      <c r="BC5" s="135">
        <f t="shared" ref="BC5:BC17" si="16">0.05 * P5</f>
        <v>2.9050000000000002</v>
      </c>
      <c r="BD5" s="135">
        <f t="shared" ref="BD5:BD9" si="17">0.05 * Q5</f>
        <v>3.8500000000000006E-2</v>
      </c>
      <c r="BE5" s="135">
        <f t="shared" ref="BE5:BE9" si="18">0.05 * R5</f>
        <v>0.8</v>
      </c>
      <c r="BF5" s="135">
        <f t="shared" ref="BF5:BF9" si="19">0.05 * S5</f>
        <v>0.40050000000000002</v>
      </c>
      <c r="BG5" s="135">
        <f t="shared" ref="BG5:BG9" si="20">0.05 * T5</f>
        <v>8.5000000000000006E-3</v>
      </c>
      <c r="BH5" s="135">
        <f t="shared" ref="BH5:BH9" si="21">0.05 * U5</f>
        <v>0.16300000000000001</v>
      </c>
      <c r="BI5" s="135">
        <f t="shared" ref="BI5:BI9" si="22">0.05 * V5</f>
        <v>0.29799999999999999</v>
      </c>
      <c r="BJ5" s="135">
        <f t="shared" ref="BJ5:BJ9" si="23">0.05 * W5</f>
        <v>0.17749999999999999</v>
      </c>
      <c r="BK5" s="135">
        <f t="shared" ref="BK5:BK9" si="24">0.05 * X5</f>
        <v>7.9500000000000015E-2</v>
      </c>
      <c r="BL5" s="135">
        <f t="shared" ref="BL5:BL9" si="25">0.05 * Y5</f>
        <v>6.5000000000000006E-3</v>
      </c>
      <c r="BM5" s="135">
        <f t="shared" ref="BM5:BM9" si="26">0.05 * Z5</f>
        <v>0.127</v>
      </c>
      <c r="BN5" s="135">
        <f t="shared" ref="BN5:BN9" si="27">0.05 * AA5</f>
        <v>0</v>
      </c>
      <c r="BO5" s="135">
        <f t="shared" ref="BO5:BO9" si="28">0.05 * AB5</f>
        <v>2.595694330753302</v>
      </c>
      <c r="BP5" s="135">
        <f t="shared" ref="BP5:BP9" si="29">0.05 * AC5</f>
        <v>0.5</v>
      </c>
      <c r="BQ5" s="135">
        <f t="shared" ref="BQ5:BQ9" si="30">0.05 * AD5</f>
        <v>0.15000000000000002</v>
      </c>
      <c r="BR5" s="135">
        <f t="shared" ref="BR5:BR9" si="31">0.05 * AE5</f>
        <v>0.16550000000000001</v>
      </c>
      <c r="BS5" s="135">
        <f t="shared" ref="BS5:BS9" si="32">0.05 * AF5</f>
        <v>6.0999999999999999E-2</v>
      </c>
      <c r="BT5" s="135">
        <f t="shared" ref="BT5:BT9" si="33">0.05 * AG5</f>
        <v>0.30000000000000004</v>
      </c>
      <c r="BU5" s="135">
        <f t="shared" ref="BU5:BU9" si="34">0.05 * AH5</f>
        <v>6.8500000000000005</v>
      </c>
      <c r="BV5" s="135">
        <f t="shared" ref="BV5:BV9" si="35">0.05 * AI5</f>
        <v>0.25</v>
      </c>
      <c r="BW5" s="135">
        <f t="shared" ref="BW5:BW9" si="36">0.05 * AJ5</f>
        <v>7.9500000000000015E-2</v>
      </c>
      <c r="BX5" s="135">
        <f t="shared" ref="BX5:BX9" si="37">0.05 * AK5</f>
        <v>0.29799999999999999</v>
      </c>
      <c r="BY5" s="135">
        <f t="shared" ref="BY5:BY9" si="38">0.05 * AL5</f>
        <v>0.17749999999999999</v>
      </c>
      <c r="BZ5" s="135">
        <f t="shared" ref="BZ5:BZ9" si="39">0.05 * AM5</f>
        <v>0.40050000000000002</v>
      </c>
      <c r="CA5" s="32">
        <v>9.0242727005149703</v>
      </c>
      <c r="CB5" s="67">
        <v>966212.76298833301</v>
      </c>
      <c r="CC5" s="135">
        <v>0</v>
      </c>
      <c r="CD5" s="135">
        <v>0</v>
      </c>
    </row>
    <row r="6" spans="1:82" ht="14">
      <c r="A6" s="67" t="s">
        <v>300</v>
      </c>
      <c r="B6" s="129">
        <v>31.24953</v>
      </c>
      <c r="C6" s="113">
        <v>88.868340000000003</v>
      </c>
      <c r="D6" s="114">
        <v>4622</v>
      </c>
      <c r="E6" s="130">
        <v>578.86651905415295</v>
      </c>
      <c r="F6">
        <v>6</v>
      </c>
      <c r="G6" s="112">
        <v>1.8</v>
      </c>
      <c r="H6" s="135">
        <v>1</v>
      </c>
      <c r="I6" s="135">
        <v>0</v>
      </c>
      <c r="J6">
        <v>5959925.8871916896</v>
      </c>
      <c r="K6" s="135">
        <v>0</v>
      </c>
      <c r="L6" s="130">
        <v>154.33510000000001</v>
      </c>
      <c r="M6" s="135">
        <v>131</v>
      </c>
      <c r="N6" s="135">
        <v>2010</v>
      </c>
      <c r="O6" s="135">
        <v>0.02</v>
      </c>
      <c r="P6" s="67">
        <v>60.7</v>
      </c>
      <c r="Q6" s="67">
        <v>0.71</v>
      </c>
      <c r="R6" s="67">
        <v>15.8</v>
      </c>
      <c r="S6" s="67">
        <v>7.13</v>
      </c>
      <c r="T6" s="67">
        <v>0.18</v>
      </c>
      <c r="U6" s="67">
        <v>2.64</v>
      </c>
      <c r="V6" s="67">
        <v>4.96</v>
      </c>
      <c r="W6" s="67">
        <v>3.75</v>
      </c>
      <c r="X6" s="67">
        <v>1.71</v>
      </c>
      <c r="Y6" s="67">
        <v>0.13</v>
      </c>
      <c r="Z6" s="67">
        <v>2.0699999999999998</v>
      </c>
      <c r="AA6" s="67">
        <v>0</v>
      </c>
      <c r="AB6" s="112">
        <v>51.913886615066041</v>
      </c>
      <c r="AC6" s="130">
        <v>5</v>
      </c>
      <c r="AD6" s="67">
        <v>3.2</v>
      </c>
      <c r="AE6" s="67">
        <v>3.49</v>
      </c>
      <c r="AF6" s="67">
        <v>1.41</v>
      </c>
      <c r="AG6" s="67">
        <v>7.9</v>
      </c>
      <c r="AH6" s="130">
        <v>205</v>
      </c>
      <c r="AI6" s="130">
        <v>10</v>
      </c>
      <c r="AJ6" s="67">
        <v>1.71</v>
      </c>
      <c r="AK6" s="67">
        <v>4.96</v>
      </c>
      <c r="AL6" s="67">
        <v>3.75</v>
      </c>
      <c r="AM6" s="67">
        <v>7.13</v>
      </c>
      <c r="AN6" s="32">
        <v>56.516577772226803</v>
      </c>
      <c r="AO6" s="130">
        <v>1.0000000000000001E-5</v>
      </c>
      <c r="AP6" s="130">
        <v>1.0000000000000001E-5</v>
      </c>
      <c r="AQ6" s="130">
        <v>0.1</v>
      </c>
      <c r="AR6" s="141">
        <v>0</v>
      </c>
      <c r="AS6" s="141">
        <v>0.1</v>
      </c>
      <c r="AT6" s="141">
        <v>0.1</v>
      </c>
      <c r="AU6" s="141">
        <v>0.1</v>
      </c>
      <c r="AV6" s="141">
        <v>0</v>
      </c>
      <c r="AW6">
        <v>319197.61735430901</v>
      </c>
      <c r="AX6" s="141">
        <v>0</v>
      </c>
      <c r="AZ6" s="130">
        <f t="shared" si="0"/>
        <v>3.6</v>
      </c>
      <c r="BA6" s="135">
        <v>0</v>
      </c>
      <c r="BB6" s="135">
        <v>0</v>
      </c>
      <c r="BC6" s="135">
        <f t="shared" si="16"/>
        <v>3.0350000000000001</v>
      </c>
      <c r="BD6" s="135">
        <f t="shared" si="17"/>
        <v>3.5499999999999997E-2</v>
      </c>
      <c r="BE6" s="135">
        <f t="shared" si="18"/>
        <v>0.79</v>
      </c>
      <c r="BF6" s="135">
        <f t="shared" si="19"/>
        <v>0.35650000000000004</v>
      </c>
      <c r="BG6" s="135">
        <f t="shared" si="20"/>
        <v>8.9999999999999993E-3</v>
      </c>
      <c r="BH6" s="135">
        <f t="shared" si="21"/>
        <v>0.13200000000000001</v>
      </c>
      <c r="BI6" s="135">
        <f t="shared" si="22"/>
        <v>0.248</v>
      </c>
      <c r="BJ6" s="135">
        <f t="shared" si="23"/>
        <v>0.1875</v>
      </c>
      <c r="BK6" s="135">
        <f t="shared" si="24"/>
        <v>8.5500000000000007E-2</v>
      </c>
      <c r="BL6" s="135">
        <f t="shared" si="25"/>
        <v>6.5000000000000006E-3</v>
      </c>
      <c r="BM6" s="135">
        <f t="shared" si="26"/>
        <v>0.10349999999999999</v>
      </c>
      <c r="BN6" s="135">
        <f t="shared" si="27"/>
        <v>0</v>
      </c>
      <c r="BO6" s="135">
        <f t="shared" si="28"/>
        <v>2.595694330753302</v>
      </c>
      <c r="BP6" s="135">
        <f t="shared" si="29"/>
        <v>0.25</v>
      </c>
      <c r="BQ6" s="135">
        <f t="shared" si="30"/>
        <v>0.16000000000000003</v>
      </c>
      <c r="BR6" s="135">
        <f t="shared" si="31"/>
        <v>0.17450000000000002</v>
      </c>
      <c r="BS6" s="135">
        <f t="shared" si="32"/>
        <v>7.0499999999999993E-2</v>
      </c>
      <c r="BT6" s="135">
        <f t="shared" si="33"/>
        <v>0.39500000000000002</v>
      </c>
      <c r="BU6" s="135">
        <f t="shared" si="34"/>
        <v>10.25</v>
      </c>
      <c r="BV6" s="135">
        <f t="shared" si="35"/>
        <v>0.5</v>
      </c>
      <c r="BW6" s="135">
        <f t="shared" si="36"/>
        <v>8.5500000000000007E-2</v>
      </c>
      <c r="BX6" s="135">
        <f t="shared" si="37"/>
        <v>0.248</v>
      </c>
      <c r="BY6" s="135">
        <f t="shared" si="38"/>
        <v>0.1875</v>
      </c>
      <c r="BZ6" s="135">
        <f t="shared" si="39"/>
        <v>0.35650000000000004</v>
      </c>
      <c r="CA6" s="32">
        <v>4.39954241075458</v>
      </c>
      <c r="CB6" s="67">
        <v>563150.10631370102</v>
      </c>
      <c r="CC6" s="135">
        <v>0</v>
      </c>
      <c r="CD6" s="135">
        <v>0</v>
      </c>
    </row>
    <row r="7" spans="1:82" ht="14">
      <c r="A7" s="67" t="s">
        <v>301</v>
      </c>
      <c r="B7" s="129">
        <v>31.24953</v>
      </c>
      <c r="C7" s="113">
        <v>88.868340000000003</v>
      </c>
      <c r="D7" s="114">
        <v>4622</v>
      </c>
      <c r="E7" s="130">
        <v>578.86651905415295</v>
      </c>
      <c r="F7">
        <v>6</v>
      </c>
      <c r="G7" s="112">
        <v>1.8</v>
      </c>
      <c r="H7" s="135">
        <v>1</v>
      </c>
      <c r="I7" s="135">
        <v>0</v>
      </c>
      <c r="J7">
        <v>7387830.3511992302</v>
      </c>
      <c r="K7" s="135">
        <v>0</v>
      </c>
      <c r="L7" s="130">
        <v>154.33510000000001</v>
      </c>
      <c r="M7" s="135">
        <v>92</v>
      </c>
      <c r="N7" s="135">
        <v>2010</v>
      </c>
      <c r="O7" s="135">
        <v>0.02</v>
      </c>
      <c r="P7" s="67">
        <v>59.7</v>
      </c>
      <c r="Q7" s="67">
        <v>0.7</v>
      </c>
      <c r="R7" s="67">
        <v>17</v>
      </c>
      <c r="S7" s="67">
        <v>7.39</v>
      </c>
      <c r="T7" s="67">
        <v>0.14000000000000001</v>
      </c>
      <c r="U7" s="67">
        <v>2.4300000000000002</v>
      </c>
      <c r="V7" s="67">
        <v>5.63</v>
      </c>
      <c r="W7" s="67">
        <v>3.74</v>
      </c>
      <c r="X7" s="67">
        <v>1.58</v>
      </c>
      <c r="Y7" s="67">
        <v>0.13</v>
      </c>
      <c r="Z7" s="67">
        <v>2.12</v>
      </c>
      <c r="AA7" s="67">
        <v>0</v>
      </c>
      <c r="AB7" s="112">
        <v>51.913886615066041</v>
      </c>
      <c r="AC7" s="130">
        <v>10</v>
      </c>
      <c r="AD7" s="67">
        <v>3.1</v>
      </c>
      <c r="AE7" s="67">
        <v>3.27</v>
      </c>
      <c r="AF7" s="67">
        <v>1.25</v>
      </c>
      <c r="AG7" s="67">
        <v>7.7</v>
      </c>
      <c r="AH7" s="130">
        <v>137</v>
      </c>
      <c r="AI7" s="130">
        <v>10</v>
      </c>
      <c r="AJ7" s="67">
        <v>1.58</v>
      </c>
      <c r="AK7" s="67">
        <v>5.63</v>
      </c>
      <c r="AL7" s="67">
        <v>3.74</v>
      </c>
      <c r="AM7" s="67">
        <v>7.39</v>
      </c>
      <c r="AN7" s="32">
        <v>46.704010413746602</v>
      </c>
      <c r="AO7" s="130">
        <v>1.0000000000000001E-5</v>
      </c>
      <c r="AP7" s="130">
        <v>1.0000000000000001E-5</v>
      </c>
      <c r="AQ7" s="130">
        <v>0.1</v>
      </c>
      <c r="AR7" s="141">
        <v>0</v>
      </c>
      <c r="AS7" s="141">
        <v>0.1</v>
      </c>
      <c r="AT7" s="141">
        <v>0.1</v>
      </c>
      <c r="AU7" s="141">
        <v>0.1</v>
      </c>
      <c r="AV7" s="141">
        <v>0</v>
      </c>
      <c r="AW7">
        <v>417732.70637435297</v>
      </c>
      <c r="AX7" s="141">
        <v>0</v>
      </c>
      <c r="AZ7" s="130">
        <f t="shared" si="0"/>
        <v>3.6</v>
      </c>
      <c r="BA7" s="135">
        <v>0</v>
      </c>
      <c r="BB7" s="135">
        <v>0</v>
      </c>
      <c r="BC7" s="135">
        <f t="shared" si="16"/>
        <v>2.9850000000000003</v>
      </c>
      <c r="BD7" s="135">
        <f t="shared" si="17"/>
        <v>3.4999999999999996E-2</v>
      </c>
      <c r="BE7" s="135">
        <f t="shared" si="18"/>
        <v>0.85000000000000009</v>
      </c>
      <c r="BF7" s="135">
        <f t="shared" si="19"/>
        <v>0.3695</v>
      </c>
      <c r="BG7" s="135">
        <f t="shared" si="20"/>
        <v>7.000000000000001E-3</v>
      </c>
      <c r="BH7" s="135">
        <f t="shared" si="21"/>
        <v>0.12150000000000001</v>
      </c>
      <c r="BI7" s="135">
        <f t="shared" si="22"/>
        <v>0.28150000000000003</v>
      </c>
      <c r="BJ7" s="135">
        <f t="shared" si="23"/>
        <v>0.18700000000000003</v>
      </c>
      <c r="BK7" s="135">
        <f t="shared" si="24"/>
        <v>7.9000000000000015E-2</v>
      </c>
      <c r="BL7" s="135">
        <f t="shared" si="25"/>
        <v>6.5000000000000006E-3</v>
      </c>
      <c r="BM7" s="135">
        <f t="shared" si="26"/>
        <v>0.10600000000000001</v>
      </c>
      <c r="BN7" s="135">
        <f t="shared" si="27"/>
        <v>0</v>
      </c>
      <c r="BO7" s="135">
        <f t="shared" si="28"/>
        <v>2.595694330753302</v>
      </c>
      <c r="BP7" s="135">
        <f t="shared" si="29"/>
        <v>0.5</v>
      </c>
      <c r="BQ7" s="135">
        <f t="shared" si="30"/>
        <v>0.15500000000000003</v>
      </c>
      <c r="BR7" s="135">
        <f t="shared" si="31"/>
        <v>0.16350000000000001</v>
      </c>
      <c r="BS7" s="135">
        <f t="shared" si="32"/>
        <v>6.25E-2</v>
      </c>
      <c r="BT7" s="135">
        <f t="shared" si="33"/>
        <v>0.38500000000000001</v>
      </c>
      <c r="BU7" s="135">
        <f t="shared" si="34"/>
        <v>6.8500000000000005</v>
      </c>
      <c r="BV7" s="135">
        <f t="shared" si="35"/>
        <v>0.5</v>
      </c>
      <c r="BW7" s="135">
        <f t="shared" si="36"/>
        <v>7.9000000000000015E-2</v>
      </c>
      <c r="BX7" s="135">
        <f t="shared" si="37"/>
        <v>0.28150000000000003</v>
      </c>
      <c r="BY7" s="135">
        <f t="shared" si="38"/>
        <v>0.18700000000000003</v>
      </c>
      <c r="BZ7" s="135">
        <f t="shared" si="39"/>
        <v>0.3695</v>
      </c>
      <c r="CA7" s="32">
        <v>5.6261318827337004</v>
      </c>
      <c r="CB7" s="67">
        <v>983126.28686977702</v>
      </c>
      <c r="CC7" s="135">
        <v>0</v>
      </c>
      <c r="CD7" s="135">
        <v>0</v>
      </c>
    </row>
    <row r="8" spans="1:82" ht="14">
      <c r="A8" s="67" t="s">
        <v>303</v>
      </c>
      <c r="B8" s="129">
        <v>31.24953</v>
      </c>
      <c r="C8" s="113">
        <v>88.868340000000003</v>
      </c>
      <c r="D8" s="114">
        <v>4622</v>
      </c>
      <c r="E8" s="130">
        <v>578.86651905415295</v>
      </c>
      <c r="F8">
        <v>5</v>
      </c>
      <c r="G8" s="112">
        <v>1.8</v>
      </c>
      <c r="H8" s="135">
        <v>1</v>
      </c>
      <c r="I8" s="135">
        <v>0</v>
      </c>
      <c r="J8">
        <v>10135611.708665799</v>
      </c>
      <c r="K8" s="135">
        <v>0</v>
      </c>
      <c r="L8" s="130">
        <v>154.33510000000001</v>
      </c>
      <c r="M8" s="135">
        <v>70</v>
      </c>
      <c r="N8" s="135">
        <v>2010</v>
      </c>
      <c r="O8" s="135">
        <v>0.02</v>
      </c>
      <c r="P8" s="67">
        <v>60.7</v>
      </c>
      <c r="Q8" s="67">
        <v>0.69</v>
      </c>
      <c r="R8" s="67">
        <v>16.2</v>
      </c>
      <c r="S8" s="67">
        <v>7.16</v>
      </c>
      <c r="T8" s="67">
        <v>0.15</v>
      </c>
      <c r="U8" s="67">
        <v>2.44</v>
      </c>
      <c r="V8" s="67">
        <v>4.78</v>
      </c>
      <c r="W8" s="67">
        <v>3.66</v>
      </c>
      <c r="X8" s="67">
        <v>1.83</v>
      </c>
      <c r="Y8" s="67">
        <v>0.13</v>
      </c>
      <c r="Z8" s="67">
        <v>2.38</v>
      </c>
      <c r="AA8" s="67">
        <v>0</v>
      </c>
      <c r="AB8" s="112">
        <v>51.913886615066041</v>
      </c>
      <c r="AC8" s="130">
        <v>10</v>
      </c>
      <c r="AD8" s="67">
        <v>3.1</v>
      </c>
      <c r="AE8" s="67">
        <v>3.31</v>
      </c>
      <c r="AF8" s="67">
        <v>1.28</v>
      </c>
      <c r="AG8" s="67">
        <v>8.1</v>
      </c>
      <c r="AH8" s="130">
        <v>205</v>
      </c>
      <c r="AI8" s="130">
        <v>10</v>
      </c>
      <c r="AJ8" s="67">
        <v>1.83</v>
      </c>
      <c r="AK8" s="67">
        <v>4.78</v>
      </c>
      <c r="AL8" s="67">
        <v>3.66</v>
      </c>
      <c r="AM8" s="67">
        <v>7.16</v>
      </c>
      <c r="AN8" s="32">
        <v>54.002074486542803</v>
      </c>
      <c r="AO8" s="130">
        <v>1.0000000000000001E-5</v>
      </c>
      <c r="AP8" s="130">
        <v>1.0000000000000001E-5</v>
      </c>
      <c r="AQ8" s="130">
        <v>0.1</v>
      </c>
      <c r="AR8" s="141">
        <v>0</v>
      </c>
      <c r="AS8" s="141">
        <v>0.1</v>
      </c>
      <c r="AT8" s="141">
        <v>0.1</v>
      </c>
      <c r="AU8" s="141">
        <v>0.1</v>
      </c>
      <c r="AV8" s="141">
        <v>0</v>
      </c>
      <c r="AW8">
        <v>569381.26116726606</v>
      </c>
      <c r="AX8" s="141">
        <v>0</v>
      </c>
      <c r="AZ8" s="130">
        <f t="shared" si="0"/>
        <v>3.6</v>
      </c>
      <c r="BA8" s="135">
        <v>0</v>
      </c>
      <c r="BB8" s="135">
        <v>0</v>
      </c>
      <c r="BC8" s="135">
        <f t="shared" si="16"/>
        <v>3.0350000000000001</v>
      </c>
      <c r="BD8" s="135">
        <f t="shared" si="17"/>
        <v>3.4499999999999996E-2</v>
      </c>
      <c r="BE8" s="135">
        <f t="shared" si="18"/>
        <v>0.81</v>
      </c>
      <c r="BF8" s="135">
        <f t="shared" si="19"/>
        <v>0.35800000000000004</v>
      </c>
      <c r="BG8" s="135">
        <f t="shared" si="20"/>
        <v>7.4999999999999997E-3</v>
      </c>
      <c r="BH8" s="135">
        <f t="shared" si="21"/>
        <v>0.122</v>
      </c>
      <c r="BI8" s="135">
        <f t="shared" si="22"/>
        <v>0.23900000000000002</v>
      </c>
      <c r="BJ8" s="135">
        <f t="shared" si="23"/>
        <v>0.18300000000000002</v>
      </c>
      <c r="BK8" s="135">
        <f t="shared" si="24"/>
        <v>9.1500000000000012E-2</v>
      </c>
      <c r="BL8" s="135">
        <f t="shared" si="25"/>
        <v>6.5000000000000006E-3</v>
      </c>
      <c r="BM8" s="135">
        <f t="shared" si="26"/>
        <v>0.11899999999999999</v>
      </c>
      <c r="BN8" s="135">
        <f t="shared" si="27"/>
        <v>0</v>
      </c>
      <c r="BO8" s="135">
        <f t="shared" si="28"/>
        <v>2.595694330753302</v>
      </c>
      <c r="BP8" s="135">
        <f t="shared" si="29"/>
        <v>0.5</v>
      </c>
      <c r="BQ8" s="135">
        <f t="shared" si="30"/>
        <v>0.15500000000000003</v>
      </c>
      <c r="BR8" s="135">
        <f t="shared" si="31"/>
        <v>0.16550000000000001</v>
      </c>
      <c r="BS8" s="135">
        <f t="shared" si="32"/>
        <v>6.4000000000000001E-2</v>
      </c>
      <c r="BT8" s="135">
        <f t="shared" si="33"/>
        <v>0.40500000000000003</v>
      </c>
      <c r="BU8" s="135">
        <f t="shared" si="34"/>
        <v>10.25</v>
      </c>
      <c r="BV8" s="135">
        <f t="shared" si="35"/>
        <v>0.5</v>
      </c>
      <c r="BW8" s="135">
        <f t="shared" si="36"/>
        <v>9.1500000000000012E-2</v>
      </c>
      <c r="BX8" s="135">
        <f t="shared" si="37"/>
        <v>0.23900000000000002</v>
      </c>
      <c r="BY8" s="135">
        <f t="shared" si="38"/>
        <v>0.18300000000000002</v>
      </c>
      <c r="BZ8" s="135">
        <f t="shared" si="39"/>
        <v>0.35800000000000004</v>
      </c>
      <c r="CA8" s="32">
        <v>4.5992796273120904</v>
      </c>
      <c r="CB8" s="67">
        <v>1034103.81412186</v>
      </c>
      <c r="CC8" s="135">
        <v>0</v>
      </c>
      <c r="CD8" s="135">
        <v>0</v>
      </c>
    </row>
    <row r="9" spans="1:82" ht="14">
      <c r="A9" s="67" t="s">
        <v>308</v>
      </c>
      <c r="B9" s="129">
        <v>31.24953</v>
      </c>
      <c r="C9" s="113">
        <v>88.868340000000003</v>
      </c>
      <c r="D9" s="114">
        <v>4622</v>
      </c>
      <c r="E9" s="130">
        <v>578.86651905415295</v>
      </c>
      <c r="F9">
        <v>4</v>
      </c>
      <c r="G9" s="112">
        <v>1.8</v>
      </c>
      <c r="H9" s="135">
        <v>1</v>
      </c>
      <c r="I9" s="135">
        <v>0</v>
      </c>
      <c r="J9">
        <v>12697725.624178199</v>
      </c>
      <c r="K9" s="135">
        <v>0</v>
      </c>
      <c r="L9" s="130">
        <v>154.33510000000001</v>
      </c>
      <c r="M9" s="135">
        <v>41</v>
      </c>
      <c r="N9" s="135">
        <v>2010</v>
      </c>
      <c r="O9" s="135">
        <v>0.02</v>
      </c>
      <c r="P9" s="67">
        <v>62</v>
      </c>
      <c r="Q9" s="67">
        <v>0.62</v>
      </c>
      <c r="R9" s="67">
        <v>16.2</v>
      </c>
      <c r="S9" s="67">
        <v>6.48</v>
      </c>
      <c r="T9" s="67">
        <v>0.15</v>
      </c>
      <c r="U9" s="67">
        <v>2</v>
      </c>
      <c r="V9" s="67">
        <v>4.2300000000000004</v>
      </c>
      <c r="W9" s="67">
        <v>3.81</v>
      </c>
      <c r="X9" s="67">
        <v>1.83</v>
      </c>
      <c r="Y9" s="67">
        <v>0.12</v>
      </c>
      <c r="Z9" s="67">
        <v>2.11</v>
      </c>
      <c r="AA9" s="67">
        <v>0</v>
      </c>
      <c r="AB9" s="112">
        <v>51.913886615066041</v>
      </c>
      <c r="AC9" s="130">
        <v>10</v>
      </c>
      <c r="AD9" s="67">
        <v>3.3</v>
      </c>
      <c r="AE9" s="67">
        <v>3.5</v>
      </c>
      <c r="AF9" s="67">
        <v>1.49</v>
      </c>
      <c r="AG9" s="67">
        <v>6.9</v>
      </c>
      <c r="AH9" s="67">
        <v>137</v>
      </c>
      <c r="AI9" s="67">
        <v>10</v>
      </c>
      <c r="AJ9" s="67">
        <v>1.83</v>
      </c>
      <c r="AK9" s="67">
        <v>4.2300000000000004</v>
      </c>
      <c r="AL9" s="67">
        <v>3.81</v>
      </c>
      <c r="AM9" s="67">
        <v>6.48</v>
      </c>
      <c r="AN9" s="32">
        <v>55.683791069503499</v>
      </c>
      <c r="AO9" s="130">
        <v>1.0000000000000001E-5</v>
      </c>
      <c r="AP9" s="130">
        <v>1.0000000000000001E-5</v>
      </c>
      <c r="AQ9" s="130">
        <v>0.1</v>
      </c>
      <c r="AR9" s="141">
        <v>0</v>
      </c>
      <c r="AS9" s="141">
        <v>0.1</v>
      </c>
      <c r="AT9" s="141">
        <v>0.1</v>
      </c>
      <c r="AU9" s="141">
        <v>0.1</v>
      </c>
      <c r="AV9" s="141">
        <v>0</v>
      </c>
      <c r="AW9">
        <v>1200715.08294827</v>
      </c>
      <c r="AX9" s="141">
        <v>0</v>
      </c>
      <c r="AZ9" s="130">
        <f t="shared" si="0"/>
        <v>3.6</v>
      </c>
      <c r="BA9" s="135">
        <v>0</v>
      </c>
      <c r="BB9" s="135">
        <v>0</v>
      </c>
      <c r="BC9" s="135">
        <f t="shared" si="16"/>
        <v>3.1</v>
      </c>
      <c r="BD9" s="135">
        <f t="shared" si="17"/>
        <v>3.1E-2</v>
      </c>
      <c r="BE9" s="135">
        <f t="shared" si="18"/>
        <v>0.81</v>
      </c>
      <c r="BF9" s="135">
        <f t="shared" si="19"/>
        <v>0.32400000000000007</v>
      </c>
      <c r="BG9" s="135">
        <f t="shared" si="20"/>
        <v>7.4999999999999997E-3</v>
      </c>
      <c r="BH9" s="135">
        <f t="shared" si="21"/>
        <v>0.1</v>
      </c>
      <c r="BI9" s="135">
        <f t="shared" si="22"/>
        <v>0.21150000000000002</v>
      </c>
      <c r="BJ9" s="135">
        <f t="shared" si="23"/>
        <v>0.1905</v>
      </c>
      <c r="BK9" s="135">
        <f t="shared" si="24"/>
        <v>9.1500000000000012E-2</v>
      </c>
      <c r="BL9" s="135">
        <f t="shared" si="25"/>
        <v>6.0000000000000001E-3</v>
      </c>
      <c r="BM9" s="135">
        <f t="shared" si="26"/>
        <v>0.1055</v>
      </c>
      <c r="BN9" s="135">
        <f t="shared" si="27"/>
        <v>0</v>
      </c>
      <c r="BO9" s="135">
        <f t="shared" si="28"/>
        <v>2.595694330753302</v>
      </c>
      <c r="BP9" s="135">
        <f t="shared" si="29"/>
        <v>0.5</v>
      </c>
      <c r="BQ9" s="135">
        <f t="shared" si="30"/>
        <v>0.16500000000000001</v>
      </c>
      <c r="BR9" s="135">
        <f t="shared" si="31"/>
        <v>0.17500000000000002</v>
      </c>
      <c r="BS9" s="135">
        <f t="shared" si="32"/>
        <v>7.4499999999999997E-2</v>
      </c>
      <c r="BT9" s="135">
        <f t="shared" si="33"/>
        <v>0.34500000000000003</v>
      </c>
      <c r="BU9" s="135">
        <f t="shared" si="34"/>
        <v>6.8500000000000005</v>
      </c>
      <c r="BV9" s="135">
        <f t="shared" si="35"/>
        <v>0.5</v>
      </c>
      <c r="BW9" s="135">
        <f t="shared" si="36"/>
        <v>9.1500000000000012E-2</v>
      </c>
      <c r="BX9" s="135">
        <f t="shared" si="37"/>
        <v>0.21150000000000002</v>
      </c>
      <c r="BY9" s="135">
        <f t="shared" si="38"/>
        <v>0.1905</v>
      </c>
      <c r="BZ9" s="135">
        <f t="shared" si="39"/>
        <v>0.32400000000000007</v>
      </c>
      <c r="CA9" s="32">
        <v>8.2526970109633204</v>
      </c>
      <c r="CB9" s="67">
        <v>2232309.8497546702</v>
      </c>
      <c r="CC9" s="135">
        <v>0</v>
      </c>
      <c r="CD9" s="135">
        <v>0</v>
      </c>
    </row>
    <row r="10" spans="1:82">
      <c r="BC10" s="142"/>
    </row>
    <row r="11" spans="1:82">
      <c r="BC11" s="142"/>
    </row>
    <row r="12" spans="1:82" ht="14">
      <c r="A12" s="67"/>
      <c r="B12" s="129"/>
      <c r="C12" s="113"/>
      <c r="D12" s="114"/>
      <c r="E12" s="130"/>
      <c r="F12" s="130"/>
      <c r="G12" s="112"/>
      <c r="H12" s="142"/>
      <c r="I12" s="142"/>
      <c r="J12" s="31"/>
      <c r="K12" s="142"/>
      <c r="L12" s="130"/>
      <c r="M12" s="67"/>
      <c r="N12" s="130"/>
      <c r="O12" s="142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67"/>
      <c r="AB12" s="112"/>
      <c r="AC12" s="137"/>
      <c r="AD12" s="137"/>
      <c r="AE12" s="137"/>
      <c r="AF12" s="137"/>
      <c r="AG12" s="137"/>
      <c r="AH12" s="130"/>
      <c r="AI12" s="137"/>
      <c r="AJ12" s="137"/>
      <c r="AK12" s="137"/>
      <c r="AL12" s="137"/>
      <c r="AM12" s="137"/>
      <c r="AN12" s="32"/>
      <c r="AO12" s="130"/>
      <c r="AP12" s="130"/>
      <c r="AQ12" s="130"/>
      <c r="AR12" s="141"/>
      <c r="AS12" s="141"/>
      <c r="AT12" s="141"/>
      <c r="AU12" s="141"/>
      <c r="AV12" s="141"/>
      <c r="AX12" s="141"/>
      <c r="AY12" s="141"/>
      <c r="AZ12" s="141"/>
      <c r="BA12" s="141"/>
      <c r="BB12" s="141"/>
      <c r="BC12" s="142"/>
      <c r="BD12" s="142"/>
      <c r="BE12" s="142"/>
      <c r="BF12" s="142"/>
      <c r="BG12" s="142"/>
      <c r="BH12" s="142"/>
      <c r="BI12" s="142"/>
      <c r="BJ12" s="142"/>
      <c r="BK12" s="142"/>
      <c r="BL12" s="142"/>
      <c r="BM12" s="142"/>
      <c r="BN12" s="142"/>
      <c r="BO12" s="142"/>
      <c r="BP12" s="142"/>
      <c r="BQ12" s="142"/>
      <c r="BR12" s="142"/>
      <c r="BS12" s="142"/>
      <c r="BT12" s="142"/>
      <c r="BU12" s="142"/>
      <c r="BV12" s="142"/>
      <c r="BW12" s="142"/>
      <c r="BX12" s="142"/>
      <c r="BY12" s="142"/>
      <c r="BZ12" s="142"/>
      <c r="CB12" s="67"/>
    </row>
    <row r="13" spans="1:82" ht="14">
      <c r="A13" s="67"/>
      <c r="B13" s="129"/>
      <c r="C13" s="113"/>
      <c r="D13" s="114"/>
      <c r="E13" s="130"/>
      <c r="F13" s="130"/>
      <c r="G13" s="112"/>
      <c r="H13" s="142"/>
      <c r="I13" s="142"/>
      <c r="J13" s="31"/>
      <c r="K13" s="142"/>
      <c r="L13" s="130"/>
      <c r="M13" s="67"/>
      <c r="N13" s="130"/>
      <c r="O13" s="142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67"/>
      <c r="AB13" s="112"/>
      <c r="AC13" s="137"/>
      <c r="AD13" s="137"/>
      <c r="AE13" s="137"/>
      <c r="AF13" s="137"/>
      <c r="AG13" s="137"/>
      <c r="AH13" s="130"/>
      <c r="AI13" s="137"/>
      <c r="AJ13" s="137"/>
      <c r="AK13" s="137"/>
      <c r="AL13" s="137"/>
      <c r="AM13" s="137"/>
      <c r="AN13" s="32"/>
      <c r="AO13" s="130"/>
      <c r="AP13" s="130"/>
      <c r="AQ13" s="130"/>
      <c r="AR13" s="141"/>
      <c r="AS13" s="141"/>
      <c r="AT13" s="141"/>
      <c r="AU13" s="141"/>
      <c r="AV13" s="141"/>
      <c r="AX13" s="141"/>
      <c r="AY13" s="141"/>
      <c r="AZ13" s="141"/>
      <c r="BA13" s="141"/>
      <c r="BB13" s="141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B13" s="67"/>
      <c r="CC13" s="142"/>
      <c r="CD13" s="142"/>
    </row>
    <row r="14" spans="1:82" ht="14">
      <c r="A14" s="67"/>
      <c r="B14" s="129"/>
      <c r="C14" s="113"/>
      <c r="D14" s="114"/>
      <c r="E14" s="130"/>
      <c r="F14" s="130"/>
      <c r="G14" s="112"/>
      <c r="H14" s="142"/>
      <c r="I14" s="142"/>
      <c r="J14" s="31"/>
      <c r="K14" s="142"/>
      <c r="L14" s="130"/>
      <c r="M14" s="67"/>
      <c r="N14" s="130"/>
      <c r="O14" s="142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67"/>
      <c r="AB14" s="112"/>
      <c r="AC14" s="137"/>
      <c r="AD14" s="137"/>
      <c r="AE14" s="137"/>
      <c r="AF14" s="137"/>
      <c r="AG14" s="137"/>
      <c r="AH14" s="130"/>
      <c r="AI14" s="137"/>
      <c r="AJ14" s="137"/>
      <c r="AK14" s="137"/>
      <c r="AL14" s="137"/>
      <c r="AM14" s="137"/>
      <c r="AN14" s="32"/>
      <c r="AO14" s="130"/>
      <c r="AP14" s="130"/>
      <c r="AQ14" s="130"/>
      <c r="AR14" s="141"/>
      <c r="AS14" s="141"/>
      <c r="AT14" s="141"/>
      <c r="AU14" s="141"/>
      <c r="AV14" s="141"/>
      <c r="AX14" s="141"/>
      <c r="AY14" s="141"/>
      <c r="AZ14" s="141"/>
      <c r="BA14" s="141"/>
      <c r="BB14" s="141"/>
      <c r="BC14" s="142"/>
      <c r="BD14" s="142"/>
      <c r="BE14" s="142"/>
      <c r="BF14" s="142"/>
      <c r="BG14" s="142"/>
      <c r="BH14" s="142"/>
      <c r="BI14" s="142"/>
      <c r="BJ14" s="142"/>
      <c r="BK14" s="142"/>
      <c r="BL14" s="142"/>
      <c r="BM14" s="142"/>
      <c r="BN14" s="142"/>
      <c r="BO14" s="142"/>
      <c r="BP14" s="142"/>
      <c r="BQ14" s="142"/>
      <c r="BR14" s="142"/>
      <c r="BS14" s="142"/>
      <c r="BT14" s="142"/>
      <c r="BU14" s="142"/>
      <c r="BV14" s="142"/>
      <c r="BW14" s="142"/>
      <c r="BX14" s="142"/>
      <c r="BY14" s="142"/>
      <c r="BZ14" s="142"/>
      <c r="CB14" s="67"/>
      <c r="CC14" s="142"/>
      <c r="CD14" s="142"/>
    </row>
    <row r="15" spans="1:82" ht="14">
      <c r="A15" s="67"/>
      <c r="B15" s="129"/>
      <c r="C15" s="113"/>
      <c r="D15" s="114"/>
      <c r="E15" s="130"/>
      <c r="F15" s="130"/>
      <c r="G15" s="112"/>
      <c r="H15" s="142"/>
      <c r="I15" s="142"/>
      <c r="J15" s="31"/>
      <c r="K15" s="142"/>
      <c r="L15" s="130"/>
      <c r="M15" s="67"/>
      <c r="N15" s="130"/>
      <c r="O15" s="142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67"/>
      <c r="AB15" s="112"/>
      <c r="AC15" s="137"/>
      <c r="AD15" s="137"/>
      <c r="AE15" s="137"/>
      <c r="AF15" s="137"/>
      <c r="AG15" s="137"/>
      <c r="AH15" s="130"/>
      <c r="AI15" s="137"/>
      <c r="AJ15" s="137"/>
      <c r="AK15" s="137"/>
      <c r="AL15" s="137"/>
      <c r="AM15" s="137"/>
      <c r="AN15" s="32"/>
      <c r="AO15" s="130"/>
      <c r="AP15" s="130"/>
      <c r="AQ15" s="130"/>
      <c r="AR15" s="141"/>
      <c r="AS15" s="141"/>
      <c r="AT15" s="141"/>
      <c r="AU15" s="141"/>
      <c r="AV15" s="141"/>
      <c r="AX15" s="141"/>
      <c r="AY15" s="141"/>
      <c r="AZ15" s="141"/>
      <c r="BA15" s="141"/>
      <c r="BB15" s="141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B15" s="67"/>
      <c r="CC15" s="142"/>
      <c r="CD15" s="142"/>
    </row>
    <row r="16" spans="1:82" ht="14">
      <c r="A16" s="67"/>
      <c r="B16" s="129"/>
      <c r="C16" s="113"/>
      <c r="D16" s="114"/>
      <c r="E16" s="130"/>
      <c r="F16" s="130"/>
      <c r="G16" s="112"/>
      <c r="H16" s="142"/>
      <c r="I16" s="142"/>
      <c r="J16" s="31"/>
      <c r="K16" s="142"/>
      <c r="L16" s="130"/>
      <c r="M16" s="67"/>
      <c r="N16" s="130"/>
      <c r="O16" s="142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67"/>
      <c r="AB16" s="112"/>
      <c r="AC16" s="137"/>
      <c r="AD16" s="137"/>
      <c r="AE16" s="137"/>
      <c r="AF16" s="137"/>
      <c r="AG16" s="137"/>
      <c r="AH16" s="130"/>
      <c r="AI16" s="137"/>
      <c r="AJ16" s="137"/>
      <c r="AK16" s="137"/>
      <c r="AL16" s="137"/>
      <c r="AM16" s="137"/>
      <c r="AN16" s="32"/>
      <c r="AO16" s="130"/>
      <c r="AP16" s="130"/>
      <c r="AQ16" s="130"/>
      <c r="AR16" s="141"/>
      <c r="AS16" s="141"/>
      <c r="AT16" s="141"/>
      <c r="AU16" s="141"/>
      <c r="AV16" s="141"/>
      <c r="AX16" s="141"/>
      <c r="AY16" s="141"/>
      <c r="AZ16" s="141"/>
      <c r="BA16" s="141"/>
      <c r="BB16" s="141"/>
      <c r="BC16" s="142"/>
      <c r="BD16" s="142"/>
      <c r="BE16" s="142"/>
      <c r="BF16" s="142"/>
      <c r="BG16" s="142"/>
      <c r="BH16" s="142"/>
      <c r="BI16" s="142"/>
      <c r="BJ16" s="142"/>
      <c r="BK16" s="142"/>
      <c r="BL16" s="142"/>
      <c r="BM16" s="142"/>
      <c r="BN16" s="142"/>
      <c r="BO16" s="142"/>
      <c r="BP16" s="142"/>
      <c r="BQ16" s="142"/>
      <c r="BR16" s="142"/>
      <c r="BS16" s="142"/>
      <c r="BT16" s="142"/>
      <c r="BU16" s="142"/>
      <c r="BV16" s="142"/>
      <c r="BW16" s="142"/>
      <c r="BX16" s="142"/>
      <c r="BY16" s="142"/>
      <c r="BZ16" s="142"/>
      <c r="CB16" s="67"/>
      <c r="CC16" s="142"/>
      <c r="CD16" s="142"/>
    </row>
    <row r="17" spans="1:82" ht="14">
      <c r="A17" s="67"/>
      <c r="B17" s="129"/>
      <c r="C17" s="113"/>
      <c r="D17" s="114"/>
      <c r="E17" s="130"/>
      <c r="F17" s="67"/>
      <c r="G17" s="112"/>
      <c r="H17" s="142"/>
      <c r="I17" s="142"/>
      <c r="J17" s="31"/>
      <c r="K17" s="142"/>
      <c r="L17" s="130"/>
      <c r="M17" s="67"/>
      <c r="N17" s="67"/>
      <c r="O17" s="142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67"/>
      <c r="AB17" s="112"/>
      <c r="AC17" s="137"/>
      <c r="AD17" s="137"/>
      <c r="AE17" s="137"/>
      <c r="AF17" s="137"/>
      <c r="AG17" s="137"/>
      <c r="AH17" s="67"/>
      <c r="AI17" s="137"/>
      <c r="AJ17" s="137"/>
      <c r="AK17" s="137"/>
      <c r="AL17" s="137"/>
      <c r="AM17" s="137"/>
      <c r="AN17" s="32"/>
      <c r="AO17" s="130"/>
      <c r="AP17" s="130"/>
      <c r="AQ17" s="130"/>
      <c r="AR17" s="141"/>
      <c r="AS17" s="141"/>
      <c r="AT17" s="141"/>
      <c r="AU17" s="141"/>
      <c r="AV17" s="141"/>
      <c r="AX17" s="141"/>
      <c r="AY17" s="141"/>
      <c r="AZ17" s="141"/>
      <c r="BA17" s="141"/>
      <c r="BB17" s="141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B17" s="67"/>
      <c r="CC17" s="142"/>
      <c r="CD17" s="142"/>
    </row>
    <row r="18" spans="1:82">
      <c r="BC18" s="142"/>
    </row>
    <row r="19" spans="1:82">
      <c r="BC19" s="142"/>
    </row>
    <row r="20" spans="1:82" ht="14">
      <c r="A20" s="67"/>
      <c r="B20" s="129"/>
      <c r="C20" s="113"/>
      <c r="D20" s="114"/>
      <c r="E20" s="130"/>
      <c r="F20" s="130"/>
      <c r="G20" s="112"/>
      <c r="H20" s="142"/>
      <c r="I20" s="142"/>
      <c r="K20" s="142"/>
      <c r="L20" s="130"/>
      <c r="M20" s="67"/>
      <c r="N20" s="142"/>
      <c r="O20" s="142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67"/>
      <c r="AB20" s="112"/>
      <c r="AO20" s="130"/>
      <c r="AP20" s="130"/>
      <c r="AQ20" s="130"/>
      <c r="AR20" s="141"/>
      <c r="AS20" s="141"/>
      <c r="AT20" s="141"/>
      <c r="AU20" s="141"/>
      <c r="AV20" s="141"/>
      <c r="AX20" s="141"/>
      <c r="AY20" s="141"/>
      <c r="AZ20" s="141"/>
      <c r="BA20" s="141"/>
      <c r="BB20" s="141"/>
      <c r="BC20" s="142"/>
      <c r="BD20" s="142"/>
      <c r="BE20" s="142"/>
      <c r="BF20" s="142"/>
      <c r="BG20" s="142"/>
      <c r="BH20" s="142"/>
      <c r="BI20" s="142"/>
      <c r="BJ20" s="142"/>
      <c r="BK20" s="142"/>
      <c r="BL20" s="142"/>
      <c r="BM20" s="142"/>
      <c r="BN20" s="142"/>
      <c r="BO20" s="142"/>
      <c r="BP20" s="142"/>
      <c r="BQ20" s="142"/>
      <c r="BR20" s="142"/>
      <c r="BS20" s="142"/>
      <c r="BT20" s="142"/>
      <c r="BU20" s="142"/>
      <c r="BV20" s="142"/>
      <c r="BW20" s="142"/>
      <c r="BX20" s="142"/>
      <c r="BY20" s="142"/>
      <c r="BZ20" s="142"/>
      <c r="CB20" s="67"/>
      <c r="CD20" s="142"/>
    </row>
    <row r="21" spans="1:82" ht="14">
      <c r="A21" s="67"/>
      <c r="B21" s="129"/>
      <c r="C21" s="113"/>
      <c r="D21" s="114"/>
      <c r="E21" s="130"/>
      <c r="F21" s="130"/>
      <c r="G21" s="112"/>
      <c r="H21" s="142"/>
      <c r="I21" s="142"/>
      <c r="K21" s="142"/>
      <c r="L21" s="130"/>
      <c r="M21" s="67"/>
      <c r="N21" s="142"/>
      <c r="O21" s="142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67"/>
      <c r="AB21" s="112"/>
      <c r="AO21" s="130"/>
      <c r="AP21" s="130"/>
      <c r="AQ21" s="130"/>
      <c r="AR21" s="141"/>
      <c r="AS21" s="141"/>
      <c r="AT21" s="141"/>
      <c r="AU21" s="141"/>
      <c r="AV21" s="141"/>
      <c r="AX21" s="141"/>
      <c r="AY21" s="141"/>
      <c r="AZ21" s="141"/>
      <c r="BA21" s="141"/>
      <c r="BB21" s="141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B21" s="67"/>
      <c r="CC21" s="142"/>
      <c r="CD21" s="142"/>
    </row>
    <row r="22" spans="1:82" ht="14">
      <c r="A22" s="67"/>
      <c r="B22" s="129"/>
      <c r="C22" s="113"/>
      <c r="D22" s="114"/>
      <c r="E22" s="130"/>
      <c r="F22" s="130"/>
      <c r="G22" s="112"/>
      <c r="H22" s="142"/>
      <c r="I22" s="142"/>
      <c r="K22" s="142"/>
      <c r="L22" s="130"/>
      <c r="M22" s="67"/>
      <c r="N22" s="142"/>
      <c r="O22" s="142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67"/>
      <c r="AB22" s="112"/>
      <c r="AO22" s="130"/>
      <c r="AP22" s="130"/>
      <c r="AQ22" s="130"/>
      <c r="AR22" s="141"/>
      <c r="AS22" s="141"/>
      <c r="AT22" s="141"/>
      <c r="AU22" s="141"/>
      <c r="AV22" s="141"/>
      <c r="AX22" s="141"/>
      <c r="AY22" s="141"/>
      <c r="AZ22" s="141"/>
      <c r="BA22" s="141"/>
      <c r="BB22" s="141"/>
      <c r="BC22" s="142"/>
      <c r="BD22" s="142"/>
      <c r="BE22" s="142"/>
      <c r="BF22" s="142"/>
      <c r="BG22" s="142"/>
      <c r="BH22" s="142"/>
      <c r="BI22" s="142"/>
      <c r="BJ22" s="142"/>
      <c r="BK22" s="142"/>
      <c r="BL22" s="142"/>
      <c r="BM22" s="142"/>
      <c r="BN22" s="142"/>
      <c r="BO22" s="142"/>
      <c r="BP22" s="142"/>
      <c r="BQ22" s="142"/>
      <c r="BR22" s="142"/>
      <c r="BS22" s="142"/>
      <c r="BT22" s="142"/>
      <c r="BU22" s="142"/>
      <c r="BV22" s="142"/>
      <c r="BW22" s="142"/>
      <c r="BX22" s="142"/>
      <c r="BY22" s="142"/>
      <c r="BZ22" s="142"/>
      <c r="CB22" s="67"/>
      <c r="CC22" s="142"/>
      <c r="CD22" s="142"/>
    </row>
    <row r="23" spans="1:82" ht="14">
      <c r="A23" s="67"/>
      <c r="B23" s="129"/>
      <c r="C23" s="113"/>
      <c r="D23" s="114"/>
      <c r="E23" s="130"/>
      <c r="F23" s="130"/>
      <c r="G23" s="112"/>
      <c r="H23" s="142"/>
      <c r="I23" s="142"/>
      <c r="K23" s="142"/>
      <c r="L23" s="130"/>
      <c r="M23" s="67"/>
      <c r="N23" s="142"/>
      <c r="O23" s="142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67"/>
      <c r="AB23" s="112"/>
      <c r="AO23" s="130"/>
      <c r="AP23" s="130"/>
      <c r="AQ23" s="130"/>
      <c r="AR23" s="141"/>
      <c r="AS23" s="141"/>
      <c r="AT23" s="141"/>
      <c r="AU23" s="141"/>
      <c r="AV23" s="141"/>
      <c r="AX23" s="141"/>
      <c r="AY23" s="141"/>
      <c r="AZ23" s="141"/>
      <c r="BA23" s="141"/>
      <c r="BB23" s="141"/>
      <c r="BC23" s="142"/>
      <c r="BD23" s="142"/>
      <c r="BE23" s="142"/>
      <c r="BF23" s="142"/>
      <c r="BG23" s="142"/>
      <c r="BH23" s="142"/>
      <c r="BI23" s="142"/>
      <c r="BJ23" s="142"/>
      <c r="BK23" s="142"/>
      <c r="BL23" s="142"/>
      <c r="BM23" s="142"/>
      <c r="BN23" s="142"/>
      <c r="BO23" s="142"/>
      <c r="BP23" s="142"/>
      <c r="BQ23" s="142"/>
      <c r="BR23" s="142"/>
      <c r="BS23" s="142"/>
      <c r="BT23" s="142"/>
      <c r="BU23" s="142"/>
      <c r="BV23" s="142"/>
      <c r="BW23" s="142"/>
      <c r="BX23" s="142"/>
      <c r="BY23" s="142"/>
      <c r="BZ23" s="142"/>
      <c r="CB23" s="67"/>
      <c r="CC23" s="142"/>
      <c r="CD23" s="14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9"/>
  <sheetViews>
    <sheetView topLeftCell="L1" workbookViewId="0">
      <selection activeCell="AB4" sqref="AB4:AB9"/>
    </sheetView>
    <sheetView workbookViewId="1"/>
  </sheetViews>
  <sheetFormatPr baseColWidth="10" defaultRowHeight="12" x14ac:dyDescent="0"/>
  <sheetData>
    <row r="1" spans="1:82" s="142" customFormat="1">
      <c r="A1" s="137"/>
      <c r="B1" s="137">
        <v>1</v>
      </c>
      <c r="C1" s="137">
        <v>2</v>
      </c>
      <c r="D1" s="137">
        <v>3</v>
      </c>
      <c r="E1" s="137">
        <v>4</v>
      </c>
      <c r="F1" s="137">
        <v>5</v>
      </c>
      <c r="G1" s="137">
        <v>6</v>
      </c>
      <c r="H1" s="137">
        <v>7</v>
      </c>
      <c r="I1" s="137">
        <v>8</v>
      </c>
      <c r="J1" s="137">
        <v>9</v>
      </c>
      <c r="K1" s="137">
        <v>10</v>
      </c>
      <c r="L1" s="137">
        <v>11</v>
      </c>
      <c r="M1" s="137">
        <v>12</v>
      </c>
      <c r="N1" s="137">
        <v>13</v>
      </c>
      <c r="O1" s="137">
        <v>14</v>
      </c>
      <c r="P1" s="137">
        <v>15</v>
      </c>
      <c r="Q1" s="137">
        <v>16</v>
      </c>
      <c r="R1" s="137">
        <v>17</v>
      </c>
      <c r="S1" s="137">
        <v>18</v>
      </c>
      <c r="T1" s="137">
        <v>19</v>
      </c>
      <c r="U1" s="137">
        <v>20</v>
      </c>
      <c r="V1" s="137">
        <v>21</v>
      </c>
      <c r="W1" s="137">
        <v>22</v>
      </c>
      <c r="X1" s="137">
        <v>23</v>
      </c>
      <c r="Y1" s="137">
        <v>24</v>
      </c>
      <c r="Z1" s="137">
        <v>25</v>
      </c>
      <c r="AA1" s="137">
        <v>26</v>
      </c>
      <c r="AB1" s="137">
        <v>27</v>
      </c>
      <c r="AC1" s="137">
        <v>28</v>
      </c>
      <c r="AD1" s="137">
        <v>29</v>
      </c>
      <c r="AE1" s="137">
        <v>30</v>
      </c>
      <c r="AF1" s="137">
        <v>31</v>
      </c>
      <c r="AG1" s="137">
        <v>32</v>
      </c>
      <c r="AH1" s="137">
        <v>33</v>
      </c>
      <c r="AI1" s="137">
        <v>34</v>
      </c>
      <c r="AJ1" s="137">
        <v>35</v>
      </c>
      <c r="AK1" s="137">
        <v>36</v>
      </c>
      <c r="AL1" s="137">
        <v>37</v>
      </c>
      <c r="AM1" s="137">
        <v>38</v>
      </c>
      <c r="AN1" s="137">
        <v>39</v>
      </c>
      <c r="AO1" s="138">
        <v>40</v>
      </c>
      <c r="AP1" s="138">
        <v>41</v>
      </c>
      <c r="AQ1" s="138">
        <v>42</v>
      </c>
      <c r="AR1" s="138">
        <v>43</v>
      </c>
      <c r="AS1" s="138">
        <v>44</v>
      </c>
      <c r="AT1" s="138">
        <v>45</v>
      </c>
      <c r="AU1" s="138">
        <v>46</v>
      </c>
      <c r="AV1" s="138">
        <v>47</v>
      </c>
      <c r="AW1" s="138">
        <v>48</v>
      </c>
      <c r="AX1" s="138">
        <v>49</v>
      </c>
      <c r="AY1" s="138">
        <v>50</v>
      </c>
      <c r="AZ1" s="138">
        <v>51</v>
      </c>
      <c r="BA1" s="138">
        <v>52</v>
      </c>
      <c r="BB1" s="138">
        <v>53</v>
      </c>
      <c r="BC1" s="138">
        <v>54</v>
      </c>
      <c r="BD1" s="138">
        <v>55</v>
      </c>
      <c r="BE1" s="138">
        <v>56</v>
      </c>
      <c r="BF1" s="138">
        <v>57</v>
      </c>
      <c r="BG1" s="138">
        <v>58</v>
      </c>
      <c r="BH1" s="138">
        <v>59</v>
      </c>
      <c r="BI1" s="138">
        <v>60</v>
      </c>
      <c r="BJ1" s="138">
        <v>61</v>
      </c>
      <c r="BK1" s="138">
        <v>62</v>
      </c>
      <c r="BL1" s="138">
        <v>63</v>
      </c>
      <c r="BM1" s="138">
        <v>64</v>
      </c>
      <c r="BN1" s="138">
        <v>65</v>
      </c>
      <c r="BO1" s="138">
        <v>66</v>
      </c>
      <c r="BP1" s="138">
        <v>67</v>
      </c>
      <c r="BQ1" s="138">
        <v>68</v>
      </c>
      <c r="BR1" s="138">
        <v>69</v>
      </c>
      <c r="BS1" s="138">
        <v>70</v>
      </c>
      <c r="BT1" s="138">
        <v>71</v>
      </c>
      <c r="BU1" s="138">
        <v>72</v>
      </c>
      <c r="BV1" s="138">
        <v>73</v>
      </c>
      <c r="BW1" s="138">
        <v>74</v>
      </c>
      <c r="BX1" s="138">
        <v>75</v>
      </c>
      <c r="BY1" s="138">
        <v>76</v>
      </c>
      <c r="BZ1" s="138">
        <v>77</v>
      </c>
      <c r="CA1" s="138">
        <v>78</v>
      </c>
      <c r="CB1" s="138">
        <v>79</v>
      </c>
      <c r="CC1" s="138">
        <v>80</v>
      </c>
      <c r="CD1" s="138">
        <v>81</v>
      </c>
    </row>
    <row r="2" spans="1:82" s="142" customFormat="1" ht="14">
      <c r="A2" s="139" t="s">
        <v>139</v>
      </c>
      <c r="B2" s="139" t="s">
        <v>260</v>
      </c>
      <c r="C2" s="139" t="s">
        <v>261</v>
      </c>
      <c r="D2" s="139" t="s">
        <v>262</v>
      </c>
      <c r="E2" s="139" t="s">
        <v>34</v>
      </c>
      <c r="F2" s="139" t="s">
        <v>259</v>
      </c>
      <c r="G2" s="139" t="s">
        <v>336</v>
      </c>
      <c r="H2" s="139" t="s">
        <v>263</v>
      </c>
      <c r="I2" s="139" t="s">
        <v>257</v>
      </c>
      <c r="J2" s="139" t="s">
        <v>255</v>
      </c>
      <c r="K2" s="139" t="s">
        <v>256</v>
      </c>
      <c r="L2" s="140" t="s">
        <v>264</v>
      </c>
      <c r="M2" s="140" t="s">
        <v>297</v>
      </c>
      <c r="N2" s="139" t="s">
        <v>43</v>
      </c>
      <c r="O2" s="139" t="s">
        <v>258</v>
      </c>
      <c r="P2" s="139" t="s">
        <v>265</v>
      </c>
      <c r="Q2" s="139" t="s">
        <v>271</v>
      </c>
      <c r="R2" s="139" t="s">
        <v>272</v>
      </c>
      <c r="S2" s="139" t="s">
        <v>273</v>
      </c>
      <c r="T2" s="139" t="s">
        <v>274</v>
      </c>
      <c r="U2" s="139" t="s">
        <v>275</v>
      </c>
      <c r="V2" s="139" t="s">
        <v>276</v>
      </c>
      <c r="W2" s="139" t="s">
        <v>277</v>
      </c>
      <c r="X2" s="139" t="s">
        <v>279</v>
      </c>
      <c r="Y2" s="139" t="s">
        <v>280</v>
      </c>
      <c r="Z2" s="139" t="s">
        <v>56</v>
      </c>
      <c r="AA2" s="139" t="s">
        <v>281</v>
      </c>
      <c r="AB2" s="139" t="s">
        <v>283</v>
      </c>
      <c r="AC2" s="139" t="s">
        <v>285</v>
      </c>
      <c r="AD2" s="139" t="s">
        <v>286</v>
      </c>
      <c r="AE2" s="139" t="s">
        <v>287</v>
      </c>
      <c r="AF2" s="139" t="s">
        <v>288</v>
      </c>
      <c r="AG2" s="139" t="s">
        <v>289</v>
      </c>
      <c r="AH2" s="139" t="s">
        <v>290</v>
      </c>
      <c r="AI2" s="139" t="s">
        <v>291</v>
      </c>
      <c r="AJ2" s="139" t="s">
        <v>292</v>
      </c>
      <c r="AK2" s="139" t="s">
        <v>293</v>
      </c>
      <c r="AL2" s="139" t="s">
        <v>294</v>
      </c>
      <c r="AM2" s="139" t="s">
        <v>295</v>
      </c>
      <c r="AN2" s="139" t="s">
        <v>296</v>
      </c>
      <c r="AO2" s="139" t="s">
        <v>260</v>
      </c>
      <c r="AP2" s="139" t="s">
        <v>261</v>
      </c>
      <c r="AQ2" s="139" t="s">
        <v>262</v>
      </c>
      <c r="AR2" s="139" t="s">
        <v>34</v>
      </c>
      <c r="AS2" s="139" t="s">
        <v>259</v>
      </c>
      <c r="AT2" s="139" t="s">
        <v>207</v>
      </c>
      <c r="AU2" s="139" t="s">
        <v>263</v>
      </c>
      <c r="AV2" s="139" t="s">
        <v>257</v>
      </c>
      <c r="AW2" s="139" t="s">
        <v>255</v>
      </c>
      <c r="AX2" s="139" t="s">
        <v>256</v>
      </c>
      <c r="AY2" s="139" t="s">
        <v>264</v>
      </c>
      <c r="AZ2" s="139" t="s">
        <v>297</v>
      </c>
      <c r="BA2" s="139" t="s">
        <v>43</v>
      </c>
      <c r="BB2" s="139" t="s">
        <v>258</v>
      </c>
      <c r="BC2" s="139" t="s">
        <v>265</v>
      </c>
      <c r="BD2" s="139" t="s">
        <v>271</v>
      </c>
      <c r="BE2" s="139" t="s">
        <v>272</v>
      </c>
      <c r="BF2" s="139" t="s">
        <v>273</v>
      </c>
      <c r="BG2" s="139" t="s">
        <v>274</v>
      </c>
      <c r="BH2" s="139" t="s">
        <v>275</v>
      </c>
      <c r="BI2" s="139" t="s">
        <v>276</v>
      </c>
      <c r="BJ2" s="139" t="s">
        <v>277</v>
      </c>
      <c r="BK2" s="139" t="s">
        <v>279</v>
      </c>
      <c r="BL2" s="139" t="s">
        <v>280</v>
      </c>
      <c r="BM2" s="139" t="s">
        <v>56</v>
      </c>
      <c r="BN2" s="139" t="s">
        <v>281</v>
      </c>
      <c r="BO2" s="139" t="s">
        <v>283</v>
      </c>
      <c r="BP2" s="139" t="s">
        <v>285</v>
      </c>
      <c r="BQ2" s="139" t="s">
        <v>286</v>
      </c>
      <c r="BR2" s="139" t="s">
        <v>287</v>
      </c>
      <c r="BS2" s="139" t="s">
        <v>288</v>
      </c>
      <c r="BT2" s="139" t="s">
        <v>289</v>
      </c>
      <c r="BU2" s="139" t="s">
        <v>290</v>
      </c>
      <c r="BV2" s="139" t="s">
        <v>291</v>
      </c>
      <c r="BW2" s="139" t="s">
        <v>292</v>
      </c>
      <c r="BX2" s="139" t="s">
        <v>293</v>
      </c>
      <c r="BY2" s="139" t="s">
        <v>294</v>
      </c>
      <c r="BZ2" s="139" t="s">
        <v>295</v>
      </c>
      <c r="CA2" s="139" t="s">
        <v>296</v>
      </c>
      <c r="CB2" s="139" t="s">
        <v>109</v>
      </c>
      <c r="CC2" s="139" t="s">
        <v>337</v>
      </c>
      <c r="CD2" s="139" t="s">
        <v>338</v>
      </c>
    </row>
    <row r="3" spans="1:82" s="142" customFormat="1" ht="14">
      <c r="A3" s="139" t="s">
        <v>309</v>
      </c>
      <c r="B3" s="139" t="s">
        <v>314</v>
      </c>
      <c r="C3" s="139" t="s">
        <v>314</v>
      </c>
      <c r="D3" s="139" t="s">
        <v>165</v>
      </c>
      <c r="E3" s="139" t="s">
        <v>113</v>
      </c>
      <c r="F3" s="139" t="s">
        <v>114</v>
      </c>
      <c r="G3" s="139" t="s">
        <v>313</v>
      </c>
      <c r="H3" s="139" t="s">
        <v>116</v>
      </c>
      <c r="I3" s="139" t="s">
        <v>117</v>
      </c>
      <c r="J3" s="139" t="s">
        <v>310</v>
      </c>
      <c r="K3" s="139" t="s">
        <v>311</v>
      </c>
      <c r="L3" s="140" t="s">
        <v>315</v>
      </c>
      <c r="M3" s="140" t="s">
        <v>315</v>
      </c>
      <c r="N3" s="139" t="s">
        <v>320</v>
      </c>
      <c r="O3" s="139" t="s">
        <v>339</v>
      </c>
      <c r="P3" s="139" t="s">
        <v>340</v>
      </c>
      <c r="Q3" s="139" t="s">
        <v>340</v>
      </c>
      <c r="R3" s="139" t="s">
        <v>340</v>
      </c>
      <c r="S3" s="139" t="s">
        <v>340</v>
      </c>
      <c r="T3" s="139" t="s">
        <v>340</v>
      </c>
      <c r="U3" s="139" t="s">
        <v>340</v>
      </c>
      <c r="V3" s="139" t="s">
        <v>340</v>
      </c>
      <c r="W3" s="139" t="s">
        <v>340</v>
      </c>
      <c r="X3" s="139" t="s">
        <v>340</v>
      </c>
      <c r="Y3" s="139" t="s">
        <v>340</v>
      </c>
      <c r="Z3" s="139" t="s">
        <v>340</v>
      </c>
      <c r="AA3" s="139" t="s">
        <v>340</v>
      </c>
      <c r="AB3" s="139" t="s">
        <v>317</v>
      </c>
      <c r="AC3" s="139" t="s">
        <v>317</v>
      </c>
      <c r="AD3" s="139" t="s">
        <v>317</v>
      </c>
      <c r="AE3" s="139" t="s">
        <v>317</v>
      </c>
      <c r="AF3" s="139" t="s">
        <v>317</v>
      </c>
      <c r="AG3" s="139" t="s">
        <v>317</v>
      </c>
      <c r="AH3" s="139" t="s">
        <v>317</v>
      </c>
      <c r="AI3" s="139" t="s">
        <v>317</v>
      </c>
      <c r="AJ3" s="139" t="s">
        <v>318</v>
      </c>
      <c r="AK3" s="139" t="s">
        <v>318</v>
      </c>
      <c r="AL3" s="139" t="s">
        <v>318</v>
      </c>
      <c r="AM3" s="139" t="s">
        <v>318</v>
      </c>
      <c r="AN3" s="139" t="s">
        <v>319</v>
      </c>
      <c r="AO3" s="139" t="s">
        <v>314</v>
      </c>
      <c r="AP3" s="139" t="s">
        <v>314</v>
      </c>
      <c r="AQ3" s="139" t="s">
        <v>165</v>
      </c>
      <c r="AR3" s="139" t="s">
        <v>113</v>
      </c>
      <c r="AS3" s="139" t="s">
        <v>114</v>
      </c>
      <c r="AT3" s="139" t="s">
        <v>313</v>
      </c>
      <c r="AU3" s="139" t="s">
        <v>116</v>
      </c>
      <c r="AV3" s="139" t="s">
        <v>117</v>
      </c>
      <c r="AW3" s="139" t="s">
        <v>310</v>
      </c>
      <c r="AX3" s="139" t="s">
        <v>311</v>
      </c>
      <c r="AY3" s="139" t="s">
        <v>315</v>
      </c>
      <c r="AZ3" s="139" t="s">
        <v>315</v>
      </c>
      <c r="BA3" s="139" t="s">
        <v>320</v>
      </c>
      <c r="BB3" s="139" t="s">
        <v>339</v>
      </c>
      <c r="BC3" s="139" t="s">
        <v>340</v>
      </c>
      <c r="BD3" s="139" t="s">
        <v>340</v>
      </c>
      <c r="BE3" s="139" t="s">
        <v>340</v>
      </c>
      <c r="BF3" s="139" t="s">
        <v>340</v>
      </c>
      <c r="BG3" s="139" t="s">
        <v>340</v>
      </c>
      <c r="BH3" s="139" t="s">
        <v>340</v>
      </c>
      <c r="BI3" s="139" t="s">
        <v>340</v>
      </c>
      <c r="BJ3" s="139" t="s">
        <v>340</v>
      </c>
      <c r="BK3" s="139" t="s">
        <v>340</v>
      </c>
      <c r="BL3" s="139" t="s">
        <v>340</v>
      </c>
      <c r="BM3" s="139" t="s">
        <v>340</v>
      </c>
      <c r="BN3" s="139" t="s">
        <v>340</v>
      </c>
      <c r="BO3" s="139" t="s">
        <v>317</v>
      </c>
      <c r="BP3" s="139" t="s">
        <v>317</v>
      </c>
      <c r="BQ3" s="139" t="s">
        <v>317</v>
      </c>
      <c r="BR3" s="139" t="s">
        <v>317</v>
      </c>
      <c r="BS3" s="139" t="s">
        <v>317</v>
      </c>
      <c r="BT3" s="139" t="s">
        <v>317</v>
      </c>
      <c r="BU3" s="139" t="s">
        <v>317</v>
      </c>
      <c r="BV3" s="139" t="s">
        <v>317</v>
      </c>
      <c r="BW3" s="139" t="s">
        <v>318</v>
      </c>
      <c r="BX3" s="139" t="s">
        <v>318</v>
      </c>
      <c r="BY3" s="139" t="s">
        <v>318</v>
      </c>
      <c r="BZ3" s="139" t="s">
        <v>318</v>
      </c>
      <c r="CA3" s="139" t="s">
        <v>319</v>
      </c>
      <c r="CB3" s="139" t="s">
        <v>341</v>
      </c>
      <c r="CC3" s="139" t="s">
        <v>342</v>
      </c>
      <c r="CD3" s="139" t="s">
        <v>342</v>
      </c>
    </row>
    <row r="4" spans="1:82" s="142" customFormat="1" ht="14">
      <c r="A4" s="67" t="s">
        <v>326</v>
      </c>
      <c r="B4" s="129">
        <v>31.253530000000001</v>
      </c>
      <c r="C4" s="113">
        <v>80.709299999999999</v>
      </c>
      <c r="D4" s="114">
        <v>4607</v>
      </c>
      <c r="E4" s="130">
        <v>578.86651905415295</v>
      </c>
      <c r="F4" s="130">
        <v>7</v>
      </c>
      <c r="G4" s="112">
        <v>1.8</v>
      </c>
      <c r="H4" s="142">
        <v>1</v>
      </c>
      <c r="I4" s="142">
        <v>0</v>
      </c>
      <c r="J4" s="31">
        <v>4122784.2345927702</v>
      </c>
      <c r="K4" s="142">
        <v>0</v>
      </c>
      <c r="L4" s="130">
        <v>154.33510000000001</v>
      </c>
      <c r="M4" s="67">
        <v>342</v>
      </c>
      <c r="N4" s="130">
        <v>2010</v>
      </c>
      <c r="O4" s="142">
        <v>0.02</v>
      </c>
      <c r="P4" s="137">
        <v>60.4</v>
      </c>
      <c r="Q4" s="137">
        <v>0.64</v>
      </c>
      <c r="R4" s="137">
        <v>15.9</v>
      </c>
      <c r="S4" s="137">
        <v>6.87</v>
      </c>
      <c r="T4" s="137">
        <v>0.17</v>
      </c>
      <c r="U4" s="137">
        <v>2.34</v>
      </c>
      <c r="V4" s="137">
        <v>5.38</v>
      </c>
      <c r="W4" s="137">
        <v>3.81</v>
      </c>
      <c r="X4" s="137">
        <v>1.58</v>
      </c>
      <c r="Y4" s="137">
        <v>0.12</v>
      </c>
      <c r="Z4" s="137">
        <v>1.65</v>
      </c>
      <c r="AA4" s="67">
        <v>0</v>
      </c>
      <c r="AB4" s="112">
        <v>51.913886615066041</v>
      </c>
      <c r="AC4" s="137">
        <v>20</v>
      </c>
      <c r="AD4" s="137">
        <v>3.3</v>
      </c>
      <c r="AE4" s="137">
        <v>3.37</v>
      </c>
      <c r="AF4" s="137">
        <v>1.18</v>
      </c>
      <c r="AG4" s="137">
        <v>7.4</v>
      </c>
      <c r="AH4" s="130"/>
      <c r="AI4" s="137">
        <v>5</v>
      </c>
      <c r="AJ4" s="137">
        <v>1.58</v>
      </c>
      <c r="AK4" s="137">
        <v>5.38</v>
      </c>
      <c r="AL4" s="137">
        <v>0.64</v>
      </c>
      <c r="AM4" s="137">
        <v>6.87</v>
      </c>
      <c r="AN4" s="32">
        <v>52.865608995630701</v>
      </c>
      <c r="AO4" s="130">
        <v>1.0000000000000001E-5</v>
      </c>
      <c r="AP4" s="130">
        <v>1.0000000000000001E-5</v>
      </c>
      <c r="AQ4" s="130">
        <v>0.1</v>
      </c>
      <c r="AR4" s="141">
        <v>0</v>
      </c>
      <c r="AS4" s="141">
        <v>0.1</v>
      </c>
      <c r="AT4" s="141">
        <v>0.1</v>
      </c>
      <c r="AU4" s="141">
        <v>0.1</v>
      </c>
      <c r="AV4" s="141">
        <v>0</v>
      </c>
      <c r="AW4" s="142">
        <v>140418.891200635</v>
      </c>
      <c r="AX4" s="141">
        <v>0</v>
      </c>
      <c r="AY4" s="141">
        <v>0</v>
      </c>
      <c r="AZ4" s="141">
        <v>3.6</v>
      </c>
      <c r="BA4" s="141">
        <v>0</v>
      </c>
      <c r="BB4" s="141">
        <v>0.02</v>
      </c>
      <c r="BC4" s="142">
        <f t="shared" ref="BC4:BR9" si="0">0.05 * P4</f>
        <v>3.02</v>
      </c>
      <c r="BD4" s="142">
        <f t="shared" si="0"/>
        <v>3.2000000000000001E-2</v>
      </c>
      <c r="BE4" s="142">
        <f t="shared" si="0"/>
        <v>0.79500000000000004</v>
      </c>
      <c r="BF4" s="142">
        <f t="shared" si="0"/>
        <v>0.34350000000000003</v>
      </c>
      <c r="BG4" s="142">
        <f t="shared" si="0"/>
        <v>8.5000000000000006E-3</v>
      </c>
      <c r="BH4" s="142">
        <f t="shared" si="0"/>
        <v>0.11699999999999999</v>
      </c>
      <c r="BI4" s="142">
        <f t="shared" si="0"/>
        <v>0.26900000000000002</v>
      </c>
      <c r="BJ4" s="142">
        <f t="shared" si="0"/>
        <v>0.1905</v>
      </c>
      <c r="BK4" s="142">
        <f t="shared" si="0"/>
        <v>7.9000000000000015E-2</v>
      </c>
      <c r="BL4" s="142">
        <f t="shared" si="0"/>
        <v>6.0000000000000001E-3</v>
      </c>
      <c r="BM4" s="142">
        <f t="shared" si="0"/>
        <v>8.2500000000000004E-2</v>
      </c>
      <c r="BN4" s="142">
        <f t="shared" si="0"/>
        <v>0</v>
      </c>
      <c r="BO4" s="142">
        <f t="shared" si="0"/>
        <v>2.595694330753302</v>
      </c>
      <c r="BP4" s="142">
        <f t="shared" si="0"/>
        <v>1</v>
      </c>
      <c r="BQ4" s="142">
        <f t="shared" si="0"/>
        <v>0.16500000000000001</v>
      </c>
      <c r="BR4" s="142">
        <f t="shared" si="0"/>
        <v>0.16850000000000001</v>
      </c>
      <c r="BS4" s="142">
        <f t="shared" ref="BS4:BZ9" si="1">0.05 * AF4</f>
        <v>5.8999999999999997E-2</v>
      </c>
      <c r="BT4" s="142">
        <f t="shared" si="1"/>
        <v>0.37000000000000005</v>
      </c>
      <c r="BU4" s="142">
        <f t="shared" si="1"/>
        <v>0</v>
      </c>
      <c r="BV4" s="142">
        <f t="shared" si="1"/>
        <v>0.25</v>
      </c>
      <c r="BW4" s="142">
        <f t="shared" si="1"/>
        <v>7.9000000000000015E-2</v>
      </c>
      <c r="BX4" s="142">
        <f t="shared" si="1"/>
        <v>0.26900000000000002</v>
      </c>
      <c r="BY4" s="142">
        <f t="shared" si="1"/>
        <v>3.2000000000000001E-2</v>
      </c>
      <c r="BZ4" s="142">
        <f t="shared" si="1"/>
        <v>0.34350000000000003</v>
      </c>
      <c r="CA4" s="142">
        <v>4.9173942498552199</v>
      </c>
      <c r="CB4" s="67">
        <v>48603.6380534485</v>
      </c>
      <c r="CC4" s="142">
        <v>0</v>
      </c>
      <c r="CD4" s="142">
        <v>0</v>
      </c>
    </row>
    <row r="5" spans="1:82" s="142" customFormat="1" ht="14">
      <c r="A5" s="67" t="s">
        <v>327</v>
      </c>
      <c r="B5" s="129">
        <v>31.253530000000001</v>
      </c>
      <c r="C5" s="113">
        <v>80.709299999999999</v>
      </c>
      <c r="D5" s="114">
        <v>4607</v>
      </c>
      <c r="E5" s="130">
        <v>578.86651905415295</v>
      </c>
      <c r="F5" s="130">
        <v>3</v>
      </c>
      <c r="G5" s="112">
        <v>1.8</v>
      </c>
      <c r="H5" s="142">
        <v>1</v>
      </c>
      <c r="I5" s="142">
        <v>0</v>
      </c>
      <c r="J5" s="31">
        <v>5512394.7380208103</v>
      </c>
      <c r="K5" s="142">
        <v>0</v>
      </c>
      <c r="L5" s="130">
        <v>154.33510000000001</v>
      </c>
      <c r="M5" s="67">
        <v>282.60000000000002</v>
      </c>
      <c r="N5" s="130">
        <v>2010</v>
      </c>
      <c r="O5" s="142">
        <v>0.02</v>
      </c>
      <c r="P5" s="137">
        <v>64.3</v>
      </c>
      <c r="Q5" s="137">
        <v>0.54</v>
      </c>
      <c r="R5" s="137">
        <v>14.8</v>
      </c>
      <c r="S5" s="137">
        <v>5.73</v>
      </c>
      <c r="T5" s="137">
        <v>0.11</v>
      </c>
      <c r="U5" s="137">
        <v>1.97</v>
      </c>
      <c r="V5" s="137">
        <v>4.32</v>
      </c>
      <c r="W5" s="137">
        <v>3.47</v>
      </c>
      <c r="X5" s="137">
        <v>1.98</v>
      </c>
      <c r="Y5" s="137">
        <v>0.09</v>
      </c>
      <c r="Z5" s="137">
        <v>1.48</v>
      </c>
      <c r="AA5" s="67">
        <v>0</v>
      </c>
      <c r="AB5" s="112">
        <v>51.913886615066041</v>
      </c>
      <c r="AC5" s="137">
        <v>20</v>
      </c>
      <c r="AD5" s="137">
        <v>3.5</v>
      </c>
      <c r="AE5" s="137">
        <v>3.49</v>
      </c>
      <c r="AF5" s="137">
        <v>1.31</v>
      </c>
      <c r="AG5" s="137">
        <v>6.9</v>
      </c>
      <c r="AH5" s="130"/>
      <c r="AI5" s="137">
        <v>10</v>
      </c>
      <c r="AJ5" s="137">
        <v>1.98</v>
      </c>
      <c r="AK5" s="137">
        <v>4.32</v>
      </c>
      <c r="AL5" s="137">
        <v>0.54</v>
      </c>
      <c r="AM5" s="137">
        <v>5.73</v>
      </c>
      <c r="AN5" s="32">
        <v>45.711256952745799</v>
      </c>
      <c r="AO5" s="130">
        <v>1.0000000000000001E-5</v>
      </c>
      <c r="AP5" s="130">
        <v>1.0000000000000001E-5</v>
      </c>
      <c r="AQ5" s="130">
        <v>0.1</v>
      </c>
      <c r="AR5" s="141">
        <v>0</v>
      </c>
      <c r="AS5" s="141">
        <v>0.1</v>
      </c>
      <c r="AT5" s="141">
        <v>0.1</v>
      </c>
      <c r="AU5" s="141">
        <v>0.1</v>
      </c>
      <c r="AV5" s="141">
        <v>0</v>
      </c>
      <c r="AW5" s="142">
        <v>322307.42360816902</v>
      </c>
      <c r="AX5" s="141">
        <v>0</v>
      </c>
      <c r="AY5" s="141">
        <v>0</v>
      </c>
      <c r="AZ5" s="141">
        <v>3.6</v>
      </c>
      <c r="BA5" s="141">
        <v>0</v>
      </c>
      <c r="BB5" s="141">
        <v>0.02</v>
      </c>
      <c r="BC5" s="142">
        <f t="shared" si="0"/>
        <v>3.2149999999999999</v>
      </c>
      <c r="BD5" s="142">
        <f t="shared" si="0"/>
        <v>2.7000000000000003E-2</v>
      </c>
      <c r="BE5" s="142">
        <f t="shared" si="0"/>
        <v>0.7400000000000001</v>
      </c>
      <c r="BF5" s="142">
        <f t="shared" si="0"/>
        <v>0.28650000000000003</v>
      </c>
      <c r="BG5" s="142">
        <f t="shared" si="0"/>
        <v>5.5000000000000005E-3</v>
      </c>
      <c r="BH5" s="142">
        <f t="shared" si="0"/>
        <v>9.8500000000000004E-2</v>
      </c>
      <c r="BI5" s="142">
        <f t="shared" si="0"/>
        <v>0.21600000000000003</v>
      </c>
      <c r="BJ5" s="142">
        <f t="shared" si="0"/>
        <v>0.17350000000000002</v>
      </c>
      <c r="BK5" s="142">
        <f t="shared" si="0"/>
        <v>9.9000000000000005E-2</v>
      </c>
      <c r="BL5" s="142">
        <f t="shared" si="0"/>
        <v>4.4999999999999997E-3</v>
      </c>
      <c r="BM5" s="142">
        <f t="shared" si="0"/>
        <v>7.3999999999999996E-2</v>
      </c>
      <c r="BN5" s="142">
        <f t="shared" si="0"/>
        <v>0</v>
      </c>
      <c r="BO5" s="142">
        <f t="shared" si="0"/>
        <v>2.595694330753302</v>
      </c>
      <c r="BP5" s="142">
        <f t="shared" si="0"/>
        <v>1</v>
      </c>
      <c r="BQ5" s="142">
        <f t="shared" si="0"/>
        <v>0.17500000000000002</v>
      </c>
      <c r="BR5" s="142">
        <f t="shared" si="0"/>
        <v>0.17450000000000002</v>
      </c>
      <c r="BS5" s="142">
        <f t="shared" si="1"/>
        <v>6.5500000000000003E-2</v>
      </c>
      <c r="BT5" s="142">
        <f t="shared" si="1"/>
        <v>0.34500000000000003</v>
      </c>
      <c r="BU5" s="142">
        <f t="shared" si="1"/>
        <v>0</v>
      </c>
      <c r="BV5" s="142">
        <f t="shared" si="1"/>
        <v>0.5</v>
      </c>
      <c r="BW5" s="142">
        <f t="shared" si="1"/>
        <v>9.9000000000000005E-2</v>
      </c>
      <c r="BX5" s="142">
        <f t="shared" si="1"/>
        <v>0.21600000000000003</v>
      </c>
      <c r="BY5" s="142">
        <f t="shared" si="1"/>
        <v>2.7000000000000003E-2</v>
      </c>
      <c r="BZ5" s="142">
        <f t="shared" si="1"/>
        <v>0.28650000000000003</v>
      </c>
      <c r="CA5" s="142">
        <v>9.9752369535304908</v>
      </c>
      <c r="CB5" s="67">
        <v>1133987.06046768</v>
      </c>
      <c r="CC5" s="142">
        <v>0</v>
      </c>
      <c r="CD5" s="142">
        <v>0</v>
      </c>
    </row>
    <row r="6" spans="1:82" s="142" customFormat="1" ht="14">
      <c r="A6" s="67" t="s">
        <v>328</v>
      </c>
      <c r="B6" s="129">
        <v>31.253530000000001</v>
      </c>
      <c r="C6" s="113">
        <v>80.709299999999999</v>
      </c>
      <c r="D6" s="114">
        <v>4607</v>
      </c>
      <c r="E6" s="130">
        <v>578.86651905415295</v>
      </c>
      <c r="F6" s="130">
        <v>6</v>
      </c>
      <c r="G6" s="112">
        <v>1.8</v>
      </c>
      <c r="H6" s="142">
        <v>1</v>
      </c>
      <c r="I6" s="142">
        <v>0</v>
      </c>
      <c r="J6" s="31">
        <v>5488276.8404037701</v>
      </c>
      <c r="K6" s="142">
        <v>0</v>
      </c>
      <c r="L6" s="130">
        <v>154.33510000000001</v>
      </c>
      <c r="M6" s="67">
        <v>239.4</v>
      </c>
      <c r="N6" s="130">
        <v>2010</v>
      </c>
      <c r="O6" s="142">
        <v>0.02</v>
      </c>
      <c r="P6" s="137">
        <v>63.6</v>
      </c>
      <c r="Q6" s="137">
        <v>0.59</v>
      </c>
      <c r="R6" s="137">
        <v>15.1</v>
      </c>
      <c r="S6" s="137">
        <v>6.6</v>
      </c>
      <c r="T6" s="137">
        <v>0.16</v>
      </c>
      <c r="U6" s="137">
        <v>2.39</v>
      </c>
      <c r="V6" s="137">
        <v>4.84</v>
      </c>
      <c r="W6" s="137">
        <v>3.57</v>
      </c>
      <c r="X6" s="137">
        <v>1.47</v>
      </c>
      <c r="Y6" s="137">
        <v>0.1</v>
      </c>
      <c r="Z6" s="137">
        <v>1.71</v>
      </c>
      <c r="AA6" s="67">
        <v>0</v>
      </c>
      <c r="AB6" s="112">
        <v>51.913886615066041</v>
      </c>
      <c r="AC6" s="137">
        <v>10</v>
      </c>
      <c r="AD6" s="137">
        <v>3.6</v>
      </c>
      <c r="AE6" s="137">
        <v>3.79</v>
      </c>
      <c r="AF6" s="137">
        <v>2.0299999999999998</v>
      </c>
      <c r="AG6" s="137">
        <v>8.1</v>
      </c>
      <c r="AH6" s="130"/>
      <c r="AI6" s="137">
        <v>10</v>
      </c>
      <c r="AJ6" s="137">
        <v>1.47</v>
      </c>
      <c r="AK6" s="137">
        <v>4.84</v>
      </c>
      <c r="AL6" s="137">
        <v>0.59</v>
      </c>
      <c r="AM6" s="137">
        <v>6.6</v>
      </c>
      <c r="AN6" s="32">
        <v>56.516577772226803</v>
      </c>
      <c r="AO6" s="130">
        <v>1.0000000000000001E-5</v>
      </c>
      <c r="AP6" s="130">
        <v>1.0000000000000001E-5</v>
      </c>
      <c r="AQ6" s="130">
        <v>0.1</v>
      </c>
      <c r="AR6" s="141">
        <v>0</v>
      </c>
      <c r="AS6" s="141">
        <v>0.1</v>
      </c>
      <c r="AT6" s="141">
        <v>0.1</v>
      </c>
      <c r="AU6" s="141">
        <v>0.1</v>
      </c>
      <c r="AV6" s="141">
        <v>0</v>
      </c>
      <c r="AW6" s="142">
        <v>177616.24543309401</v>
      </c>
      <c r="AX6" s="141">
        <v>0</v>
      </c>
      <c r="AY6" s="141">
        <v>0</v>
      </c>
      <c r="AZ6" s="141">
        <v>3.6</v>
      </c>
      <c r="BA6" s="141">
        <v>0</v>
      </c>
      <c r="BB6" s="141">
        <v>0.02</v>
      </c>
      <c r="BC6" s="142">
        <f t="shared" si="0"/>
        <v>3.18</v>
      </c>
      <c r="BD6" s="142">
        <f t="shared" si="0"/>
        <v>2.9499999999999998E-2</v>
      </c>
      <c r="BE6" s="142">
        <f t="shared" si="0"/>
        <v>0.755</v>
      </c>
      <c r="BF6" s="142">
        <f t="shared" si="0"/>
        <v>0.33</v>
      </c>
      <c r="BG6" s="142">
        <f t="shared" si="0"/>
        <v>8.0000000000000002E-3</v>
      </c>
      <c r="BH6" s="142">
        <f t="shared" si="0"/>
        <v>0.11950000000000001</v>
      </c>
      <c r="BI6" s="142">
        <f t="shared" si="0"/>
        <v>0.24199999999999999</v>
      </c>
      <c r="BJ6" s="142">
        <f t="shared" si="0"/>
        <v>0.17849999999999999</v>
      </c>
      <c r="BK6" s="142">
        <f t="shared" si="0"/>
        <v>7.3499999999999996E-2</v>
      </c>
      <c r="BL6" s="142">
        <f t="shared" si="0"/>
        <v>5.000000000000001E-3</v>
      </c>
      <c r="BM6" s="142">
        <f t="shared" si="0"/>
        <v>8.5500000000000007E-2</v>
      </c>
      <c r="BN6" s="142">
        <f t="shared" si="0"/>
        <v>0</v>
      </c>
      <c r="BO6" s="142">
        <f t="shared" si="0"/>
        <v>2.595694330753302</v>
      </c>
      <c r="BP6" s="142">
        <f t="shared" si="0"/>
        <v>0.5</v>
      </c>
      <c r="BQ6" s="142">
        <f t="shared" si="0"/>
        <v>0.18000000000000002</v>
      </c>
      <c r="BR6" s="142">
        <f t="shared" si="0"/>
        <v>0.1895</v>
      </c>
      <c r="BS6" s="142">
        <f t="shared" si="1"/>
        <v>0.10149999999999999</v>
      </c>
      <c r="BT6" s="142">
        <f t="shared" si="1"/>
        <v>0.40500000000000003</v>
      </c>
      <c r="BU6" s="142">
        <f t="shared" si="1"/>
        <v>0</v>
      </c>
      <c r="BV6" s="142">
        <f t="shared" si="1"/>
        <v>0.5</v>
      </c>
      <c r="BW6" s="142">
        <f t="shared" si="1"/>
        <v>7.3499999999999996E-2</v>
      </c>
      <c r="BX6" s="142">
        <f t="shared" si="1"/>
        <v>0.24199999999999999</v>
      </c>
      <c r="BY6" s="142">
        <f t="shared" si="1"/>
        <v>2.9499999999999998E-2</v>
      </c>
      <c r="BZ6" s="142">
        <f t="shared" si="1"/>
        <v>0.33</v>
      </c>
      <c r="CA6" s="142">
        <v>4.3616683466538904</v>
      </c>
      <c r="CB6" s="67">
        <v>62741.473121339397</v>
      </c>
      <c r="CC6" s="142">
        <v>0</v>
      </c>
      <c r="CD6" s="142">
        <v>0</v>
      </c>
    </row>
    <row r="7" spans="1:82" s="142" customFormat="1" ht="14">
      <c r="A7" s="67" t="s">
        <v>329</v>
      </c>
      <c r="B7" s="129">
        <v>31.253530000000001</v>
      </c>
      <c r="C7" s="113">
        <v>80.709299999999999</v>
      </c>
      <c r="D7" s="114">
        <v>4607</v>
      </c>
      <c r="E7" s="130">
        <v>578.86651905415295</v>
      </c>
      <c r="F7" s="130">
        <v>3</v>
      </c>
      <c r="G7" s="112">
        <v>1.8</v>
      </c>
      <c r="H7" s="142">
        <v>1</v>
      </c>
      <c r="I7" s="142">
        <v>0</v>
      </c>
      <c r="J7" s="31">
        <v>6919631.89986296</v>
      </c>
      <c r="K7" s="142">
        <v>0</v>
      </c>
      <c r="L7" s="130">
        <v>154.33510000000001</v>
      </c>
      <c r="M7" s="67">
        <v>201.6</v>
      </c>
      <c r="N7" s="130">
        <v>2010</v>
      </c>
      <c r="O7" s="142">
        <v>0.02</v>
      </c>
      <c r="P7" s="137">
        <v>64.2</v>
      </c>
      <c r="Q7" s="137">
        <v>0.56999999999999995</v>
      </c>
      <c r="R7" s="137">
        <v>15.4</v>
      </c>
      <c r="S7" s="137">
        <v>6.21</v>
      </c>
      <c r="T7" s="137">
        <v>0.13</v>
      </c>
      <c r="U7" s="137">
        <v>2.08</v>
      </c>
      <c r="V7" s="137">
        <v>4.72</v>
      </c>
      <c r="W7" s="137">
        <v>3.48</v>
      </c>
      <c r="X7" s="137">
        <v>1.74</v>
      </c>
      <c r="Y7" s="137">
        <v>0.1</v>
      </c>
      <c r="Z7" s="137">
        <v>1.59</v>
      </c>
      <c r="AA7" s="67">
        <v>0</v>
      </c>
      <c r="AB7" s="112">
        <v>51.913886615066041</v>
      </c>
      <c r="AC7" s="137">
        <v>20</v>
      </c>
      <c r="AD7" s="137">
        <v>3.3</v>
      </c>
      <c r="AE7" s="137">
        <v>3.36</v>
      </c>
      <c r="AF7" s="137">
        <v>1.48</v>
      </c>
      <c r="AG7" s="137">
        <v>6</v>
      </c>
      <c r="AH7" s="130"/>
      <c r="AI7" s="137">
        <v>10</v>
      </c>
      <c r="AJ7" s="137">
        <v>1.74</v>
      </c>
      <c r="AK7" s="137">
        <v>4.72</v>
      </c>
      <c r="AL7" s="137">
        <v>0.56999999999999995</v>
      </c>
      <c r="AM7" s="137">
        <v>6.21</v>
      </c>
      <c r="AN7" s="32">
        <v>46.704010413746602</v>
      </c>
      <c r="AO7" s="130">
        <v>1.0000000000000001E-5</v>
      </c>
      <c r="AP7" s="130">
        <v>1.0000000000000001E-5</v>
      </c>
      <c r="AQ7" s="130">
        <v>0.1</v>
      </c>
      <c r="AR7" s="141">
        <v>0</v>
      </c>
      <c r="AS7" s="141">
        <v>0.1</v>
      </c>
      <c r="AT7" s="141">
        <v>0.1</v>
      </c>
      <c r="AU7" s="141">
        <v>0.1</v>
      </c>
      <c r="AV7" s="141">
        <v>0</v>
      </c>
      <c r="AW7" s="142">
        <v>565955.06012524304</v>
      </c>
      <c r="AX7" s="141">
        <v>0</v>
      </c>
      <c r="AY7" s="141">
        <v>0</v>
      </c>
      <c r="AZ7" s="141">
        <v>3.6</v>
      </c>
      <c r="BA7" s="141">
        <v>0</v>
      </c>
      <c r="BB7" s="141">
        <v>0.02</v>
      </c>
      <c r="BC7" s="142">
        <f t="shared" si="0"/>
        <v>3.2100000000000004</v>
      </c>
      <c r="BD7" s="142">
        <f t="shared" si="0"/>
        <v>2.8499999999999998E-2</v>
      </c>
      <c r="BE7" s="142">
        <f t="shared" si="0"/>
        <v>0.77</v>
      </c>
      <c r="BF7" s="142">
        <f t="shared" si="0"/>
        <v>0.3105</v>
      </c>
      <c r="BG7" s="142">
        <f t="shared" si="0"/>
        <v>6.5000000000000006E-3</v>
      </c>
      <c r="BH7" s="142">
        <f t="shared" si="0"/>
        <v>0.10400000000000001</v>
      </c>
      <c r="BI7" s="142">
        <f t="shared" si="0"/>
        <v>0.23599999999999999</v>
      </c>
      <c r="BJ7" s="142">
        <f t="shared" si="0"/>
        <v>0.17400000000000002</v>
      </c>
      <c r="BK7" s="142">
        <f t="shared" si="0"/>
        <v>8.7000000000000008E-2</v>
      </c>
      <c r="BL7" s="142">
        <f t="shared" si="0"/>
        <v>5.000000000000001E-3</v>
      </c>
      <c r="BM7" s="142">
        <f t="shared" si="0"/>
        <v>7.9500000000000015E-2</v>
      </c>
      <c r="BN7" s="142">
        <f t="shared" si="0"/>
        <v>0</v>
      </c>
      <c r="BO7" s="142">
        <f t="shared" si="0"/>
        <v>2.595694330753302</v>
      </c>
      <c r="BP7" s="142">
        <f t="shared" si="0"/>
        <v>1</v>
      </c>
      <c r="BQ7" s="142">
        <f t="shared" si="0"/>
        <v>0.16500000000000001</v>
      </c>
      <c r="BR7" s="142">
        <f t="shared" si="0"/>
        <v>0.16800000000000001</v>
      </c>
      <c r="BS7" s="142">
        <f t="shared" si="1"/>
        <v>7.3999999999999996E-2</v>
      </c>
      <c r="BT7" s="142">
        <f t="shared" si="1"/>
        <v>0.30000000000000004</v>
      </c>
      <c r="BU7" s="142">
        <f t="shared" si="1"/>
        <v>0</v>
      </c>
      <c r="BV7" s="142">
        <f t="shared" si="1"/>
        <v>0.5</v>
      </c>
      <c r="BW7" s="142">
        <f t="shared" si="1"/>
        <v>8.7000000000000008E-2</v>
      </c>
      <c r="BX7" s="142">
        <f t="shared" si="1"/>
        <v>0.23599999999999999</v>
      </c>
      <c r="BY7" s="142">
        <f t="shared" si="1"/>
        <v>2.8499999999999998E-2</v>
      </c>
      <c r="BZ7" s="142">
        <f t="shared" si="1"/>
        <v>0.3105</v>
      </c>
      <c r="CA7" s="142">
        <v>8.8777601589272592</v>
      </c>
      <c r="CB7" s="67">
        <v>3507238.4184934702</v>
      </c>
      <c r="CC7" s="142">
        <v>0</v>
      </c>
      <c r="CD7" s="142">
        <v>0</v>
      </c>
    </row>
    <row r="8" spans="1:82" s="142" customFormat="1" ht="14">
      <c r="A8" s="67" t="s">
        <v>330</v>
      </c>
      <c r="B8" s="129">
        <v>31.253530000000001</v>
      </c>
      <c r="C8" s="113">
        <v>80.709299999999999</v>
      </c>
      <c r="D8" s="114">
        <v>4607</v>
      </c>
      <c r="E8" s="130">
        <v>578.86651905415295</v>
      </c>
      <c r="F8" s="130">
        <v>7</v>
      </c>
      <c r="G8" s="112">
        <v>1.8</v>
      </c>
      <c r="H8" s="142">
        <v>1</v>
      </c>
      <c r="I8" s="142">
        <v>0</v>
      </c>
      <c r="J8" s="31">
        <v>6720794.0659620902</v>
      </c>
      <c r="K8" s="142">
        <v>0</v>
      </c>
      <c r="L8" s="130">
        <v>154.33510000000001</v>
      </c>
      <c r="M8" s="67">
        <v>153</v>
      </c>
      <c r="N8" s="130">
        <v>2010</v>
      </c>
      <c r="O8" s="142">
        <v>0.02</v>
      </c>
      <c r="P8" s="137">
        <v>66.099999999999994</v>
      </c>
      <c r="Q8" s="137">
        <v>0.5</v>
      </c>
      <c r="R8" s="137">
        <v>14.8</v>
      </c>
      <c r="S8" s="137">
        <v>5.05</v>
      </c>
      <c r="T8" s="137">
        <v>0.1</v>
      </c>
      <c r="U8" s="137">
        <v>1.78</v>
      </c>
      <c r="V8" s="137">
        <v>4.5999999999999996</v>
      </c>
      <c r="W8" s="137">
        <v>3.49</v>
      </c>
      <c r="X8" s="137">
        <v>1.95</v>
      </c>
      <c r="Y8" s="137">
        <v>0.09</v>
      </c>
      <c r="Z8" s="137">
        <v>1.81</v>
      </c>
      <c r="AA8" s="67">
        <v>0</v>
      </c>
      <c r="AB8" s="112">
        <v>51.913886615066041</v>
      </c>
      <c r="AC8" s="137">
        <v>20</v>
      </c>
      <c r="AD8" s="137">
        <v>3.4</v>
      </c>
      <c r="AE8" s="137">
        <v>3.23</v>
      </c>
      <c r="AF8" s="137">
        <v>1.6</v>
      </c>
      <c r="AG8" s="137">
        <v>8.5</v>
      </c>
      <c r="AH8" s="130"/>
      <c r="AI8" s="137">
        <v>10</v>
      </c>
      <c r="AJ8" s="137">
        <v>1.95</v>
      </c>
      <c r="AK8" s="137">
        <v>4.5999999999999996</v>
      </c>
      <c r="AL8" s="137">
        <v>0.5</v>
      </c>
      <c r="AM8" s="137">
        <v>5.05</v>
      </c>
      <c r="AN8" s="32">
        <v>54.002074486542803</v>
      </c>
      <c r="AO8" s="130">
        <v>1.0000000000000001E-5</v>
      </c>
      <c r="AP8" s="130">
        <v>1.0000000000000001E-5</v>
      </c>
      <c r="AQ8" s="130">
        <v>0.1</v>
      </c>
      <c r="AR8" s="141">
        <v>0</v>
      </c>
      <c r="AS8" s="141">
        <v>0.1</v>
      </c>
      <c r="AT8" s="141">
        <v>0.1</v>
      </c>
      <c r="AU8" s="141">
        <v>0.1</v>
      </c>
      <c r="AV8" s="141">
        <v>0</v>
      </c>
      <c r="AW8" s="142">
        <v>309808.43508148601</v>
      </c>
      <c r="AX8" s="141">
        <v>0</v>
      </c>
      <c r="AY8" s="141">
        <v>0</v>
      </c>
      <c r="AZ8" s="141">
        <v>3.6</v>
      </c>
      <c r="BA8" s="141">
        <v>0</v>
      </c>
      <c r="BB8" s="141">
        <v>0.02</v>
      </c>
      <c r="BC8" s="142">
        <f t="shared" si="0"/>
        <v>3.3049999999999997</v>
      </c>
      <c r="BD8" s="142">
        <f t="shared" si="0"/>
        <v>2.5000000000000001E-2</v>
      </c>
      <c r="BE8" s="142">
        <f t="shared" si="0"/>
        <v>0.7400000000000001</v>
      </c>
      <c r="BF8" s="142">
        <f t="shared" si="0"/>
        <v>0.2525</v>
      </c>
      <c r="BG8" s="142">
        <f t="shared" si="0"/>
        <v>5.000000000000001E-3</v>
      </c>
      <c r="BH8" s="142">
        <f t="shared" si="0"/>
        <v>8.900000000000001E-2</v>
      </c>
      <c r="BI8" s="142">
        <f t="shared" si="0"/>
        <v>0.22999999999999998</v>
      </c>
      <c r="BJ8" s="142">
        <f t="shared" si="0"/>
        <v>0.17450000000000002</v>
      </c>
      <c r="BK8" s="142">
        <f t="shared" si="0"/>
        <v>9.7500000000000003E-2</v>
      </c>
      <c r="BL8" s="142">
        <f t="shared" si="0"/>
        <v>4.4999999999999997E-3</v>
      </c>
      <c r="BM8" s="142">
        <f t="shared" si="0"/>
        <v>9.0500000000000011E-2</v>
      </c>
      <c r="BN8" s="142">
        <f t="shared" si="0"/>
        <v>0</v>
      </c>
      <c r="BO8" s="142">
        <f t="shared" si="0"/>
        <v>2.595694330753302</v>
      </c>
      <c r="BP8" s="142">
        <f t="shared" si="0"/>
        <v>1</v>
      </c>
      <c r="BQ8" s="142">
        <f t="shared" si="0"/>
        <v>0.17</v>
      </c>
      <c r="BR8" s="142">
        <f t="shared" si="0"/>
        <v>0.1615</v>
      </c>
      <c r="BS8" s="142">
        <f t="shared" si="1"/>
        <v>8.0000000000000016E-2</v>
      </c>
      <c r="BT8" s="142">
        <f t="shared" si="1"/>
        <v>0.42500000000000004</v>
      </c>
      <c r="BU8" s="142">
        <f t="shared" si="1"/>
        <v>0</v>
      </c>
      <c r="BV8" s="142">
        <f t="shared" si="1"/>
        <v>0.5</v>
      </c>
      <c r="BW8" s="142">
        <f t="shared" si="1"/>
        <v>9.7500000000000003E-2</v>
      </c>
      <c r="BX8" s="142">
        <f t="shared" si="1"/>
        <v>0.22999999999999998</v>
      </c>
      <c r="BY8" s="142">
        <f t="shared" si="1"/>
        <v>2.5000000000000001E-2</v>
      </c>
      <c r="BZ8" s="142">
        <f t="shared" si="1"/>
        <v>0.2525</v>
      </c>
      <c r="CA8" s="142">
        <v>4.5567490969647597</v>
      </c>
      <c r="CB8" s="67">
        <v>193093.6597584</v>
      </c>
      <c r="CC8" s="142">
        <v>0</v>
      </c>
      <c r="CD8" s="142">
        <v>0</v>
      </c>
    </row>
    <row r="9" spans="1:82" s="142" customFormat="1" ht="14">
      <c r="A9" s="67" t="s">
        <v>331</v>
      </c>
      <c r="B9" s="129">
        <v>31.253530000000001</v>
      </c>
      <c r="C9" s="113">
        <v>80.709299999999999</v>
      </c>
      <c r="D9" s="114">
        <v>4607</v>
      </c>
      <c r="E9" s="130">
        <v>578.86651905415295</v>
      </c>
      <c r="F9" s="67">
        <v>8</v>
      </c>
      <c r="G9" s="112">
        <v>1.8</v>
      </c>
      <c r="H9" s="142">
        <v>1</v>
      </c>
      <c r="I9" s="142">
        <v>0</v>
      </c>
      <c r="J9" s="31">
        <v>7143668.8220822401</v>
      </c>
      <c r="K9" s="142">
        <v>0</v>
      </c>
      <c r="L9" s="130">
        <v>154.33510000000001</v>
      </c>
      <c r="M9" s="67">
        <v>111.60000000000001</v>
      </c>
      <c r="N9" s="67">
        <v>2010</v>
      </c>
      <c r="O9" s="142">
        <v>0.02</v>
      </c>
      <c r="P9" s="137">
        <v>67.400000000000006</v>
      </c>
      <c r="Q9" s="137">
        <v>0.44</v>
      </c>
      <c r="R9" s="137">
        <v>14.6</v>
      </c>
      <c r="S9" s="137">
        <v>4.8899999999999997</v>
      </c>
      <c r="T9" s="137">
        <v>0.1</v>
      </c>
      <c r="U9" s="137">
        <v>1.76</v>
      </c>
      <c r="V9" s="137">
        <v>3.91</v>
      </c>
      <c r="W9" s="137">
        <v>3.47</v>
      </c>
      <c r="X9" s="137">
        <v>2.2599999999999998</v>
      </c>
      <c r="Y9" s="137">
        <v>7.0000000000000007E-2</v>
      </c>
      <c r="Z9" s="137">
        <v>1.37</v>
      </c>
      <c r="AA9" s="67">
        <v>0</v>
      </c>
      <c r="AB9" s="112">
        <v>51.913886615066041</v>
      </c>
      <c r="AC9" s="137">
        <v>20</v>
      </c>
      <c r="AD9" s="137">
        <v>2.7</v>
      </c>
      <c r="AE9" s="137">
        <v>2.67</v>
      </c>
      <c r="AF9" s="137">
        <v>1.25</v>
      </c>
      <c r="AG9" s="137">
        <v>5.4</v>
      </c>
      <c r="AH9" s="67"/>
      <c r="AI9" s="137">
        <v>10</v>
      </c>
      <c r="AJ9" s="137">
        <v>2.2599999999999998</v>
      </c>
      <c r="AK9" s="137">
        <v>3.91</v>
      </c>
      <c r="AL9" s="137">
        <v>0.44</v>
      </c>
      <c r="AM9" s="137">
        <v>4.8899999999999997</v>
      </c>
      <c r="AN9" s="32">
        <v>55.683791069503499</v>
      </c>
      <c r="AO9" s="130">
        <v>1.0000000000000001E-5</v>
      </c>
      <c r="AP9" s="130">
        <v>1.0000000000000001E-5</v>
      </c>
      <c r="AQ9" s="130">
        <v>0.1</v>
      </c>
      <c r="AR9" s="141">
        <v>0</v>
      </c>
      <c r="AS9" s="141">
        <v>0.1</v>
      </c>
      <c r="AT9" s="141">
        <v>0.1</v>
      </c>
      <c r="AU9" s="141">
        <v>0.1</v>
      </c>
      <c r="AV9" s="141">
        <v>0</v>
      </c>
      <c r="AW9" s="142">
        <v>407414.00476160698</v>
      </c>
      <c r="AX9" s="141">
        <v>0</v>
      </c>
      <c r="AY9" s="141">
        <v>0</v>
      </c>
      <c r="AZ9" s="141">
        <v>3.6</v>
      </c>
      <c r="BA9" s="141">
        <v>0</v>
      </c>
      <c r="BB9" s="141">
        <v>0.02</v>
      </c>
      <c r="BC9" s="142">
        <f t="shared" si="0"/>
        <v>3.3700000000000006</v>
      </c>
      <c r="BD9" s="142">
        <f t="shared" si="0"/>
        <v>2.2000000000000002E-2</v>
      </c>
      <c r="BE9" s="142">
        <f t="shared" si="0"/>
        <v>0.73</v>
      </c>
      <c r="BF9" s="142">
        <f t="shared" si="0"/>
        <v>0.2445</v>
      </c>
      <c r="BG9" s="142">
        <f t="shared" si="0"/>
        <v>5.000000000000001E-3</v>
      </c>
      <c r="BH9" s="142">
        <f t="shared" si="0"/>
        <v>8.8000000000000009E-2</v>
      </c>
      <c r="BI9" s="142">
        <f t="shared" si="0"/>
        <v>0.19550000000000001</v>
      </c>
      <c r="BJ9" s="142">
        <f t="shared" si="0"/>
        <v>0.17350000000000002</v>
      </c>
      <c r="BK9" s="142">
        <f t="shared" si="0"/>
        <v>0.11299999999999999</v>
      </c>
      <c r="BL9" s="142">
        <f t="shared" si="0"/>
        <v>3.5000000000000005E-3</v>
      </c>
      <c r="BM9" s="142">
        <f t="shared" si="0"/>
        <v>6.8500000000000005E-2</v>
      </c>
      <c r="BN9" s="142">
        <f t="shared" si="0"/>
        <v>0</v>
      </c>
      <c r="BO9" s="142">
        <f t="shared" si="0"/>
        <v>2.595694330753302</v>
      </c>
      <c r="BP9" s="142">
        <f t="shared" si="0"/>
        <v>1</v>
      </c>
      <c r="BQ9" s="142">
        <f t="shared" si="0"/>
        <v>0.13500000000000001</v>
      </c>
      <c r="BR9" s="142">
        <f t="shared" si="0"/>
        <v>0.13350000000000001</v>
      </c>
      <c r="BS9" s="142">
        <f t="shared" si="1"/>
        <v>6.25E-2</v>
      </c>
      <c r="BT9" s="142">
        <f t="shared" si="1"/>
        <v>0.27</v>
      </c>
      <c r="BU9" s="142">
        <f t="shared" si="1"/>
        <v>0</v>
      </c>
      <c r="BV9" s="142">
        <f t="shared" si="1"/>
        <v>0.5</v>
      </c>
      <c r="BW9" s="142">
        <f t="shared" si="1"/>
        <v>0.11299999999999999</v>
      </c>
      <c r="BX9" s="142">
        <f t="shared" si="1"/>
        <v>0.19550000000000001</v>
      </c>
      <c r="BY9" s="142">
        <f t="shared" si="1"/>
        <v>2.2000000000000002E-2</v>
      </c>
      <c r="BZ9" s="142">
        <f t="shared" si="1"/>
        <v>0.2445</v>
      </c>
      <c r="CA9" s="142">
        <v>5.1381829348089703</v>
      </c>
      <c r="CB9" s="67">
        <v>936561.05166218698</v>
      </c>
      <c r="CC9" s="142">
        <v>0</v>
      </c>
      <c r="CD9" s="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7"/>
  <sheetViews>
    <sheetView workbookViewId="0">
      <selection activeCell="E14" sqref="E14"/>
    </sheetView>
    <sheetView workbookViewId="1"/>
  </sheetViews>
  <sheetFormatPr baseColWidth="10" defaultRowHeight="12" x14ac:dyDescent="0"/>
  <sheetData>
    <row r="1" spans="1:82" s="142" customFormat="1">
      <c r="A1" s="137"/>
      <c r="B1" s="137">
        <v>1</v>
      </c>
      <c r="C1" s="137">
        <v>2</v>
      </c>
      <c r="D1" s="137">
        <v>3</v>
      </c>
      <c r="E1" s="137">
        <v>4</v>
      </c>
      <c r="F1" s="137">
        <v>5</v>
      </c>
      <c r="G1" s="137">
        <v>6</v>
      </c>
      <c r="H1" s="137">
        <v>7</v>
      </c>
      <c r="I1" s="137">
        <v>8</v>
      </c>
      <c r="J1" s="137">
        <v>9</v>
      </c>
      <c r="K1" s="137">
        <v>10</v>
      </c>
      <c r="L1" s="137">
        <v>11</v>
      </c>
      <c r="M1" s="137">
        <v>12</v>
      </c>
      <c r="N1" s="137">
        <v>13</v>
      </c>
      <c r="O1" s="137">
        <v>14</v>
      </c>
      <c r="P1" s="137">
        <v>15</v>
      </c>
      <c r="Q1" s="137">
        <v>16</v>
      </c>
      <c r="R1" s="137">
        <v>17</v>
      </c>
      <c r="S1" s="137">
        <v>18</v>
      </c>
      <c r="T1" s="137">
        <v>19</v>
      </c>
      <c r="U1" s="137">
        <v>20</v>
      </c>
      <c r="V1" s="137">
        <v>21</v>
      </c>
      <c r="W1" s="137">
        <v>22</v>
      </c>
      <c r="X1" s="137">
        <v>23</v>
      </c>
      <c r="Y1" s="137">
        <v>24</v>
      </c>
      <c r="Z1" s="137">
        <v>25</v>
      </c>
      <c r="AA1" s="137">
        <v>26</v>
      </c>
      <c r="AB1" s="137">
        <v>27</v>
      </c>
      <c r="AC1" s="137">
        <v>28</v>
      </c>
      <c r="AD1" s="137">
        <v>29</v>
      </c>
      <c r="AE1" s="137">
        <v>30</v>
      </c>
      <c r="AF1" s="137">
        <v>31</v>
      </c>
      <c r="AG1" s="137">
        <v>32</v>
      </c>
      <c r="AH1" s="137">
        <v>33</v>
      </c>
      <c r="AI1" s="137">
        <v>34</v>
      </c>
      <c r="AJ1" s="137">
        <v>35</v>
      </c>
      <c r="AK1" s="137">
        <v>36</v>
      </c>
      <c r="AL1" s="137">
        <v>37</v>
      </c>
      <c r="AM1" s="137">
        <v>38</v>
      </c>
      <c r="AN1" s="137">
        <v>39</v>
      </c>
      <c r="AO1" s="138">
        <v>40</v>
      </c>
      <c r="AP1" s="138">
        <v>41</v>
      </c>
      <c r="AQ1" s="138">
        <v>42</v>
      </c>
      <c r="AR1" s="138">
        <v>43</v>
      </c>
      <c r="AS1" s="138">
        <v>44</v>
      </c>
      <c r="AT1" s="138">
        <v>45</v>
      </c>
      <c r="AU1" s="138">
        <v>46</v>
      </c>
      <c r="AV1" s="138">
        <v>47</v>
      </c>
      <c r="AW1" s="138">
        <v>48</v>
      </c>
      <c r="AX1" s="138">
        <v>49</v>
      </c>
      <c r="AY1" s="138">
        <v>50</v>
      </c>
      <c r="AZ1" s="138">
        <v>51</v>
      </c>
      <c r="BA1" s="138">
        <v>52</v>
      </c>
      <c r="BB1" s="138">
        <v>53</v>
      </c>
      <c r="BC1" s="138">
        <v>54</v>
      </c>
      <c r="BD1" s="138">
        <v>55</v>
      </c>
      <c r="BE1" s="138">
        <v>56</v>
      </c>
      <c r="BF1" s="138">
        <v>57</v>
      </c>
      <c r="BG1" s="138">
        <v>58</v>
      </c>
      <c r="BH1" s="138">
        <v>59</v>
      </c>
      <c r="BI1" s="138">
        <v>60</v>
      </c>
      <c r="BJ1" s="138">
        <v>61</v>
      </c>
      <c r="BK1" s="138">
        <v>62</v>
      </c>
      <c r="BL1" s="138">
        <v>63</v>
      </c>
      <c r="BM1" s="138">
        <v>64</v>
      </c>
      <c r="BN1" s="138">
        <v>65</v>
      </c>
      <c r="BO1" s="138">
        <v>66</v>
      </c>
      <c r="BP1" s="138">
        <v>67</v>
      </c>
      <c r="BQ1" s="138">
        <v>68</v>
      </c>
      <c r="BR1" s="138">
        <v>69</v>
      </c>
      <c r="BS1" s="138">
        <v>70</v>
      </c>
      <c r="BT1" s="138">
        <v>71</v>
      </c>
      <c r="BU1" s="138">
        <v>72</v>
      </c>
      <c r="BV1" s="138">
        <v>73</v>
      </c>
      <c r="BW1" s="138">
        <v>74</v>
      </c>
      <c r="BX1" s="138">
        <v>75</v>
      </c>
      <c r="BY1" s="138">
        <v>76</v>
      </c>
      <c r="BZ1" s="138">
        <v>77</v>
      </c>
      <c r="CA1" s="138">
        <v>78</v>
      </c>
      <c r="CB1" s="138">
        <v>79</v>
      </c>
      <c r="CC1" s="138">
        <v>80</v>
      </c>
      <c r="CD1" s="138">
        <v>81</v>
      </c>
    </row>
    <row r="2" spans="1:82" s="142" customFormat="1" ht="14">
      <c r="A2" s="139" t="s">
        <v>139</v>
      </c>
      <c r="B2" s="139" t="s">
        <v>260</v>
      </c>
      <c r="C2" s="139" t="s">
        <v>261</v>
      </c>
      <c r="D2" s="139" t="s">
        <v>262</v>
      </c>
      <c r="E2" s="139" t="s">
        <v>34</v>
      </c>
      <c r="F2" s="139" t="s">
        <v>259</v>
      </c>
      <c r="G2" s="139" t="s">
        <v>336</v>
      </c>
      <c r="H2" s="139" t="s">
        <v>263</v>
      </c>
      <c r="I2" s="139" t="s">
        <v>257</v>
      </c>
      <c r="J2" s="139" t="s">
        <v>255</v>
      </c>
      <c r="K2" s="139" t="s">
        <v>256</v>
      </c>
      <c r="L2" s="140" t="s">
        <v>264</v>
      </c>
      <c r="M2" s="140" t="s">
        <v>297</v>
      </c>
      <c r="N2" s="139" t="s">
        <v>43</v>
      </c>
      <c r="O2" s="139" t="s">
        <v>258</v>
      </c>
      <c r="P2" s="139" t="s">
        <v>265</v>
      </c>
      <c r="Q2" s="139" t="s">
        <v>271</v>
      </c>
      <c r="R2" s="139" t="s">
        <v>272</v>
      </c>
      <c r="S2" s="139" t="s">
        <v>273</v>
      </c>
      <c r="T2" s="139" t="s">
        <v>274</v>
      </c>
      <c r="U2" s="139" t="s">
        <v>275</v>
      </c>
      <c r="V2" s="139" t="s">
        <v>276</v>
      </c>
      <c r="W2" s="139" t="s">
        <v>277</v>
      </c>
      <c r="X2" s="139" t="s">
        <v>279</v>
      </c>
      <c r="Y2" s="139" t="s">
        <v>280</v>
      </c>
      <c r="Z2" s="139" t="s">
        <v>56</v>
      </c>
      <c r="AA2" s="139" t="s">
        <v>281</v>
      </c>
      <c r="AB2" s="139" t="s">
        <v>283</v>
      </c>
      <c r="AC2" s="139" t="s">
        <v>285</v>
      </c>
      <c r="AD2" s="139" t="s">
        <v>286</v>
      </c>
      <c r="AE2" s="139" t="s">
        <v>287</v>
      </c>
      <c r="AF2" s="139" t="s">
        <v>288</v>
      </c>
      <c r="AG2" s="139" t="s">
        <v>289</v>
      </c>
      <c r="AH2" s="139" t="s">
        <v>290</v>
      </c>
      <c r="AI2" s="139" t="s">
        <v>291</v>
      </c>
      <c r="AJ2" s="139" t="s">
        <v>292</v>
      </c>
      <c r="AK2" s="139" t="s">
        <v>293</v>
      </c>
      <c r="AL2" s="139" t="s">
        <v>294</v>
      </c>
      <c r="AM2" s="139" t="s">
        <v>295</v>
      </c>
      <c r="AN2" s="139" t="s">
        <v>296</v>
      </c>
      <c r="AO2" s="139" t="s">
        <v>260</v>
      </c>
      <c r="AP2" s="139" t="s">
        <v>261</v>
      </c>
      <c r="AQ2" s="139" t="s">
        <v>262</v>
      </c>
      <c r="AR2" s="139" t="s">
        <v>34</v>
      </c>
      <c r="AS2" s="139" t="s">
        <v>259</v>
      </c>
      <c r="AT2" s="139" t="s">
        <v>207</v>
      </c>
      <c r="AU2" s="139" t="s">
        <v>263</v>
      </c>
      <c r="AV2" s="139" t="s">
        <v>257</v>
      </c>
      <c r="AW2" s="139" t="s">
        <v>255</v>
      </c>
      <c r="AX2" s="139" t="s">
        <v>256</v>
      </c>
      <c r="AY2" s="139" t="s">
        <v>264</v>
      </c>
      <c r="AZ2" s="139" t="s">
        <v>297</v>
      </c>
      <c r="BA2" s="139" t="s">
        <v>43</v>
      </c>
      <c r="BB2" s="139" t="s">
        <v>258</v>
      </c>
      <c r="BC2" s="139" t="s">
        <v>265</v>
      </c>
      <c r="BD2" s="139" t="s">
        <v>271</v>
      </c>
      <c r="BE2" s="139" t="s">
        <v>272</v>
      </c>
      <c r="BF2" s="139" t="s">
        <v>273</v>
      </c>
      <c r="BG2" s="139" t="s">
        <v>274</v>
      </c>
      <c r="BH2" s="139" t="s">
        <v>275</v>
      </c>
      <c r="BI2" s="139" t="s">
        <v>276</v>
      </c>
      <c r="BJ2" s="139" t="s">
        <v>277</v>
      </c>
      <c r="BK2" s="139" t="s">
        <v>279</v>
      </c>
      <c r="BL2" s="139" t="s">
        <v>280</v>
      </c>
      <c r="BM2" s="139" t="s">
        <v>56</v>
      </c>
      <c r="BN2" s="139" t="s">
        <v>281</v>
      </c>
      <c r="BO2" s="139" t="s">
        <v>283</v>
      </c>
      <c r="BP2" s="139" t="s">
        <v>285</v>
      </c>
      <c r="BQ2" s="139" t="s">
        <v>286</v>
      </c>
      <c r="BR2" s="139" t="s">
        <v>287</v>
      </c>
      <c r="BS2" s="139" t="s">
        <v>288</v>
      </c>
      <c r="BT2" s="139" t="s">
        <v>289</v>
      </c>
      <c r="BU2" s="139" t="s">
        <v>290</v>
      </c>
      <c r="BV2" s="139" t="s">
        <v>291</v>
      </c>
      <c r="BW2" s="139" t="s">
        <v>292</v>
      </c>
      <c r="BX2" s="139" t="s">
        <v>293</v>
      </c>
      <c r="BY2" s="139" t="s">
        <v>294</v>
      </c>
      <c r="BZ2" s="139" t="s">
        <v>295</v>
      </c>
      <c r="CA2" s="139" t="s">
        <v>296</v>
      </c>
      <c r="CB2" s="139" t="s">
        <v>109</v>
      </c>
      <c r="CC2" s="139" t="s">
        <v>337</v>
      </c>
      <c r="CD2" s="139" t="s">
        <v>338</v>
      </c>
    </row>
    <row r="3" spans="1:82" s="142" customFormat="1" ht="14">
      <c r="A3" s="139" t="s">
        <v>309</v>
      </c>
      <c r="B3" s="139" t="s">
        <v>314</v>
      </c>
      <c r="C3" s="139" t="s">
        <v>314</v>
      </c>
      <c r="D3" s="139" t="s">
        <v>165</v>
      </c>
      <c r="E3" s="139" t="s">
        <v>113</v>
      </c>
      <c r="F3" s="139" t="s">
        <v>114</v>
      </c>
      <c r="G3" s="139" t="s">
        <v>313</v>
      </c>
      <c r="H3" s="139" t="s">
        <v>116</v>
      </c>
      <c r="I3" s="139" t="s">
        <v>117</v>
      </c>
      <c r="J3" s="139" t="s">
        <v>310</v>
      </c>
      <c r="K3" s="139" t="s">
        <v>311</v>
      </c>
      <c r="L3" s="140" t="s">
        <v>315</v>
      </c>
      <c r="M3" s="140" t="s">
        <v>315</v>
      </c>
      <c r="N3" s="139" t="s">
        <v>320</v>
      </c>
      <c r="O3" s="139" t="s">
        <v>339</v>
      </c>
      <c r="P3" s="139" t="s">
        <v>340</v>
      </c>
      <c r="Q3" s="139" t="s">
        <v>340</v>
      </c>
      <c r="R3" s="139" t="s">
        <v>340</v>
      </c>
      <c r="S3" s="139" t="s">
        <v>340</v>
      </c>
      <c r="T3" s="139" t="s">
        <v>340</v>
      </c>
      <c r="U3" s="139" t="s">
        <v>340</v>
      </c>
      <c r="V3" s="139" t="s">
        <v>340</v>
      </c>
      <c r="W3" s="139" t="s">
        <v>340</v>
      </c>
      <c r="X3" s="139" t="s">
        <v>340</v>
      </c>
      <c r="Y3" s="139" t="s">
        <v>340</v>
      </c>
      <c r="Z3" s="139" t="s">
        <v>340</v>
      </c>
      <c r="AA3" s="139" t="s">
        <v>340</v>
      </c>
      <c r="AB3" s="139" t="s">
        <v>317</v>
      </c>
      <c r="AC3" s="139" t="s">
        <v>317</v>
      </c>
      <c r="AD3" s="139" t="s">
        <v>317</v>
      </c>
      <c r="AE3" s="139" t="s">
        <v>317</v>
      </c>
      <c r="AF3" s="139" t="s">
        <v>317</v>
      </c>
      <c r="AG3" s="139" t="s">
        <v>317</v>
      </c>
      <c r="AH3" s="139" t="s">
        <v>317</v>
      </c>
      <c r="AI3" s="139" t="s">
        <v>317</v>
      </c>
      <c r="AJ3" s="139" t="s">
        <v>318</v>
      </c>
      <c r="AK3" s="139" t="s">
        <v>318</v>
      </c>
      <c r="AL3" s="139" t="s">
        <v>318</v>
      </c>
      <c r="AM3" s="139" t="s">
        <v>318</v>
      </c>
      <c r="AN3" s="139" t="s">
        <v>319</v>
      </c>
      <c r="AO3" s="139" t="s">
        <v>314</v>
      </c>
      <c r="AP3" s="139" t="s">
        <v>314</v>
      </c>
      <c r="AQ3" s="139" t="s">
        <v>165</v>
      </c>
      <c r="AR3" s="139" t="s">
        <v>113</v>
      </c>
      <c r="AS3" s="139" t="s">
        <v>114</v>
      </c>
      <c r="AT3" s="139" t="s">
        <v>313</v>
      </c>
      <c r="AU3" s="139" t="s">
        <v>116</v>
      </c>
      <c r="AV3" s="139" t="s">
        <v>117</v>
      </c>
      <c r="AW3" s="139" t="s">
        <v>310</v>
      </c>
      <c r="AX3" s="139" t="s">
        <v>311</v>
      </c>
      <c r="AY3" s="139" t="s">
        <v>315</v>
      </c>
      <c r="AZ3" s="139" t="s">
        <v>315</v>
      </c>
      <c r="BA3" s="139" t="s">
        <v>320</v>
      </c>
      <c r="BB3" s="139" t="s">
        <v>339</v>
      </c>
      <c r="BC3" s="139" t="s">
        <v>340</v>
      </c>
      <c r="BD3" s="139" t="s">
        <v>340</v>
      </c>
      <c r="BE3" s="139" t="s">
        <v>340</v>
      </c>
      <c r="BF3" s="139" t="s">
        <v>340</v>
      </c>
      <c r="BG3" s="139" t="s">
        <v>340</v>
      </c>
      <c r="BH3" s="139" t="s">
        <v>340</v>
      </c>
      <c r="BI3" s="139" t="s">
        <v>340</v>
      </c>
      <c r="BJ3" s="139" t="s">
        <v>340</v>
      </c>
      <c r="BK3" s="139" t="s">
        <v>340</v>
      </c>
      <c r="BL3" s="139" t="s">
        <v>340</v>
      </c>
      <c r="BM3" s="139" t="s">
        <v>340</v>
      </c>
      <c r="BN3" s="139" t="s">
        <v>340</v>
      </c>
      <c r="BO3" s="139" t="s">
        <v>317</v>
      </c>
      <c r="BP3" s="139" t="s">
        <v>317</v>
      </c>
      <c r="BQ3" s="139" t="s">
        <v>317</v>
      </c>
      <c r="BR3" s="139" t="s">
        <v>317</v>
      </c>
      <c r="BS3" s="139" t="s">
        <v>317</v>
      </c>
      <c r="BT3" s="139" t="s">
        <v>317</v>
      </c>
      <c r="BU3" s="139" t="s">
        <v>317</v>
      </c>
      <c r="BV3" s="139" t="s">
        <v>317</v>
      </c>
      <c r="BW3" s="139" t="s">
        <v>318</v>
      </c>
      <c r="BX3" s="139" t="s">
        <v>318</v>
      </c>
      <c r="BY3" s="139" t="s">
        <v>318</v>
      </c>
      <c r="BZ3" s="139" t="s">
        <v>318</v>
      </c>
      <c r="CA3" s="139" t="s">
        <v>319</v>
      </c>
      <c r="CB3" s="139" t="s">
        <v>341</v>
      </c>
      <c r="CC3" s="139" t="s">
        <v>342</v>
      </c>
      <c r="CD3" s="139" t="s">
        <v>342</v>
      </c>
    </row>
    <row r="4" spans="1:82" s="142" customFormat="1" ht="14">
      <c r="A4" s="67" t="s">
        <v>332</v>
      </c>
      <c r="B4" s="129">
        <v>31.2544</v>
      </c>
      <c r="C4" s="113">
        <v>80.708060000000003</v>
      </c>
      <c r="D4" s="114">
        <v>4601</v>
      </c>
      <c r="E4" s="130">
        <v>578.86651905415295</v>
      </c>
      <c r="F4" s="130">
        <v>1</v>
      </c>
      <c r="G4" s="112">
        <v>1.8</v>
      </c>
      <c r="H4" s="142">
        <v>1</v>
      </c>
      <c r="I4" s="142">
        <v>0</v>
      </c>
      <c r="J4" s="142">
        <v>2955070.50859277</v>
      </c>
      <c r="K4" s="142">
        <v>0</v>
      </c>
      <c r="L4" s="130">
        <v>154.33510000000001</v>
      </c>
      <c r="M4" s="67">
        <v>228.6</v>
      </c>
      <c r="N4" s="142">
        <v>2010</v>
      </c>
      <c r="O4" s="142">
        <v>0.02</v>
      </c>
      <c r="P4" s="137">
        <v>59.6</v>
      </c>
      <c r="Q4" s="137">
        <v>0.73</v>
      </c>
      <c r="R4" s="137">
        <v>16.600000000000001</v>
      </c>
      <c r="S4" s="137">
        <v>7.24</v>
      </c>
      <c r="T4" s="137">
        <v>0.14000000000000001</v>
      </c>
      <c r="U4" s="137">
        <v>2.5499999999999998</v>
      </c>
      <c r="V4" s="137">
        <v>5.44</v>
      </c>
      <c r="W4" s="137">
        <v>3.8</v>
      </c>
      <c r="X4" s="137">
        <v>1.58</v>
      </c>
      <c r="Y4" s="137">
        <v>0.15</v>
      </c>
      <c r="Z4" s="137">
        <v>2.2400000000000002</v>
      </c>
      <c r="AA4" s="67">
        <v>0</v>
      </c>
      <c r="AB4" s="112">
        <v>48.7411964309875</v>
      </c>
      <c r="AC4" s="142">
        <v>10</v>
      </c>
      <c r="AD4" s="142">
        <v>3</v>
      </c>
      <c r="AE4" s="142">
        <v>3.32</v>
      </c>
      <c r="AF4" s="142">
        <v>1.32</v>
      </c>
      <c r="AG4" s="142">
        <v>6</v>
      </c>
      <c r="AH4" s="142">
        <v>0</v>
      </c>
      <c r="AI4" s="142">
        <v>10</v>
      </c>
      <c r="AJ4" s="142">
        <v>1.58</v>
      </c>
      <c r="AK4" s="142">
        <v>5.44</v>
      </c>
      <c r="AL4" s="142">
        <v>0.73</v>
      </c>
      <c r="AM4" s="142">
        <v>7.24</v>
      </c>
      <c r="AN4" s="142">
        <v>56.7468603388308</v>
      </c>
      <c r="AO4" s="130">
        <v>1.0000000000000001E-5</v>
      </c>
      <c r="AP4" s="130">
        <v>1.0000000000000001E-5</v>
      </c>
      <c r="AQ4" s="130">
        <v>0.1</v>
      </c>
      <c r="AR4" s="141">
        <v>0</v>
      </c>
      <c r="AS4" s="141">
        <v>0.1</v>
      </c>
      <c r="AT4" s="141">
        <v>0.1</v>
      </c>
      <c r="AU4" s="141">
        <v>0.1</v>
      </c>
      <c r="AV4" s="141">
        <v>0</v>
      </c>
      <c r="AW4" s="142">
        <v>144442.93476510499</v>
      </c>
      <c r="AX4" s="141">
        <v>0</v>
      </c>
      <c r="AY4" s="141">
        <v>0</v>
      </c>
      <c r="AZ4" s="141">
        <v>3.6</v>
      </c>
      <c r="BA4" s="141">
        <v>0</v>
      </c>
      <c r="BB4" s="141">
        <v>0.02</v>
      </c>
      <c r="BC4" s="142">
        <f t="shared" ref="BC4:BR7" si="0">0.05 * P4</f>
        <v>2.9800000000000004</v>
      </c>
      <c r="BD4" s="142">
        <f t="shared" si="0"/>
        <v>3.6499999999999998E-2</v>
      </c>
      <c r="BE4" s="142">
        <f t="shared" si="0"/>
        <v>0.83000000000000007</v>
      </c>
      <c r="BF4" s="142">
        <f t="shared" si="0"/>
        <v>0.36200000000000004</v>
      </c>
      <c r="BG4" s="142">
        <f t="shared" si="0"/>
        <v>7.000000000000001E-3</v>
      </c>
      <c r="BH4" s="142">
        <f t="shared" si="0"/>
        <v>0.1275</v>
      </c>
      <c r="BI4" s="142">
        <f t="shared" si="0"/>
        <v>0.27200000000000002</v>
      </c>
      <c r="BJ4" s="142">
        <f t="shared" si="0"/>
        <v>0.19</v>
      </c>
      <c r="BK4" s="142">
        <f t="shared" si="0"/>
        <v>7.9000000000000015E-2</v>
      </c>
      <c r="BL4" s="142">
        <f t="shared" si="0"/>
        <v>7.4999999999999997E-3</v>
      </c>
      <c r="BM4" s="142">
        <f t="shared" si="0"/>
        <v>0.11200000000000002</v>
      </c>
      <c r="BN4" s="142">
        <f t="shared" si="0"/>
        <v>0</v>
      </c>
      <c r="BO4" s="142">
        <f t="shared" si="0"/>
        <v>2.4370598215493753</v>
      </c>
      <c r="BP4" s="142">
        <f t="shared" si="0"/>
        <v>0.5</v>
      </c>
      <c r="BQ4" s="142">
        <f t="shared" si="0"/>
        <v>0.15000000000000002</v>
      </c>
      <c r="BR4" s="142">
        <f t="shared" si="0"/>
        <v>0.16600000000000001</v>
      </c>
      <c r="BS4" s="142">
        <f t="shared" ref="BS4:BZ7" si="1">0.05 * AF4</f>
        <v>6.6000000000000003E-2</v>
      </c>
      <c r="BT4" s="142">
        <f t="shared" si="1"/>
        <v>0.30000000000000004</v>
      </c>
      <c r="BU4" s="142">
        <f t="shared" si="1"/>
        <v>0</v>
      </c>
      <c r="BV4" s="142">
        <f t="shared" si="1"/>
        <v>0.5</v>
      </c>
      <c r="BW4" s="142">
        <f t="shared" si="1"/>
        <v>7.9000000000000015E-2</v>
      </c>
      <c r="BX4" s="142">
        <f t="shared" si="1"/>
        <v>0.27200000000000002</v>
      </c>
      <c r="BY4" s="142">
        <f t="shared" si="1"/>
        <v>3.6499999999999998E-2</v>
      </c>
      <c r="BZ4" s="142">
        <f t="shared" si="1"/>
        <v>0.36200000000000004</v>
      </c>
      <c r="CA4" s="142">
        <v>5.3252541580671897</v>
      </c>
      <c r="CB4" s="67">
        <v>155575.338769839</v>
      </c>
      <c r="CC4" s="142">
        <v>0</v>
      </c>
      <c r="CD4" s="142">
        <v>0</v>
      </c>
    </row>
    <row r="5" spans="1:82" s="142" customFormat="1" ht="14">
      <c r="A5" s="67" t="s">
        <v>333</v>
      </c>
      <c r="B5" s="129">
        <v>31.2544</v>
      </c>
      <c r="C5" s="113">
        <v>80.708060000000003</v>
      </c>
      <c r="D5" s="114">
        <v>4601</v>
      </c>
      <c r="E5" s="130">
        <v>578.86651905415295</v>
      </c>
      <c r="F5" s="130">
        <v>1</v>
      </c>
      <c r="G5" s="112">
        <v>1.8</v>
      </c>
      <c r="H5" s="142">
        <v>1</v>
      </c>
      <c r="I5" s="142">
        <v>0</v>
      </c>
      <c r="J5" s="142">
        <v>2960211.22202081</v>
      </c>
      <c r="K5" s="142">
        <v>0</v>
      </c>
      <c r="L5" s="130">
        <v>154.33510000000001</v>
      </c>
      <c r="M5" s="67">
        <v>144</v>
      </c>
      <c r="N5" s="142">
        <v>2010</v>
      </c>
      <c r="O5" s="142">
        <v>0.02</v>
      </c>
      <c r="P5" s="137">
        <v>57.8</v>
      </c>
      <c r="Q5" s="137">
        <v>0.81</v>
      </c>
      <c r="R5" s="137">
        <v>17.2</v>
      </c>
      <c r="S5" s="137">
        <v>8.0299999999999994</v>
      </c>
      <c r="T5" s="137">
        <v>0.14000000000000001</v>
      </c>
      <c r="U5" s="137">
        <v>3.28</v>
      </c>
      <c r="V5" s="137">
        <v>5.83</v>
      </c>
      <c r="W5" s="137">
        <v>3.52</v>
      </c>
      <c r="X5" s="137">
        <v>1.53</v>
      </c>
      <c r="Y5" s="137">
        <v>0.15</v>
      </c>
      <c r="Z5" s="137">
        <v>2.1</v>
      </c>
      <c r="AA5" s="67">
        <v>0</v>
      </c>
      <c r="AB5" s="112">
        <v>48.7411964309875</v>
      </c>
      <c r="AC5" s="142">
        <v>10</v>
      </c>
      <c r="AD5" s="142">
        <v>2.9</v>
      </c>
      <c r="AE5" s="142">
        <v>3.33</v>
      </c>
      <c r="AF5" s="142">
        <v>1.91</v>
      </c>
      <c r="AG5" s="142">
        <v>9.3000000000000007</v>
      </c>
      <c r="AH5" s="142">
        <v>0</v>
      </c>
      <c r="AI5" s="142">
        <v>10</v>
      </c>
      <c r="AJ5" s="142">
        <v>1.53</v>
      </c>
      <c r="AK5" s="142">
        <v>5.83</v>
      </c>
      <c r="AL5" s="142">
        <v>0.81</v>
      </c>
      <c r="AM5" s="142">
        <v>8.0299999999999994</v>
      </c>
      <c r="AN5" s="142">
        <v>38.143327230045799</v>
      </c>
      <c r="AO5" s="130">
        <v>1.0000000000000001E-5</v>
      </c>
      <c r="AP5" s="130">
        <v>1.0000000000000001E-5</v>
      </c>
      <c r="AQ5" s="130">
        <v>0.1</v>
      </c>
      <c r="AR5" s="141">
        <v>0</v>
      </c>
      <c r="AS5" s="141">
        <v>0.1</v>
      </c>
      <c r="AT5" s="141">
        <v>0.1</v>
      </c>
      <c r="AU5" s="141">
        <v>0.1</v>
      </c>
      <c r="AV5" s="141">
        <v>0</v>
      </c>
      <c r="AW5" s="142">
        <v>123044.634330268</v>
      </c>
      <c r="AX5" s="141">
        <v>0</v>
      </c>
      <c r="AY5" s="141">
        <v>0</v>
      </c>
      <c r="AZ5" s="141">
        <v>3.6</v>
      </c>
      <c r="BA5" s="141">
        <v>0</v>
      </c>
      <c r="BB5" s="141">
        <v>0.02</v>
      </c>
      <c r="BC5" s="142">
        <f t="shared" si="0"/>
        <v>2.89</v>
      </c>
      <c r="BD5" s="142">
        <f t="shared" si="0"/>
        <v>4.0500000000000008E-2</v>
      </c>
      <c r="BE5" s="142">
        <f t="shared" si="0"/>
        <v>0.86</v>
      </c>
      <c r="BF5" s="142">
        <f t="shared" si="0"/>
        <v>0.40149999999999997</v>
      </c>
      <c r="BG5" s="142">
        <f t="shared" si="0"/>
        <v>7.000000000000001E-3</v>
      </c>
      <c r="BH5" s="142">
        <f t="shared" si="0"/>
        <v>0.16400000000000001</v>
      </c>
      <c r="BI5" s="142">
        <f t="shared" si="0"/>
        <v>0.29150000000000004</v>
      </c>
      <c r="BJ5" s="142">
        <f t="shared" si="0"/>
        <v>0.17600000000000002</v>
      </c>
      <c r="BK5" s="142">
        <f t="shared" si="0"/>
        <v>7.6500000000000012E-2</v>
      </c>
      <c r="BL5" s="142">
        <f t="shared" si="0"/>
        <v>7.4999999999999997E-3</v>
      </c>
      <c r="BM5" s="142">
        <f t="shared" si="0"/>
        <v>0.10500000000000001</v>
      </c>
      <c r="BN5" s="142">
        <f t="shared" si="0"/>
        <v>0</v>
      </c>
      <c r="BO5" s="142">
        <f t="shared" si="0"/>
        <v>2.4370598215493753</v>
      </c>
      <c r="BP5" s="142">
        <f t="shared" si="0"/>
        <v>0.5</v>
      </c>
      <c r="BQ5" s="142">
        <f t="shared" si="0"/>
        <v>0.14499999999999999</v>
      </c>
      <c r="BR5" s="142">
        <f t="shared" si="0"/>
        <v>0.16650000000000001</v>
      </c>
      <c r="BS5" s="142">
        <f t="shared" si="1"/>
        <v>9.5500000000000002E-2</v>
      </c>
      <c r="BT5" s="142">
        <f t="shared" si="1"/>
        <v>0.46500000000000008</v>
      </c>
      <c r="BU5" s="142">
        <f t="shared" si="1"/>
        <v>0</v>
      </c>
      <c r="BV5" s="142">
        <f t="shared" si="1"/>
        <v>0.5</v>
      </c>
      <c r="BW5" s="142">
        <f t="shared" si="1"/>
        <v>7.6500000000000012E-2</v>
      </c>
      <c r="BX5" s="142">
        <f t="shared" si="1"/>
        <v>0.29150000000000004</v>
      </c>
      <c r="BY5" s="142">
        <f t="shared" si="1"/>
        <v>4.0500000000000008E-2</v>
      </c>
      <c r="BZ5" s="142">
        <f t="shared" si="1"/>
        <v>0.40149999999999997</v>
      </c>
      <c r="CA5" s="142">
        <v>9.0260466822029102</v>
      </c>
      <c r="CB5" s="67">
        <v>55080.339828962497</v>
      </c>
      <c r="CC5" s="142">
        <v>0</v>
      </c>
      <c r="CD5" s="142">
        <v>0</v>
      </c>
    </row>
    <row r="6" spans="1:82" s="142" customFormat="1" ht="14">
      <c r="A6" s="67" t="s">
        <v>334</v>
      </c>
      <c r="B6" s="129">
        <v>31.2544</v>
      </c>
      <c r="C6" s="113">
        <v>80.708060000000003</v>
      </c>
      <c r="D6" s="114">
        <v>4601</v>
      </c>
      <c r="E6" s="130">
        <v>578.86651905415295</v>
      </c>
      <c r="F6" s="130">
        <v>1</v>
      </c>
      <c r="G6" s="112">
        <v>1.8</v>
      </c>
      <c r="H6" s="142">
        <v>1</v>
      </c>
      <c r="I6" s="142">
        <v>0</v>
      </c>
      <c r="J6" s="142">
        <v>3100638.9324037698</v>
      </c>
      <c r="K6" s="142">
        <v>0</v>
      </c>
      <c r="L6" s="130">
        <v>154.33510000000001</v>
      </c>
      <c r="M6" s="67">
        <v>109.8</v>
      </c>
      <c r="N6" s="142">
        <v>2010</v>
      </c>
      <c r="O6" s="142">
        <v>0.02</v>
      </c>
      <c r="P6" s="137">
        <v>57.6</v>
      </c>
      <c r="Q6" s="137">
        <v>0.82</v>
      </c>
      <c r="R6" s="137">
        <v>16.899999999999999</v>
      </c>
      <c r="S6" s="137">
        <v>7.92</v>
      </c>
      <c r="T6" s="137">
        <v>0.16</v>
      </c>
      <c r="U6" s="137">
        <v>3.04</v>
      </c>
      <c r="V6" s="137">
        <v>6.07</v>
      </c>
      <c r="W6" s="137">
        <v>3.58</v>
      </c>
      <c r="X6" s="137">
        <v>1.33</v>
      </c>
      <c r="Y6" s="137">
        <v>0.14000000000000001</v>
      </c>
      <c r="Z6" s="137">
        <v>2.3199999999999998</v>
      </c>
      <c r="AA6" s="67">
        <v>0</v>
      </c>
      <c r="AB6" s="112">
        <v>48.7411964309875</v>
      </c>
      <c r="AC6" s="142">
        <v>10</v>
      </c>
      <c r="AD6" s="142">
        <v>3.1</v>
      </c>
      <c r="AE6" s="142">
        <v>3.43</v>
      </c>
      <c r="AF6" s="142">
        <v>1.1399999999999999</v>
      </c>
      <c r="AG6" s="142">
        <v>5.7</v>
      </c>
      <c r="AH6" s="142">
        <v>0</v>
      </c>
      <c r="AI6" s="142">
        <v>10</v>
      </c>
      <c r="AJ6" s="142">
        <v>1.33</v>
      </c>
      <c r="AK6" s="142">
        <v>6.07</v>
      </c>
      <c r="AL6" s="142">
        <v>0.82</v>
      </c>
      <c r="AM6" s="142">
        <v>7.92</v>
      </c>
      <c r="AN6" s="142">
        <v>56.175379246226797</v>
      </c>
      <c r="AO6" s="130">
        <v>1.0000000000000001E-5</v>
      </c>
      <c r="AP6" s="130">
        <v>1.0000000000000001E-5</v>
      </c>
      <c r="AQ6" s="130">
        <v>0.1</v>
      </c>
      <c r="AR6" s="141">
        <v>0</v>
      </c>
      <c r="AS6" s="141">
        <v>0.1</v>
      </c>
      <c r="AT6" s="141">
        <v>0.1</v>
      </c>
      <c r="AU6" s="141">
        <v>0.1</v>
      </c>
      <c r="AV6" s="141">
        <v>0</v>
      </c>
      <c r="AW6" s="142">
        <v>131140.15572365501</v>
      </c>
      <c r="AX6" s="141">
        <v>0</v>
      </c>
      <c r="AY6" s="141">
        <v>0</v>
      </c>
      <c r="AZ6" s="141">
        <v>3.6</v>
      </c>
      <c r="BA6" s="141">
        <v>0</v>
      </c>
      <c r="BB6" s="141">
        <v>0.02</v>
      </c>
      <c r="BC6" s="142">
        <f t="shared" si="0"/>
        <v>2.8800000000000003</v>
      </c>
      <c r="BD6" s="142">
        <f t="shared" si="0"/>
        <v>4.1000000000000002E-2</v>
      </c>
      <c r="BE6" s="142">
        <f t="shared" si="0"/>
        <v>0.84499999999999997</v>
      </c>
      <c r="BF6" s="142">
        <f t="shared" si="0"/>
        <v>0.39600000000000002</v>
      </c>
      <c r="BG6" s="142">
        <f t="shared" si="0"/>
        <v>8.0000000000000002E-3</v>
      </c>
      <c r="BH6" s="142">
        <f t="shared" si="0"/>
        <v>0.15200000000000002</v>
      </c>
      <c r="BI6" s="142">
        <f t="shared" si="0"/>
        <v>0.30350000000000005</v>
      </c>
      <c r="BJ6" s="142">
        <f t="shared" si="0"/>
        <v>0.17900000000000002</v>
      </c>
      <c r="BK6" s="142">
        <f t="shared" si="0"/>
        <v>6.6500000000000004E-2</v>
      </c>
      <c r="BL6" s="142">
        <f t="shared" si="0"/>
        <v>7.000000000000001E-3</v>
      </c>
      <c r="BM6" s="142">
        <f t="shared" si="0"/>
        <v>0.11599999999999999</v>
      </c>
      <c r="BN6" s="142">
        <f t="shared" si="0"/>
        <v>0</v>
      </c>
      <c r="BO6" s="142">
        <f t="shared" si="0"/>
        <v>2.4370598215493753</v>
      </c>
      <c r="BP6" s="142">
        <f t="shared" si="0"/>
        <v>0.5</v>
      </c>
      <c r="BQ6" s="142">
        <f t="shared" si="0"/>
        <v>0.15500000000000003</v>
      </c>
      <c r="BR6" s="142">
        <f t="shared" si="0"/>
        <v>0.17150000000000001</v>
      </c>
      <c r="BS6" s="142">
        <f t="shared" si="1"/>
        <v>5.6999999999999995E-2</v>
      </c>
      <c r="BT6" s="142">
        <f t="shared" si="1"/>
        <v>0.28500000000000003</v>
      </c>
      <c r="BU6" s="142">
        <f t="shared" si="1"/>
        <v>0</v>
      </c>
      <c r="BV6" s="142">
        <f t="shared" si="1"/>
        <v>0.5</v>
      </c>
      <c r="BW6" s="142">
        <f t="shared" si="1"/>
        <v>6.6500000000000004E-2</v>
      </c>
      <c r="BX6" s="142">
        <f t="shared" si="1"/>
        <v>0.30350000000000005</v>
      </c>
      <c r="BY6" s="142">
        <f t="shared" si="1"/>
        <v>4.1000000000000002E-2</v>
      </c>
      <c r="BZ6" s="142">
        <f t="shared" si="1"/>
        <v>0.39600000000000002</v>
      </c>
      <c r="CA6" s="142">
        <v>4.5309347398681501</v>
      </c>
      <c r="CB6" s="67">
        <v>77586.153872154493</v>
      </c>
      <c r="CC6" s="142">
        <v>0</v>
      </c>
      <c r="CD6" s="142">
        <v>0</v>
      </c>
    </row>
    <row r="7" spans="1:82" s="142" customFormat="1" ht="14">
      <c r="A7" s="67" t="s">
        <v>335</v>
      </c>
      <c r="B7" s="129">
        <v>31.2544</v>
      </c>
      <c r="C7" s="113">
        <v>80.708060000000003</v>
      </c>
      <c r="D7" s="114">
        <v>4601</v>
      </c>
      <c r="E7" s="130">
        <v>578.86651905415295</v>
      </c>
      <c r="F7" s="130">
        <v>1</v>
      </c>
      <c r="G7" s="112">
        <v>1.8</v>
      </c>
      <c r="H7" s="142">
        <v>1</v>
      </c>
      <c r="I7" s="142">
        <v>0</v>
      </c>
      <c r="J7" s="142">
        <v>2988165.9818629599</v>
      </c>
      <c r="K7" s="142">
        <v>0</v>
      </c>
      <c r="L7" s="130">
        <v>154.33510000000001</v>
      </c>
      <c r="M7" s="67">
        <v>91.8</v>
      </c>
      <c r="N7" s="142">
        <v>2010</v>
      </c>
      <c r="O7" s="142">
        <v>0.02</v>
      </c>
      <c r="P7" s="137">
        <v>59.7</v>
      </c>
      <c r="Q7" s="137">
        <v>0.7</v>
      </c>
      <c r="R7" s="137">
        <v>16.8</v>
      </c>
      <c r="S7" s="137">
        <v>7.6</v>
      </c>
      <c r="T7" s="137">
        <v>0.17</v>
      </c>
      <c r="U7" s="137">
        <v>2.8</v>
      </c>
      <c r="V7" s="137">
        <v>6.19</v>
      </c>
      <c r="W7" s="137">
        <v>3.58</v>
      </c>
      <c r="X7" s="137">
        <v>1.46</v>
      </c>
      <c r="Y7" s="137">
        <v>0.13</v>
      </c>
      <c r="Z7" s="137">
        <v>1.98</v>
      </c>
      <c r="AA7" s="67">
        <v>0</v>
      </c>
      <c r="AB7" s="112">
        <v>48.7411964309875</v>
      </c>
      <c r="AC7" s="142">
        <v>10</v>
      </c>
      <c r="AD7" s="142">
        <v>3.5</v>
      </c>
      <c r="AE7" s="142">
        <v>3.67</v>
      </c>
      <c r="AF7" s="142">
        <v>1.28</v>
      </c>
      <c r="AG7" s="142">
        <v>7.2</v>
      </c>
      <c r="AH7" s="142">
        <v>0</v>
      </c>
      <c r="AI7" s="142">
        <v>5</v>
      </c>
      <c r="AJ7" s="142">
        <v>1.46</v>
      </c>
      <c r="AK7" s="142">
        <v>6.19</v>
      </c>
      <c r="AL7" s="142">
        <v>0.7</v>
      </c>
      <c r="AM7" s="142">
        <v>7.6</v>
      </c>
      <c r="AN7" s="142">
        <v>43.899218908846599</v>
      </c>
      <c r="AO7" s="130">
        <v>1.0000000000000001E-5</v>
      </c>
      <c r="AP7" s="130">
        <v>1.0000000000000001E-5</v>
      </c>
      <c r="AQ7" s="130">
        <v>0.1</v>
      </c>
      <c r="AR7" s="141">
        <v>0</v>
      </c>
      <c r="AS7" s="141">
        <v>0.1</v>
      </c>
      <c r="AT7" s="141">
        <v>0.1</v>
      </c>
      <c r="AU7" s="141">
        <v>0.1</v>
      </c>
      <c r="AV7" s="141">
        <v>0</v>
      </c>
      <c r="AW7" s="142">
        <v>402349.001820134</v>
      </c>
      <c r="AX7" s="141">
        <v>0</v>
      </c>
      <c r="AY7" s="141">
        <v>0</v>
      </c>
      <c r="AZ7" s="141">
        <v>3.6</v>
      </c>
      <c r="BA7" s="141">
        <v>0</v>
      </c>
      <c r="BB7" s="141">
        <v>0.02</v>
      </c>
      <c r="BC7" s="142">
        <f t="shared" si="0"/>
        <v>2.9850000000000003</v>
      </c>
      <c r="BD7" s="142">
        <f t="shared" si="0"/>
        <v>3.4999999999999996E-2</v>
      </c>
      <c r="BE7" s="142">
        <f t="shared" si="0"/>
        <v>0.84000000000000008</v>
      </c>
      <c r="BF7" s="142">
        <f t="shared" si="0"/>
        <v>0.38</v>
      </c>
      <c r="BG7" s="142">
        <f t="shared" si="0"/>
        <v>8.5000000000000006E-3</v>
      </c>
      <c r="BH7" s="142">
        <f t="shared" si="0"/>
        <v>0.13999999999999999</v>
      </c>
      <c r="BI7" s="142">
        <f t="shared" si="0"/>
        <v>0.30950000000000005</v>
      </c>
      <c r="BJ7" s="142">
        <f t="shared" si="0"/>
        <v>0.17900000000000002</v>
      </c>
      <c r="BK7" s="142">
        <f t="shared" si="0"/>
        <v>7.2999999999999995E-2</v>
      </c>
      <c r="BL7" s="142">
        <f t="shared" si="0"/>
        <v>6.5000000000000006E-3</v>
      </c>
      <c r="BM7" s="142">
        <f t="shared" si="0"/>
        <v>9.9000000000000005E-2</v>
      </c>
      <c r="BN7" s="142">
        <f t="shared" si="0"/>
        <v>0</v>
      </c>
      <c r="BO7" s="142">
        <f t="shared" si="0"/>
        <v>2.4370598215493753</v>
      </c>
      <c r="BP7" s="142">
        <f t="shared" si="0"/>
        <v>0.5</v>
      </c>
      <c r="BQ7" s="142">
        <f t="shared" si="0"/>
        <v>0.17500000000000002</v>
      </c>
      <c r="BR7" s="142">
        <f t="shared" si="0"/>
        <v>0.1835</v>
      </c>
      <c r="BS7" s="142">
        <f t="shared" si="1"/>
        <v>6.4000000000000001E-2</v>
      </c>
      <c r="BT7" s="142">
        <f t="shared" si="1"/>
        <v>0.36000000000000004</v>
      </c>
      <c r="BU7" s="142">
        <f t="shared" si="1"/>
        <v>0</v>
      </c>
      <c r="BV7" s="142">
        <f t="shared" si="1"/>
        <v>0.25</v>
      </c>
      <c r="BW7" s="142">
        <f t="shared" si="1"/>
        <v>7.2999999999999995E-2</v>
      </c>
      <c r="BX7" s="142">
        <f t="shared" si="1"/>
        <v>0.30950000000000005</v>
      </c>
      <c r="BY7" s="142">
        <f t="shared" si="1"/>
        <v>3.4999999999999996E-2</v>
      </c>
      <c r="BZ7" s="142">
        <f t="shared" si="1"/>
        <v>0.38</v>
      </c>
      <c r="CA7" s="142">
        <v>13.2343393722269</v>
      </c>
      <c r="CB7" s="67">
        <v>4747886.3095683204</v>
      </c>
      <c r="CC7" s="142">
        <v>0</v>
      </c>
      <c r="CD7" s="14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36Template for surface ages</vt:lpstr>
      <vt:lpstr>kf_p1_spiketoconc</vt:lpstr>
      <vt:lpstr>kf_p1_blanksub</vt:lpstr>
      <vt:lpstr>kf_p2_blanksub</vt:lpstr>
      <vt:lpstr>kf_p3_blanksub</vt:lpstr>
      <vt:lpstr>kf_p1_dp</vt:lpstr>
      <vt:lpstr>kf_p2_dp</vt:lpstr>
      <vt:lpstr>kf_p3_dp</vt:lpstr>
      <vt:lpstr>spiketoconc</vt:lpstr>
      <vt:lpstr>blanksubtraction</vt:lpstr>
      <vt:lpstr>for usingERA40atm</vt:lpstr>
      <vt:lpstr>for usingatten</vt:lpstr>
      <vt:lpstr>usingtopo</vt:lpstr>
      <vt:lpstr>36Template for depth profile</vt:lpstr>
      <vt:lpstr>p1_matlab_template</vt:lpstr>
      <vt:lpstr>p2_matlab_template</vt:lpstr>
      <vt:lpstr>p3_matlab_template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Richard Styron</cp:lastModifiedBy>
  <dcterms:modified xsi:type="dcterms:W3CDTF">2015-12-07T23:58:20Z</dcterms:modified>
</cp:coreProperties>
</file>