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z17\Documents\Michael\PhD\Research\Work\composite_printing_Oct_22\roller_extrusion_10_27_22\"/>
    </mc:Choice>
  </mc:AlternateContent>
  <xr:revisionPtr revIDLastSave="0" documentId="13_ncr:1_{C784FF8C-DA07-4B02-969F-1AEEC33B3E48}" xr6:coauthVersionLast="47" xr6:coauthVersionMax="47" xr10:uidLastSave="{00000000-0000-0000-0000-000000000000}"/>
  <bookViews>
    <workbookView xWindow="-108" yWindow="-108" windowWidth="23256" windowHeight="12456" xr2:uid="{3110C9B2-6D17-4EA4-B839-5957BBFD8ADD}"/>
  </bookViews>
  <sheets>
    <sheet name="D.O.E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M80" i="1"/>
  <c r="F80" i="1"/>
  <c r="L80" i="1" s="1"/>
  <c r="N80" i="1" s="1"/>
  <c r="O80" i="1" s="1"/>
  <c r="M79" i="1"/>
  <c r="F79" i="1"/>
  <c r="L79" i="1" s="1"/>
  <c r="N79" i="1" s="1"/>
  <c r="O79" i="1" s="1"/>
  <c r="M78" i="1"/>
  <c r="L78" i="1"/>
  <c r="N78" i="1" s="1"/>
  <c r="O78" i="1" s="1"/>
  <c r="F78" i="1"/>
  <c r="M77" i="1"/>
  <c r="F77" i="1"/>
  <c r="L77" i="1" s="1"/>
  <c r="N77" i="1" s="1"/>
  <c r="O77" i="1" s="1"/>
  <c r="M76" i="1"/>
  <c r="L76" i="1"/>
  <c r="N76" i="1" s="1"/>
  <c r="O76" i="1" s="1"/>
  <c r="F76" i="1"/>
  <c r="M75" i="1"/>
  <c r="F75" i="1"/>
  <c r="L75" i="1" s="1"/>
  <c r="N75" i="1" s="1"/>
  <c r="O75" i="1" s="1"/>
  <c r="M74" i="1"/>
  <c r="F74" i="1"/>
  <c r="L74" i="1" s="1"/>
  <c r="N74" i="1" s="1"/>
  <c r="O74" i="1" s="1"/>
  <c r="M73" i="1"/>
  <c r="F73" i="1"/>
  <c r="L73" i="1" s="1"/>
  <c r="N73" i="1" s="1"/>
  <c r="O73" i="1" s="1"/>
  <c r="M72" i="1"/>
  <c r="F72" i="1"/>
  <c r="L72" i="1" s="1"/>
  <c r="N72" i="1" s="1"/>
  <c r="O72" i="1" s="1"/>
  <c r="M71" i="1"/>
  <c r="F71" i="1"/>
  <c r="L71" i="1" s="1"/>
  <c r="N71" i="1" s="1"/>
  <c r="O71" i="1" s="1"/>
  <c r="M70" i="1"/>
  <c r="L70" i="1"/>
  <c r="N70" i="1" s="1"/>
  <c r="O70" i="1" s="1"/>
  <c r="F70" i="1"/>
  <c r="M69" i="1"/>
  <c r="F69" i="1"/>
  <c r="L69" i="1" s="1"/>
  <c r="N69" i="1" s="1"/>
  <c r="O69" i="1" s="1"/>
  <c r="M68" i="1"/>
  <c r="L68" i="1"/>
  <c r="N68" i="1" s="1"/>
  <c r="O68" i="1" s="1"/>
  <c r="F68" i="1"/>
  <c r="M67" i="1"/>
  <c r="F67" i="1"/>
  <c r="L67" i="1" s="1"/>
  <c r="N67" i="1" s="1"/>
  <c r="O67" i="1" s="1"/>
  <c r="M66" i="1"/>
  <c r="F66" i="1"/>
  <c r="L66" i="1" s="1"/>
  <c r="N66" i="1" s="1"/>
  <c r="O66" i="1" s="1"/>
  <c r="M65" i="1"/>
  <c r="F65" i="1"/>
  <c r="L65" i="1" s="1"/>
  <c r="N65" i="1" s="1"/>
  <c r="O65" i="1" s="1"/>
  <c r="M64" i="1"/>
  <c r="F64" i="1"/>
  <c r="L64" i="1" s="1"/>
  <c r="N64" i="1" s="1"/>
  <c r="O64" i="1" s="1"/>
  <c r="M63" i="1"/>
  <c r="F63" i="1"/>
  <c r="L63" i="1" s="1"/>
  <c r="N63" i="1" s="1"/>
  <c r="O63" i="1" s="1"/>
  <c r="M62" i="1"/>
  <c r="L62" i="1"/>
  <c r="N62" i="1" s="1"/>
  <c r="O62" i="1" s="1"/>
  <c r="F62" i="1"/>
  <c r="M61" i="1"/>
  <c r="F61" i="1"/>
  <c r="L61" i="1" s="1"/>
  <c r="N61" i="1" s="1"/>
  <c r="O61" i="1" s="1"/>
  <c r="M60" i="1"/>
  <c r="L60" i="1"/>
  <c r="N60" i="1" s="1"/>
  <c r="O60" i="1" s="1"/>
  <c r="F60" i="1"/>
  <c r="M59" i="1"/>
  <c r="F59" i="1"/>
  <c r="L59" i="1" s="1"/>
  <c r="N59" i="1" s="1"/>
  <c r="O59" i="1" s="1"/>
  <c r="M58" i="1"/>
  <c r="F58" i="1"/>
  <c r="L58" i="1" s="1"/>
  <c r="N58" i="1" s="1"/>
  <c r="O58" i="1" s="1"/>
  <c r="M57" i="1"/>
  <c r="F57" i="1"/>
  <c r="L57" i="1" s="1"/>
  <c r="N57" i="1" s="1"/>
  <c r="O57" i="1" s="1"/>
  <c r="M56" i="1"/>
  <c r="F56" i="1"/>
  <c r="L56" i="1" s="1"/>
  <c r="N56" i="1" s="1"/>
  <c r="O56" i="1" s="1"/>
  <c r="M55" i="1"/>
  <c r="F55" i="1"/>
  <c r="L55" i="1" s="1"/>
  <c r="N55" i="1" s="1"/>
  <c r="O55" i="1" s="1"/>
  <c r="M54" i="1"/>
  <c r="F54" i="1"/>
  <c r="L54" i="1" s="1"/>
  <c r="N54" i="1" s="1"/>
  <c r="O54" i="1" s="1"/>
  <c r="M53" i="1"/>
  <c r="F53" i="1"/>
  <c r="L53" i="1" s="1"/>
  <c r="N53" i="1" s="1"/>
  <c r="O53" i="1" s="1"/>
  <c r="M52" i="1"/>
  <c r="L52" i="1"/>
  <c r="N52" i="1" s="1"/>
  <c r="O52" i="1" s="1"/>
  <c r="F52" i="1"/>
  <c r="M51" i="1"/>
  <c r="F51" i="1"/>
  <c r="L51" i="1" s="1"/>
  <c r="N51" i="1" s="1"/>
  <c r="O51" i="1" s="1"/>
  <c r="M50" i="1"/>
  <c r="F50" i="1"/>
  <c r="L50" i="1" s="1"/>
  <c r="N50" i="1" s="1"/>
  <c r="O50" i="1" s="1"/>
  <c r="M49" i="1"/>
  <c r="F49" i="1"/>
  <c r="L49" i="1" s="1"/>
  <c r="N49" i="1" s="1"/>
  <c r="O49" i="1" s="1"/>
  <c r="M48" i="1"/>
  <c r="L48" i="1"/>
  <c r="N48" i="1" s="1"/>
  <c r="O48" i="1" s="1"/>
  <c r="F48" i="1"/>
  <c r="M47" i="1"/>
  <c r="F47" i="1"/>
  <c r="L47" i="1" s="1"/>
  <c r="N47" i="1" s="1"/>
  <c r="O47" i="1" s="1"/>
  <c r="M46" i="1"/>
  <c r="L46" i="1"/>
  <c r="N46" i="1" s="1"/>
  <c r="O46" i="1" s="1"/>
  <c r="F46" i="1"/>
  <c r="M45" i="1"/>
  <c r="F45" i="1"/>
  <c r="L45" i="1" s="1"/>
  <c r="N45" i="1" s="1"/>
  <c r="O45" i="1" s="1"/>
  <c r="M44" i="1"/>
  <c r="L44" i="1"/>
  <c r="N44" i="1" s="1"/>
  <c r="O44" i="1" s="1"/>
  <c r="F44" i="1"/>
  <c r="M43" i="1"/>
  <c r="F43" i="1"/>
  <c r="L43" i="1" s="1"/>
  <c r="N43" i="1" s="1"/>
  <c r="O43" i="1" s="1"/>
  <c r="M42" i="1"/>
  <c r="F42" i="1"/>
  <c r="L42" i="1" s="1"/>
  <c r="N42" i="1" s="1"/>
  <c r="O42" i="1" s="1"/>
  <c r="M41" i="1"/>
  <c r="L41" i="1"/>
  <c r="N41" i="1" s="1"/>
  <c r="O41" i="1" s="1"/>
  <c r="F41" i="1"/>
  <c r="M40" i="1"/>
  <c r="F40" i="1"/>
  <c r="L40" i="1" s="1"/>
  <c r="N40" i="1" s="1"/>
  <c r="O40" i="1" s="1"/>
  <c r="M39" i="1"/>
  <c r="F39" i="1"/>
  <c r="L39" i="1" s="1"/>
  <c r="N39" i="1" s="1"/>
  <c r="O39" i="1" s="1"/>
  <c r="M26" i="1"/>
  <c r="F26" i="1"/>
  <c r="L26" i="1" s="1"/>
  <c r="N26" i="1" s="1"/>
  <c r="O26" i="1" s="1"/>
  <c r="M25" i="1"/>
  <c r="F25" i="1"/>
  <c r="L25" i="1" s="1"/>
  <c r="N25" i="1" s="1"/>
  <c r="O25" i="1" s="1"/>
  <c r="M24" i="1"/>
  <c r="F24" i="1"/>
  <c r="L24" i="1" s="1"/>
  <c r="N24" i="1" s="1"/>
  <c r="O24" i="1" s="1"/>
  <c r="M23" i="1"/>
  <c r="L23" i="1"/>
  <c r="N23" i="1" s="1"/>
  <c r="O23" i="1" s="1"/>
  <c r="F23" i="1"/>
  <c r="M22" i="1"/>
  <c r="L22" i="1"/>
  <c r="N22" i="1" s="1"/>
  <c r="O22" i="1" s="1"/>
  <c r="F22" i="1"/>
  <c r="M21" i="1"/>
  <c r="F21" i="1"/>
  <c r="L21" i="1" s="1"/>
  <c r="N21" i="1" s="1"/>
  <c r="O21" i="1" s="1"/>
  <c r="M38" i="1"/>
  <c r="F38" i="1"/>
  <c r="L38" i="1" s="1"/>
  <c r="N38" i="1" s="1"/>
  <c r="O38" i="1" s="1"/>
  <c r="M37" i="1"/>
  <c r="F37" i="1"/>
  <c r="L37" i="1" s="1"/>
  <c r="N37" i="1" s="1"/>
  <c r="O37" i="1" s="1"/>
  <c r="M36" i="1"/>
  <c r="F36" i="1"/>
  <c r="L36" i="1" s="1"/>
  <c r="N36" i="1" s="1"/>
  <c r="O36" i="1" s="1"/>
  <c r="M35" i="1"/>
  <c r="F35" i="1"/>
  <c r="L35" i="1" s="1"/>
  <c r="N35" i="1" s="1"/>
  <c r="O35" i="1" s="1"/>
  <c r="M34" i="1"/>
  <c r="F34" i="1"/>
  <c r="L34" i="1" s="1"/>
  <c r="N34" i="1" s="1"/>
  <c r="O34" i="1" s="1"/>
  <c r="M33" i="1"/>
  <c r="F33" i="1"/>
  <c r="L33" i="1" s="1"/>
  <c r="N33" i="1" s="1"/>
  <c r="O33" i="1" s="1"/>
  <c r="M20" i="1"/>
  <c r="F20" i="1"/>
  <c r="L20" i="1" s="1"/>
  <c r="N20" i="1" s="1"/>
  <c r="O20" i="1" s="1"/>
  <c r="M19" i="1"/>
  <c r="F19" i="1"/>
  <c r="L19" i="1" s="1"/>
  <c r="N19" i="1" s="1"/>
  <c r="O19" i="1" s="1"/>
  <c r="M18" i="1"/>
  <c r="F18" i="1"/>
  <c r="L18" i="1" s="1"/>
  <c r="N18" i="1" s="1"/>
  <c r="O18" i="1" s="1"/>
  <c r="M17" i="1"/>
  <c r="F17" i="1"/>
  <c r="L17" i="1" s="1"/>
  <c r="N17" i="1" s="1"/>
  <c r="O17" i="1" s="1"/>
  <c r="M16" i="1"/>
  <c r="F16" i="1"/>
  <c r="L16" i="1" s="1"/>
  <c r="N16" i="1" s="1"/>
  <c r="O16" i="1" s="1"/>
  <c r="M15" i="1"/>
  <c r="F15" i="1"/>
  <c r="L15" i="1" s="1"/>
  <c r="N15" i="1" s="1"/>
  <c r="O15" i="1" s="1"/>
  <c r="M27" i="1"/>
  <c r="F27" i="1"/>
  <c r="L27" i="1" s="1"/>
  <c r="N27" i="1" s="1"/>
  <c r="O27" i="1" s="1"/>
  <c r="F28" i="1"/>
  <c r="L28" i="1" s="1"/>
  <c r="N28" i="1" s="1"/>
  <c r="O28" i="1" s="1"/>
  <c r="M28" i="1"/>
  <c r="F29" i="1"/>
  <c r="L29" i="1" s="1"/>
  <c r="N29" i="1" s="1"/>
  <c r="O29" i="1" s="1"/>
  <c r="M29" i="1"/>
  <c r="F30" i="1"/>
  <c r="L30" i="1" s="1"/>
  <c r="N30" i="1" s="1"/>
  <c r="O30" i="1" s="1"/>
  <c r="M30" i="1"/>
  <c r="F31" i="1"/>
  <c r="L31" i="1" s="1"/>
  <c r="N31" i="1" s="1"/>
  <c r="O31" i="1" s="1"/>
  <c r="M31" i="1"/>
  <c r="F32" i="1"/>
  <c r="L32" i="1" s="1"/>
  <c r="N32" i="1" s="1"/>
  <c r="O32" i="1" s="1"/>
  <c r="M32" i="1"/>
  <c r="F9" i="1"/>
  <c r="L9" i="1" s="1"/>
  <c r="N9" i="1" s="1"/>
  <c r="M9" i="1"/>
  <c r="F10" i="1"/>
  <c r="L10" i="1" s="1"/>
  <c r="N10" i="1" s="1"/>
  <c r="O10" i="1" s="1"/>
  <c r="M10" i="1"/>
  <c r="F11" i="1"/>
  <c r="L11" i="1" s="1"/>
  <c r="N11" i="1" s="1"/>
  <c r="O11" i="1" s="1"/>
  <c r="M11" i="1"/>
  <c r="F12" i="1"/>
  <c r="L12" i="1" s="1"/>
  <c r="N12" i="1" s="1"/>
  <c r="O12" i="1" s="1"/>
  <c r="M12" i="1"/>
  <c r="F13" i="1"/>
  <c r="L13" i="1" s="1"/>
  <c r="N13" i="1" s="1"/>
  <c r="O13" i="1" s="1"/>
  <c r="M13" i="1"/>
  <c r="F14" i="1"/>
  <c r="L14" i="1" s="1"/>
  <c r="N14" i="1" s="1"/>
  <c r="O14" i="1" s="1"/>
  <c r="M14" i="1"/>
  <c r="M4" i="1"/>
  <c r="F4" i="1"/>
  <c r="L4" i="1" s="1"/>
  <c r="N4" i="1" s="1"/>
  <c r="O4" i="1" s="1"/>
  <c r="F6" i="1"/>
  <c r="F7" i="1"/>
  <c r="F5" i="1"/>
  <c r="L5" i="1" s="1"/>
  <c r="N5" i="1" s="1"/>
  <c r="O5" i="1" s="1"/>
  <c r="M6" i="1"/>
  <c r="M7" i="1"/>
  <c r="M5" i="1"/>
  <c r="L6" i="1" l="1"/>
  <c r="N6" i="1" s="1"/>
  <c r="O6" i="1" s="1"/>
  <c r="L7" i="1" l="1"/>
  <c r="N7" i="1" s="1"/>
  <c r="O7" i="1" s="1"/>
</calcChain>
</file>

<file path=xl/sharedStrings.xml><?xml version="1.0" encoding="utf-8"?>
<sst xmlns="http://schemas.openxmlformats.org/spreadsheetml/2006/main" count="26" uniqueCount="23">
  <si>
    <t>omega_R [rad/s]</t>
  </si>
  <si>
    <t>T_R [degC]</t>
  </si>
  <si>
    <t>phi_1</t>
  </si>
  <si>
    <t>Trial No.</t>
  </si>
  <si>
    <t>R_R [mm]</t>
  </si>
  <si>
    <t>H_tow [mm]</t>
  </si>
  <si>
    <t>H_gap [mm]</t>
  </si>
  <si>
    <t>T0 [degC]</t>
  </si>
  <si>
    <t>alpha0</t>
  </si>
  <si>
    <t>Tamb [degC]</t>
  </si>
  <si>
    <t>h [W/m^2K]</t>
  </si>
  <si>
    <t>Process parameters:</t>
  </si>
  <si>
    <t>Dependent parameters:</t>
  </si>
  <si>
    <t>V_in [mm/s]</t>
  </si>
  <si>
    <t>phi_2</t>
  </si>
  <si>
    <t>a_R [deg]</t>
  </si>
  <si>
    <t>l_R [mm]</t>
  </si>
  <si>
    <t>Result parameters:</t>
  </si>
  <si>
    <t>alpha_max_midline</t>
  </si>
  <si>
    <t>Target phi_2:</t>
  </si>
  <si>
    <t>N/A</t>
  </si>
  <si>
    <t>Independent variable</t>
  </si>
  <si>
    <t>L_front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</si>
</sst>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1" xfId="0" applyFill="1" applyBorder="1"/>
    <xf numFmtId="2" fontId="0" fillId="0" borderId="1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982F-A80E-4387-9AFE-EFDC32FDA893}">
  <dimension ref="A1:Q80"/>
  <sheetViews>
    <sheetView tabSelected="1" zoomScaleNormal="100" workbookViewId="0">
      <pane ySplit="3" topLeftCell="A4" activePane="bottomLeft" state="frozen"/>
      <selection pane="bottomLeft" activeCell="E13" sqref="E13"/>
    </sheetView>
  </sheetViews>
  <sheetFormatPr defaultColWidth="8.77734375" defaultRowHeight="14.4" x14ac:dyDescent="0.3"/>
  <cols>
    <col min="1" max="1" width="8.77734375" style="1"/>
    <col min="2" max="2" width="14.77734375" style="1" bestFit="1" customWidth="1"/>
    <col min="3" max="3" width="8.77734375" style="1"/>
    <col min="4" max="4" width="9.77734375" style="1" bestFit="1" customWidth="1"/>
    <col min="5" max="5" width="8.77734375" style="1"/>
    <col min="6" max="6" width="11.33203125" style="1" bestFit="1" customWidth="1"/>
    <col min="7" max="7" width="11" style="1" bestFit="1" customWidth="1"/>
    <col min="8" max="9" width="8.77734375" style="1"/>
    <col min="10" max="10" width="11.33203125" style="1" bestFit="1" customWidth="1"/>
    <col min="11" max="11" width="10.77734375" style="1" bestFit="1" customWidth="1"/>
    <col min="12" max="12" width="8.77734375" style="1"/>
    <col min="13" max="13" width="11" style="1" bestFit="1" customWidth="1"/>
    <col min="14" max="15" width="8.77734375" style="1"/>
    <col min="16" max="16" width="16.77734375" style="1" bestFit="1" customWidth="1"/>
    <col min="17" max="16384" width="8.77734375" style="1"/>
  </cols>
  <sheetData>
    <row r="1" spans="1:17" x14ac:dyDescent="0.3">
      <c r="B1" s="1" t="s">
        <v>11</v>
      </c>
      <c r="G1" s="1" t="s">
        <v>19</v>
      </c>
      <c r="H1" s="1">
        <v>0.4</v>
      </c>
      <c r="L1" s="1" t="s">
        <v>12</v>
      </c>
      <c r="P1" s="1" t="s">
        <v>17</v>
      </c>
    </row>
    <row r="2" spans="1:17" x14ac:dyDescent="0.3">
      <c r="B2" s="1" t="s">
        <v>21</v>
      </c>
      <c r="D2" s="1" t="s">
        <v>21</v>
      </c>
      <c r="G2" s="1" t="s">
        <v>21</v>
      </c>
    </row>
    <row r="3" spans="1:17" x14ac:dyDescent="0.3">
      <c r="A3" s="1" t="s">
        <v>3</v>
      </c>
      <c r="B3" s="1" t="s">
        <v>0</v>
      </c>
      <c r="C3" s="1" t="s">
        <v>4</v>
      </c>
      <c r="D3" s="1" t="s">
        <v>1</v>
      </c>
      <c r="E3" s="1" t="s">
        <v>2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14</v>
      </c>
      <c r="M3" s="1" t="s">
        <v>13</v>
      </c>
      <c r="N3" s="1" t="s">
        <v>15</v>
      </c>
      <c r="O3" s="1" t="s">
        <v>16</v>
      </c>
      <c r="P3" s="1" t="s">
        <v>18</v>
      </c>
      <c r="Q3" s="1" t="s">
        <v>22</v>
      </c>
    </row>
    <row r="4" spans="1:17" x14ac:dyDescent="0.3">
      <c r="B4" s="1">
        <v>0.05</v>
      </c>
      <c r="C4" s="1">
        <v>40</v>
      </c>
      <c r="D4" s="1">
        <v>76</v>
      </c>
      <c r="E4" s="1">
        <v>0.3</v>
      </c>
      <c r="F4" s="2">
        <f>$H$1/E4*G4</f>
        <v>0.69333333333333347</v>
      </c>
      <c r="G4" s="1">
        <v>0.52</v>
      </c>
      <c r="H4" s="1">
        <v>20</v>
      </c>
      <c r="I4" s="1">
        <v>0.1</v>
      </c>
      <c r="J4" s="1">
        <v>30</v>
      </c>
      <c r="K4" s="1">
        <v>50</v>
      </c>
      <c r="L4" s="1">
        <f>F4/G4*E4</f>
        <v>0.4</v>
      </c>
      <c r="M4" s="1">
        <f>B4*C4</f>
        <v>2</v>
      </c>
      <c r="N4" s="1">
        <f>ACOS(1-G4/2/C4*(L4/E4-1))*180/PI()</f>
        <v>3.7723512744041394</v>
      </c>
      <c r="O4" s="1">
        <f>C4*N4*PI()/180</f>
        <v>2.6335980112062529</v>
      </c>
      <c r="P4" s="1" t="s">
        <v>20</v>
      </c>
      <c r="Q4" s="1" t="s">
        <v>20</v>
      </c>
    </row>
    <row r="5" spans="1:17" x14ac:dyDescent="0.3">
      <c r="B5" s="1">
        <v>0.05</v>
      </c>
      <c r="C5" s="1">
        <v>40</v>
      </c>
      <c r="D5" s="1">
        <v>84</v>
      </c>
      <c r="E5" s="1">
        <v>0.3</v>
      </c>
      <c r="F5" s="2">
        <f>$H$1/E5*G5</f>
        <v>0.69333333333333347</v>
      </c>
      <c r="G5" s="1">
        <v>0.52</v>
      </c>
      <c r="H5" s="1">
        <v>20</v>
      </c>
      <c r="I5" s="1">
        <v>0.1</v>
      </c>
      <c r="J5" s="1">
        <v>30</v>
      </c>
      <c r="K5" s="1">
        <v>50</v>
      </c>
      <c r="L5" s="1">
        <f>F5/G5*E5</f>
        <v>0.4</v>
      </c>
      <c r="M5" s="1">
        <f>B5*C5</f>
        <v>2</v>
      </c>
      <c r="N5" s="1">
        <f>ACOS(1-G5/2/C5*(L5/E5-1))*180/PI()</f>
        <v>3.7723512744041394</v>
      </c>
      <c r="O5" s="1">
        <f>C5*N5*PI()/180</f>
        <v>2.6335980112062529</v>
      </c>
      <c r="P5" s="1">
        <v>0.63590000000000002</v>
      </c>
      <c r="Q5" s="1">
        <v>1.5136700000000001</v>
      </c>
    </row>
    <row r="6" spans="1:17" x14ac:dyDescent="0.3">
      <c r="B6" s="1">
        <v>0.05</v>
      </c>
      <c r="C6" s="1">
        <v>40</v>
      </c>
      <c r="D6" s="1">
        <v>92</v>
      </c>
      <c r="E6" s="1">
        <v>0.3</v>
      </c>
      <c r="F6" s="2">
        <f t="shared" ref="F6:F7" si="0">$H$1/E6*G6</f>
        <v>0.69333333333333347</v>
      </c>
      <c r="G6" s="1">
        <v>0.52</v>
      </c>
      <c r="H6" s="1">
        <v>20</v>
      </c>
      <c r="I6" s="1">
        <v>0.1</v>
      </c>
      <c r="J6" s="1">
        <v>30</v>
      </c>
      <c r="K6" s="1">
        <v>50</v>
      </c>
      <c r="L6" s="1">
        <f t="shared" ref="L6:L7" si="1">F6/G6*E6</f>
        <v>0.4</v>
      </c>
      <c r="M6" s="1">
        <f t="shared" ref="M6:M7" si="2">B6*C6</f>
        <v>2</v>
      </c>
      <c r="N6" s="1">
        <f t="shared" ref="N6:N7" si="3">ACOS(1-G6/2/C6*(L6/E6-1))*180/PI()</f>
        <v>3.7723512744041394</v>
      </c>
      <c r="O6" s="1">
        <f t="shared" ref="O6:O7" si="4">C6*N6*PI()/180</f>
        <v>2.6335980112062529</v>
      </c>
      <c r="P6" s="1">
        <v>0.61040000000000005</v>
      </c>
      <c r="Q6" s="1">
        <v>1.09728</v>
      </c>
    </row>
    <row r="7" spans="1:17" x14ac:dyDescent="0.3">
      <c r="B7" s="1">
        <v>0.05</v>
      </c>
      <c r="C7" s="1">
        <v>40</v>
      </c>
      <c r="D7" s="1">
        <v>100</v>
      </c>
      <c r="E7" s="1">
        <v>0.3</v>
      </c>
      <c r="F7" s="2">
        <f t="shared" si="0"/>
        <v>0.69333333333333347</v>
      </c>
      <c r="G7" s="1">
        <v>0.52</v>
      </c>
      <c r="H7" s="1">
        <v>20</v>
      </c>
      <c r="I7" s="1">
        <v>0.1</v>
      </c>
      <c r="J7" s="1">
        <v>30</v>
      </c>
      <c r="K7" s="1">
        <v>50</v>
      </c>
      <c r="L7" s="1">
        <f t="shared" si="1"/>
        <v>0.4</v>
      </c>
      <c r="M7" s="1">
        <f t="shared" si="2"/>
        <v>2</v>
      </c>
      <c r="N7" s="1">
        <f t="shared" si="3"/>
        <v>3.7723512744041394</v>
      </c>
      <c r="O7" s="1">
        <f t="shared" si="4"/>
        <v>2.6335980112062529</v>
      </c>
      <c r="P7" s="1">
        <v>0.61270000000000002</v>
      </c>
      <c r="Q7" s="1">
        <v>-0.12253</v>
      </c>
    </row>
    <row r="8" spans="1:17" x14ac:dyDescent="0.3">
      <c r="F8" s="2"/>
    </row>
    <row r="9" spans="1:17" x14ac:dyDescent="0.3">
      <c r="B9" s="1">
        <v>1.2500000000000001E-2</v>
      </c>
      <c r="C9" s="1">
        <v>40</v>
      </c>
      <c r="D9" s="1">
        <v>100</v>
      </c>
      <c r="E9" s="1">
        <v>0.3</v>
      </c>
      <c r="F9" s="2">
        <f t="shared" ref="F9:F40" si="5">$H$1/E9*G9</f>
        <v>0.69333333333333347</v>
      </c>
      <c r="G9" s="1">
        <v>0.52</v>
      </c>
      <c r="H9" s="1">
        <v>20</v>
      </c>
      <c r="I9" s="1">
        <v>0.1</v>
      </c>
      <c r="J9" s="1">
        <v>30</v>
      </c>
      <c r="K9" s="1">
        <v>50</v>
      </c>
      <c r="L9" s="1">
        <f t="shared" ref="L9:L14" si="6">F9/G9*E9</f>
        <v>0.4</v>
      </c>
      <c r="M9" s="1">
        <f t="shared" ref="M9:M14" si="7">B9*C9</f>
        <v>0.5</v>
      </c>
      <c r="N9" s="1">
        <f t="shared" ref="N9:N14" si="8">ACOS(1-G9/2/C9*(L9/E9-1))*180/PI()</f>
        <v>3.7723512744041394</v>
      </c>
      <c r="O9" s="1">
        <f>C9*N9*PI()/180</f>
        <v>2.6335980112062529</v>
      </c>
      <c r="P9" s="1">
        <v>0.64129999999999998</v>
      </c>
      <c r="Q9" s="1">
        <v>-1.4530000000000001</v>
      </c>
    </row>
    <row r="10" spans="1:17" x14ac:dyDescent="0.3">
      <c r="B10" s="1">
        <v>1.2500000000000001E-2</v>
      </c>
      <c r="C10" s="1">
        <v>40</v>
      </c>
      <c r="D10" s="1">
        <v>120</v>
      </c>
      <c r="E10" s="1">
        <v>0.3</v>
      </c>
      <c r="F10" s="2">
        <f t="shared" si="5"/>
        <v>0.69333333333333347</v>
      </c>
      <c r="G10" s="1">
        <v>0.52</v>
      </c>
      <c r="H10" s="1">
        <v>20</v>
      </c>
      <c r="I10" s="1">
        <v>0.1</v>
      </c>
      <c r="J10" s="1">
        <v>30</v>
      </c>
      <c r="K10" s="1">
        <v>50</v>
      </c>
      <c r="L10" s="1">
        <f t="shared" si="6"/>
        <v>0.4</v>
      </c>
      <c r="M10" s="1">
        <f t="shared" si="7"/>
        <v>0.5</v>
      </c>
      <c r="N10" s="1">
        <f t="shared" si="8"/>
        <v>3.7723512744041394</v>
      </c>
      <c r="O10" s="1">
        <f t="shared" ref="O10:O14" si="9">C10*N10*PI()/180</f>
        <v>2.6335980112062529</v>
      </c>
      <c r="P10" s="1">
        <v>0.74260000000000004</v>
      </c>
      <c r="Q10" s="1">
        <v>-2.157</v>
      </c>
    </row>
    <row r="11" spans="1:17" x14ac:dyDescent="0.3">
      <c r="B11" s="1">
        <v>1.2500000000000001E-2</v>
      </c>
      <c r="C11" s="1">
        <v>40</v>
      </c>
      <c r="D11" s="1">
        <v>140</v>
      </c>
      <c r="E11" s="1">
        <v>0.3</v>
      </c>
      <c r="F11" s="2">
        <f t="shared" si="5"/>
        <v>0.69333333333333347</v>
      </c>
      <c r="G11" s="1">
        <v>0.52</v>
      </c>
      <c r="H11" s="1">
        <v>20</v>
      </c>
      <c r="I11" s="1">
        <v>0.1</v>
      </c>
      <c r="J11" s="1">
        <v>30</v>
      </c>
      <c r="K11" s="1">
        <v>50</v>
      </c>
      <c r="L11" s="1">
        <f t="shared" si="6"/>
        <v>0.4</v>
      </c>
      <c r="M11" s="1">
        <f t="shared" si="7"/>
        <v>0.5</v>
      </c>
      <c r="N11" s="1">
        <f t="shared" si="8"/>
        <v>3.7723512744041394</v>
      </c>
      <c r="O11" s="1">
        <f t="shared" si="9"/>
        <v>2.6335980112062529</v>
      </c>
      <c r="P11" s="1">
        <v>0.82150000000000001</v>
      </c>
      <c r="Q11" s="1">
        <v>-2.4550000000000001</v>
      </c>
    </row>
    <row r="12" spans="1:17" x14ac:dyDescent="0.3">
      <c r="B12" s="1">
        <v>1.2500000000000001E-2</v>
      </c>
      <c r="C12" s="1">
        <v>40</v>
      </c>
      <c r="D12" s="1">
        <v>160</v>
      </c>
      <c r="E12" s="1">
        <v>0.3</v>
      </c>
      <c r="F12" s="2">
        <f t="shared" si="5"/>
        <v>0.69333333333333347</v>
      </c>
      <c r="G12" s="1">
        <v>0.52</v>
      </c>
      <c r="H12" s="1">
        <v>20</v>
      </c>
      <c r="I12" s="1">
        <v>0.1</v>
      </c>
      <c r="J12" s="1">
        <v>30</v>
      </c>
      <c r="K12" s="1">
        <v>50</v>
      </c>
      <c r="L12" s="1">
        <f t="shared" si="6"/>
        <v>0.4</v>
      </c>
      <c r="M12" s="1">
        <f t="shared" si="7"/>
        <v>0.5</v>
      </c>
      <c r="N12" s="1">
        <f t="shared" si="8"/>
        <v>3.7723512744041394</v>
      </c>
      <c r="O12" s="1">
        <f t="shared" si="9"/>
        <v>2.6335980112062529</v>
      </c>
      <c r="P12" s="1">
        <v>0.88382000000000005</v>
      </c>
      <c r="Q12" s="1">
        <v>-2.6298599999999999</v>
      </c>
    </row>
    <row r="13" spans="1:17" x14ac:dyDescent="0.3">
      <c r="B13" s="1">
        <v>1.2500000000000001E-2</v>
      </c>
      <c r="C13" s="1">
        <v>40</v>
      </c>
      <c r="D13" s="1">
        <v>180</v>
      </c>
      <c r="E13" s="1">
        <v>0.3</v>
      </c>
      <c r="F13" s="2">
        <f t="shared" si="5"/>
        <v>0.69333333333333347</v>
      </c>
      <c r="G13" s="1">
        <v>0.52</v>
      </c>
      <c r="H13" s="1">
        <v>20</v>
      </c>
      <c r="I13" s="1">
        <v>0.1</v>
      </c>
      <c r="J13" s="1">
        <v>30</v>
      </c>
      <c r="K13" s="1">
        <v>50</v>
      </c>
      <c r="L13" s="1">
        <f t="shared" si="6"/>
        <v>0.4</v>
      </c>
      <c r="M13" s="1">
        <f t="shared" si="7"/>
        <v>0.5</v>
      </c>
      <c r="N13" s="1">
        <f t="shared" si="8"/>
        <v>3.7723512744041394</v>
      </c>
      <c r="O13" s="1">
        <f t="shared" si="9"/>
        <v>2.6335980112062529</v>
      </c>
      <c r="P13" s="1">
        <v>0.93096999999999996</v>
      </c>
      <c r="Q13" s="1">
        <v>-2.7505799999999998</v>
      </c>
    </row>
    <row r="14" spans="1:17" s="3" customFormat="1" x14ac:dyDescent="0.3">
      <c r="B14" s="3">
        <v>1.2500000000000001E-2</v>
      </c>
      <c r="C14" s="3">
        <v>40</v>
      </c>
      <c r="D14" s="3">
        <v>200</v>
      </c>
      <c r="E14" s="3">
        <v>0.3</v>
      </c>
      <c r="F14" s="4">
        <f t="shared" si="5"/>
        <v>0.69333333333333347</v>
      </c>
      <c r="G14" s="3">
        <v>0.52</v>
      </c>
      <c r="H14" s="3">
        <v>20</v>
      </c>
      <c r="I14" s="3">
        <v>0.1</v>
      </c>
      <c r="J14" s="3">
        <v>30</v>
      </c>
      <c r="K14" s="3">
        <v>50</v>
      </c>
      <c r="L14" s="3">
        <f t="shared" si="6"/>
        <v>0.4</v>
      </c>
      <c r="M14" s="3">
        <f t="shared" si="7"/>
        <v>0.5</v>
      </c>
      <c r="N14" s="3">
        <f t="shared" si="8"/>
        <v>3.7723512744041394</v>
      </c>
      <c r="O14" s="3">
        <f t="shared" si="9"/>
        <v>2.6335980112062529</v>
      </c>
      <c r="P14" s="3">
        <v>0.96364000000000005</v>
      </c>
      <c r="Q14" s="3">
        <v>-2.84049</v>
      </c>
    </row>
    <row r="15" spans="1:17" x14ac:dyDescent="0.3">
      <c r="B15" s="1">
        <v>2.5000000000000001E-2</v>
      </c>
      <c r="C15" s="1">
        <v>40</v>
      </c>
      <c r="D15" s="1">
        <v>100</v>
      </c>
      <c r="E15" s="1">
        <v>0.3</v>
      </c>
      <c r="F15" s="2">
        <f t="shared" si="5"/>
        <v>0.69333333333333347</v>
      </c>
      <c r="G15" s="1">
        <v>0.52</v>
      </c>
      <c r="H15" s="1">
        <v>20</v>
      </c>
      <c r="I15" s="1">
        <v>0.1</v>
      </c>
      <c r="J15" s="1">
        <v>30</v>
      </c>
      <c r="K15" s="1">
        <v>50</v>
      </c>
      <c r="L15" s="1">
        <f t="shared" ref="L15:L20" si="10">F15/G15*E15</f>
        <v>0.4</v>
      </c>
      <c r="M15" s="1">
        <f t="shared" ref="M15:M20" si="11">B15*C15</f>
        <v>1</v>
      </c>
      <c r="N15" s="1">
        <f t="shared" ref="N15:N20" si="12">ACOS(1-G15/2/C15*(L15/E15-1))*180/PI()</f>
        <v>3.7723512744041394</v>
      </c>
      <c r="O15" s="1">
        <f t="shared" ref="O15:O20" si="13">C15*N15*PI()/180</f>
        <v>2.6335980112062529</v>
      </c>
      <c r="P15" s="1">
        <v>0.61429999999999996</v>
      </c>
      <c r="Q15" s="1">
        <v>-0.91769999999999996</v>
      </c>
    </row>
    <row r="16" spans="1:17" x14ac:dyDescent="0.3">
      <c r="B16" s="1">
        <v>2.5000000000000001E-2</v>
      </c>
      <c r="C16" s="1">
        <v>40</v>
      </c>
      <c r="D16" s="1">
        <v>120</v>
      </c>
      <c r="E16" s="1">
        <v>0.3</v>
      </c>
      <c r="F16" s="2">
        <f t="shared" si="5"/>
        <v>0.69333333333333347</v>
      </c>
      <c r="G16" s="1">
        <v>0.52</v>
      </c>
      <c r="H16" s="1">
        <v>20</v>
      </c>
      <c r="I16" s="1">
        <v>0.1</v>
      </c>
      <c r="J16" s="1">
        <v>30</v>
      </c>
      <c r="K16" s="1">
        <v>50</v>
      </c>
      <c r="L16" s="1">
        <f t="shared" si="10"/>
        <v>0.4</v>
      </c>
      <c r="M16" s="1">
        <f t="shared" si="11"/>
        <v>1</v>
      </c>
      <c r="N16" s="1">
        <f t="shared" si="12"/>
        <v>3.7723512744041394</v>
      </c>
      <c r="O16" s="1">
        <f t="shared" si="13"/>
        <v>2.6335980112062529</v>
      </c>
      <c r="P16" s="1">
        <v>0.71889999999999998</v>
      </c>
      <c r="Q16" s="1">
        <v>-1.95</v>
      </c>
    </row>
    <row r="17" spans="2:17" x14ac:dyDescent="0.3">
      <c r="B17" s="1">
        <v>2.5000000000000001E-2</v>
      </c>
      <c r="C17" s="1">
        <v>40</v>
      </c>
      <c r="D17" s="1">
        <v>140</v>
      </c>
      <c r="E17" s="1">
        <v>0.3</v>
      </c>
      <c r="F17" s="2">
        <f t="shared" si="5"/>
        <v>0.69333333333333347</v>
      </c>
      <c r="G17" s="1">
        <v>0.52</v>
      </c>
      <c r="H17" s="1">
        <v>20</v>
      </c>
      <c r="I17" s="1">
        <v>0.1</v>
      </c>
      <c r="J17" s="1">
        <v>30</v>
      </c>
      <c r="K17" s="1">
        <v>50</v>
      </c>
      <c r="L17" s="1">
        <f t="shared" si="10"/>
        <v>0.4</v>
      </c>
      <c r="M17" s="1">
        <f t="shared" si="11"/>
        <v>1</v>
      </c>
      <c r="N17" s="1">
        <f t="shared" si="12"/>
        <v>3.7723512744041394</v>
      </c>
      <c r="O17" s="1">
        <f t="shared" si="13"/>
        <v>2.6335980112062529</v>
      </c>
      <c r="P17" s="1">
        <v>0.79969999999999997</v>
      </c>
      <c r="Q17" s="1">
        <v>-2.3149999999999999</v>
      </c>
    </row>
    <row r="18" spans="2:17" x14ac:dyDescent="0.3">
      <c r="B18" s="1">
        <v>2.5000000000000001E-2</v>
      </c>
      <c r="C18" s="1">
        <v>40</v>
      </c>
      <c r="D18" s="1">
        <v>160</v>
      </c>
      <c r="E18" s="1">
        <v>0.3</v>
      </c>
      <c r="F18" s="2">
        <f t="shared" si="5"/>
        <v>0.69333333333333347</v>
      </c>
      <c r="G18" s="1">
        <v>0.52</v>
      </c>
      <c r="H18" s="1">
        <v>20</v>
      </c>
      <c r="I18" s="1">
        <v>0.1</v>
      </c>
      <c r="J18" s="1">
        <v>30</v>
      </c>
      <c r="K18" s="1">
        <v>50</v>
      </c>
      <c r="L18" s="1">
        <f t="shared" si="10"/>
        <v>0.4</v>
      </c>
      <c r="M18" s="1">
        <f t="shared" si="11"/>
        <v>1</v>
      </c>
      <c r="N18" s="1">
        <f t="shared" si="12"/>
        <v>3.7723512744041394</v>
      </c>
      <c r="O18" s="1">
        <f t="shared" si="13"/>
        <v>2.6335980112062529</v>
      </c>
      <c r="P18" s="1">
        <v>0.86453000000000002</v>
      </c>
      <c r="Q18" s="1">
        <v>-2.5167000000000002</v>
      </c>
    </row>
    <row r="19" spans="2:17" x14ac:dyDescent="0.3">
      <c r="B19" s="1">
        <v>2.5000000000000001E-2</v>
      </c>
      <c r="C19" s="1">
        <v>40</v>
      </c>
      <c r="D19" s="1">
        <v>180</v>
      </c>
      <c r="E19" s="1">
        <v>0.3</v>
      </c>
      <c r="F19" s="2">
        <f t="shared" si="5"/>
        <v>0.69333333333333347</v>
      </c>
      <c r="G19" s="1">
        <v>0.52</v>
      </c>
      <c r="H19" s="1">
        <v>20</v>
      </c>
      <c r="I19" s="1">
        <v>0.1</v>
      </c>
      <c r="J19" s="1">
        <v>30</v>
      </c>
      <c r="K19" s="1">
        <v>50</v>
      </c>
      <c r="L19" s="1">
        <f t="shared" si="10"/>
        <v>0.4</v>
      </c>
      <c r="M19" s="1">
        <f t="shared" si="11"/>
        <v>1</v>
      </c>
      <c r="N19" s="1">
        <f t="shared" si="12"/>
        <v>3.7723512744041394</v>
      </c>
      <c r="O19" s="1">
        <f t="shared" si="13"/>
        <v>2.6335980112062529</v>
      </c>
      <c r="P19" s="1">
        <v>0.91496</v>
      </c>
      <c r="Q19" s="1">
        <v>-2.6543000000000001</v>
      </c>
    </row>
    <row r="20" spans="2:17" s="3" customFormat="1" x14ac:dyDescent="0.3">
      <c r="B20" s="3">
        <v>2.5000000000000001E-2</v>
      </c>
      <c r="C20" s="3">
        <v>40</v>
      </c>
      <c r="D20" s="3">
        <v>200</v>
      </c>
      <c r="E20" s="3">
        <v>0.3</v>
      </c>
      <c r="F20" s="4">
        <f t="shared" si="5"/>
        <v>0.69333333333333347</v>
      </c>
      <c r="G20" s="3">
        <v>0.52</v>
      </c>
      <c r="H20" s="3">
        <v>20</v>
      </c>
      <c r="I20" s="3">
        <v>0.1</v>
      </c>
      <c r="J20" s="3">
        <v>30</v>
      </c>
      <c r="K20" s="3">
        <v>50</v>
      </c>
      <c r="L20" s="3">
        <f t="shared" si="10"/>
        <v>0.4</v>
      </c>
      <c r="M20" s="3">
        <f t="shared" si="11"/>
        <v>1</v>
      </c>
      <c r="N20" s="3">
        <f t="shared" si="12"/>
        <v>3.7723512744041394</v>
      </c>
      <c r="O20" s="3">
        <f t="shared" si="13"/>
        <v>2.6335980112062529</v>
      </c>
      <c r="P20" s="3">
        <v>0.95165999999999995</v>
      </c>
      <c r="Q20" s="3">
        <v>-2.75298</v>
      </c>
    </row>
    <row r="21" spans="2:17" x14ac:dyDescent="0.3">
      <c r="B21" s="1">
        <v>3.7499999999999999E-2</v>
      </c>
      <c r="C21" s="1">
        <v>40</v>
      </c>
      <c r="D21" s="1">
        <v>100</v>
      </c>
      <c r="E21" s="1">
        <v>0.3</v>
      </c>
      <c r="F21" s="2">
        <f t="shared" si="5"/>
        <v>0.69333333333333347</v>
      </c>
      <c r="G21" s="1">
        <v>0.52</v>
      </c>
      <c r="H21" s="1">
        <v>20</v>
      </c>
      <c r="I21" s="1">
        <v>0.1</v>
      </c>
      <c r="J21" s="1">
        <v>30</v>
      </c>
      <c r="K21" s="1">
        <v>50</v>
      </c>
      <c r="L21" s="1">
        <f t="shared" ref="L21:L26" si="14">F21/G21*E21</f>
        <v>0.4</v>
      </c>
      <c r="M21" s="1">
        <f t="shared" ref="M21:M26" si="15">B21*C21</f>
        <v>1.5</v>
      </c>
      <c r="N21" s="1">
        <f t="shared" ref="N21:N26" si="16">ACOS(1-G21/2/C21*(L21/E21-1))*180/PI()</f>
        <v>3.7723512744041394</v>
      </c>
      <c r="O21" s="1">
        <f t="shared" ref="O21:O26" si="17">C21*N21*PI()/180</f>
        <v>2.6335980112062529</v>
      </c>
      <c r="P21" s="1">
        <v>0.60799999999999998</v>
      </c>
      <c r="Q21" s="1">
        <v>-0.48499999999999999</v>
      </c>
    </row>
    <row r="22" spans="2:17" x14ac:dyDescent="0.3">
      <c r="B22" s="1">
        <v>3.7499999999999999E-2</v>
      </c>
      <c r="C22" s="1">
        <v>40</v>
      </c>
      <c r="D22" s="1">
        <v>120</v>
      </c>
      <c r="E22" s="1">
        <v>0.3</v>
      </c>
      <c r="F22" s="2">
        <f t="shared" si="5"/>
        <v>0.69333333333333347</v>
      </c>
      <c r="G22" s="1">
        <v>0.52</v>
      </c>
      <c r="H22" s="1">
        <v>20</v>
      </c>
      <c r="I22" s="1">
        <v>0.1</v>
      </c>
      <c r="J22" s="1">
        <v>30</v>
      </c>
      <c r="K22" s="1">
        <v>50</v>
      </c>
      <c r="L22" s="1">
        <f t="shared" si="14"/>
        <v>0.4</v>
      </c>
      <c r="M22" s="1">
        <f t="shared" si="15"/>
        <v>1.5</v>
      </c>
      <c r="N22" s="1">
        <f t="shared" si="16"/>
        <v>3.7723512744041394</v>
      </c>
      <c r="O22" s="1">
        <f t="shared" si="17"/>
        <v>2.6335980112062529</v>
      </c>
      <c r="P22" s="1">
        <v>0.70899999999999996</v>
      </c>
      <c r="Q22" s="1">
        <v>-1.7989999999999999</v>
      </c>
    </row>
    <row r="23" spans="2:17" x14ac:dyDescent="0.3">
      <c r="B23" s="1">
        <v>3.7499999999999999E-2</v>
      </c>
      <c r="C23" s="1">
        <v>40</v>
      </c>
      <c r="D23" s="1">
        <v>140</v>
      </c>
      <c r="E23" s="1">
        <v>0.3</v>
      </c>
      <c r="F23" s="2">
        <f t="shared" si="5"/>
        <v>0.69333333333333347</v>
      </c>
      <c r="G23" s="1">
        <v>0.52</v>
      </c>
      <c r="H23" s="1">
        <v>20</v>
      </c>
      <c r="I23" s="1">
        <v>0.1</v>
      </c>
      <c r="J23" s="1">
        <v>30</v>
      </c>
      <c r="K23" s="1">
        <v>50</v>
      </c>
      <c r="L23" s="1">
        <f t="shared" si="14"/>
        <v>0.4</v>
      </c>
      <c r="M23" s="1">
        <f t="shared" si="15"/>
        <v>1.5</v>
      </c>
      <c r="N23" s="1">
        <f t="shared" si="16"/>
        <v>3.7723512744041394</v>
      </c>
      <c r="O23" s="1">
        <f t="shared" si="17"/>
        <v>2.6335980112062529</v>
      </c>
      <c r="P23" s="1">
        <v>0.79</v>
      </c>
      <c r="Q23" s="1">
        <v>-2.2040000000000002</v>
      </c>
    </row>
    <row r="24" spans="2:17" x14ac:dyDescent="0.3">
      <c r="B24" s="1">
        <v>3.7499999999999999E-2</v>
      </c>
      <c r="C24" s="1">
        <v>40</v>
      </c>
      <c r="D24" s="1">
        <v>160</v>
      </c>
      <c r="E24" s="1">
        <v>0.3</v>
      </c>
      <c r="F24" s="2">
        <f t="shared" si="5"/>
        <v>0.69333333333333347</v>
      </c>
      <c r="G24" s="1">
        <v>0.52</v>
      </c>
      <c r="H24" s="1">
        <v>20</v>
      </c>
      <c r="I24" s="1">
        <v>0.1</v>
      </c>
      <c r="J24" s="1">
        <v>30</v>
      </c>
      <c r="K24" s="1">
        <v>50</v>
      </c>
      <c r="L24" s="1">
        <f t="shared" si="14"/>
        <v>0.4</v>
      </c>
      <c r="M24" s="1">
        <f t="shared" si="15"/>
        <v>1.5</v>
      </c>
      <c r="N24" s="1">
        <f t="shared" si="16"/>
        <v>3.7723512744041394</v>
      </c>
      <c r="O24" s="1">
        <f t="shared" si="17"/>
        <v>2.6335980112062529</v>
      </c>
      <c r="P24" s="1">
        <v>0.85499999999999998</v>
      </c>
      <c r="Q24" s="1">
        <v>-2.4289999999999998</v>
      </c>
    </row>
    <row r="25" spans="2:17" x14ac:dyDescent="0.3">
      <c r="B25" s="1">
        <v>3.7499999999999999E-2</v>
      </c>
      <c r="C25" s="1">
        <v>40</v>
      </c>
      <c r="D25" s="1">
        <v>180</v>
      </c>
      <c r="E25" s="1">
        <v>0.3</v>
      </c>
      <c r="F25" s="2">
        <f t="shared" si="5"/>
        <v>0.69333333333333347</v>
      </c>
      <c r="G25" s="1">
        <v>0.52</v>
      </c>
      <c r="H25" s="1">
        <v>20</v>
      </c>
      <c r="I25" s="1">
        <v>0.1</v>
      </c>
      <c r="J25" s="1">
        <v>30</v>
      </c>
      <c r="K25" s="1">
        <v>50</v>
      </c>
      <c r="L25" s="1">
        <f t="shared" si="14"/>
        <v>0.4</v>
      </c>
      <c r="M25" s="1">
        <f t="shared" si="15"/>
        <v>1.5</v>
      </c>
      <c r="N25" s="1">
        <f t="shared" si="16"/>
        <v>3.7723512744041394</v>
      </c>
      <c r="O25" s="1">
        <f t="shared" si="17"/>
        <v>2.6335980112062529</v>
      </c>
      <c r="P25" s="1">
        <v>0.90690000000000004</v>
      </c>
      <c r="Q25" s="1">
        <v>-2.5756000000000001</v>
      </c>
    </row>
    <row r="26" spans="2:17" s="3" customFormat="1" x14ac:dyDescent="0.3">
      <c r="B26" s="3">
        <v>3.7499999999999999E-2</v>
      </c>
      <c r="C26" s="3">
        <v>40</v>
      </c>
      <c r="D26" s="3">
        <v>200</v>
      </c>
      <c r="E26" s="3">
        <v>0.3</v>
      </c>
      <c r="F26" s="4">
        <f t="shared" si="5"/>
        <v>0.69333333333333347</v>
      </c>
      <c r="G26" s="3">
        <v>0.52</v>
      </c>
      <c r="H26" s="3">
        <v>20</v>
      </c>
      <c r="I26" s="3">
        <v>0.1</v>
      </c>
      <c r="J26" s="3">
        <v>30</v>
      </c>
      <c r="K26" s="3">
        <v>50</v>
      </c>
      <c r="L26" s="3">
        <f t="shared" si="14"/>
        <v>0.4</v>
      </c>
      <c r="M26" s="3">
        <f t="shared" si="15"/>
        <v>1.5</v>
      </c>
      <c r="N26" s="3">
        <f t="shared" si="16"/>
        <v>3.7723512744041394</v>
      </c>
      <c r="O26" s="3">
        <f t="shared" si="17"/>
        <v>2.6335980112062529</v>
      </c>
      <c r="P26" s="3">
        <v>0.94520000000000004</v>
      </c>
      <c r="Q26" s="3">
        <v>-2.6804999999999999</v>
      </c>
    </row>
    <row r="27" spans="2:17" x14ac:dyDescent="0.3">
      <c r="B27" s="1">
        <v>0.05</v>
      </c>
      <c r="C27" s="1">
        <v>40</v>
      </c>
      <c r="D27" s="1">
        <v>100</v>
      </c>
      <c r="E27" s="1">
        <v>0.3</v>
      </c>
      <c r="F27" s="2">
        <f t="shared" si="5"/>
        <v>0.69333333333333347</v>
      </c>
      <c r="G27" s="1">
        <v>0.52</v>
      </c>
      <c r="H27" s="1">
        <v>20</v>
      </c>
      <c r="I27" s="1">
        <v>0.1</v>
      </c>
      <c r="J27" s="1">
        <v>30</v>
      </c>
      <c r="K27" s="1">
        <v>50</v>
      </c>
      <c r="L27" s="1">
        <f t="shared" ref="L27" si="18">F27/G27*E27</f>
        <v>0.4</v>
      </c>
      <c r="M27" s="1">
        <f t="shared" ref="M27" si="19">B27*C27</f>
        <v>2</v>
      </c>
      <c r="N27" s="1">
        <f t="shared" ref="N27" si="20">ACOS(1-G27/2/C27*(L27/E27-1))*180/PI()</f>
        <v>3.7723512744041394</v>
      </c>
      <c r="O27" s="1">
        <f t="shared" ref="O27" si="21">C27*N27*PI()/180</f>
        <v>2.6335980112062529</v>
      </c>
      <c r="P27" s="1">
        <v>0.61270000000000002</v>
      </c>
      <c r="Q27" s="1">
        <v>-0.12253</v>
      </c>
    </row>
    <row r="28" spans="2:17" x14ac:dyDescent="0.3">
      <c r="B28" s="1">
        <v>0.05</v>
      </c>
      <c r="C28" s="1">
        <v>40</v>
      </c>
      <c r="D28" s="1">
        <v>120</v>
      </c>
      <c r="E28" s="1">
        <v>0.3</v>
      </c>
      <c r="F28" s="2">
        <f t="shared" si="5"/>
        <v>0.69333333333333347</v>
      </c>
      <c r="G28" s="1">
        <v>0.52</v>
      </c>
      <c r="H28" s="1">
        <v>20</v>
      </c>
      <c r="I28" s="1">
        <v>0.1</v>
      </c>
      <c r="J28" s="1">
        <v>30</v>
      </c>
      <c r="K28" s="1">
        <v>50</v>
      </c>
      <c r="L28" s="1">
        <f>F28/G28*E28</f>
        <v>0.4</v>
      </c>
      <c r="M28" s="1">
        <f>B28*C28</f>
        <v>2</v>
      </c>
      <c r="N28" s="1">
        <f>ACOS(1-G28/2/C28*(L28/E28-1))*180/PI()</f>
        <v>3.7723512744041394</v>
      </c>
      <c r="O28" s="1">
        <f>C28*N28*PI()/180</f>
        <v>2.6335980112062529</v>
      </c>
      <c r="P28" s="1">
        <v>0.70399999999999996</v>
      </c>
      <c r="Q28" s="1">
        <v>-1.67</v>
      </c>
    </row>
    <row r="29" spans="2:17" x14ac:dyDescent="0.3">
      <c r="B29" s="1">
        <v>0.05</v>
      </c>
      <c r="C29" s="1">
        <v>40</v>
      </c>
      <c r="D29" s="1">
        <v>140</v>
      </c>
      <c r="E29" s="1">
        <v>0.3</v>
      </c>
      <c r="F29" s="2">
        <f t="shared" si="5"/>
        <v>0.69333333333333347</v>
      </c>
      <c r="G29" s="1">
        <v>0.52</v>
      </c>
      <c r="H29" s="1">
        <v>20</v>
      </c>
      <c r="I29" s="1">
        <v>0.1</v>
      </c>
      <c r="J29" s="1">
        <v>30</v>
      </c>
      <c r="K29" s="1">
        <v>50</v>
      </c>
      <c r="L29" s="1">
        <f>F29/G29*E29</f>
        <v>0.4</v>
      </c>
      <c r="M29" s="1">
        <f>B29*C29</f>
        <v>2</v>
      </c>
      <c r="N29" s="1">
        <f>ACOS(1-G29/2/C29*(L29/E29-1))*180/PI()</f>
        <v>3.7723512744041394</v>
      </c>
      <c r="O29" s="1">
        <f>C29*N29*PI()/180</f>
        <v>2.6335980112062529</v>
      </c>
      <c r="P29" s="1">
        <v>0.78400000000000003</v>
      </c>
      <c r="Q29" s="1">
        <v>-2.1080000000000001</v>
      </c>
    </row>
    <row r="30" spans="2:17" x14ac:dyDescent="0.3">
      <c r="B30" s="1">
        <v>0.05</v>
      </c>
      <c r="C30" s="1">
        <v>40</v>
      </c>
      <c r="D30" s="1">
        <v>160</v>
      </c>
      <c r="E30" s="1">
        <v>0.3</v>
      </c>
      <c r="F30" s="2">
        <f t="shared" si="5"/>
        <v>0.69333333333333347</v>
      </c>
      <c r="G30" s="1">
        <v>0.52</v>
      </c>
      <c r="H30" s="1">
        <v>20</v>
      </c>
      <c r="I30" s="1">
        <v>0.1</v>
      </c>
      <c r="J30" s="1">
        <v>30</v>
      </c>
      <c r="K30" s="1">
        <v>50</v>
      </c>
      <c r="L30" s="1">
        <f>F30/G30*E30</f>
        <v>0.4</v>
      </c>
      <c r="M30" s="1">
        <f>B30*C30</f>
        <v>2</v>
      </c>
      <c r="N30" s="1">
        <f>ACOS(1-G30/2/C30*(L30/E30-1))*180/PI()</f>
        <v>3.7723512744041394</v>
      </c>
      <c r="O30" s="1">
        <f>C30*N30*PI()/180</f>
        <v>2.6335980112062529</v>
      </c>
      <c r="P30" s="1">
        <v>0.85</v>
      </c>
      <c r="Q30" s="1">
        <v>-2.34</v>
      </c>
    </row>
    <row r="31" spans="2:17" x14ac:dyDescent="0.3">
      <c r="B31" s="1">
        <v>0.05</v>
      </c>
      <c r="C31" s="1">
        <v>40</v>
      </c>
      <c r="D31" s="1">
        <v>180</v>
      </c>
      <c r="E31" s="1">
        <v>0.3</v>
      </c>
      <c r="F31" s="2">
        <f t="shared" si="5"/>
        <v>0.69333333333333347</v>
      </c>
      <c r="G31" s="1">
        <v>0.52</v>
      </c>
      <c r="H31" s="1">
        <v>20</v>
      </c>
      <c r="I31" s="1">
        <v>0.1</v>
      </c>
      <c r="J31" s="1">
        <v>30</v>
      </c>
      <c r="K31" s="1">
        <v>50</v>
      </c>
      <c r="L31" s="1">
        <f>F31/G31*E31</f>
        <v>0.4</v>
      </c>
      <c r="M31" s="1">
        <f>B31*C31</f>
        <v>2</v>
      </c>
      <c r="N31" s="1">
        <f>ACOS(1-G31/2/C31*(L31/E31-1))*180/PI()</f>
        <v>3.7723512744041394</v>
      </c>
      <c r="O31" s="1">
        <f>C31*N31*PI()/180</f>
        <v>2.6335980112062529</v>
      </c>
      <c r="P31" s="1">
        <v>0.90175000000000005</v>
      </c>
      <c r="Q31" s="1">
        <v>-2.4987200000000001</v>
      </c>
    </row>
    <row r="32" spans="2:17" s="3" customFormat="1" x14ac:dyDescent="0.3">
      <c r="B32" s="3">
        <v>0.05</v>
      </c>
      <c r="C32" s="3">
        <v>40</v>
      </c>
      <c r="D32" s="3">
        <v>200</v>
      </c>
      <c r="E32" s="3">
        <v>0.3</v>
      </c>
      <c r="F32" s="4">
        <f t="shared" si="5"/>
        <v>0.69333333333333347</v>
      </c>
      <c r="G32" s="3">
        <v>0.52</v>
      </c>
      <c r="H32" s="3">
        <v>20</v>
      </c>
      <c r="I32" s="3">
        <v>0.1</v>
      </c>
      <c r="J32" s="3">
        <v>30</v>
      </c>
      <c r="K32" s="3">
        <v>50</v>
      </c>
      <c r="L32" s="3">
        <f>F32/G32*E32</f>
        <v>0.4</v>
      </c>
      <c r="M32" s="3">
        <f>B32*C32</f>
        <v>2</v>
      </c>
      <c r="N32" s="3">
        <f>ACOS(1-G32/2/C32*(L32/E32-1))*180/PI()</f>
        <v>3.7723512744041394</v>
      </c>
      <c r="O32" s="3">
        <f>C32*N32*PI()/180</f>
        <v>2.6335980112062529</v>
      </c>
      <c r="P32" s="3">
        <v>0.94089999999999996</v>
      </c>
      <c r="Q32" s="3">
        <v>-2.61015</v>
      </c>
    </row>
    <row r="33" spans="2:17" x14ac:dyDescent="0.3">
      <c r="B33" s="1">
        <v>6.25E-2</v>
      </c>
      <c r="C33" s="1">
        <v>40</v>
      </c>
      <c r="D33" s="1">
        <v>100</v>
      </c>
      <c r="E33" s="1">
        <v>0.3</v>
      </c>
      <c r="F33" s="2">
        <f t="shared" si="5"/>
        <v>0.69333333333333347</v>
      </c>
      <c r="G33" s="1">
        <v>0.52</v>
      </c>
      <c r="H33" s="1">
        <v>20</v>
      </c>
      <c r="I33" s="1">
        <v>0.1</v>
      </c>
      <c r="J33" s="1">
        <v>30</v>
      </c>
      <c r="K33" s="1">
        <v>50</v>
      </c>
      <c r="L33" s="1">
        <f t="shared" ref="L33" si="22">F33/G33*E33</f>
        <v>0.4</v>
      </c>
      <c r="M33" s="1">
        <f t="shared" ref="M33" si="23">B33*C33</f>
        <v>2.5</v>
      </c>
      <c r="N33" s="1">
        <f t="shared" ref="N33" si="24">ACOS(1-G33/2/C33*(L33/E33-1))*180/PI()</f>
        <v>3.7723512744041394</v>
      </c>
      <c r="O33" s="1">
        <f t="shared" ref="O33" si="25">C33*N33*PI()/180</f>
        <v>2.6335980112062529</v>
      </c>
      <c r="P33" s="1">
        <v>0.628</v>
      </c>
      <c r="Q33" s="1">
        <v>0.14749999999999999</v>
      </c>
    </row>
    <row r="34" spans="2:17" x14ac:dyDescent="0.3">
      <c r="B34" s="1">
        <v>6.25E-2</v>
      </c>
      <c r="C34" s="1">
        <v>40</v>
      </c>
      <c r="D34" s="1">
        <v>120</v>
      </c>
      <c r="E34" s="1">
        <v>0.3</v>
      </c>
      <c r="F34" s="2">
        <f t="shared" si="5"/>
        <v>0.69333333333333347</v>
      </c>
      <c r="G34" s="1">
        <v>0.52</v>
      </c>
      <c r="H34" s="1">
        <v>20</v>
      </c>
      <c r="I34" s="1">
        <v>0.1</v>
      </c>
      <c r="J34" s="1">
        <v>30</v>
      </c>
      <c r="K34" s="1">
        <v>50</v>
      </c>
      <c r="L34" s="1">
        <f>F34/G34*E34</f>
        <v>0.4</v>
      </c>
      <c r="M34" s="1">
        <f>B34*C34</f>
        <v>2.5</v>
      </c>
      <c r="N34" s="1">
        <f>ACOS(1-G34/2/C34*(L34/E34-1))*180/PI()</f>
        <v>3.7723512744041394</v>
      </c>
      <c r="O34" s="1">
        <f>C34*N34*PI()/180</f>
        <v>2.6335980112062529</v>
      </c>
      <c r="P34" s="1">
        <v>0.70199999999999996</v>
      </c>
      <c r="Q34" s="1">
        <v>-1.55</v>
      </c>
    </row>
    <row r="35" spans="2:17" x14ac:dyDescent="0.3">
      <c r="B35" s="1">
        <v>6.25E-2</v>
      </c>
      <c r="C35" s="1">
        <v>40</v>
      </c>
      <c r="D35" s="1">
        <v>140</v>
      </c>
      <c r="E35" s="1">
        <v>0.3</v>
      </c>
      <c r="F35" s="2">
        <f t="shared" si="5"/>
        <v>0.69333333333333347</v>
      </c>
      <c r="G35" s="1">
        <v>0.52</v>
      </c>
      <c r="H35" s="1">
        <v>20</v>
      </c>
      <c r="I35" s="1">
        <v>0.1</v>
      </c>
      <c r="J35" s="1">
        <v>30</v>
      </c>
      <c r="K35" s="1">
        <v>50</v>
      </c>
      <c r="L35" s="1">
        <f>F35/G35*E35</f>
        <v>0.4</v>
      </c>
      <c r="M35" s="1">
        <f>B35*C35</f>
        <v>2.5</v>
      </c>
      <c r="N35" s="1">
        <f>ACOS(1-G35/2/C35*(L35/E35-1))*180/PI()</f>
        <v>3.7723512744041394</v>
      </c>
      <c r="O35" s="1">
        <f>C35*N35*PI()/180</f>
        <v>2.6335980112062529</v>
      </c>
      <c r="P35" s="1">
        <v>0.78</v>
      </c>
      <c r="Q35" s="1">
        <v>-2.0179999999999998</v>
      </c>
    </row>
    <row r="36" spans="2:17" x14ac:dyDescent="0.3">
      <c r="B36" s="1">
        <v>6.25E-2</v>
      </c>
      <c r="C36" s="1">
        <v>40</v>
      </c>
      <c r="D36" s="1">
        <v>160</v>
      </c>
      <c r="E36" s="1">
        <v>0.3</v>
      </c>
      <c r="F36" s="2">
        <f t="shared" si="5"/>
        <v>0.69333333333333347</v>
      </c>
      <c r="G36" s="1">
        <v>0.52</v>
      </c>
      <c r="H36" s="1">
        <v>20</v>
      </c>
      <c r="I36" s="1">
        <v>0.1</v>
      </c>
      <c r="J36" s="1">
        <v>30</v>
      </c>
      <c r="K36" s="1">
        <v>50</v>
      </c>
      <c r="L36" s="1">
        <f>F36/G36*E36</f>
        <v>0.4</v>
      </c>
      <c r="M36" s="1">
        <f>B36*C36</f>
        <v>2.5</v>
      </c>
      <c r="N36" s="1">
        <f>ACOS(1-G36/2/C36*(L36/E36-1))*180/PI()</f>
        <v>3.7723512744041394</v>
      </c>
      <c r="O36" s="1">
        <f>C36*N36*PI()/180</f>
        <v>2.6335980112062529</v>
      </c>
      <c r="P36" s="1">
        <v>0.84599999999999997</v>
      </c>
      <c r="Q36" s="1">
        <v>-2.2589999999999999</v>
      </c>
    </row>
    <row r="37" spans="2:17" x14ac:dyDescent="0.3">
      <c r="B37" s="1">
        <v>6.25E-2</v>
      </c>
      <c r="C37" s="1">
        <v>40</v>
      </c>
      <c r="D37" s="1">
        <v>180</v>
      </c>
      <c r="E37" s="1">
        <v>0.3</v>
      </c>
      <c r="F37" s="2">
        <f t="shared" si="5"/>
        <v>0.69333333333333347</v>
      </c>
      <c r="G37" s="1">
        <v>0.52</v>
      </c>
      <c r="H37" s="1">
        <v>20</v>
      </c>
      <c r="I37" s="1">
        <v>0.1</v>
      </c>
      <c r="J37" s="1">
        <v>30</v>
      </c>
      <c r="K37" s="1">
        <v>50</v>
      </c>
      <c r="L37" s="1">
        <f>F37/G37*E37</f>
        <v>0.4</v>
      </c>
      <c r="M37" s="1">
        <f>B37*C37</f>
        <v>2.5</v>
      </c>
      <c r="N37" s="1">
        <f>ACOS(1-G37/2/C37*(L37/E37-1))*180/PI()</f>
        <v>3.7723512744041394</v>
      </c>
      <c r="O37" s="1">
        <f>C37*N37*PI()/180</f>
        <v>2.6335980112062529</v>
      </c>
      <c r="P37" s="1">
        <v>0.89780000000000004</v>
      </c>
      <c r="Q37" s="1">
        <v>-2.4206599999999998</v>
      </c>
    </row>
    <row r="38" spans="2:17" s="3" customFormat="1" x14ac:dyDescent="0.3">
      <c r="B38" s="3">
        <v>6.25E-2</v>
      </c>
      <c r="C38" s="3">
        <v>40</v>
      </c>
      <c r="D38" s="3">
        <v>200</v>
      </c>
      <c r="E38" s="3">
        <v>0.3</v>
      </c>
      <c r="F38" s="4">
        <f t="shared" si="5"/>
        <v>0.69333333333333347</v>
      </c>
      <c r="G38" s="3">
        <v>0.52</v>
      </c>
      <c r="H38" s="3">
        <v>20</v>
      </c>
      <c r="I38" s="3">
        <v>0.1</v>
      </c>
      <c r="J38" s="3">
        <v>30</v>
      </c>
      <c r="K38" s="3">
        <v>50</v>
      </c>
      <c r="L38" s="3">
        <f>F38/G38*E38</f>
        <v>0.4</v>
      </c>
      <c r="M38" s="3">
        <f>B38*C38</f>
        <v>2.5</v>
      </c>
      <c r="N38" s="3">
        <f>ACOS(1-G38/2/C38*(L38/E38-1))*180/PI()</f>
        <v>3.7723512744041394</v>
      </c>
      <c r="O38" s="3">
        <f>C38*N38*PI()/180</f>
        <v>2.6335980112062529</v>
      </c>
      <c r="P38" s="3">
        <v>0.9375</v>
      </c>
      <c r="Q38" s="3">
        <v>-2.5375000000000001</v>
      </c>
    </row>
    <row r="39" spans="2:17" x14ac:dyDescent="0.3">
      <c r="B39" s="1">
        <v>7.4999999999999997E-2</v>
      </c>
      <c r="C39" s="1">
        <v>40</v>
      </c>
      <c r="D39" s="1">
        <v>100</v>
      </c>
      <c r="E39" s="1">
        <v>0.3</v>
      </c>
      <c r="F39" s="2">
        <f t="shared" si="5"/>
        <v>0.69333333333333347</v>
      </c>
      <c r="G39" s="1">
        <v>0.52</v>
      </c>
      <c r="H39" s="1">
        <v>20</v>
      </c>
      <c r="I39" s="1">
        <v>0.1</v>
      </c>
      <c r="J39" s="1">
        <v>30</v>
      </c>
      <c r="K39" s="1">
        <v>50</v>
      </c>
      <c r="L39" s="1">
        <f t="shared" ref="L39" si="26">F39/G39*E39</f>
        <v>0.4</v>
      </c>
      <c r="M39" s="1">
        <f t="shared" ref="M39" si="27">B39*C39</f>
        <v>3</v>
      </c>
      <c r="N39" s="1">
        <f t="shared" ref="N39" si="28">ACOS(1-G39/2/C39*(L39/E39-1))*180/PI()</f>
        <v>3.7723512744041394</v>
      </c>
      <c r="O39" s="1">
        <f t="shared" ref="O39" si="29">C39*N39*PI()/180</f>
        <v>2.6335980112062529</v>
      </c>
      <c r="P39" s="1">
        <v>0.65300000000000002</v>
      </c>
      <c r="Q39" s="1">
        <v>0.30299999999999999</v>
      </c>
    </row>
    <row r="40" spans="2:17" x14ac:dyDescent="0.3">
      <c r="B40" s="1">
        <v>7.4999999999999997E-2</v>
      </c>
      <c r="C40" s="1">
        <v>40</v>
      </c>
      <c r="D40" s="1">
        <v>120</v>
      </c>
      <c r="E40" s="1">
        <v>0.3</v>
      </c>
      <c r="F40" s="2">
        <f t="shared" si="5"/>
        <v>0.69333333333333347</v>
      </c>
      <c r="G40" s="1">
        <v>0.52</v>
      </c>
      <c r="H40" s="1">
        <v>20</v>
      </c>
      <c r="I40" s="1">
        <v>0.1</v>
      </c>
      <c r="J40" s="1">
        <v>30</v>
      </c>
      <c r="K40" s="1">
        <v>50</v>
      </c>
      <c r="L40" s="1">
        <f t="shared" ref="L40:L50" si="30">F40/G40*E40</f>
        <v>0.4</v>
      </c>
      <c r="M40" s="1">
        <f t="shared" ref="M40:M50" si="31">B40*C40</f>
        <v>3</v>
      </c>
      <c r="N40" s="1">
        <f t="shared" ref="N40:N50" si="32">ACOS(1-G40/2/C40*(L40/E40-1))*180/PI()</f>
        <v>3.7723512744041394</v>
      </c>
      <c r="O40" s="1">
        <f t="shared" ref="O40:O50" si="33">C40*N40*PI()/180</f>
        <v>2.6335980112062529</v>
      </c>
      <c r="P40" s="1">
        <v>0.70099999999999996</v>
      </c>
      <c r="Q40" s="1">
        <v>-1.4350000000000001</v>
      </c>
    </row>
    <row r="41" spans="2:17" x14ac:dyDescent="0.3">
      <c r="B41" s="1">
        <v>7.4999999999999997E-2</v>
      </c>
      <c r="C41" s="1">
        <v>40</v>
      </c>
      <c r="D41" s="1">
        <v>140</v>
      </c>
      <c r="E41" s="1">
        <v>0.3</v>
      </c>
      <c r="F41" s="2">
        <f t="shared" ref="F41:F72" si="34">$H$1/E41*G41</f>
        <v>0.69333333333333347</v>
      </c>
      <c r="G41" s="1">
        <v>0.52</v>
      </c>
      <c r="H41" s="1">
        <v>20</v>
      </c>
      <c r="I41" s="1">
        <v>0.1</v>
      </c>
      <c r="J41" s="1">
        <v>30</v>
      </c>
      <c r="K41" s="1">
        <v>50</v>
      </c>
      <c r="L41" s="1">
        <f t="shared" si="30"/>
        <v>0.4</v>
      </c>
      <c r="M41" s="1">
        <f t="shared" si="31"/>
        <v>3</v>
      </c>
      <c r="N41" s="1">
        <f t="shared" si="32"/>
        <v>3.7723512744041394</v>
      </c>
      <c r="O41" s="1">
        <f t="shared" si="33"/>
        <v>2.6335980112062529</v>
      </c>
      <c r="P41" s="1">
        <v>0.77800000000000002</v>
      </c>
      <c r="Q41" s="1">
        <v>-1.93</v>
      </c>
    </row>
    <row r="42" spans="2:17" x14ac:dyDescent="0.3">
      <c r="B42" s="1">
        <v>7.4999999999999997E-2</v>
      </c>
      <c r="C42" s="1">
        <v>40</v>
      </c>
      <c r="D42" s="1">
        <v>160</v>
      </c>
      <c r="E42" s="1">
        <v>0.3</v>
      </c>
      <c r="F42" s="2">
        <f t="shared" si="34"/>
        <v>0.69333333333333347</v>
      </c>
      <c r="G42" s="1">
        <v>0.52</v>
      </c>
      <c r="H42" s="1">
        <v>20</v>
      </c>
      <c r="I42" s="1">
        <v>0.1</v>
      </c>
      <c r="J42" s="1">
        <v>30</v>
      </c>
      <c r="K42" s="1">
        <v>50</v>
      </c>
      <c r="L42" s="1">
        <f t="shared" si="30"/>
        <v>0.4</v>
      </c>
      <c r="M42" s="1">
        <f t="shared" si="31"/>
        <v>3</v>
      </c>
      <c r="N42" s="1">
        <f t="shared" si="32"/>
        <v>3.7723512744041394</v>
      </c>
      <c r="O42" s="1">
        <f t="shared" si="33"/>
        <v>2.6335980112062529</v>
      </c>
      <c r="P42" s="1">
        <v>0.84199999999999997</v>
      </c>
      <c r="Q42" s="1">
        <v>-2.1760000000000002</v>
      </c>
    </row>
    <row r="43" spans="2:17" x14ac:dyDescent="0.3">
      <c r="B43" s="1">
        <v>7.4999999999999997E-2</v>
      </c>
      <c r="C43" s="1">
        <v>40</v>
      </c>
      <c r="D43" s="1">
        <v>180</v>
      </c>
      <c r="E43" s="1">
        <v>0.3</v>
      </c>
      <c r="F43" s="2">
        <f t="shared" si="34"/>
        <v>0.69333333333333347</v>
      </c>
      <c r="G43" s="1">
        <v>0.52</v>
      </c>
      <c r="H43" s="1">
        <v>20</v>
      </c>
      <c r="I43" s="1">
        <v>0.1</v>
      </c>
      <c r="J43" s="1">
        <v>30</v>
      </c>
      <c r="K43" s="1">
        <v>50</v>
      </c>
      <c r="L43" s="1">
        <f t="shared" si="30"/>
        <v>0.4</v>
      </c>
      <c r="M43" s="1">
        <f t="shared" si="31"/>
        <v>3</v>
      </c>
      <c r="N43" s="1">
        <f t="shared" si="32"/>
        <v>3.7723512744041394</v>
      </c>
      <c r="O43" s="1">
        <f t="shared" si="33"/>
        <v>2.6335980112062529</v>
      </c>
      <c r="P43" s="1">
        <v>0.89459999999999995</v>
      </c>
      <c r="Q43" s="1">
        <v>-2.3422700000000001</v>
      </c>
    </row>
    <row r="44" spans="2:17" s="5" customFormat="1" ht="15" thickBot="1" x14ac:dyDescent="0.35">
      <c r="B44" s="5">
        <v>7.4999999999999997E-2</v>
      </c>
      <c r="C44" s="5">
        <v>40</v>
      </c>
      <c r="D44" s="5">
        <v>200</v>
      </c>
      <c r="E44" s="5">
        <v>0.3</v>
      </c>
      <c r="F44" s="6">
        <f t="shared" si="34"/>
        <v>0.69333333333333347</v>
      </c>
      <c r="G44" s="5">
        <v>0.52</v>
      </c>
      <c r="H44" s="5">
        <v>20</v>
      </c>
      <c r="I44" s="5">
        <v>0.1</v>
      </c>
      <c r="J44" s="5">
        <v>30</v>
      </c>
      <c r="K44" s="5">
        <v>50</v>
      </c>
      <c r="L44" s="5">
        <f t="shared" si="30"/>
        <v>0.4</v>
      </c>
      <c r="M44" s="5">
        <f t="shared" si="31"/>
        <v>3</v>
      </c>
      <c r="N44" s="5">
        <f t="shared" si="32"/>
        <v>3.7723512744041394</v>
      </c>
      <c r="O44" s="5">
        <f t="shared" si="33"/>
        <v>2.6335980112062529</v>
      </c>
      <c r="P44" s="5">
        <v>0.93459999999999999</v>
      </c>
      <c r="Q44" s="5">
        <v>-2.4624000000000001</v>
      </c>
    </row>
    <row r="45" spans="2:17" x14ac:dyDescent="0.3">
      <c r="B45" s="1">
        <v>1.2500000000000001E-2</v>
      </c>
      <c r="C45" s="1">
        <v>40</v>
      </c>
      <c r="D45" s="1">
        <v>100</v>
      </c>
      <c r="E45" s="1">
        <v>0.3</v>
      </c>
      <c r="F45" s="2">
        <f t="shared" si="34"/>
        <v>1.3866666666666669</v>
      </c>
      <c r="G45" s="1">
        <v>1.04</v>
      </c>
      <c r="H45" s="1">
        <v>20</v>
      </c>
      <c r="I45" s="1">
        <v>0.1</v>
      </c>
      <c r="J45" s="1">
        <v>30</v>
      </c>
      <c r="K45" s="1">
        <v>50</v>
      </c>
      <c r="L45" s="1">
        <f t="shared" si="30"/>
        <v>0.4</v>
      </c>
      <c r="M45" s="1">
        <f t="shared" si="31"/>
        <v>0.5</v>
      </c>
      <c r="N45" s="1">
        <f t="shared" si="32"/>
        <v>5.3358748186418321</v>
      </c>
      <c r="O45" s="1">
        <f t="shared" si="33"/>
        <v>3.7251433623822114</v>
      </c>
      <c r="P45" s="1">
        <v>0.66300000000000003</v>
      </c>
      <c r="Q45" s="1">
        <v>-1.8129999999999999</v>
      </c>
    </row>
    <row r="46" spans="2:17" x14ac:dyDescent="0.3">
      <c r="B46" s="1">
        <v>1.2500000000000001E-2</v>
      </c>
      <c r="C46" s="1">
        <v>40</v>
      </c>
      <c r="D46" s="1">
        <v>120</v>
      </c>
      <c r="E46" s="1">
        <v>0.3</v>
      </c>
      <c r="F46" s="2">
        <f t="shared" si="34"/>
        <v>1.3866666666666669</v>
      </c>
      <c r="G46" s="1">
        <v>1.04</v>
      </c>
      <c r="H46" s="1">
        <v>20</v>
      </c>
      <c r="I46" s="1">
        <v>0.1</v>
      </c>
      <c r="J46" s="1">
        <v>30</v>
      </c>
      <c r="K46" s="1">
        <v>50</v>
      </c>
      <c r="L46" s="1">
        <f t="shared" si="30"/>
        <v>0.4</v>
      </c>
      <c r="M46" s="1">
        <f t="shared" si="31"/>
        <v>0.5</v>
      </c>
      <c r="N46" s="1">
        <f t="shared" si="32"/>
        <v>5.3358748186418321</v>
      </c>
      <c r="O46" s="1">
        <f t="shared" si="33"/>
        <v>3.7251433623822114</v>
      </c>
      <c r="P46" s="1">
        <v>0.75600000000000001</v>
      </c>
      <c r="Q46" s="1">
        <v>-2.6970000000000001</v>
      </c>
    </row>
    <row r="47" spans="2:17" x14ac:dyDescent="0.3">
      <c r="B47" s="1">
        <v>1.2500000000000001E-2</v>
      </c>
      <c r="C47" s="1">
        <v>40</v>
      </c>
      <c r="D47" s="1">
        <v>140</v>
      </c>
      <c r="E47" s="1">
        <v>0.3</v>
      </c>
      <c r="F47" s="2">
        <f t="shared" si="34"/>
        <v>1.3866666666666669</v>
      </c>
      <c r="G47" s="1">
        <v>1.04</v>
      </c>
      <c r="H47" s="1">
        <v>20</v>
      </c>
      <c r="I47" s="1">
        <v>0.1</v>
      </c>
      <c r="J47" s="1">
        <v>30</v>
      </c>
      <c r="K47" s="1">
        <v>50</v>
      </c>
      <c r="L47" s="1">
        <f t="shared" si="30"/>
        <v>0.4</v>
      </c>
      <c r="M47" s="1">
        <f t="shared" si="31"/>
        <v>0.5</v>
      </c>
      <c r="N47" s="1">
        <f t="shared" si="32"/>
        <v>5.3358748186418321</v>
      </c>
      <c r="O47" s="1">
        <f t="shared" si="33"/>
        <v>3.7251433623822114</v>
      </c>
      <c r="P47" s="1">
        <v>0.83</v>
      </c>
      <c r="Q47" s="1">
        <v>-3.1080000000000001</v>
      </c>
    </row>
    <row r="48" spans="2:17" x14ac:dyDescent="0.3">
      <c r="B48" s="1">
        <v>1.2500000000000001E-2</v>
      </c>
      <c r="C48" s="1">
        <v>40</v>
      </c>
      <c r="D48" s="1">
        <v>160</v>
      </c>
      <c r="E48" s="1">
        <v>0.3</v>
      </c>
      <c r="F48" s="2">
        <f t="shared" si="34"/>
        <v>1.3866666666666669</v>
      </c>
      <c r="G48" s="1">
        <v>1.04</v>
      </c>
      <c r="H48" s="1">
        <v>20</v>
      </c>
      <c r="I48" s="1">
        <v>0.1</v>
      </c>
      <c r="J48" s="1">
        <v>30</v>
      </c>
      <c r="K48" s="1">
        <v>50</v>
      </c>
      <c r="L48" s="1">
        <f t="shared" si="30"/>
        <v>0.4</v>
      </c>
      <c r="M48" s="1">
        <f t="shared" si="31"/>
        <v>0.5</v>
      </c>
      <c r="N48" s="1">
        <f t="shared" si="32"/>
        <v>5.3358748186418321</v>
      </c>
      <c r="O48" s="1">
        <f t="shared" si="33"/>
        <v>3.7251433623822114</v>
      </c>
      <c r="P48" s="1">
        <v>0.8891</v>
      </c>
      <c r="Q48" s="1">
        <v>-3.3560699999999999</v>
      </c>
    </row>
    <row r="49" spans="2:17" x14ac:dyDescent="0.3">
      <c r="B49" s="1">
        <v>1.2500000000000001E-2</v>
      </c>
      <c r="C49" s="1">
        <v>40</v>
      </c>
      <c r="D49" s="1">
        <v>180</v>
      </c>
      <c r="E49" s="1">
        <v>0.3</v>
      </c>
      <c r="F49" s="2">
        <f t="shared" si="34"/>
        <v>1.3866666666666669</v>
      </c>
      <c r="G49" s="1">
        <v>1.04</v>
      </c>
      <c r="H49" s="1">
        <v>20</v>
      </c>
      <c r="I49" s="1">
        <v>0.1</v>
      </c>
      <c r="J49" s="1">
        <v>30</v>
      </c>
      <c r="K49" s="1">
        <v>50</v>
      </c>
      <c r="L49" s="1">
        <f t="shared" si="30"/>
        <v>0.4</v>
      </c>
      <c r="M49" s="1">
        <f t="shared" si="31"/>
        <v>0.5</v>
      </c>
      <c r="N49" s="1">
        <f t="shared" si="32"/>
        <v>5.3358748186418321</v>
      </c>
      <c r="O49" s="1">
        <f t="shared" si="33"/>
        <v>3.7251433623822114</v>
      </c>
      <c r="P49" s="1">
        <v>0.93371999999999999</v>
      </c>
      <c r="Q49" s="1">
        <v>-3.5253700000000001</v>
      </c>
    </row>
    <row r="50" spans="2:17" s="3" customFormat="1" x14ac:dyDescent="0.3">
      <c r="B50" s="3">
        <v>1.2500000000000001E-2</v>
      </c>
      <c r="C50" s="3">
        <v>40</v>
      </c>
      <c r="D50" s="3">
        <v>200</v>
      </c>
      <c r="E50" s="3">
        <v>0.3</v>
      </c>
      <c r="F50" s="4">
        <f t="shared" si="34"/>
        <v>1.3866666666666669</v>
      </c>
      <c r="G50" s="3">
        <v>1.04</v>
      </c>
      <c r="H50" s="3">
        <v>20</v>
      </c>
      <c r="I50" s="3">
        <v>0.1</v>
      </c>
      <c r="J50" s="3">
        <v>30</v>
      </c>
      <c r="K50" s="3">
        <v>50</v>
      </c>
      <c r="L50" s="3">
        <f t="shared" si="30"/>
        <v>0.4</v>
      </c>
      <c r="M50" s="3">
        <f t="shared" si="31"/>
        <v>0.5</v>
      </c>
      <c r="N50" s="3">
        <f t="shared" si="32"/>
        <v>5.3358748186418321</v>
      </c>
      <c r="O50" s="3">
        <f t="shared" si="33"/>
        <v>3.7251433623822114</v>
      </c>
      <c r="P50" s="3">
        <v>0.96469000000000005</v>
      </c>
      <c r="Q50" s="3">
        <v>-3.64974</v>
      </c>
    </row>
    <row r="51" spans="2:17" x14ac:dyDescent="0.3">
      <c r="B51" s="1">
        <v>2.5000000000000001E-2</v>
      </c>
      <c r="C51" s="1">
        <v>40</v>
      </c>
      <c r="D51" s="1">
        <v>100</v>
      </c>
      <c r="E51" s="1">
        <v>0.3</v>
      </c>
      <c r="F51" s="2">
        <f t="shared" si="34"/>
        <v>1.3866666666666669</v>
      </c>
      <c r="G51" s="1">
        <v>1.04</v>
      </c>
      <c r="H51" s="1">
        <v>20</v>
      </c>
      <c r="I51" s="1">
        <v>0.1</v>
      </c>
      <c r="J51" s="1">
        <v>30</v>
      </c>
      <c r="K51" s="1">
        <v>50</v>
      </c>
      <c r="L51" s="1">
        <f t="shared" ref="L51:L63" si="35">F51/G51*E51</f>
        <v>0.4</v>
      </c>
      <c r="M51" s="1">
        <f t="shared" ref="M51:M63" si="36">B51*C51</f>
        <v>1</v>
      </c>
      <c r="N51" s="1">
        <f t="shared" ref="N51:N63" si="37">ACOS(1-G51/2/C51*(L51/E51-1))*180/PI()</f>
        <v>5.3358748186418321</v>
      </c>
      <c r="O51" s="1">
        <f t="shared" ref="O51:O63" si="38">C51*N51*PI()/180</f>
        <v>3.7251433623822114</v>
      </c>
      <c r="P51" s="1">
        <v>0.65300000000000002</v>
      </c>
      <c r="Q51" s="1">
        <v>-1.331</v>
      </c>
    </row>
    <row r="52" spans="2:17" x14ac:dyDescent="0.3">
      <c r="B52" s="1">
        <v>2.5000000000000001E-2</v>
      </c>
      <c r="C52" s="1">
        <v>40</v>
      </c>
      <c r="D52" s="1">
        <v>120</v>
      </c>
      <c r="E52" s="1">
        <v>0.3</v>
      </c>
      <c r="F52" s="2">
        <f t="shared" si="34"/>
        <v>1.3866666666666669</v>
      </c>
      <c r="G52" s="1">
        <v>1.04</v>
      </c>
      <c r="H52" s="1">
        <v>20</v>
      </c>
      <c r="I52" s="1">
        <v>0.1</v>
      </c>
      <c r="J52" s="1">
        <v>30</v>
      </c>
      <c r="K52" s="1">
        <v>50</v>
      </c>
      <c r="L52" s="1">
        <f t="shared" si="35"/>
        <v>0.4</v>
      </c>
      <c r="M52" s="1">
        <f t="shared" si="36"/>
        <v>1</v>
      </c>
      <c r="N52" s="1">
        <f t="shared" si="37"/>
        <v>5.3358748186418321</v>
      </c>
      <c r="O52" s="1">
        <f t="shared" si="38"/>
        <v>3.7251433623822114</v>
      </c>
      <c r="P52" s="1">
        <v>0.74199999999999999</v>
      </c>
      <c r="Q52" s="1">
        <v>-2.4329999999999998</v>
      </c>
    </row>
    <row r="53" spans="2:17" x14ac:dyDescent="0.3">
      <c r="B53" s="1">
        <v>2.5000000000000001E-2</v>
      </c>
      <c r="C53" s="1">
        <v>40</v>
      </c>
      <c r="D53" s="1">
        <v>140</v>
      </c>
      <c r="E53" s="1">
        <v>0.3</v>
      </c>
      <c r="F53" s="2">
        <f t="shared" si="34"/>
        <v>1.3866666666666669</v>
      </c>
      <c r="G53" s="1">
        <v>1.04</v>
      </c>
      <c r="H53" s="1">
        <v>20</v>
      </c>
      <c r="I53" s="1">
        <v>0.1</v>
      </c>
      <c r="J53" s="1">
        <v>30</v>
      </c>
      <c r="K53" s="1">
        <v>50</v>
      </c>
      <c r="L53" s="1">
        <f t="shared" si="35"/>
        <v>0.4</v>
      </c>
      <c r="M53" s="1">
        <f t="shared" si="36"/>
        <v>1</v>
      </c>
      <c r="N53" s="1">
        <f t="shared" si="37"/>
        <v>5.3358748186418321</v>
      </c>
      <c r="O53" s="1">
        <f t="shared" si="38"/>
        <v>3.7251433623822114</v>
      </c>
      <c r="P53" s="1">
        <v>0.81499999999999995</v>
      </c>
      <c r="Q53" s="1">
        <v>-2.91</v>
      </c>
    </row>
    <row r="54" spans="2:17" x14ac:dyDescent="0.3">
      <c r="B54" s="1">
        <v>2.5000000000000001E-2</v>
      </c>
      <c r="C54" s="1">
        <v>40</v>
      </c>
      <c r="D54" s="1">
        <v>160</v>
      </c>
      <c r="E54" s="1">
        <v>0.3</v>
      </c>
      <c r="F54" s="2">
        <f t="shared" si="34"/>
        <v>1.3866666666666669</v>
      </c>
      <c r="G54" s="1">
        <v>1.04</v>
      </c>
      <c r="H54" s="1">
        <v>20</v>
      </c>
      <c r="I54" s="1">
        <v>0.1</v>
      </c>
      <c r="J54" s="1">
        <v>30</v>
      </c>
      <c r="K54" s="1">
        <v>50</v>
      </c>
      <c r="L54" s="1">
        <f t="shared" si="35"/>
        <v>0.4</v>
      </c>
      <c r="M54" s="1">
        <f t="shared" si="36"/>
        <v>1</v>
      </c>
      <c r="N54" s="1">
        <f t="shared" si="37"/>
        <v>5.3358748186418321</v>
      </c>
      <c r="O54" s="1">
        <f t="shared" si="38"/>
        <v>3.7251433623822114</v>
      </c>
      <c r="P54" s="1">
        <v>0.87485999999999997</v>
      </c>
      <c r="Q54" s="1">
        <v>-3.1909999999999998</v>
      </c>
    </row>
    <row r="55" spans="2:17" x14ac:dyDescent="0.3">
      <c r="B55" s="1">
        <v>2.5000000000000001E-2</v>
      </c>
      <c r="C55" s="1">
        <v>40</v>
      </c>
      <c r="D55" s="1">
        <v>180</v>
      </c>
      <c r="E55" s="1">
        <v>0.3</v>
      </c>
      <c r="F55" s="2">
        <f t="shared" si="34"/>
        <v>1.3866666666666669</v>
      </c>
      <c r="G55" s="1">
        <v>1.04</v>
      </c>
      <c r="H55" s="1">
        <v>20</v>
      </c>
      <c r="I55" s="1">
        <v>0.1</v>
      </c>
      <c r="J55" s="1">
        <v>30</v>
      </c>
      <c r="K55" s="1">
        <v>50</v>
      </c>
      <c r="L55" s="1">
        <f t="shared" si="35"/>
        <v>0.4</v>
      </c>
      <c r="M55" s="1">
        <f t="shared" si="36"/>
        <v>1</v>
      </c>
      <c r="N55" s="1">
        <f t="shared" si="37"/>
        <v>5.3358748186418321</v>
      </c>
      <c r="O55" s="1">
        <f t="shared" si="38"/>
        <v>3.7251433623822114</v>
      </c>
      <c r="P55" s="1">
        <v>0.92130800000000002</v>
      </c>
      <c r="Q55" s="1">
        <v>-3.3799000000000001</v>
      </c>
    </row>
    <row r="56" spans="2:17" s="3" customFormat="1" x14ac:dyDescent="0.3">
      <c r="B56" s="3">
        <v>2.5000000000000001E-2</v>
      </c>
      <c r="C56" s="3">
        <v>40</v>
      </c>
      <c r="D56" s="3">
        <v>200</v>
      </c>
      <c r="E56" s="3">
        <v>0.3</v>
      </c>
      <c r="F56" s="4">
        <f t="shared" si="34"/>
        <v>1.3866666666666669</v>
      </c>
      <c r="G56" s="3">
        <v>1.04</v>
      </c>
      <c r="H56" s="3">
        <v>20</v>
      </c>
      <c r="I56" s="3">
        <v>0.1</v>
      </c>
      <c r="J56" s="3">
        <v>30</v>
      </c>
      <c r="K56" s="3">
        <v>50</v>
      </c>
      <c r="L56" s="3">
        <f t="shared" si="35"/>
        <v>0.4</v>
      </c>
      <c r="M56" s="3">
        <f t="shared" si="36"/>
        <v>1</v>
      </c>
      <c r="N56" s="3">
        <f t="shared" si="37"/>
        <v>5.3358748186418321</v>
      </c>
      <c r="O56" s="3">
        <f t="shared" si="38"/>
        <v>3.7251433623822114</v>
      </c>
      <c r="P56" s="3">
        <v>0.95498000000000005</v>
      </c>
      <c r="Q56" s="3">
        <v>-3.5158</v>
      </c>
    </row>
    <row r="57" spans="2:17" x14ac:dyDescent="0.3">
      <c r="B57" s="1">
        <v>3.7499999999999999E-2</v>
      </c>
      <c r="C57" s="1">
        <v>40</v>
      </c>
      <c r="D57" s="1">
        <v>100</v>
      </c>
      <c r="E57" s="1">
        <v>0.3</v>
      </c>
      <c r="F57" s="2">
        <f t="shared" si="34"/>
        <v>1.3866666666666669</v>
      </c>
      <c r="G57" s="1">
        <v>1.04</v>
      </c>
      <c r="H57" s="1">
        <v>20</v>
      </c>
      <c r="I57" s="1">
        <v>0.1</v>
      </c>
      <c r="J57" s="1">
        <v>30</v>
      </c>
      <c r="K57" s="1">
        <v>50</v>
      </c>
      <c r="L57" s="1">
        <f t="shared" si="35"/>
        <v>0.4</v>
      </c>
      <c r="M57" s="1">
        <f t="shared" si="36"/>
        <v>1.5</v>
      </c>
      <c r="N57" s="1">
        <f t="shared" si="37"/>
        <v>5.3358748186418321</v>
      </c>
      <c r="O57" s="1">
        <f t="shared" si="38"/>
        <v>3.7251433623822114</v>
      </c>
      <c r="P57" s="1">
        <v>0.65900000000000003</v>
      </c>
      <c r="Q57" s="1">
        <v>-0.95799999999999996</v>
      </c>
    </row>
    <row r="58" spans="2:17" x14ac:dyDescent="0.3">
      <c r="B58" s="1">
        <v>3.7499999999999999E-2</v>
      </c>
      <c r="C58" s="1">
        <v>40</v>
      </c>
      <c r="D58" s="1">
        <v>120</v>
      </c>
      <c r="E58" s="1">
        <v>0.3</v>
      </c>
      <c r="F58" s="2">
        <f t="shared" si="34"/>
        <v>1.3866666666666669</v>
      </c>
      <c r="G58" s="1">
        <v>1.04</v>
      </c>
      <c r="H58" s="1">
        <v>20</v>
      </c>
      <c r="I58" s="1">
        <v>0.1</v>
      </c>
      <c r="J58" s="1">
        <v>30</v>
      </c>
      <c r="K58" s="1">
        <v>50</v>
      </c>
      <c r="L58" s="1">
        <f t="shared" si="35"/>
        <v>0.4</v>
      </c>
      <c r="M58" s="1">
        <f t="shared" si="36"/>
        <v>1.5</v>
      </c>
      <c r="N58" s="1">
        <f t="shared" si="37"/>
        <v>5.3358748186418321</v>
      </c>
      <c r="O58" s="1">
        <f t="shared" si="38"/>
        <v>3.7251433623822114</v>
      </c>
      <c r="P58" s="1">
        <v>0.73799999999999999</v>
      </c>
      <c r="Q58" s="1">
        <v>-2.206</v>
      </c>
    </row>
    <row r="59" spans="2:17" x14ac:dyDescent="0.3">
      <c r="B59" s="1">
        <v>3.7499999999999999E-2</v>
      </c>
      <c r="C59" s="1">
        <v>40</v>
      </c>
      <c r="D59" s="1">
        <v>140</v>
      </c>
      <c r="E59" s="1">
        <v>0.3</v>
      </c>
      <c r="F59" s="2">
        <f t="shared" si="34"/>
        <v>1.3866666666666669</v>
      </c>
      <c r="G59" s="1">
        <v>1.04</v>
      </c>
      <c r="H59" s="1">
        <v>20</v>
      </c>
      <c r="I59" s="1">
        <v>0.1</v>
      </c>
      <c r="J59" s="1">
        <v>30</v>
      </c>
      <c r="K59" s="1">
        <v>50</v>
      </c>
      <c r="L59" s="1">
        <f t="shared" si="35"/>
        <v>0.4</v>
      </c>
      <c r="M59" s="1">
        <f t="shared" si="36"/>
        <v>1.5</v>
      </c>
      <c r="N59" s="1">
        <f t="shared" si="37"/>
        <v>5.3358748186418321</v>
      </c>
      <c r="O59" s="1">
        <f t="shared" si="38"/>
        <v>3.7251433623822114</v>
      </c>
      <c r="P59" s="1">
        <v>0.80900000000000005</v>
      </c>
      <c r="Q59" s="1">
        <v>-2.7338</v>
      </c>
    </row>
    <row r="60" spans="2:17" x14ac:dyDescent="0.3">
      <c r="B60" s="1">
        <v>3.7499999999999999E-2</v>
      </c>
      <c r="C60" s="1">
        <v>40</v>
      </c>
      <c r="D60" s="1">
        <v>160</v>
      </c>
      <c r="E60" s="1">
        <v>0.3</v>
      </c>
      <c r="F60" s="2">
        <f t="shared" si="34"/>
        <v>1.3866666666666669</v>
      </c>
      <c r="G60" s="1">
        <v>1.04</v>
      </c>
      <c r="H60" s="1">
        <v>20</v>
      </c>
      <c r="I60" s="1">
        <v>0.1</v>
      </c>
      <c r="J60" s="1">
        <v>30</v>
      </c>
      <c r="K60" s="1">
        <v>50</v>
      </c>
      <c r="L60" s="1">
        <f t="shared" si="35"/>
        <v>0.4</v>
      </c>
      <c r="M60" s="1">
        <f t="shared" si="36"/>
        <v>1.5</v>
      </c>
      <c r="N60" s="1">
        <f t="shared" si="37"/>
        <v>5.3358748186418321</v>
      </c>
      <c r="O60" s="1">
        <f t="shared" si="38"/>
        <v>3.7251433623822114</v>
      </c>
      <c r="P60" s="1">
        <v>0.86779300000000004</v>
      </c>
      <c r="Q60" s="1">
        <v>-3.0399759999999998</v>
      </c>
    </row>
    <row r="61" spans="2:17" x14ac:dyDescent="0.3">
      <c r="B61" s="1">
        <v>3.7499999999999999E-2</v>
      </c>
      <c r="C61" s="1">
        <v>40</v>
      </c>
      <c r="D61" s="1">
        <v>180</v>
      </c>
      <c r="E61" s="1">
        <v>0.3</v>
      </c>
      <c r="F61" s="2">
        <f t="shared" si="34"/>
        <v>1.3866666666666669</v>
      </c>
      <c r="G61" s="1">
        <v>1.04</v>
      </c>
      <c r="H61" s="1">
        <v>20</v>
      </c>
      <c r="I61" s="1">
        <v>0.1</v>
      </c>
      <c r="J61" s="1">
        <v>30</v>
      </c>
      <c r="K61" s="1">
        <v>50</v>
      </c>
      <c r="L61" s="1">
        <f t="shared" si="35"/>
        <v>0.4</v>
      </c>
      <c r="M61" s="1">
        <f t="shared" si="36"/>
        <v>1.5</v>
      </c>
      <c r="N61" s="1">
        <f t="shared" si="37"/>
        <v>5.3358748186418321</v>
      </c>
      <c r="O61" s="1">
        <f t="shared" si="38"/>
        <v>3.7251433623822114</v>
      </c>
      <c r="P61" s="1">
        <v>0.91441700000000004</v>
      </c>
      <c r="Q61" s="1">
        <v>-3.2454909999999999</v>
      </c>
    </row>
    <row r="62" spans="2:17" s="3" customFormat="1" x14ac:dyDescent="0.3">
      <c r="B62" s="3">
        <v>3.7499999999999999E-2</v>
      </c>
      <c r="C62" s="3">
        <v>40</v>
      </c>
      <c r="D62" s="3">
        <v>200</v>
      </c>
      <c r="E62" s="3">
        <v>0.3</v>
      </c>
      <c r="F62" s="4">
        <f t="shared" si="34"/>
        <v>1.3866666666666669</v>
      </c>
      <c r="G62" s="3">
        <v>1.04</v>
      </c>
      <c r="H62" s="3">
        <v>20</v>
      </c>
      <c r="I62" s="3">
        <v>0.1</v>
      </c>
      <c r="J62" s="3">
        <v>30</v>
      </c>
      <c r="K62" s="3">
        <v>50</v>
      </c>
      <c r="L62" s="3">
        <f t="shared" si="35"/>
        <v>0.4</v>
      </c>
      <c r="M62" s="3">
        <f t="shared" si="36"/>
        <v>1.5</v>
      </c>
      <c r="N62" s="3">
        <f t="shared" si="37"/>
        <v>5.3358748186418321</v>
      </c>
      <c r="O62" s="3">
        <f t="shared" si="38"/>
        <v>3.7251433623822114</v>
      </c>
      <c r="P62" s="3">
        <v>0.94899999999999995</v>
      </c>
      <c r="Q62" s="3">
        <v>-3.3925890000000001</v>
      </c>
    </row>
    <row r="63" spans="2:17" x14ac:dyDescent="0.3">
      <c r="B63" s="1">
        <v>0.05</v>
      </c>
      <c r="C63" s="1">
        <v>40</v>
      </c>
      <c r="D63" s="1">
        <v>100</v>
      </c>
      <c r="E63" s="1">
        <v>0.3</v>
      </c>
      <c r="F63" s="2">
        <f t="shared" si="34"/>
        <v>1.3866666666666669</v>
      </c>
      <c r="G63" s="1">
        <v>1.04</v>
      </c>
      <c r="H63" s="1">
        <v>20</v>
      </c>
      <c r="I63" s="1">
        <v>0.1</v>
      </c>
      <c r="J63" s="1">
        <v>30</v>
      </c>
      <c r="K63" s="1">
        <v>50</v>
      </c>
      <c r="L63" s="1">
        <f t="shared" si="35"/>
        <v>0.4</v>
      </c>
      <c r="M63" s="1">
        <f t="shared" si="36"/>
        <v>2</v>
      </c>
      <c r="N63" s="1">
        <f t="shared" si="37"/>
        <v>5.3358748186418321</v>
      </c>
      <c r="O63" s="1">
        <f t="shared" si="38"/>
        <v>3.7251433623822114</v>
      </c>
      <c r="P63" s="1">
        <v>0.67600000000000005</v>
      </c>
      <c r="Q63" s="1">
        <v>-0.58399999999999996</v>
      </c>
    </row>
    <row r="64" spans="2:17" x14ac:dyDescent="0.3">
      <c r="B64" s="1">
        <v>0.05</v>
      </c>
      <c r="C64" s="1">
        <v>40</v>
      </c>
      <c r="D64" s="1">
        <v>120</v>
      </c>
      <c r="E64" s="1">
        <v>0.3</v>
      </c>
      <c r="F64" s="2">
        <f t="shared" si="34"/>
        <v>1.3866666666666669</v>
      </c>
      <c r="G64" s="1">
        <v>1.04</v>
      </c>
      <c r="H64" s="1">
        <v>20</v>
      </c>
      <c r="I64" s="1">
        <v>0.1</v>
      </c>
      <c r="J64" s="1">
        <v>30</v>
      </c>
      <c r="K64" s="1">
        <v>50</v>
      </c>
      <c r="L64" s="1">
        <f>F64/G64*E64</f>
        <v>0.4</v>
      </c>
      <c r="M64" s="1">
        <f>B64*C64</f>
        <v>2</v>
      </c>
      <c r="N64" s="1">
        <f>ACOS(1-G64/2/C64*(L64/E64-1))*180/PI()</f>
        <v>5.3358748186418321</v>
      </c>
      <c r="O64" s="1">
        <f>C64*N64*PI()/180</f>
        <v>3.7251433623822114</v>
      </c>
      <c r="P64" s="1">
        <v>0.73799999999999999</v>
      </c>
      <c r="Q64" s="1">
        <v>-1.956</v>
      </c>
    </row>
    <row r="65" spans="2:17" x14ac:dyDescent="0.3">
      <c r="B65" s="1">
        <v>0.05</v>
      </c>
      <c r="C65" s="1">
        <v>40</v>
      </c>
      <c r="D65" s="1">
        <v>140</v>
      </c>
      <c r="E65" s="1">
        <v>0.3</v>
      </c>
      <c r="F65" s="2">
        <f t="shared" si="34"/>
        <v>1.3866666666666669</v>
      </c>
      <c r="G65" s="1">
        <v>1.04</v>
      </c>
      <c r="H65" s="1">
        <v>20</v>
      </c>
      <c r="I65" s="1">
        <v>0.1</v>
      </c>
      <c r="J65" s="1">
        <v>30</v>
      </c>
      <c r="K65" s="1">
        <v>50</v>
      </c>
      <c r="L65" s="1">
        <f>F65/G65*E65</f>
        <v>0.4</v>
      </c>
      <c r="M65" s="1">
        <f>B65*C65</f>
        <v>2</v>
      </c>
      <c r="N65" s="1">
        <f>ACOS(1-G65/2/C65*(L65/E65-1))*180/PI()</f>
        <v>5.3358748186418321</v>
      </c>
      <c r="O65" s="1">
        <f>C65*N65*PI()/180</f>
        <v>3.7251433623822114</v>
      </c>
      <c r="P65" s="1">
        <v>0.80500000000000005</v>
      </c>
      <c r="Q65" s="1">
        <v>-2.536</v>
      </c>
    </row>
    <row r="66" spans="2:17" x14ac:dyDescent="0.3">
      <c r="B66" s="1">
        <v>0.05</v>
      </c>
      <c r="C66" s="1">
        <v>40</v>
      </c>
      <c r="D66" s="1">
        <v>160</v>
      </c>
      <c r="E66" s="1">
        <v>0.3</v>
      </c>
      <c r="F66" s="2">
        <f t="shared" si="34"/>
        <v>1.3866666666666669</v>
      </c>
      <c r="G66" s="1">
        <v>1.04</v>
      </c>
      <c r="H66" s="1">
        <v>20</v>
      </c>
      <c r="I66" s="1">
        <v>0.1</v>
      </c>
      <c r="J66" s="1">
        <v>30</v>
      </c>
      <c r="K66" s="1">
        <v>50</v>
      </c>
      <c r="L66" s="1">
        <f>F66/G66*E66</f>
        <v>0.4</v>
      </c>
      <c r="M66" s="1">
        <f>B66*C66</f>
        <v>2</v>
      </c>
      <c r="N66" s="1">
        <f>ACOS(1-G66/2/C66*(L66/E66-1))*180/PI()</f>
        <v>5.3358748186418321</v>
      </c>
      <c r="O66" s="1">
        <f>C66*N66*PI()/180</f>
        <v>3.7251433623822114</v>
      </c>
      <c r="P66" s="1">
        <v>0.86299999999999999</v>
      </c>
      <c r="Q66" s="1">
        <v>-2.867</v>
      </c>
    </row>
    <row r="67" spans="2:17" x14ac:dyDescent="0.3">
      <c r="B67" s="1">
        <v>0.05</v>
      </c>
      <c r="C67" s="1">
        <v>40</v>
      </c>
      <c r="D67" s="1">
        <v>180</v>
      </c>
      <c r="E67" s="1">
        <v>0.3</v>
      </c>
      <c r="F67" s="2">
        <f t="shared" si="34"/>
        <v>1.3866666666666669</v>
      </c>
      <c r="G67" s="1">
        <v>1.04</v>
      </c>
      <c r="H67" s="1">
        <v>20</v>
      </c>
      <c r="I67" s="1">
        <v>0.1</v>
      </c>
      <c r="J67" s="1">
        <v>30</v>
      </c>
      <c r="K67" s="1">
        <v>50</v>
      </c>
      <c r="L67" s="1">
        <f>F67/G67*E67</f>
        <v>0.4</v>
      </c>
      <c r="M67" s="1">
        <f>B67*C67</f>
        <v>2</v>
      </c>
      <c r="N67" s="1">
        <f>ACOS(1-G67/2/C67*(L67/E67-1))*180/PI()</f>
        <v>5.3358748186418321</v>
      </c>
      <c r="O67" s="1">
        <f>C67*N67*PI()/180</f>
        <v>3.7251433623822114</v>
      </c>
      <c r="P67" s="1">
        <v>0.90893000000000002</v>
      </c>
      <c r="Q67" s="1">
        <v>-3.092902</v>
      </c>
    </row>
    <row r="68" spans="2:17" s="3" customFormat="1" x14ac:dyDescent="0.3">
      <c r="B68" s="3">
        <v>0.05</v>
      </c>
      <c r="C68" s="3">
        <v>40</v>
      </c>
      <c r="D68" s="3">
        <v>200</v>
      </c>
      <c r="E68" s="3">
        <v>0.3</v>
      </c>
      <c r="F68" s="4">
        <f t="shared" si="34"/>
        <v>1.3866666666666669</v>
      </c>
      <c r="G68" s="3">
        <v>1.04</v>
      </c>
      <c r="H68" s="3">
        <v>20</v>
      </c>
      <c r="I68" s="3">
        <v>0.1</v>
      </c>
      <c r="J68" s="3">
        <v>30</v>
      </c>
      <c r="K68" s="3">
        <v>50</v>
      </c>
      <c r="L68" s="3">
        <f>F68/G68*E68</f>
        <v>0.4</v>
      </c>
      <c r="M68" s="3">
        <f>B68*C68</f>
        <v>2</v>
      </c>
      <c r="N68" s="3">
        <f>ACOS(1-G68/2/C68*(L68/E68-1))*180/PI()</f>
        <v>5.3358748186418321</v>
      </c>
      <c r="O68" s="3">
        <f>C68*N68*PI()/180</f>
        <v>3.7251433623822114</v>
      </c>
      <c r="P68" s="3">
        <v>0.94393000000000005</v>
      </c>
      <c r="Q68" s="3">
        <v>-3.2547730000000001</v>
      </c>
    </row>
    <row r="69" spans="2:17" x14ac:dyDescent="0.3">
      <c r="B69" s="1">
        <v>6.25E-2</v>
      </c>
      <c r="C69" s="1">
        <v>40</v>
      </c>
      <c r="D69" s="1">
        <v>100</v>
      </c>
      <c r="E69" s="1">
        <v>0.3</v>
      </c>
      <c r="F69" s="2">
        <f t="shared" si="34"/>
        <v>1.3866666666666669</v>
      </c>
      <c r="G69" s="1">
        <v>1.04</v>
      </c>
      <c r="H69" s="1">
        <v>20</v>
      </c>
      <c r="I69" s="1">
        <v>0.1</v>
      </c>
      <c r="J69" s="1">
        <v>30</v>
      </c>
      <c r="K69" s="1">
        <v>50</v>
      </c>
      <c r="L69" s="1">
        <f t="shared" ref="L69" si="39">F69/G69*E69</f>
        <v>0.4</v>
      </c>
      <c r="M69" s="1">
        <f t="shared" ref="M69" si="40">B69*C69</f>
        <v>2.5</v>
      </c>
      <c r="N69" s="1">
        <f t="shared" ref="N69" si="41">ACOS(1-G69/2/C69*(L69/E69-1))*180/PI()</f>
        <v>5.3358748186418321</v>
      </c>
      <c r="O69" s="1">
        <f t="shared" ref="O69" si="42">C69*N69*PI()/180</f>
        <v>3.7251433623822114</v>
      </c>
      <c r="P69" s="1">
        <v>0.70199999999999996</v>
      </c>
      <c r="Q69" s="1">
        <v>-0.20799999999999999</v>
      </c>
    </row>
    <row r="70" spans="2:17" x14ac:dyDescent="0.3">
      <c r="B70" s="1">
        <v>6.25E-2</v>
      </c>
      <c r="C70" s="1">
        <v>40</v>
      </c>
      <c r="D70" s="1">
        <v>120</v>
      </c>
      <c r="E70" s="1">
        <v>0.3</v>
      </c>
      <c r="F70" s="2">
        <f t="shared" si="34"/>
        <v>1.3866666666666669</v>
      </c>
      <c r="G70" s="1">
        <v>1.04</v>
      </c>
      <c r="H70" s="1">
        <v>20</v>
      </c>
      <c r="I70" s="1">
        <v>0.1</v>
      </c>
      <c r="J70" s="1">
        <v>30</v>
      </c>
      <c r="K70" s="1">
        <v>50</v>
      </c>
      <c r="L70" s="1">
        <f>F70/G70*E70</f>
        <v>0.4</v>
      </c>
      <c r="M70" s="1">
        <f>B70*C70</f>
        <v>2.5</v>
      </c>
      <c r="N70" s="1">
        <f>ACOS(1-G70/2/C70*(L70/E70-1))*180/PI()</f>
        <v>5.3358748186418321</v>
      </c>
      <c r="O70" s="1">
        <f>C70*N70*PI()/180</f>
        <v>3.7251433623822114</v>
      </c>
      <c r="P70" s="1">
        <v>0.74099999999999999</v>
      </c>
      <c r="Q70" s="1">
        <v>-1.6619999999999999</v>
      </c>
    </row>
    <row r="71" spans="2:17" x14ac:dyDescent="0.3">
      <c r="B71" s="1">
        <v>6.25E-2</v>
      </c>
      <c r="C71" s="1">
        <v>40</v>
      </c>
      <c r="D71" s="1">
        <v>140</v>
      </c>
      <c r="E71" s="1">
        <v>0.3</v>
      </c>
      <c r="F71" s="2">
        <f t="shared" si="34"/>
        <v>1.3866666666666669</v>
      </c>
      <c r="G71" s="1">
        <v>1.04</v>
      </c>
      <c r="H71" s="1">
        <v>20</v>
      </c>
      <c r="I71" s="1">
        <v>0.1</v>
      </c>
      <c r="J71" s="1">
        <v>30</v>
      </c>
      <c r="K71" s="1">
        <v>50</v>
      </c>
      <c r="L71" s="1">
        <f>F71/G71*E71</f>
        <v>0.4</v>
      </c>
      <c r="M71" s="1">
        <f>B71*C71</f>
        <v>2.5</v>
      </c>
      <c r="N71" s="1">
        <f>ACOS(1-G71/2/C71*(L71/E71-1))*180/PI()</f>
        <v>5.3358748186418321</v>
      </c>
      <c r="O71" s="1">
        <f>C71*N71*PI()/180</f>
        <v>3.7251433623822114</v>
      </c>
      <c r="P71" s="1">
        <v>0.80300000000000005</v>
      </c>
      <c r="Q71" s="1">
        <v>-2.3079999999999998</v>
      </c>
    </row>
    <row r="72" spans="2:17" x14ac:dyDescent="0.3">
      <c r="B72" s="1">
        <v>6.25E-2</v>
      </c>
      <c r="C72" s="1">
        <v>40</v>
      </c>
      <c r="D72" s="1">
        <v>160</v>
      </c>
      <c r="E72" s="1">
        <v>0.3</v>
      </c>
      <c r="F72" s="2">
        <f t="shared" si="34"/>
        <v>1.3866666666666669</v>
      </c>
      <c r="G72" s="1">
        <v>1.04</v>
      </c>
      <c r="H72" s="1">
        <v>20</v>
      </c>
      <c r="I72" s="1">
        <v>0.1</v>
      </c>
      <c r="J72" s="1">
        <v>30</v>
      </c>
      <c r="K72" s="1">
        <v>50</v>
      </c>
      <c r="L72" s="1">
        <f>F72/G72*E72</f>
        <v>0.4</v>
      </c>
      <c r="M72" s="1">
        <f>B72*C72</f>
        <v>2.5</v>
      </c>
      <c r="N72" s="1">
        <f>ACOS(1-G72/2/C72*(L72/E72-1))*180/PI()</f>
        <v>5.3358748186418321</v>
      </c>
      <c r="O72" s="1">
        <f>C72*N72*PI()/180</f>
        <v>3.7251433623822114</v>
      </c>
      <c r="P72" s="1">
        <v>0.85828000000000004</v>
      </c>
      <c r="Q72" s="1">
        <v>-2.6725699999999999</v>
      </c>
    </row>
    <row r="73" spans="2:17" x14ac:dyDescent="0.3">
      <c r="B73" s="1">
        <v>6.25E-2</v>
      </c>
      <c r="C73" s="1">
        <v>40</v>
      </c>
      <c r="D73" s="1">
        <v>180</v>
      </c>
      <c r="E73" s="1">
        <v>0.3</v>
      </c>
      <c r="F73" s="2">
        <f t="shared" ref="F73:F80" si="43">$H$1/E73*G73</f>
        <v>1.3866666666666669</v>
      </c>
      <c r="G73" s="1">
        <v>1.04</v>
      </c>
      <c r="H73" s="1">
        <v>20</v>
      </c>
      <c r="I73" s="1">
        <v>0.1</v>
      </c>
      <c r="J73" s="1">
        <v>30</v>
      </c>
      <c r="K73" s="1">
        <v>50</v>
      </c>
      <c r="L73" s="1">
        <f>F73/G73*E73</f>
        <v>0.4</v>
      </c>
      <c r="M73" s="1">
        <f>B73*C73</f>
        <v>2.5</v>
      </c>
      <c r="N73" s="1">
        <f>ACOS(1-G73/2/C73*(L73/E73-1))*180/PI()</f>
        <v>5.3358748186418321</v>
      </c>
      <c r="O73" s="1">
        <f>C73*N73*PI()/180</f>
        <v>3.7251433623822114</v>
      </c>
      <c r="P73" s="1">
        <v>0.90386</v>
      </c>
      <c r="Q73" s="1">
        <v>-2.9178799999999998</v>
      </c>
    </row>
    <row r="74" spans="2:17" s="3" customFormat="1" x14ac:dyDescent="0.3">
      <c r="B74" s="3">
        <v>6.25E-2</v>
      </c>
      <c r="C74" s="3">
        <v>40</v>
      </c>
      <c r="D74" s="3">
        <v>200</v>
      </c>
      <c r="E74" s="3">
        <v>0.3</v>
      </c>
      <c r="F74" s="4">
        <f t="shared" si="43"/>
        <v>1.3866666666666669</v>
      </c>
      <c r="G74" s="3">
        <v>1.04</v>
      </c>
      <c r="H74" s="3">
        <v>20</v>
      </c>
      <c r="I74" s="3">
        <v>0.1</v>
      </c>
      <c r="J74" s="3">
        <v>30</v>
      </c>
      <c r="K74" s="3">
        <v>50</v>
      </c>
      <c r="L74" s="3">
        <f>F74/G74*E74</f>
        <v>0.4</v>
      </c>
      <c r="M74" s="3">
        <f>B74*C74</f>
        <v>2.5</v>
      </c>
      <c r="N74" s="3">
        <f>ACOS(1-G74/2/C74*(L74/E74-1))*180/PI()</f>
        <v>5.3358748186418321</v>
      </c>
      <c r="O74" s="3">
        <f>C74*N74*PI()/180</f>
        <v>3.7251433623822114</v>
      </c>
      <c r="P74" s="3">
        <v>0.93903000000000003</v>
      </c>
      <c r="Q74" s="3">
        <v>-3.0947900000000002</v>
      </c>
    </row>
    <row r="75" spans="2:17" x14ac:dyDescent="0.3">
      <c r="B75" s="1">
        <v>7.4999999999999997E-2</v>
      </c>
      <c r="C75" s="1">
        <v>40</v>
      </c>
      <c r="D75" s="1">
        <v>100</v>
      </c>
      <c r="E75" s="1">
        <v>0.3</v>
      </c>
      <c r="F75" s="2">
        <f t="shared" si="43"/>
        <v>1.3866666666666669</v>
      </c>
      <c r="G75" s="1">
        <v>1.04</v>
      </c>
      <c r="H75" s="1">
        <v>20</v>
      </c>
      <c r="I75" s="1">
        <v>0.1</v>
      </c>
      <c r="J75" s="1">
        <v>30</v>
      </c>
      <c r="K75" s="1">
        <v>50</v>
      </c>
      <c r="L75" s="1">
        <f t="shared" ref="L75" si="44">F75/G75*E75</f>
        <v>0.4</v>
      </c>
      <c r="M75" s="1">
        <f t="shared" ref="M75" si="45">B75*C75</f>
        <v>3</v>
      </c>
      <c r="N75" s="1">
        <f t="shared" ref="N75" si="46">ACOS(1-G75/2/C75*(L75/E75-1))*180/PI()</f>
        <v>5.3358748186418321</v>
      </c>
      <c r="O75" s="1">
        <f t="shared" ref="O75" si="47">C75*N75*PI()/180</f>
        <v>3.7251433623822114</v>
      </c>
      <c r="P75" s="1">
        <v>0.72899999999999998</v>
      </c>
      <c r="Q75" s="1">
        <v>0.13200000000000001</v>
      </c>
    </row>
    <row r="76" spans="2:17" x14ac:dyDescent="0.3">
      <c r="B76" s="1">
        <v>7.4999999999999997E-2</v>
      </c>
      <c r="C76" s="1">
        <v>40</v>
      </c>
      <c r="D76" s="1">
        <v>120</v>
      </c>
      <c r="E76" s="1">
        <v>0.3</v>
      </c>
      <c r="F76" s="2">
        <f t="shared" si="43"/>
        <v>1.3866666666666669</v>
      </c>
      <c r="G76" s="1">
        <v>1.04</v>
      </c>
      <c r="H76" s="1">
        <v>20</v>
      </c>
      <c r="I76" s="1">
        <v>0.1</v>
      </c>
      <c r="J76" s="1">
        <v>30</v>
      </c>
      <c r="K76" s="1">
        <v>50</v>
      </c>
      <c r="L76" s="1">
        <f>F76/G76*E76</f>
        <v>0.4</v>
      </c>
      <c r="M76" s="1">
        <f>B76*C76</f>
        <v>3</v>
      </c>
      <c r="N76" s="1">
        <f>ACOS(1-G76/2/C76*(L76/E76-1))*180/PI()</f>
        <v>5.3358748186418321</v>
      </c>
      <c r="O76" s="1">
        <f>C76*N76*PI()/180</f>
        <v>3.7251433623822114</v>
      </c>
      <c r="P76" s="1">
        <v>0.745</v>
      </c>
      <c r="Q76" s="1">
        <v>-1.3280000000000001</v>
      </c>
    </row>
    <row r="77" spans="2:17" x14ac:dyDescent="0.3">
      <c r="B77" s="1">
        <v>7.4999999999999997E-2</v>
      </c>
      <c r="C77" s="1">
        <v>40</v>
      </c>
      <c r="D77" s="1">
        <v>140</v>
      </c>
      <c r="E77" s="1">
        <v>0.3</v>
      </c>
      <c r="F77" s="2">
        <f t="shared" si="43"/>
        <v>1.3866666666666669</v>
      </c>
      <c r="G77" s="1">
        <v>1.04</v>
      </c>
      <c r="H77" s="1">
        <v>20</v>
      </c>
      <c r="I77" s="1">
        <v>0.1</v>
      </c>
      <c r="J77" s="1">
        <v>30</v>
      </c>
      <c r="K77" s="1">
        <v>50</v>
      </c>
      <c r="L77" s="1">
        <f>F77/G77*E77</f>
        <v>0.4</v>
      </c>
      <c r="M77" s="1">
        <f>B77*C77</f>
        <v>3</v>
      </c>
      <c r="N77" s="1">
        <f>ACOS(1-G77/2/C77*(L77/E77-1))*180/PI()</f>
        <v>5.3358748186418321</v>
      </c>
      <c r="O77" s="1">
        <f>C77*N77*PI()/180</f>
        <v>3.7251433623822114</v>
      </c>
      <c r="P77" s="1">
        <v>0.80100000000000005</v>
      </c>
      <c r="Q77" s="1">
        <v>-2.0499999999999998</v>
      </c>
    </row>
    <row r="78" spans="2:17" x14ac:dyDescent="0.3">
      <c r="B78" s="1">
        <v>7.4999999999999997E-2</v>
      </c>
      <c r="C78" s="1">
        <v>40</v>
      </c>
      <c r="D78" s="1">
        <v>160</v>
      </c>
      <c r="E78" s="1">
        <v>0.3</v>
      </c>
      <c r="F78" s="2">
        <f t="shared" si="43"/>
        <v>1.3866666666666669</v>
      </c>
      <c r="G78" s="1">
        <v>1.04</v>
      </c>
      <c r="H78" s="1">
        <v>20</v>
      </c>
      <c r="I78" s="1">
        <v>0.1</v>
      </c>
      <c r="J78" s="1">
        <v>30</v>
      </c>
      <c r="K78" s="1">
        <v>50</v>
      </c>
      <c r="L78" s="1">
        <f>F78/G78*E78</f>
        <v>0.4</v>
      </c>
      <c r="M78" s="1">
        <f>B78*C78</f>
        <v>3</v>
      </c>
      <c r="N78" s="1">
        <f>ACOS(1-G78/2/C78*(L78/E78-1))*180/PI()</f>
        <v>5.3358748186418321</v>
      </c>
      <c r="O78" s="1">
        <f>C78*N78*PI()/180</f>
        <v>3.7251433623822114</v>
      </c>
      <c r="P78" s="1">
        <v>0.85399999999999998</v>
      </c>
      <c r="Q78" s="1">
        <v>-2.452</v>
      </c>
    </row>
    <row r="79" spans="2:17" x14ac:dyDescent="0.3">
      <c r="B79" s="1">
        <v>7.4999999999999997E-2</v>
      </c>
      <c r="C79" s="1">
        <v>40</v>
      </c>
      <c r="D79" s="1">
        <v>180</v>
      </c>
      <c r="E79" s="1">
        <v>0.3</v>
      </c>
      <c r="F79" s="2">
        <f t="shared" si="43"/>
        <v>1.3866666666666669</v>
      </c>
      <c r="G79" s="1">
        <v>1.04</v>
      </c>
      <c r="H79" s="1">
        <v>20</v>
      </c>
      <c r="I79" s="1">
        <v>0.1</v>
      </c>
      <c r="J79" s="1">
        <v>30</v>
      </c>
      <c r="K79" s="1">
        <v>50</v>
      </c>
      <c r="L79" s="1">
        <f>F79/G79*E79</f>
        <v>0.4</v>
      </c>
      <c r="M79" s="1">
        <f>B79*C79</f>
        <v>3</v>
      </c>
      <c r="N79" s="1">
        <f>ACOS(1-G79/2/C79*(L79/E79-1))*180/PI()</f>
        <v>5.3358748186418321</v>
      </c>
      <c r="O79" s="1">
        <f>C79*N79*PI()/180</f>
        <v>3.7251433623822114</v>
      </c>
      <c r="P79" s="1">
        <v>0.89894600000000002</v>
      </c>
      <c r="Q79" s="1">
        <v>-2.7178300000000002</v>
      </c>
    </row>
    <row r="80" spans="2:17" s="3" customFormat="1" x14ac:dyDescent="0.3">
      <c r="B80" s="3">
        <v>7.4999999999999997E-2</v>
      </c>
      <c r="C80" s="3">
        <v>40</v>
      </c>
      <c r="D80" s="3">
        <v>200</v>
      </c>
      <c r="E80" s="3">
        <v>0.3</v>
      </c>
      <c r="F80" s="4">
        <f t="shared" si="43"/>
        <v>1.3866666666666669</v>
      </c>
      <c r="G80" s="3">
        <v>1.04</v>
      </c>
      <c r="H80" s="3">
        <v>20</v>
      </c>
      <c r="I80" s="3">
        <v>0.1</v>
      </c>
      <c r="J80" s="3">
        <v>30</v>
      </c>
      <c r="K80" s="3">
        <v>50</v>
      </c>
      <c r="L80" s="3">
        <f>F80/G80*E80</f>
        <v>0.4</v>
      </c>
      <c r="M80" s="3">
        <f>B80*C80</f>
        <v>3</v>
      </c>
      <c r="N80" s="3">
        <f>ACOS(1-G80/2/C80*(L80/E80-1))*180/PI()</f>
        <v>5.3358748186418321</v>
      </c>
      <c r="O80" s="3">
        <f>C80*N80*PI()/180</f>
        <v>3.7251433623822114</v>
      </c>
      <c r="P80" s="3">
        <v>0.93408999999999998</v>
      </c>
      <c r="Q80" s="3">
        <v>-2.9138700000000002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D.O.E.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</dc:creator>
  <cp:lastModifiedBy>Michael Z</cp:lastModifiedBy>
  <dcterms:created xsi:type="dcterms:W3CDTF">2022-11-02T00:43:48Z</dcterms:created>
  <dcterms:modified xsi:type="dcterms:W3CDTF">2022-11-04T05:06:01Z</dcterms:modified>
</cp:coreProperties>
</file>