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avin/Projects/Comp Mech/Michael Resources/"/>
    </mc:Choice>
  </mc:AlternateContent>
  <xr:revisionPtr revIDLastSave="0" documentId="13_ncr:1_{CFD2ADF4-73A9-B44E-A094-A738477C6C9A}" xr6:coauthVersionLast="47" xr6:coauthVersionMax="47" xr10:uidLastSave="{00000000-0000-0000-0000-000000000000}"/>
  <bookViews>
    <workbookView xWindow="0" yWindow="740" windowWidth="34560" windowHeight="21600" xr2:uid="{46A8E95F-EBC3-449C-B895-871EB925592B}"/>
  </bookViews>
  <sheets>
    <sheet name="Design of Experiments" sheetId="1" r:id="rId1"/>
    <sheet nam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 i="1" l="1"/>
  <c r="Z19" i="1"/>
  <c r="Z15" i="1"/>
  <c r="Z11" i="1"/>
  <c r="Z13" i="1"/>
  <c r="Z16" i="1"/>
  <c r="Z14" i="1"/>
  <c r="Z12" i="1"/>
  <c r="Z10" i="1"/>
  <c r="Z5" i="1"/>
  <c r="Z6" i="1"/>
  <c r="Z7" i="1"/>
  <c r="Z8" i="1"/>
  <c r="Z4" i="1"/>
</calcChain>
</file>

<file path=xl/sharedStrings.xml><?xml version="1.0" encoding="utf-8"?>
<sst xmlns="http://schemas.openxmlformats.org/spreadsheetml/2006/main" count="196" uniqueCount="71">
  <si>
    <t>R [mm]</t>
  </si>
  <si>
    <t>Vgel [mm/s]</t>
  </si>
  <si>
    <t>Vprint [mm/s]</t>
  </si>
  <si>
    <t>h [W/m^2K]</t>
  </si>
  <si>
    <t>T_amb [deg C]</t>
  </si>
  <si>
    <t>Gravity</t>
  </si>
  <si>
    <t>Yes</t>
  </si>
  <si>
    <t>Thermal expansion</t>
  </si>
  <si>
    <t>Cure shrinkage</t>
  </si>
  <si>
    <t>T0 [deg C]</t>
  </si>
  <si>
    <t>alpha0</t>
  </si>
  <si>
    <t>Process parameters:</t>
  </si>
  <si>
    <t>Simulation parameters:</t>
  </si>
  <si>
    <t>Trigger time</t>
  </si>
  <si>
    <t>Trigger time [s]</t>
  </si>
  <si>
    <t>Material parameters:</t>
  </si>
  <si>
    <t>Rheology</t>
  </si>
  <si>
    <t>Fit at 20C</t>
  </si>
  <si>
    <t>Cure kinetics</t>
  </si>
  <si>
    <t>PTD fit (Nature)</t>
  </si>
  <si>
    <t>x1000 from 0.1 - 0.5</t>
  </si>
  <si>
    <t>Viscosity vs alpha</t>
  </si>
  <si>
    <t>Mesh parameters:</t>
  </si>
  <si>
    <t>hR (nozzle)</t>
  </si>
  <si>
    <t>R/8</t>
  </si>
  <si>
    <t>hRrefine1 (nozzle exit)</t>
  </si>
  <si>
    <t>hRrefine2 (front region)</t>
  </si>
  <si>
    <t>R/25</t>
  </si>
  <si>
    <t>R/40</t>
  </si>
  <si>
    <t>Gravity ramp</t>
  </si>
  <si>
    <t>Visc delay</t>
  </si>
  <si>
    <t>Visc delay [s]</t>
  </si>
  <si>
    <t>0.1 - 0.15</t>
  </si>
  <si>
    <t>N/A</t>
  </si>
  <si>
    <t>L_front_refine [mm]</t>
  </si>
  <si>
    <t>No</t>
  </si>
  <si>
    <t>Lb_1D</t>
  </si>
  <si>
    <t>Lb_1D [mm]</t>
  </si>
  <si>
    <t>L_swell [mm]</t>
  </si>
  <si>
    <t>1D Front Prediction and geometric parameters:</t>
  </si>
  <si>
    <t>Solution:</t>
  </si>
  <si>
    <t>Analytical Rf/R</t>
  </si>
  <si>
    <t>Gravity ramp [s]</t>
  </si>
  <si>
    <t>Fit to rheological data at 20C, eta_i = [73.4, 60.1, 15.1], lambda_i = [0.1, 0.91, 4.54], alpha_i = [0.491, 0.193, 0.063]</t>
  </si>
  <si>
    <t>Fit from Nature paper, Hr = 350 J/g, A = 8.55e15 s^-1, Er = 110 kJ/mol, n = 1.72, m = 0.77, Ca = 14.48, alpha_c = 0.41</t>
  </si>
  <si>
    <t>Function for increase in viscosity with degree of cure (linear on semi-log y scale), eta_fun(alpha) = eta1*(eta2/eta1)^[(alpha - alpha1)/(alpha2 - alpha1)], where eta1 are eta_i in the rheological fit above, eta2 = 1000*eta_i, and alpha1 = 0.1, alpha2 = 0.5 is the range of alpha over which this increase occurs</t>
  </si>
  <si>
    <t>To initiate reaction from outlet of domain, prescribe a temperature of T_max for this duration. This is a simplification of the initiation during actual printing, where reaction is triggered by heated bed before entering vertical printing</t>
  </si>
  <si>
    <t>The time after which the viscosity vs alpha law begins to be applied. For the first few iterations of simulation, keeping viscosities uniform to prevent numerical instability</t>
  </si>
  <si>
    <t>Gravity is also "turned on" after a duration of visc delay, due to some instabilities. For some simulations, I had to linearly ramp the increase in gravity to prevent the sudden application of a body force</t>
  </si>
  <si>
    <t>Mesh parameters</t>
  </si>
  <si>
    <t>Should keep these the same size (may need to adjust the formulas for different values of R)</t>
  </si>
  <si>
    <t>An approximation for the steady state front distance, using a 1D thermo-chemical model with constant velocity Vprint, and a homogenized heat convection term applied as a body heat source. Does not account for variation in filament radius along the length of domain, change in fluid velocity close to the nozzle, or effect of heat diffusion in the radial direction.</t>
  </si>
  <si>
    <t>L_swell</t>
  </si>
  <si>
    <t>The length of the computational domain outside the nozzle. This must be large enough to capture the steady state front location, or else the front will appear to quench in the simulation. Based on my experience from the first round of these simulations, you can set this at around 0.5mm longer than Lb_1D</t>
  </si>
  <si>
    <t>L_front_refine</t>
  </si>
  <si>
    <t>Simulation Rf/R</t>
  </si>
  <si>
    <t>Simulation Lb [mm]</t>
  </si>
  <si>
    <t>Rather than using the precise polynomial fit to the experimental data s(alpha), using a tanh appoximation for cure shrinkage as a function of alpha. By the time the gel is fully cured, it experiences a volumetric cure shrinkage strain of s(1) ~= 7.7%</t>
  </si>
  <si>
    <t>Currently using a fixed volumetric coefficient of thermal expansion of CTE = 0.6x10^-3 degC^-1</t>
  </si>
  <si>
    <t>Analytical expression for steady state radius of cured filament, Rf/R = sqrt(V_gel / V_print * (1 - s(1)) * (1 + CTE*(T_max-T0)) )</t>
  </si>
  <si>
    <t>Simluation Lb</t>
  </si>
  <si>
    <t>t_end [s]</t>
  </si>
  <si>
    <t xml:space="preserve">The main quantity we are interested in - the steady state location of the front relative to the nozzle, as measured along the central axis (r=0). This can be obtained from paraview </t>
  </si>
  <si>
    <t>The steady state Rf/R value from simulation as measured at the outlet of the domain. This will be slightly different from the analytical solution due to convective cooling of the filament behind the front (since this is not measured directly at the location of the front), and because the gel filament does not reach exactly T_max during printing</t>
  </si>
  <si>
    <t>Baseline:</t>
  </si>
  <si>
    <t>Effect of T_amb:</t>
  </si>
  <si>
    <t>-&gt; DON'T RUN</t>
  </si>
  <si>
    <t>&gt; 20</t>
  </si>
  <si>
    <t>Lb may be too high for printing</t>
  </si>
  <si>
    <t>A parameter for the location where the mesh should become more refined, in order to better model the front propagation. In initial round of simulations, I used a mesh that was very refined in the entire region outside the nozzle, using the function refined_mesh_improved. Now, by setting this parameter, we can limit the refined mesh to the region where we believe the front will propagate, increasing the speed of the simulation, using the function refined_mesh_unstructured. It is better to be conservative with this value, so I have provided estimated values. If this is N/A, use the function refined_mesh_improved, otherwise use the value as input for refined_mesh_unstructured</t>
  </si>
  <si>
    <t>Effect of V_gel: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</si>
</sst>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0000"/>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7" xfId="0" applyFill="1" applyBorder="1"/>
    <xf numFmtId="0" fontId="0" fillId="2" borderId="8" xfId="0" applyFill="1" applyBorder="1"/>
    <xf numFmtId="0" fontId="0" fillId="2" borderId="6" xfId="0" applyFill="1" applyBorder="1"/>
    <xf numFmtId="0" fontId="0" fillId="0" borderId="0" xfId="0" applyAlignment="1">
      <alignment wrapText="1"/>
    </xf>
    <xf numFmtId="0" fontId="0" fillId="3" borderId="1" xfId="0" quotePrefix="1" applyFill="1" applyBorder="1"/>
    <xf numFmtId="0" fontId="0" fillId="3" borderId="0" xfId="0" applyFill="1"/>
    <xf numFmtId="0" fontId="0" fillId="3" borderId="1" xfId="0" applyFill="1" applyBorder="1"/>
    <xf numFmtId="0" fontId="0" fillId="3" borderId="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D35A-AAF4-4ED3-8288-D471D5BDD105}">
  <dimension ref="A1:AB19"/>
  <sheetViews>
    <sheetView tabSelected="1" topLeftCell="C1" zoomScale="136" workbookViewId="0">
      <selection activeCell="AB20" sqref="AB20"/>
    </sheetView>
  </sheetViews>
  <sheetFormatPr baseColWidth="10" defaultColWidth="8.83203125" defaultRowHeight="15" x14ac:dyDescent="0.2"/>
  <cols>
    <col min="1" max="1" width="15.6640625" style="1" customWidth="1"/>
    <col min="3" max="3" width="10.83203125" bestFit="1" customWidth="1"/>
    <col min="4" max="4" width="12.33203125" bestFit="1" customWidth="1"/>
    <col min="5" max="6" width="12.33203125" customWidth="1"/>
    <col min="7" max="7" width="10.83203125" bestFit="1" customWidth="1"/>
    <col min="8" max="8" width="12.83203125" style="1" bestFit="1" customWidth="1"/>
    <col min="9" max="9" width="12.83203125" hidden="1" customWidth="1"/>
    <col min="10" max="10" width="13.83203125" hidden="1" customWidth="1"/>
    <col min="11" max="11" width="17.6640625" style="1" hidden="1" customWidth="1"/>
    <col min="12" max="12" width="17.6640625" hidden="1" customWidth="1"/>
    <col min="13" max="13" width="0" hidden="1" customWidth="1"/>
    <col min="14" max="14" width="16.5" hidden="1" customWidth="1"/>
    <col min="15" max="17" width="12.83203125" hidden="1" customWidth="1"/>
    <col min="18" max="18" width="14.1640625" style="1" hidden="1" customWidth="1"/>
    <col min="19" max="19" width="12.5" hidden="1" customWidth="1"/>
    <col min="20" max="20" width="19.1640625" hidden="1" customWidth="1"/>
    <col min="21" max="21" width="20.33203125" style="1" hidden="1" customWidth="1"/>
    <col min="22" max="22" width="17.83203125" bestFit="1" customWidth="1"/>
    <col min="23" max="23" width="11.83203125" bestFit="1" customWidth="1"/>
    <col min="24" max="24" width="17.83203125" style="1" bestFit="1" customWidth="1"/>
    <col min="25" max="25" width="1.5" style="8" customWidth="1"/>
    <col min="26" max="26" width="13.1640625" bestFit="1" customWidth="1"/>
    <col min="27" max="27" width="13.83203125" bestFit="1" customWidth="1"/>
    <col min="28" max="28" width="16.83203125" bestFit="1" customWidth="1"/>
  </cols>
  <sheetData>
    <row r="1" spans="1:28" s="2" customFormat="1" ht="16" thickBot="1" x14ac:dyDescent="0.25">
      <c r="A1" s="3"/>
      <c r="B1" s="2" t="s">
        <v>11</v>
      </c>
      <c r="H1" s="3"/>
      <c r="I1" s="2" t="s">
        <v>15</v>
      </c>
      <c r="K1" s="3"/>
      <c r="L1" s="2" t="s">
        <v>12</v>
      </c>
      <c r="R1" s="3"/>
      <c r="S1" s="2" t="s">
        <v>22</v>
      </c>
      <c r="U1" s="3"/>
      <c r="V1" s="2" t="s">
        <v>39</v>
      </c>
      <c r="X1" s="3"/>
      <c r="Y1" s="6"/>
      <c r="Z1" s="2" t="s">
        <v>40</v>
      </c>
    </row>
    <row r="2" spans="1:28" s="4" customFormat="1" ht="16" thickBot="1" x14ac:dyDescent="0.25">
      <c r="A2" s="5"/>
      <c r="B2" s="4" t="s">
        <v>0</v>
      </c>
      <c r="C2" s="4" t="s">
        <v>1</v>
      </c>
      <c r="D2" s="4" t="s">
        <v>2</v>
      </c>
      <c r="E2" s="4" t="s">
        <v>9</v>
      </c>
      <c r="F2" s="4" t="s">
        <v>10</v>
      </c>
      <c r="G2" s="4" t="s">
        <v>3</v>
      </c>
      <c r="H2" s="5" t="s">
        <v>4</v>
      </c>
      <c r="I2" s="4" t="s">
        <v>16</v>
      </c>
      <c r="J2" s="4" t="s">
        <v>18</v>
      </c>
      <c r="K2" s="5" t="s">
        <v>21</v>
      </c>
      <c r="L2" s="4" t="s">
        <v>61</v>
      </c>
      <c r="M2" s="4" t="s">
        <v>5</v>
      </c>
      <c r="N2" s="4" t="s">
        <v>7</v>
      </c>
      <c r="O2" s="4" t="s">
        <v>8</v>
      </c>
      <c r="P2" s="4" t="s">
        <v>14</v>
      </c>
      <c r="Q2" s="4" t="s">
        <v>31</v>
      </c>
      <c r="R2" s="5" t="s">
        <v>42</v>
      </c>
      <c r="S2" s="4" t="s">
        <v>23</v>
      </c>
      <c r="T2" s="4" t="s">
        <v>25</v>
      </c>
      <c r="U2" s="5" t="s">
        <v>26</v>
      </c>
      <c r="V2" s="4" t="s">
        <v>37</v>
      </c>
      <c r="W2" s="4" t="s">
        <v>38</v>
      </c>
      <c r="X2" s="5" t="s">
        <v>34</v>
      </c>
      <c r="Y2" s="7"/>
      <c r="Z2" s="4" t="s">
        <v>41</v>
      </c>
      <c r="AA2" s="4" t="s">
        <v>55</v>
      </c>
      <c r="AB2" s="4" t="s">
        <v>56</v>
      </c>
    </row>
    <row r="3" spans="1:28" x14ac:dyDescent="0.2">
      <c r="A3" s="1" t="s">
        <v>64</v>
      </c>
    </row>
    <row r="4" spans="1:28" x14ac:dyDescent="0.2">
      <c r="B4">
        <v>0.77</v>
      </c>
      <c r="C4">
        <v>1</v>
      </c>
      <c r="D4">
        <v>0.8</v>
      </c>
      <c r="E4">
        <v>20</v>
      </c>
      <c r="F4">
        <v>0.1</v>
      </c>
      <c r="G4">
        <v>50</v>
      </c>
      <c r="H4" s="1">
        <v>60</v>
      </c>
      <c r="I4" t="s">
        <v>17</v>
      </c>
      <c r="J4" t="s">
        <v>19</v>
      </c>
      <c r="K4" s="1" t="s">
        <v>20</v>
      </c>
      <c r="L4">
        <v>60</v>
      </c>
      <c r="M4" t="s">
        <v>6</v>
      </c>
      <c r="N4" t="s">
        <v>6</v>
      </c>
      <c r="O4" t="s">
        <v>6</v>
      </c>
      <c r="P4">
        <v>7</v>
      </c>
      <c r="Q4">
        <v>0.1</v>
      </c>
      <c r="R4" s="1" t="s">
        <v>35</v>
      </c>
      <c r="S4" t="s">
        <v>24</v>
      </c>
      <c r="T4" t="s">
        <v>27</v>
      </c>
      <c r="U4" s="1" t="s">
        <v>28</v>
      </c>
      <c r="V4">
        <v>0.79300000000000004</v>
      </c>
      <c r="W4">
        <v>3</v>
      </c>
      <c r="X4" s="1" t="s">
        <v>33</v>
      </c>
      <c r="Z4">
        <f>SQRT(C4/D4 * (0.92386) * (1+0.0006*(350000/1600*0.9)))</f>
        <v>1.1363268469612957</v>
      </c>
      <c r="AA4">
        <v>1.1233</v>
      </c>
      <c r="AB4">
        <v>0.73699999999999999</v>
      </c>
    </row>
    <row r="5" spans="1:28" x14ac:dyDescent="0.2">
      <c r="B5">
        <v>0.77</v>
      </c>
      <c r="C5">
        <v>1</v>
      </c>
      <c r="D5">
        <v>1</v>
      </c>
      <c r="E5">
        <v>20</v>
      </c>
      <c r="F5">
        <v>0.1</v>
      </c>
      <c r="G5">
        <v>50</v>
      </c>
      <c r="H5" s="1">
        <v>60</v>
      </c>
      <c r="I5" t="s">
        <v>17</v>
      </c>
      <c r="J5" t="s">
        <v>19</v>
      </c>
      <c r="K5" s="1" t="s">
        <v>20</v>
      </c>
      <c r="L5">
        <v>60</v>
      </c>
      <c r="M5" t="s">
        <v>6</v>
      </c>
      <c r="N5" t="s">
        <v>6</v>
      </c>
      <c r="O5" t="s">
        <v>6</v>
      </c>
      <c r="P5">
        <v>7</v>
      </c>
      <c r="Q5">
        <v>0.1</v>
      </c>
      <c r="R5" s="1" t="s">
        <v>35</v>
      </c>
      <c r="S5" t="s">
        <v>24</v>
      </c>
      <c r="T5" t="s">
        <v>27</v>
      </c>
      <c r="U5" s="1" t="s">
        <v>28</v>
      </c>
      <c r="V5">
        <v>2.5579999999999998</v>
      </c>
      <c r="W5">
        <v>4</v>
      </c>
      <c r="X5" s="1" t="s">
        <v>33</v>
      </c>
      <c r="Z5">
        <f t="shared" ref="Z5:Z8" si="0">SQRT(C5/D5 * (0.92386) * (1+0.0006*(350000/1600*0.9)))</f>
        <v>1.016361629785383</v>
      </c>
      <c r="AA5">
        <v>1.0084599999999999</v>
      </c>
      <c r="AB5">
        <v>2.4359999999999999</v>
      </c>
    </row>
    <row r="6" spans="1:28" x14ac:dyDescent="0.2">
      <c r="B6">
        <v>0.77</v>
      </c>
      <c r="C6">
        <v>1</v>
      </c>
      <c r="D6">
        <v>1.2</v>
      </c>
      <c r="E6">
        <v>20</v>
      </c>
      <c r="F6">
        <v>0.1</v>
      </c>
      <c r="G6">
        <v>50</v>
      </c>
      <c r="H6" s="1">
        <v>60</v>
      </c>
      <c r="I6" t="s">
        <v>17</v>
      </c>
      <c r="J6" t="s">
        <v>19</v>
      </c>
      <c r="K6" s="1" t="s">
        <v>20</v>
      </c>
      <c r="L6">
        <v>60</v>
      </c>
      <c r="M6" t="s">
        <v>6</v>
      </c>
      <c r="N6" t="s">
        <v>6</v>
      </c>
      <c r="O6" t="s">
        <v>6</v>
      </c>
      <c r="P6">
        <v>7</v>
      </c>
      <c r="Q6">
        <v>0.1</v>
      </c>
      <c r="R6" s="1" t="s">
        <v>32</v>
      </c>
      <c r="S6" t="s">
        <v>24</v>
      </c>
      <c r="T6" t="s">
        <v>27</v>
      </c>
      <c r="U6" s="1" t="s">
        <v>28</v>
      </c>
      <c r="V6">
        <v>5.1260000000000003</v>
      </c>
      <c r="W6">
        <v>6</v>
      </c>
      <c r="X6" s="1" t="s">
        <v>33</v>
      </c>
      <c r="Z6">
        <f t="shared" si="0"/>
        <v>0.92780698536028139</v>
      </c>
      <c r="AA6">
        <v>0.92240999999999995</v>
      </c>
      <c r="AB6">
        <v>4.4400000000000004</v>
      </c>
    </row>
    <row r="7" spans="1:28" x14ac:dyDescent="0.2">
      <c r="B7">
        <v>0.77</v>
      </c>
      <c r="C7">
        <v>1</v>
      </c>
      <c r="D7">
        <v>1.4</v>
      </c>
      <c r="E7">
        <v>20</v>
      </c>
      <c r="F7">
        <v>0.1</v>
      </c>
      <c r="G7">
        <v>50</v>
      </c>
      <c r="H7" s="1">
        <v>60</v>
      </c>
      <c r="I7" t="s">
        <v>17</v>
      </c>
      <c r="J7" t="s">
        <v>19</v>
      </c>
      <c r="K7" s="1" t="s">
        <v>20</v>
      </c>
      <c r="L7">
        <v>60</v>
      </c>
      <c r="M7" t="s">
        <v>6</v>
      </c>
      <c r="N7" t="s">
        <v>6</v>
      </c>
      <c r="O7" t="s">
        <v>6</v>
      </c>
      <c r="P7">
        <v>7</v>
      </c>
      <c r="Q7">
        <v>0.1</v>
      </c>
      <c r="R7" s="1" t="s">
        <v>32</v>
      </c>
      <c r="S7" t="s">
        <v>24</v>
      </c>
      <c r="T7" t="s">
        <v>27</v>
      </c>
      <c r="U7" s="1" t="s">
        <v>28</v>
      </c>
      <c r="V7">
        <v>8.5030000000000001</v>
      </c>
      <c r="W7">
        <v>10</v>
      </c>
      <c r="X7" s="1" t="s">
        <v>33</v>
      </c>
      <c r="Z7">
        <f t="shared" si="0"/>
        <v>0.85898235575592585</v>
      </c>
      <c r="AA7">
        <v>0.85311000000000003</v>
      </c>
      <c r="AB7">
        <v>6.7409999999999997</v>
      </c>
    </row>
    <row r="8" spans="1:28" x14ac:dyDescent="0.2">
      <c r="B8">
        <v>0.77</v>
      </c>
      <c r="C8">
        <v>1</v>
      </c>
      <c r="D8">
        <v>1.6</v>
      </c>
      <c r="E8">
        <v>20</v>
      </c>
      <c r="F8">
        <v>0.1</v>
      </c>
      <c r="G8">
        <v>50</v>
      </c>
      <c r="H8" s="1">
        <v>60</v>
      </c>
      <c r="I8" t="s">
        <v>17</v>
      </c>
      <c r="J8" t="s">
        <v>19</v>
      </c>
      <c r="K8" s="1" t="s">
        <v>20</v>
      </c>
      <c r="L8">
        <v>60</v>
      </c>
      <c r="M8" t="s">
        <v>6</v>
      </c>
      <c r="N8" t="s">
        <v>6</v>
      </c>
      <c r="O8" t="s">
        <v>6</v>
      </c>
      <c r="P8">
        <v>7</v>
      </c>
      <c r="Q8">
        <v>0.1</v>
      </c>
      <c r="R8" s="1" t="s">
        <v>32</v>
      </c>
      <c r="S8" t="s">
        <v>24</v>
      </c>
      <c r="T8" t="s">
        <v>27</v>
      </c>
      <c r="U8" s="1" t="s">
        <v>28</v>
      </c>
      <c r="V8">
        <v>12.7416</v>
      </c>
      <c r="W8">
        <v>14</v>
      </c>
      <c r="X8" s="1" t="s">
        <v>33</v>
      </c>
      <c r="Z8">
        <f t="shared" si="0"/>
        <v>0.8035044191306604</v>
      </c>
      <c r="AA8">
        <v>0.79730999999999996</v>
      </c>
      <c r="AB8">
        <v>9.44</v>
      </c>
    </row>
    <row r="9" spans="1:28" x14ac:dyDescent="0.2">
      <c r="A9" s="1" t="s">
        <v>65</v>
      </c>
    </row>
    <row r="10" spans="1:28" x14ac:dyDescent="0.2">
      <c r="B10">
        <v>0.77</v>
      </c>
      <c r="C10">
        <v>1</v>
      </c>
      <c r="D10">
        <v>0.8</v>
      </c>
      <c r="E10">
        <v>20</v>
      </c>
      <c r="F10">
        <v>0.1</v>
      </c>
      <c r="G10">
        <v>50</v>
      </c>
      <c r="H10" s="1">
        <v>40</v>
      </c>
      <c r="I10" t="s">
        <v>17</v>
      </c>
      <c r="J10" t="s">
        <v>19</v>
      </c>
      <c r="K10" s="1" t="s">
        <v>20</v>
      </c>
      <c r="L10">
        <v>60</v>
      </c>
      <c r="M10" t="s">
        <v>6</v>
      </c>
      <c r="N10" t="s">
        <v>6</v>
      </c>
      <c r="O10" t="s">
        <v>6</v>
      </c>
      <c r="P10">
        <v>7</v>
      </c>
      <c r="Q10">
        <v>0.1</v>
      </c>
      <c r="R10" s="1" t="s">
        <v>32</v>
      </c>
      <c r="S10" t="s">
        <v>24</v>
      </c>
      <c r="T10" t="s">
        <v>27</v>
      </c>
      <c r="U10" s="1" t="s">
        <v>28</v>
      </c>
      <c r="V10">
        <v>1.665</v>
      </c>
      <c r="W10">
        <v>3</v>
      </c>
      <c r="X10" s="1">
        <v>1</v>
      </c>
      <c r="Z10">
        <f>SQRT(C10/D10 * (0.92386) * (1+0.0006*(350000/1600*0.9)))</f>
        <v>1.1363268469612957</v>
      </c>
      <c r="AA10">
        <v>1.1240000000000001</v>
      </c>
      <c r="AB10">
        <v>1.43</v>
      </c>
    </row>
    <row r="11" spans="1:28" x14ac:dyDescent="0.2">
      <c r="B11">
        <v>0.77</v>
      </c>
      <c r="C11">
        <v>1</v>
      </c>
      <c r="D11">
        <v>1</v>
      </c>
      <c r="E11">
        <v>20</v>
      </c>
      <c r="F11">
        <v>0.1</v>
      </c>
      <c r="G11">
        <v>50</v>
      </c>
      <c r="H11" s="1">
        <v>40</v>
      </c>
      <c r="I11" t="s">
        <v>17</v>
      </c>
      <c r="J11" t="s">
        <v>19</v>
      </c>
      <c r="K11" s="1" t="s">
        <v>20</v>
      </c>
      <c r="L11">
        <v>60</v>
      </c>
      <c r="M11" t="s">
        <v>6</v>
      </c>
      <c r="N11" t="s">
        <v>6</v>
      </c>
      <c r="O11" t="s">
        <v>6</v>
      </c>
      <c r="P11">
        <v>7</v>
      </c>
      <c r="Q11">
        <v>0.1</v>
      </c>
      <c r="R11" s="1" t="s">
        <v>32</v>
      </c>
      <c r="S11" t="s">
        <v>24</v>
      </c>
      <c r="T11" t="s">
        <v>27</v>
      </c>
      <c r="U11" s="1" t="s">
        <v>28</v>
      </c>
      <c r="V11">
        <v>5.9059999999999997</v>
      </c>
      <c r="W11">
        <v>7</v>
      </c>
      <c r="X11" s="1">
        <v>4</v>
      </c>
      <c r="Z11">
        <f>SQRT(C11/D11 * (0.92386) * (1+0.0006*(350000/1600*0.9)))</f>
        <v>1.016361629785383</v>
      </c>
      <c r="AA11">
        <v>1.08</v>
      </c>
      <c r="AB11">
        <v>5.8</v>
      </c>
    </row>
    <row r="12" spans="1:28" s="11" customFormat="1" x14ac:dyDescent="0.2">
      <c r="A12" s="12"/>
      <c r="B12" s="11">
        <v>0.77</v>
      </c>
      <c r="C12" s="11">
        <v>1</v>
      </c>
      <c r="D12" s="11">
        <v>1.2</v>
      </c>
      <c r="E12" s="11">
        <v>20</v>
      </c>
      <c r="F12" s="11">
        <v>0.1</v>
      </c>
      <c r="G12" s="11">
        <v>50</v>
      </c>
      <c r="H12" s="12">
        <v>40</v>
      </c>
      <c r="I12" s="11" t="s">
        <v>17</v>
      </c>
      <c r="J12" s="11" t="s">
        <v>19</v>
      </c>
      <c r="K12" s="12" t="s">
        <v>20</v>
      </c>
      <c r="L12" s="11">
        <v>60</v>
      </c>
      <c r="M12" s="11" t="s">
        <v>6</v>
      </c>
      <c r="N12" s="11" t="s">
        <v>6</v>
      </c>
      <c r="O12" s="11" t="s">
        <v>6</v>
      </c>
      <c r="P12" s="11">
        <v>7</v>
      </c>
      <c r="Q12" s="11">
        <v>0.1</v>
      </c>
      <c r="R12" s="12" t="s">
        <v>32</v>
      </c>
      <c r="S12" s="11" t="s">
        <v>24</v>
      </c>
      <c r="T12" s="11" t="s">
        <v>27</v>
      </c>
      <c r="U12" s="12" t="s">
        <v>28</v>
      </c>
      <c r="V12" s="11">
        <v>13.311</v>
      </c>
      <c r="W12" s="11">
        <v>13</v>
      </c>
      <c r="X12" s="12">
        <v>9</v>
      </c>
      <c r="Y12" s="13"/>
      <c r="Z12" s="11">
        <f t="shared" ref="Z12:Z19" si="1">SQRT(C12/D12 * (0.92386) * (1+0.0006*(350000/1600*0.9)))</f>
        <v>0.92780698536028139</v>
      </c>
      <c r="AA12" s="11">
        <v>0.91700000000000004</v>
      </c>
    </row>
    <row r="13" spans="1:28" s="11" customFormat="1" x14ac:dyDescent="0.2">
      <c r="A13" s="10" t="s">
        <v>66</v>
      </c>
      <c r="B13" s="11">
        <v>0.77</v>
      </c>
      <c r="C13" s="11">
        <v>1</v>
      </c>
      <c r="D13" s="11">
        <v>1.6</v>
      </c>
      <c r="E13" s="11">
        <v>20</v>
      </c>
      <c r="F13" s="11">
        <v>0.1</v>
      </c>
      <c r="G13" s="11">
        <v>50</v>
      </c>
      <c r="H13" s="12">
        <v>40</v>
      </c>
      <c r="I13" s="11" t="s">
        <v>17</v>
      </c>
      <c r="J13" s="11" t="s">
        <v>19</v>
      </c>
      <c r="K13" s="12" t="s">
        <v>20</v>
      </c>
      <c r="L13" s="11">
        <v>60</v>
      </c>
      <c r="M13" s="11" t="s">
        <v>6</v>
      </c>
      <c r="N13" s="11" t="s">
        <v>6</v>
      </c>
      <c r="O13" s="11" t="s">
        <v>6</v>
      </c>
      <c r="P13" s="11">
        <v>7</v>
      </c>
      <c r="Q13" s="11">
        <v>0.1</v>
      </c>
      <c r="R13" s="12" t="s">
        <v>32</v>
      </c>
      <c r="S13" s="11" t="s">
        <v>24</v>
      </c>
      <c r="T13" s="11" t="s">
        <v>27</v>
      </c>
      <c r="U13" s="12" t="s">
        <v>28</v>
      </c>
      <c r="V13" s="11" t="s">
        <v>67</v>
      </c>
      <c r="W13" s="11" t="s">
        <v>68</v>
      </c>
      <c r="X13" s="12"/>
      <c r="Y13" s="13"/>
      <c r="Z13" s="11">
        <f t="shared" si="1"/>
        <v>0.8035044191306604</v>
      </c>
    </row>
    <row r="14" spans="1:28" x14ac:dyDescent="0.2">
      <c r="B14">
        <v>0.77</v>
      </c>
      <c r="C14">
        <v>1</v>
      </c>
      <c r="D14">
        <v>0.8</v>
      </c>
      <c r="E14">
        <v>20</v>
      </c>
      <c r="F14">
        <v>0.1</v>
      </c>
      <c r="G14">
        <v>25</v>
      </c>
      <c r="H14" s="1">
        <v>40</v>
      </c>
      <c r="I14" t="s">
        <v>17</v>
      </c>
      <c r="J14" t="s">
        <v>19</v>
      </c>
      <c r="K14" s="1" t="s">
        <v>20</v>
      </c>
      <c r="L14">
        <v>60</v>
      </c>
      <c r="M14" t="s">
        <v>6</v>
      </c>
      <c r="N14" t="s">
        <v>6</v>
      </c>
      <c r="O14" t="s">
        <v>6</v>
      </c>
      <c r="P14">
        <v>7</v>
      </c>
      <c r="Q14">
        <v>0.1</v>
      </c>
      <c r="R14" s="1" t="s">
        <v>32</v>
      </c>
      <c r="S14" t="s">
        <v>24</v>
      </c>
      <c r="T14" t="s">
        <v>27</v>
      </c>
      <c r="U14" s="1" t="s">
        <v>28</v>
      </c>
      <c r="V14">
        <v>0.96560000000000001</v>
      </c>
      <c r="W14">
        <v>3</v>
      </c>
      <c r="X14" s="1" t="s">
        <v>33</v>
      </c>
      <c r="Z14">
        <f t="shared" si="1"/>
        <v>1.1363268469612957</v>
      </c>
      <c r="AA14">
        <v>1.127</v>
      </c>
      <c r="AB14">
        <v>0.79200000000000004</v>
      </c>
    </row>
    <row r="15" spans="1:28" x14ac:dyDescent="0.2">
      <c r="B15">
        <v>0.77</v>
      </c>
      <c r="C15">
        <v>1</v>
      </c>
      <c r="D15">
        <v>1</v>
      </c>
      <c r="E15">
        <v>20</v>
      </c>
      <c r="F15">
        <v>0.1</v>
      </c>
      <c r="G15">
        <v>25</v>
      </c>
      <c r="H15" s="1">
        <v>40</v>
      </c>
      <c r="I15" t="s">
        <v>17</v>
      </c>
      <c r="J15" t="s">
        <v>19</v>
      </c>
      <c r="K15" s="1" t="s">
        <v>20</v>
      </c>
      <c r="L15">
        <v>60</v>
      </c>
      <c r="M15" t="s">
        <v>6</v>
      </c>
      <c r="N15" t="s">
        <v>6</v>
      </c>
      <c r="O15" t="s">
        <v>6</v>
      </c>
      <c r="P15">
        <v>7</v>
      </c>
      <c r="Q15">
        <v>0.1</v>
      </c>
      <c r="R15" s="1" t="s">
        <v>32</v>
      </c>
      <c r="S15" t="s">
        <v>24</v>
      </c>
      <c r="T15" t="s">
        <v>27</v>
      </c>
      <c r="U15" s="1" t="s">
        <v>28</v>
      </c>
      <c r="V15">
        <v>9.1880000000000006</v>
      </c>
      <c r="W15">
        <v>11</v>
      </c>
      <c r="X15" s="1">
        <v>7</v>
      </c>
      <c r="Z15">
        <f t="shared" si="1"/>
        <v>1.016361629785383</v>
      </c>
      <c r="AA15">
        <v>1.0089999999999999</v>
      </c>
      <c r="AB15">
        <v>9.2789999999999999</v>
      </c>
    </row>
    <row r="16" spans="1:28" s="11" customFormat="1" x14ac:dyDescent="0.2">
      <c r="A16" s="10" t="s">
        <v>66</v>
      </c>
      <c r="B16" s="11">
        <v>0.77</v>
      </c>
      <c r="C16" s="11">
        <v>1</v>
      </c>
      <c r="D16" s="11">
        <v>1.2</v>
      </c>
      <c r="E16" s="11">
        <v>20</v>
      </c>
      <c r="F16" s="11">
        <v>0.1</v>
      </c>
      <c r="G16" s="11">
        <v>25</v>
      </c>
      <c r="H16" s="12">
        <v>40</v>
      </c>
      <c r="I16" s="11" t="s">
        <v>17</v>
      </c>
      <c r="J16" s="11" t="s">
        <v>19</v>
      </c>
      <c r="K16" s="12" t="s">
        <v>20</v>
      </c>
      <c r="L16" s="11">
        <v>60</v>
      </c>
      <c r="M16" s="11" t="s">
        <v>6</v>
      </c>
      <c r="N16" s="11" t="s">
        <v>6</v>
      </c>
      <c r="O16" s="11" t="s">
        <v>6</v>
      </c>
      <c r="P16" s="11">
        <v>7</v>
      </c>
      <c r="Q16" s="11">
        <v>0.1</v>
      </c>
      <c r="R16" s="12" t="s">
        <v>32</v>
      </c>
      <c r="S16" s="11" t="s">
        <v>24</v>
      </c>
      <c r="T16" s="11" t="s">
        <v>27</v>
      </c>
      <c r="U16" s="12" t="s">
        <v>28</v>
      </c>
      <c r="V16" s="11">
        <v>23.088999999999999</v>
      </c>
      <c r="W16" s="11" t="s">
        <v>68</v>
      </c>
      <c r="X16" s="12"/>
      <c r="Y16" s="13"/>
      <c r="Z16" s="11">
        <f t="shared" si="1"/>
        <v>0.92780698536028139</v>
      </c>
    </row>
    <row r="17" spans="1:28" x14ac:dyDescent="0.2">
      <c r="A17" s="1" t="s">
        <v>70</v>
      </c>
    </row>
    <row r="18" spans="1:28" x14ac:dyDescent="0.2">
      <c r="B18">
        <v>0.77</v>
      </c>
      <c r="C18">
        <v>0.8</v>
      </c>
      <c r="D18">
        <v>1</v>
      </c>
      <c r="E18">
        <v>20</v>
      </c>
      <c r="F18">
        <v>0.1</v>
      </c>
      <c r="G18">
        <v>50</v>
      </c>
      <c r="H18" s="1">
        <v>40</v>
      </c>
      <c r="V18">
        <v>5.5960000000000001</v>
      </c>
      <c r="W18">
        <v>7</v>
      </c>
      <c r="X18" s="1">
        <v>4</v>
      </c>
      <c r="Z18">
        <f t="shared" si="1"/>
        <v>0.90906147756903666</v>
      </c>
      <c r="AA18">
        <v>0.90100000000000002</v>
      </c>
      <c r="AB18">
        <v>5.18</v>
      </c>
    </row>
    <row r="19" spans="1:28" x14ac:dyDescent="0.2">
      <c r="B19">
        <v>0.77</v>
      </c>
      <c r="C19">
        <v>1.2</v>
      </c>
      <c r="D19">
        <v>1</v>
      </c>
      <c r="E19">
        <v>20</v>
      </c>
      <c r="F19">
        <v>0.1</v>
      </c>
      <c r="G19">
        <v>50</v>
      </c>
      <c r="H19" s="1">
        <v>40</v>
      </c>
      <c r="V19">
        <v>6.2220000000000004</v>
      </c>
      <c r="W19">
        <v>7.5</v>
      </c>
      <c r="X19" s="1">
        <v>4.5</v>
      </c>
      <c r="Z19">
        <f t="shared" si="1"/>
        <v>1.1133683824323377</v>
      </c>
      <c r="AA19">
        <v>1.105</v>
      </c>
      <c r="AB19">
        <v>6.2987000000000002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6E4F-D25F-4058-A594-C318655E509F}">
  <dimension ref="A2:B16"/>
  <sheetViews>
    <sheetView zoomScaleNormal="100" workbookViewId="0">
      <selection activeCell="B13" sqref="B13"/>
    </sheetView>
  </sheetViews>
  <sheetFormatPr baseColWidth="10" defaultColWidth="8.83203125" defaultRowHeight="15" x14ac:dyDescent="0.2"/>
  <cols>
    <col min="1" max="1" width="38.33203125" style="9" customWidth="1"/>
    <col min="2" max="2" width="165.83203125" style="9" customWidth="1"/>
    <col min="3" max="16384" width="8.83203125" style="9"/>
  </cols>
  <sheetData>
    <row r="2" spans="1:2" ht="16" x14ac:dyDescent="0.2">
      <c r="A2" s="9" t="s">
        <v>16</v>
      </c>
      <c r="B2" s="9" t="s">
        <v>43</v>
      </c>
    </row>
    <row r="3" spans="1:2" ht="16" x14ac:dyDescent="0.2">
      <c r="A3" s="9" t="s">
        <v>18</v>
      </c>
      <c r="B3" s="9" t="s">
        <v>44</v>
      </c>
    </row>
    <row r="4" spans="1:2" ht="32" x14ac:dyDescent="0.2">
      <c r="A4" s="9" t="s">
        <v>21</v>
      </c>
      <c r="B4" s="9" t="s">
        <v>45</v>
      </c>
    </row>
    <row r="5" spans="1:2" ht="16" x14ac:dyDescent="0.2">
      <c r="A5" s="9" t="s">
        <v>7</v>
      </c>
      <c r="B5" s="9" t="s">
        <v>58</v>
      </c>
    </row>
    <row r="6" spans="1:2" ht="32" x14ac:dyDescent="0.2">
      <c r="A6" s="9" t="s">
        <v>8</v>
      </c>
      <c r="B6" s="9" t="s">
        <v>57</v>
      </c>
    </row>
    <row r="7" spans="1:2" ht="32" x14ac:dyDescent="0.2">
      <c r="A7" s="9" t="s">
        <v>13</v>
      </c>
      <c r="B7" s="9" t="s">
        <v>46</v>
      </c>
    </row>
    <row r="8" spans="1:2" ht="16" x14ac:dyDescent="0.2">
      <c r="A8" s="9" t="s">
        <v>30</v>
      </c>
      <c r="B8" s="9" t="s">
        <v>47</v>
      </c>
    </row>
    <row r="9" spans="1:2" ht="16" x14ac:dyDescent="0.2">
      <c r="A9" s="9" t="s">
        <v>29</v>
      </c>
      <c r="B9" s="9" t="s">
        <v>48</v>
      </c>
    </row>
    <row r="10" spans="1:2" ht="16" x14ac:dyDescent="0.2">
      <c r="A10" s="9" t="s">
        <v>49</v>
      </c>
      <c r="B10" s="9" t="s">
        <v>50</v>
      </c>
    </row>
    <row r="11" spans="1:2" ht="32" x14ac:dyDescent="0.2">
      <c r="A11" s="9" t="s">
        <v>36</v>
      </c>
      <c r="B11" s="9" t="s">
        <v>51</v>
      </c>
    </row>
    <row r="12" spans="1:2" ht="32" x14ac:dyDescent="0.2">
      <c r="A12" s="9" t="s">
        <v>52</v>
      </c>
      <c r="B12" s="9" t="s">
        <v>53</v>
      </c>
    </row>
    <row r="13" spans="1:2" ht="64" x14ac:dyDescent="0.2">
      <c r="A13" s="9" t="s">
        <v>54</v>
      </c>
      <c r="B13" s="9" t="s">
        <v>69</v>
      </c>
    </row>
    <row r="14" spans="1:2" ht="16" x14ac:dyDescent="0.2">
      <c r="A14" s="9" t="s">
        <v>41</v>
      </c>
      <c r="B14" s="9" t="s">
        <v>59</v>
      </c>
    </row>
    <row r="15" spans="1:2" ht="32" x14ac:dyDescent="0.2">
      <c r="A15" s="9" t="s">
        <v>55</v>
      </c>
      <c r="B15" s="9" t="s">
        <v>63</v>
      </c>
    </row>
    <row r="16" spans="1:2" ht="16" x14ac:dyDescent="0.2">
      <c r="A16" s="9" t="s">
        <v>60</v>
      </c>
      <c r="B16" s="9"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Design of Experiments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dc:creator>
  <cp:lastModifiedBy>Microsoft Office User</cp:lastModifiedBy>
  <dcterms:created xsi:type="dcterms:W3CDTF">2022-09-26T15:26:51Z</dcterms:created>
  <dcterms:modified xsi:type="dcterms:W3CDTF">2022-10-26T11:57:46Z</dcterms:modified>
</cp:coreProperties>
</file>