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codeName="EstaPastaDeTrabalho" defaultThemeVersion="124226"/>
  <mc:AlternateContent xmlns:mc="http://schemas.openxmlformats.org/markup-compatibility/2006">
    <mc:Choice Requires="x15">
      <x15ac:absPath xmlns:x15ac="http://schemas.microsoft.com/office/spreadsheetml/2010/11/ac" url="G:\Meu Drive\Documents\Docência\IBMEC-SP\2023 1 Macroeconomia Aberta - Eco\Aulas\Aula 24 - A Grande Crise Financeira de 2008; por que ela foi internacional\Notas de Aula\"/>
    </mc:Choice>
  </mc:AlternateContent>
  <xr:revisionPtr revIDLastSave="0" documentId="13_ncr:1_{B0CB4427-32D6-42F7-8CA7-35EF5D79208C}" xr6:coauthVersionLast="47" xr6:coauthVersionMax="47" xr10:uidLastSave="{00000000-0000-0000-0000-000000000000}"/>
  <bookViews>
    <workbookView xWindow="28680" yWindow="-120" windowWidth="29040" windowHeight="15840" activeTab="1" xr2:uid="{00000000-000D-0000-FFFF-FFFF00000000}"/>
  </bookViews>
  <sheets>
    <sheet name="Balanço" sheetId="7" r:id="rId1"/>
    <sheet name="CC" sheetId="8" r:id="rId2"/>
    <sheet name="CKF" sheetId="9" r:id="rId3"/>
    <sheet name="Balanço 2" sheetId="5" r:id="rId4"/>
    <sheet name="Planilha1" sheetId="10" r:id="rId5"/>
  </sheets>
  <calcPr calcId="181029"/>
</workbook>
</file>

<file path=xl/calcChain.xml><?xml version="1.0" encoding="utf-8"?>
<calcChain xmlns="http://schemas.openxmlformats.org/spreadsheetml/2006/main">
  <c r="C4" i="10" l="1"/>
  <c r="D4" i="10"/>
  <c r="E4" i="10"/>
  <c r="F4" i="10"/>
  <c r="G4" i="10"/>
  <c r="H4" i="10"/>
  <c r="I4" i="10"/>
  <c r="J4" i="10"/>
  <c r="K4" i="10"/>
  <c r="L4" i="10"/>
  <c r="M4" i="10"/>
  <c r="N4" i="10"/>
  <c r="O4" i="10"/>
  <c r="P4" i="10"/>
  <c r="Q4" i="10"/>
  <c r="R4" i="10"/>
  <c r="S4" i="10"/>
  <c r="T4" i="10"/>
  <c r="U4" i="10"/>
  <c r="V4" i="10"/>
  <c r="W4" i="10"/>
  <c r="X4" i="10"/>
  <c r="Y4" i="10"/>
  <c r="Z4" i="10"/>
  <c r="AA4" i="10"/>
  <c r="AB4" i="10"/>
  <c r="AC4" i="10"/>
  <c r="B4" i="10"/>
  <c r="AC49" i="5"/>
  <c r="AC48" i="5"/>
  <c r="AC47" i="5"/>
  <c r="AC46" i="5"/>
  <c r="AC44" i="5"/>
  <c r="AC45" i="5" s="1"/>
  <c r="AC43" i="5"/>
  <c r="AC42" i="5"/>
  <c r="AC39" i="5"/>
  <c r="AC40" i="5" s="1"/>
  <c r="AC38" i="5"/>
  <c r="AC37" i="5"/>
  <c r="AC35" i="5"/>
  <c r="AC34" i="5"/>
  <c r="AC33" i="5"/>
  <c r="AC32" i="5"/>
  <c r="AC30" i="5"/>
  <c r="AC29" i="5"/>
  <c r="AC28" i="5"/>
  <c r="AC24" i="5"/>
  <c r="AC22" i="5"/>
  <c r="AC21" i="5"/>
  <c r="AC20" i="5"/>
  <c r="AC19" i="5"/>
  <c r="AC18" i="5"/>
  <c r="AC16" i="5"/>
  <c r="AC15" i="5"/>
  <c r="AC14" i="5"/>
  <c r="AC13" i="5"/>
  <c r="AC12" i="5"/>
  <c r="AC11" i="5"/>
  <c r="AC10" i="5"/>
  <c r="AC9" i="5"/>
  <c r="AB49" i="5"/>
  <c r="AB48" i="5"/>
  <c r="AB47" i="5"/>
  <c r="AB46" i="5"/>
  <c r="AB44" i="5"/>
  <c r="AB45" i="5" s="1"/>
  <c r="AB43" i="5"/>
  <c r="AB42" i="5"/>
  <c r="AB39" i="5"/>
  <c r="AB40" i="5" s="1"/>
  <c r="AB38" i="5"/>
  <c r="AB37" i="5"/>
  <c r="AB35" i="5"/>
  <c r="AB34" i="5"/>
  <c r="AB33" i="5"/>
  <c r="AB32" i="5"/>
  <c r="AB30" i="5"/>
  <c r="AB29" i="5"/>
  <c r="AB28" i="5"/>
  <c r="AB24" i="5"/>
  <c r="AB22" i="5"/>
  <c r="AB21" i="5"/>
  <c r="AB20" i="5"/>
  <c r="AB19" i="5"/>
  <c r="AB18" i="5"/>
  <c r="AB16" i="5"/>
  <c r="AB15" i="5"/>
  <c r="AB14" i="5"/>
  <c r="AB13" i="5"/>
  <c r="AB12" i="5"/>
  <c r="AB11" i="5"/>
  <c r="AB10" i="5"/>
  <c r="AB9" i="5"/>
  <c r="C21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Z21" i="5"/>
  <c r="AA21" i="5"/>
  <c r="B21" i="5"/>
  <c r="AA49" i="5"/>
  <c r="AA48" i="5"/>
  <c r="AA47" i="5"/>
  <c r="AA46" i="5"/>
  <c r="AA44" i="5"/>
  <c r="AA45" i="5" s="1"/>
  <c r="AA43" i="5"/>
  <c r="AA42" i="5"/>
  <c r="AA39" i="5"/>
  <c r="AA38" i="5"/>
  <c r="AA37" i="5"/>
  <c r="AA35" i="5"/>
  <c r="AA34" i="5"/>
  <c r="AA33" i="5"/>
  <c r="AA32" i="5"/>
  <c r="AA30" i="5"/>
  <c r="AA29" i="5"/>
  <c r="AA28" i="5"/>
  <c r="AA24" i="5"/>
  <c r="AA22" i="5"/>
  <c r="AA20" i="5"/>
  <c r="AA19" i="5"/>
  <c r="AA18" i="5"/>
  <c r="AA16" i="5"/>
  <c r="AA15" i="5"/>
  <c r="AA14" i="5"/>
  <c r="AA13" i="5"/>
  <c r="AA12" i="5"/>
  <c r="AA11" i="5"/>
  <c r="AA10" i="5"/>
  <c r="AA9" i="5"/>
  <c r="AC36" i="5" l="1"/>
  <c r="AC17" i="5"/>
  <c r="AC27" i="5"/>
  <c r="AC41" i="5"/>
  <c r="AC31" i="5"/>
  <c r="AB27" i="5"/>
  <c r="AB17" i="5"/>
  <c r="AB31" i="5"/>
  <c r="AB36" i="5"/>
  <c r="AB41" i="5"/>
  <c r="AB26" i="5"/>
  <c r="AB50" i="5" s="1"/>
  <c r="AA27" i="5"/>
  <c r="AA41" i="5"/>
  <c r="AA31" i="5"/>
  <c r="AA17" i="5"/>
  <c r="AA40" i="5"/>
  <c r="AA36" i="5" s="1"/>
  <c r="Z49" i="5"/>
  <c r="Z48" i="5"/>
  <c r="Z47" i="5"/>
  <c r="Z46" i="5"/>
  <c r="Z44" i="5"/>
  <c r="Z43" i="5"/>
  <c r="Z42" i="5"/>
  <c r="Z39" i="5"/>
  <c r="Z40" i="5" s="1"/>
  <c r="Z38" i="5"/>
  <c r="Z37" i="5"/>
  <c r="Z35" i="5"/>
  <c r="Z34" i="5"/>
  <c r="Z33" i="5"/>
  <c r="Z32" i="5"/>
  <c r="Z30" i="5"/>
  <c r="Z29" i="5"/>
  <c r="Z28" i="5"/>
  <c r="Z24" i="5"/>
  <c r="Z22" i="5"/>
  <c r="Z20" i="5"/>
  <c r="Z19" i="5"/>
  <c r="Z18" i="5"/>
  <c r="Z16" i="5"/>
  <c r="Z15" i="5"/>
  <c r="Z14" i="5"/>
  <c r="Z13" i="5"/>
  <c r="Z12" i="5"/>
  <c r="Z11" i="5"/>
  <c r="Z10" i="5"/>
  <c r="Z9" i="5"/>
  <c r="AC26" i="5" l="1"/>
  <c r="AC50" i="5" s="1"/>
  <c r="AA26" i="5"/>
  <c r="AA50" i="5" s="1"/>
  <c r="Z36" i="5"/>
  <c r="Z31" i="5"/>
  <c r="Z17" i="5"/>
  <c r="Z27" i="5"/>
  <c r="Z45" i="5"/>
  <c r="Z41" i="5" s="1"/>
  <c r="Y9" i="5"/>
  <c r="Y10" i="5"/>
  <c r="Y11" i="5"/>
  <c r="Y12" i="5"/>
  <c r="Y13" i="5"/>
  <c r="Y14" i="5"/>
  <c r="Y15" i="5"/>
  <c r="Y16" i="5"/>
  <c r="Y18" i="5"/>
  <c r="Y19" i="5"/>
  <c r="Y20" i="5"/>
  <c r="Y22" i="5"/>
  <c r="Y24" i="5"/>
  <c r="Y28" i="5"/>
  <c r="Y29" i="5"/>
  <c r="Y30" i="5"/>
  <c r="Y32" i="5"/>
  <c r="Y33" i="5"/>
  <c r="Y34" i="5"/>
  <c r="Y35" i="5"/>
  <c r="Y37" i="5"/>
  <c r="Y38" i="5"/>
  <c r="Y39" i="5"/>
  <c r="Y40" i="5" s="1"/>
  <c r="Y42" i="5"/>
  <c r="Y43" i="5"/>
  <c r="Y44" i="5"/>
  <c r="Y45" i="5" s="1"/>
  <c r="Y46" i="5"/>
  <c r="Y47" i="5"/>
  <c r="Y48" i="5"/>
  <c r="Y49" i="5"/>
  <c r="Z26" i="5" l="1"/>
  <c r="Z50" i="5" s="1"/>
  <c r="Y41" i="5"/>
  <c r="Y17" i="5"/>
  <c r="Y27" i="5"/>
  <c r="Y36" i="5"/>
  <c r="Y31" i="5"/>
  <c r="Y26" i="5" l="1"/>
  <c r="Y50" i="5" s="1"/>
  <c r="X9" i="5" l="1"/>
  <c r="X10" i="5"/>
  <c r="X11" i="5"/>
  <c r="X12" i="5"/>
  <c r="X13" i="5"/>
  <c r="X14" i="5"/>
  <c r="X15" i="5"/>
  <c r="X16" i="5"/>
  <c r="X18" i="5"/>
  <c r="X19" i="5"/>
  <c r="X20" i="5"/>
  <c r="X22" i="5"/>
  <c r="X24" i="5"/>
  <c r="X28" i="5"/>
  <c r="X29" i="5"/>
  <c r="X30" i="5"/>
  <c r="X32" i="5"/>
  <c r="X33" i="5"/>
  <c r="X34" i="5"/>
  <c r="X35" i="5"/>
  <c r="X37" i="5"/>
  <c r="X38" i="5"/>
  <c r="X39" i="5"/>
  <c r="X40" i="5" s="1"/>
  <c r="X42" i="5"/>
  <c r="X43" i="5"/>
  <c r="X44" i="5"/>
  <c r="X45" i="5" s="1"/>
  <c r="X46" i="5"/>
  <c r="X47" i="5"/>
  <c r="X48" i="5"/>
  <c r="X49" i="5"/>
  <c r="X36" i="5" l="1"/>
  <c r="X31" i="5"/>
  <c r="X41" i="5"/>
  <c r="X17" i="5"/>
  <c r="X27" i="5"/>
  <c r="T9" i="5"/>
  <c r="T10" i="5"/>
  <c r="T11" i="5"/>
  <c r="T12" i="5"/>
  <c r="T13" i="5"/>
  <c r="T14" i="5"/>
  <c r="T15" i="5"/>
  <c r="T16" i="5"/>
  <c r="T18" i="5"/>
  <c r="T19" i="5"/>
  <c r="T20" i="5"/>
  <c r="T22" i="5"/>
  <c r="T24" i="5"/>
  <c r="T28" i="5"/>
  <c r="T29" i="5"/>
  <c r="T30" i="5"/>
  <c r="T32" i="5"/>
  <c r="T33" i="5"/>
  <c r="T34" i="5"/>
  <c r="T35" i="5"/>
  <c r="T37" i="5"/>
  <c r="T38" i="5"/>
  <c r="T39" i="5"/>
  <c r="T40" i="5" s="1"/>
  <c r="T42" i="5"/>
  <c r="T43" i="5"/>
  <c r="T44" i="5"/>
  <c r="T45" i="5" s="1"/>
  <c r="T46" i="5"/>
  <c r="T47" i="5"/>
  <c r="T48" i="5"/>
  <c r="T49" i="5"/>
  <c r="T41" i="5" l="1"/>
  <c r="X26" i="5"/>
  <c r="X50" i="5" s="1"/>
  <c r="T27" i="5"/>
  <c r="T36" i="5"/>
  <c r="T31" i="5"/>
  <c r="T17" i="5"/>
  <c r="T26" i="5" l="1"/>
  <c r="T50" i="5" s="1"/>
  <c r="V9" i="5" l="1"/>
  <c r="V10" i="5"/>
  <c r="V11" i="5"/>
  <c r="V12" i="5"/>
  <c r="V13" i="5"/>
  <c r="V14" i="5"/>
  <c r="V15" i="5"/>
  <c r="V16" i="5"/>
  <c r="V18" i="5"/>
  <c r="V19" i="5"/>
  <c r="V20" i="5"/>
  <c r="V22" i="5"/>
  <c r="V24" i="5"/>
  <c r="V28" i="5"/>
  <c r="V29" i="5"/>
  <c r="V30" i="5"/>
  <c r="V32" i="5"/>
  <c r="V33" i="5"/>
  <c r="V34" i="5"/>
  <c r="V35" i="5"/>
  <c r="V37" i="5"/>
  <c r="V38" i="5"/>
  <c r="V39" i="5"/>
  <c r="V40" i="5" s="1"/>
  <c r="V42" i="5"/>
  <c r="V43" i="5"/>
  <c r="V44" i="5"/>
  <c r="V45" i="5" s="1"/>
  <c r="V46" i="5"/>
  <c r="V47" i="5"/>
  <c r="V48" i="5"/>
  <c r="V49" i="5"/>
  <c r="V31" i="5" l="1"/>
  <c r="V36" i="5"/>
  <c r="V27" i="5"/>
  <c r="V17" i="5"/>
  <c r="V41" i="5"/>
  <c r="V26" i="5" l="1"/>
  <c r="V50" i="5" s="1"/>
  <c r="W9" i="5" l="1"/>
  <c r="W10" i="5"/>
  <c r="W11" i="5"/>
  <c r="W12" i="5"/>
  <c r="W13" i="5"/>
  <c r="W14" i="5"/>
  <c r="W15" i="5"/>
  <c r="W16" i="5"/>
  <c r="W18" i="5"/>
  <c r="W19" i="5"/>
  <c r="W20" i="5"/>
  <c r="W22" i="5"/>
  <c r="W24" i="5"/>
  <c r="W28" i="5"/>
  <c r="W29" i="5"/>
  <c r="W30" i="5"/>
  <c r="W32" i="5"/>
  <c r="W33" i="5"/>
  <c r="W34" i="5"/>
  <c r="W35" i="5"/>
  <c r="W37" i="5"/>
  <c r="W38" i="5"/>
  <c r="W39" i="5"/>
  <c r="W42" i="5"/>
  <c r="W43" i="5"/>
  <c r="W44" i="5"/>
  <c r="W45" i="5" s="1"/>
  <c r="W46" i="5"/>
  <c r="W47" i="5"/>
  <c r="W48" i="5"/>
  <c r="W49" i="5"/>
  <c r="W41" i="5" l="1"/>
  <c r="W27" i="5"/>
  <c r="W17" i="5"/>
  <c r="W31" i="5"/>
  <c r="W40" i="5"/>
  <c r="W36" i="5" s="1"/>
  <c r="B9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U9" i="5"/>
  <c r="B10" i="5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U10" i="5"/>
  <c r="B11" i="5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U11" i="5"/>
  <c r="B12" i="5"/>
  <c r="C12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U12" i="5"/>
  <c r="B13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U13" i="5"/>
  <c r="B14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U14" i="5"/>
  <c r="B15" i="5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U15" i="5"/>
  <c r="B16" i="5"/>
  <c r="C16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U16" i="5"/>
  <c r="B18" i="5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U18" i="5"/>
  <c r="B19" i="5"/>
  <c r="C19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U19" i="5"/>
  <c r="B20" i="5"/>
  <c r="C20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U20" i="5"/>
  <c r="B22" i="5"/>
  <c r="C22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U22" i="5"/>
  <c r="B24" i="5"/>
  <c r="C24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U24" i="5"/>
  <c r="B28" i="5"/>
  <c r="C28" i="5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S28" i="5"/>
  <c r="U28" i="5"/>
  <c r="B29" i="5"/>
  <c r="C29" i="5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U29" i="5"/>
  <c r="B30" i="5"/>
  <c r="C30" i="5"/>
  <c r="D30" i="5"/>
  <c r="E30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U30" i="5"/>
  <c r="B32" i="5"/>
  <c r="C32" i="5"/>
  <c r="D32" i="5"/>
  <c r="E32" i="5"/>
  <c r="F32" i="5"/>
  <c r="G32" i="5"/>
  <c r="H32" i="5"/>
  <c r="I32" i="5"/>
  <c r="J32" i="5"/>
  <c r="K32" i="5"/>
  <c r="L32" i="5"/>
  <c r="M32" i="5"/>
  <c r="N32" i="5"/>
  <c r="O32" i="5"/>
  <c r="P32" i="5"/>
  <c r="Q32" i="5"/>
  <c r="R32" i="5"/>
  <c r="S32" i="5"/>
  <c r="U32" i="5"/>
  <c r="B33" i="5"/>
  <c r="C33" i="5"/>
  <c r="D33" i="5"/>
  <c r="E33" i="5"/>
  <c r="F33" i="5"/>
  <c r="G33" i="5"/>
  <c r="H33" i="5"/>
  <c r="I33" i="5"/>
  <c r="J33" i="5"/>
  <c r="K33" i="5"/>
  <c r="L33" i="5"/>
  <c r="M33" i="5"/>
  <c r="N33" i="5"/>
  <c r="O33" i="5"/>
  <c r="P33" i="5"/>
  <c r="Q33" i="5"/>
  <c r="R33" i="5"/>
  <c r="S33" i="5"/>
  <c r="U33" i="5"/>
  <c r="B34" i="5"/>
  <c r="C34" i="5"/>
  <c r="D34" i="5"/>
  <c r="E34" i="5"/>
  <c r="F34" i="5"/>
  <c r="G34" i="5"/>
  <c r="H34" i="5"/>
  <c r="I34" i="5"/>
  <c r="J34" i="5"/>
  <c r="K34" i="5"/>
  <c r="L34" i="5"/>
  <c r="M34" i="5"/>
  <c r="N34" i="5"/>
  <c r="O34" i="5"/>
  <c r="P34" i="5"/>
  <c r="Q34" i="5"/>
  <c r="R34" i="5"/>
  <c r="S34" i="5"/>
  <c r="U34" i="5"/>
  <c r="B35" i="5"/>
  <c r="C35" i="5"/>
  <c r="D35" i="5"/>
  <c r="E35" i="5"/>
  <c r="F35" i="5"/>
  <c r="G35" i="5"/>
  <c r="H35" i="5"/>
  <c r="I35" i="5"/>
  <c r="J35" i="5"/>
  <c r="K35" i="5"/>
  <c r="L35" i="5"/>
  <c r="M35" i="5"/>
  <c r="N35" i="5"/>
  <c r="O35" i="5"/>
  <c r="P35" i="5"/>
  <c r="Q35" i="5"/>
  <c r="R35" i="5"/>
  <c r="S35" i="5"/>
  <c r="U35" i="5"/>
  <c r="B37" i="5"/>
  <c r="C37" i="5"/>
  <c r="D37" i="5"/>
  <c r="E37" i="5"/>
  <c r="F37" i="5"/>
  <c r="G37" i="5"/>
  <c r="H37" i="5"/>
  <c r="I37" i="5"/>
  <c r="J37" i="5"/>
  <c r="K37" i="5"/>
  <c r="L37" i="5"/>
  <c r="M37" i="5"/>
  <c r="N37" i="5"/>
  <c r="O37" i="5"/>
  <c r="P37" i="5"/>
  <c r="Q37" i="5"/>
  <c r="R37" i="5"/>
  <c r="S37" i="5"/>
  <c r="U37" i="5"/>
  <c r="B38" i="5"/>
  <c r="C38" i="5"/>
  <c r="D38" i="5"/>
  <c r="E38" i="5"/>
  <c r="F38" i="5"/>
  <c r="G38" i="5"/>
  <c r="H38" i="5"/>
  <c r="I38" i="5"/>
  <c r="J38" i="5"/>
  <c r="K38" i="5"/>
  <c r="L38" i="5"/>
  <c r="M38" i="5"/>
  <c r="N38" i="5"/>
  <c r="O38" i="5"/>
  <c r="P38" i="5"/>
  <c r="Q38" i="5"/>
  <c r="R38" i="5"/>
  <c r="S38" i="5"/>
  <c r="U38" i="5"/>
  <c r="B39" i="5"/>
  <c r="B40" i="5" s="1"/>
  <c r="C39" i="5"/>
  <c r="C40" i="5" s="1"/>
  <c r="D39" i="5"/>
  <c r="D40" i="5" s="1"/>
  <c r="E39" i="5"/>
  <c r="F39" i="5"/>
  <c r="F40" i="5" s="1"/>
  <c r="G39" i="5"/>
  <c r="G40" i="5" s="1"/>
  <c r="H39" i="5"/>
  <c r="H40" i="5" s="1"/>
  <c r="I39" i="5"/>
  <c r="I40" i="5" s="1"/>
  <c r="J39" i="5"/>
  <c r="J40" i="5" s="1"/>
  <c r="K39" i="5"/>
  <c r="K40" i="5" s="1"/>
  <c r="L39" i="5"/>
  <c r="L40" i="5" s="1"/>
  <c r="M39" i="5"/>
  <c r="M40" i="5" s="1"/>
  <c r="N39" i="5"/>
  <c r="N40" i="5" s="1"/>
  <c r="O39" i="5"/>
  <c r="O40" i="5" s="1"/>
  <c r="P39" i="5"/>
  <c r="P40" i="5" s="1"/>
  <c r="Q39" i="5"/>
  <c r="Q40" i="5" s="1"/>
  <c r="R39" i="5"/>
  <c r="R40" i="5" s="1"/>
  <c r="S39" i="5"/>
  <c r="S40" i="5"/>
  <c r="U39" i="5"/>
  <c r="U40" i="5" s="1"/>
  <c r="B42" i="5"/>
  <c r="C42" i="5"/>
  <c r="D42" i="5"/>
  <c r="E42" i="5"/>
  <c r="F42" i="5"/>
  <c r="G42" i="5"/>
  <c r="H42" i="5"/>
  <c r="I42" i="5"/>
  <c r="J42" i="5"/>
  <c r="K42" i="5"/>
  <c r="L42" i="5"/>
  <c r="M42" i="5"/>
  <c r="N42" i="5"/>
  <c r="O42" i="5"/>
  <c r="P42" i="5"/>
  <c r="Q42" i="5"/>
  <c r="R42" i="5"/>
  <c r="S42" i="5"/>
  <c r="U42" i="5"/>
  <c r="B43" i="5"/>
  <c r="C43" i="5"/>
  <c r="D43" i="5"/>
  <c r="E43" i="5"/>
  <c r="F43" i="5"/>
  <c r="G43" i="5"/>
  <c r="H43" i="5"/>
  <c r="I43" i="5"/>
  <c r="J43" i="5"/>
  <c r="K43" i="5"/>
  <c r="L43" i="5"/>
  <c r="M43" i="5"/>
  <c r="N43" i="5"/>
  <c r="O43" i="5"/>
  <c r="P43" i="5"/>
  <c r="Q43" i="5"/>
  <c r="R43" i="5"/>
  <c r="S43" i="5"/>
  <c r="U43" i="5"/>
  <c r="B44" i="5"/>
  <c r="B45" i="5" s="1"/>
  <c r="C44" i="5"/>
  <c r="C45" i="5" s="1"/>
  <c r="D44" i="5"/>
  <c r="D45" i="5" s="1"/>
  <c r="E44" i="5"/>
  <c r="E45" i="5" s="1"/>
  <c r="F44" i="5"/>
  <c r="F45" i="5" s="1"/>
  <c r="G44" i="5"/>
  <c r="G45" i="5" s="1"/>
  <c r="H44" i="5"/>
  <c r="H45" i="5" s="1"/>
  <c r="I44" i="5"/>
  <c r="I45" i="5" s="1"/>
  <c r="J44" i="5"/>
  <c r="J45" i="5" s="1"/>
  <c r="K44" i="5"/>
  <c r="K45" i="5" s="1"/>
  <c r="L44" i="5"/>
  <c r="L45" i="5" s="1"/>
  <c r="M44" i="5"/>
  <c r="M45" i="5" s="1"/>
  <c r="N44" i="5"/>
  <c r="N45" i="5" s="1"/>
  <c r="O44" i="5"/>
  <c r="O45" i="5" s="1"/>
  <c r="P44" i="5"/>
  <c r="P45" i="5" s="1"/>
  <c r="Q44" i="5"/>
  <c r="Q45" i="5" s="1"/>
  <c r="R44" i="5"/>
  <c r="R45" i="5" s="1"/>
  <c r="S44" i="5"/>
  <c r="S45" i="5" s="1"/>
  <c r="U44" i="5"/>
  <c r="U45" i="5" s="1"/>
  <c r="B46" i="5"/>
  <c r="C46" i="5"/>
  <c r="D46" i="5"/>
  <c r="E46" i="5"/>
  <c r="F46" i="5"/>
  <c r="G46" i="5"/>
  <c r="H46" i="5"/>
  <c r="I46" i="5"/>
  <c r="J46" i="5"/>
  <c r="K46" i="5"/>
  <c r="L46" i="5"/>
  <c r="M46" i="5"/>
  <c r="N46" i="5"/>
  <c r="O46" i="5"/>
  <c r="P46" i="5"/>
  <c r="Q46" i="5"/>
  <c r="R46" i="5"/>
  <c r="S46" i="5"/>
  <c r="U46" i="5"/>
  <c r="B47" i="5"/>
  <c r="C47" i="5"/>
  <c r="D47" i="5"/>
  <c r="E47" i="5"/>
  <c r="F47" i="5"/>
  <c r="G47" i="5"/>
  <c r="H47" i="5"/>
  <c r="I47" i="5"/>
  <c r="J47" i="5"/>
  <c r="K47" i="5"/>
  <c r="L47" i="5"/>
  <c r="M47" i="5"/>
  <c r="N47" i="5"/>
  <c r="O47" i="5"/>
  <c r="P47" i="5"/>
  <c r="Q47" i="5"/>
  <c r="R47" i="5"/>
  <c r="S47" i="5"/>
  <c r="U47" i="5"/>
  <c r="B48" i="5"/>
  <c r="C48" i="5"/>
  <c r="D48" i="5"/>
  <c r="E48" i="5"/>
  <c r="F48" i="5"/>
  <c r="G48" i="5"/>
  <c r="H48" i="5"/>
  <c r="I48" i="5"/>
  <c r="J48" i="5"/>
  <c r="K48" i="5"/>
  <c r="L48" i="5"/>
  <c r="M48" i="5"/>
  <c r="N48" i="5"/>
  <c r="O48" i="5"/>
  <c r="P48" i="5"/>
  <c r="Q48" i="5"/>
  <c r="R48" i="5"/>
  <c r="S48" i="5"/>
  <c r="U48" i="5"/>
  <c r="B49" i="5"/>
  <c r="C49" i="5"/>
  <c r="D49" i="5"/>
  <c r="E49" i="5"/>
  <c r="F49" i="5"/>
  <c r="G49" i="5"/>
  <c r="H49" i="5"/>
  <c r="I49" i="5"/>
  <c r="J49" i="5"/>
  <c r="K49" i="5"/>
  <c r="L49" i="5"/>
  <c r="M49" i="5"/>
  <c r="N49" i="5"/>
  <c r="O49" i="5"/>
  <c r="P49" i="5"/>
  <c r="Q49" i="5"/>
  <c r="R49" i="5"/>
  <c r="S49" i="5"/>
  <c r="U49" i="5"/>
  <c r="B27" i="5" l="1"/>
  <c r="P41" i="5"/>
  <c r="M27" i="5"/>
  <c r="L36" i="5"/>
  <c r="J27" i="5"/>
  <c r="I41" i="5"/>
  <c r="G27" i="5"/>
  <c r="G41" i="5"/>
  <c r="M41" i="5"/>
  <c r="I27" i="5"/>
  <c r="L17" i="5"/>
  <c r="O17" i="5"/>
  <c r="F41" i="5"/>
  <c r="Q17" i="5"/>
  <c r="D17" i="5"/>
  <c r="I36" i="5"/>
  <c r="H27" i="5"/>
  <c r="R31" i="5"/>
  <c r="E41" i="5"/>
  <c r="O36" i="5"/>
  <c r="G36" i="5"/>
  <c r="B31" i="5"/>
  <c r="B26" i="5" s="1"/>
  <c r="B50" i="5" s="1"/>
  <c r="P31" i="5"/>
  <c r="H31" i="5"/>
  <c r="E27" i="5"/>
  <c r="B17" i="5"/>
  <c r="D41" i="5"/>
  <c r="F36" i="5"/>
  <c r="G17" i="5"/>
  <c r="R17" i="5"/>
  <c r="J17" i="5"/>
  <c r="I31" i="5"/>
  <c r="F17" i="5"/>
  <c r="D31" i="5"/>
  <c r="J41" i="5"/>
  <c r="G31" i="5"/>
  <c r="E17" i="5"/>
  <c r="C17" i="5"/>
  <c r="O41" i="5"/>
  <c r="L27" i="5"/>
  <c r="N41" i="5"/>
  <c r="H41" i="5"/>
  <c r="N36" i="5"/>
  <c r="L31" i="5"/>
  <c r="K27" i="5"/>
  <c r="Q36" i="5"/>
  <c r="C36" i="5"/>
  <c r="F31" i="5"/>
  <c r="M31" i="5"/>
  <c r="J36" i="5"/>
  <c r="N17" i="5"/>
  <c r="P27" i="5"/>
  <c r="M17" i="5"/>
  <c r="L41" i="5"/>
  <c r="O27" i="5"/>
  <c r="O31" i="5"/>
  <c r="J31" i="5"/>
  <c r="K41" i="5"/>
  <c r="B41" i="5"/>
  <c r="E31" i="5"/>
  <c r="N27" i="5"/>
  <c r="F27" i="5"/>
  <c r="K17" i="5"/>
  <c r="P36" i="5"/>
  <c r="M36" i="5"/>
  <c r="K31" i="5"/>
  <c r="N31" i="5"/>
  <c r="I17" i="5"/>
  <c r="R36" i="5"/>
  <c r="H36" i="5"/>
  <c r="C31" i="5"/>
  <c r="D27" i="5"/>
  <c r="C27" i="5"/>
  <c r="S17" i="5"/>
  <c r="H17" i="5"/>
  <c r="P17" i="5"/>
  <c r="D36" i="5"/>
  <c r="C41" i="5"/>
  <c r="B36" i="5"/>
  <c r="Q31" i="5"/>
  <c r="K36" i="5"/>
  <c r="S36" i="5"/>
  <c r="S27" i="5"/>
  <c r="S41" i="5"/>
  <c r="R41" i="5"/>
  <c r="Q41" i="5"/>
  <c r="E40" i="5"/>
  <c r="E36" i="5" s="1"/>
  <c r="S31" i="5"/>
  <c r="R27" i="5"/>
  <c r="Q27" i="5"/>
  <c r="U41" i="5"/>
  <c r="U36" i="5"/>
  <c r="U31" i="5"/>
  <c r="U17" i="5"/>
  <c r="W26" i="5"/>
  <c r="W50" i="5" s="1"/>
  <c r="U27" i="5"/>
  <c r="O26" i="5" l="1"/>
  <c r="O50" i="5" s="1"/>
  <c r="P26" i="5"/>
  <c r="P50" i="5" s="1"/>
  <c r="M26" i="5"/>
  <c r="M50" i="5" s="1"/>
  <c r="K26" i="5"/>
  <c r="K50" i="5" s="1"/>
  <c r="J26" i="5"/>
  <c r="J50" i="5" s="1"/>
  <c r="H26" i="5"/>
  <c r="H50" i="5" s="1"/>
  <c r="G26" i="5"/>
  <c r="G50" i="5" s="1"/>
  <c r="F26" i="5"/>
  <c r="F50" i="5" s="1"/>
  <c r="E26" i="5"/>
  <c r="E50" i="5" s="1"/>
  <c r="D26" i="5"/>
  <c r="D50" i="5" s="1"/>
  <c r="R26" i="5"/>
  <c r="R50" i="5" s="1"/>
  <c r="Q26" i="5"/>
  <c r="Q50" i="5" s="1"/>
  <c r="N26" i="5"/>
  <c r="N50" i="5" s="1"/>
  <c r="L26" i="5"/>
  <c r="L50" i="5" s="1"/>
  <c r="C26" i="5"/>
  <c r="C50" i="5" s="1"/>
  <c r="I26" i="5"/>
  <c r="I50" i="5" s="1"/>
  <c r="S26" i="5"/>
  <c r="S50" i="5" s="1"/>
  <c r="U26" i="5"/>
  <c r="U50" i="5" s="1"/>
</calcChain>
</file>

<file path=xl/sharedStrings.xml><?xml version="1.0" encoding="utf-8"?>
<sst xmlns="http://schemas.openxmlformats.org/spreadsheetml/2006/main" count="1500" uniqueCount="254">
  <si>
    <t/>
  </si>
  <si>
    <t>Erros e omissões</t>
  </si>
  <si>
    <t xml:space="preserve">    Ativos de reserva</t>
  </si>
  <si>
    <t xml:space="preserve">        Direitos Especiais de Saque (Incidência líquida de passivos)</t>
  </si>
  <si>
    <t xml:space="preserve">                Governo – passivos</t>
  </si>
  <si>
    <t xml:space="preserve">                Banco Central – passivos</t>
  </si>
  <si>
    <t xml:space="preserve">        Empréstimos</t>
  </si>
  <si>
    <t xml:space="preserve">        Moeda e depósitos</t>
  </si>
  <si>
    <t xml:space="preserve">    Outros investimentos</t>
  </si>
  <si>
    <t xml:space="preserve">    Investimento direto</t>
  </si>
  <si>
    <t>Conta Financeira: Concessões líquidas (+) / Captações líquidas (-)</t>
  </si>
  <si>
    <t xml:space="preserve">        Transferências de capital</t>
  </si>
  <si>
    <t xml:space="preserve">        Ativos não financeiros não produzidos</t>
  </si>
  <si>
    <t xml:space="preserve">            Governo</t>
  </si>
  <si>
    <t xml:space="preserve">        Renda secundária</t>
  </si>
  <si>
    <t xml:space="preserve">            Demais rendas primárias</t>
  </si>
  <si>
    <t xml:space="preserve">                Renda de investimento em carteira</t>
  </si>
  <si>
    <t xml:space="preserve">                Renda de investimento direto</t>
  </si>
  <si>
    <t xml:space="preserve">        Renda primária</t>
  </si>
  <si>
    <t xml:space="preserve">            Serviços</t>
  </si>
  <si>
    <t>Discriminação</t>
  </si>
  <si>
    <t>US$ milhões</t>
  </si>
  <si>
    <t xml:space="preserve">                        Negócios</t>
  </si>
  <si>
    <t xml:space="preserve">                        Pessoais</t>
  </si>
  <si>
    <t xml:space="preserve">                            Saúde</t>
  </si>
  <si>
    <t xml:space="preserve">                            Educação</t>
  </si>
  <si>
    <t xml:space="preserve">                    Dos quais: Com uso de cartões de crédito</t>
  </si>
  <si>
    <t xml:space="preserve">        Seguros, esquemas de pensão e de fundos de garantia </t>
  </si>
  <si>
    <t xml:space="preserve">            Renda de investimentos</t>
  </si>
  <si>
    <t xml:space="preserve">                Renda de reservas – receitas</t>
  </si>
  <si>
    <t xml:space="preserve">                Transferências pessoais </t>
  </si>
  <si>
    <t xml:space="preserve">                Outras transferências </t>
  </si>
  <si>
    <t xml:space="preserve">            Operações intercompanhia – passivos</t>
  </si>
  <si>
    <t xml:space="preserve">                Venda</t>
  </si>
  <si>
    <t xml:space="preserve">                Aquisição</t>
  </si>
  <si>
    <t xml:space="preserve">    Derivativos</t>
  </si>
  <si>
    <t xml:space="preserve">        Outras participações em capital</t>
  </si>
  <si>
    <t xml:space="preserve">                Demais setores – passivos</t>
  </si>
  <si>
    <t xml:space="preserve">        Créditos comerciais e adiantamentos </t>
  </si>
  <si>
    <t xml:space="preserve">                    Lucros reinvestidos</t>
  </si>
  <si>
    <t xml:space="preserve">                    Juros de operações intercompanhia</t>
  </si>
  <si>
    <t xml:space="preserve">                    Lucros e dividendos</t>
  </si>
  <si>
    <t xml:space="preserve">                    Juros de títulos negociados no mercado externo</t>
  </si>
  <si>
    <t xml:space="preserve">                    Juros de títulos negociados no mercado doméstico – despesas</t>
  </si>
  <si>
    <t xml:space="preserve">                dos quais: passes de atletas</t>
  </si>
  <si>
    <t xml:space="preserve">        Investimentos diretos no exterior</t>
  </si>
  <si>
    <t xml:space="preserve">        Investimentos diretos no país</t>
  </si>
  <si>
    <t xml:space="preserve">             Participação no capital – total – passivos</t>
  </si>
  <si>
    <t xml:space="preserve">                Créditos recebidos do exterior</t>
  </si>
  <si>
    <t xml:space="preserve">                Amortizações pagas ao exterior</t>
  </si>
  <si>
    <t xml:space="preserve">                Créditos concedidos ao exterior</t>
  </si>
  <si>
    <t xml:space="preserve">    Investimentos em carteira</t>
  </si>
  <si>
    <t xml:space="preserve">        Investimentos em carteira – ativos</t>
  </si>
  <si>
    <t xml:space="preserve">        Investimentos em carteira – passivos</t>
  </si>
  <si>
    <t xml:space="preserve">                            Ingressos</t>
  </si>
  <si>
    <t xml:space="preserve">                            Saídas</t>
  </si>
  <si>
    <t xml:space="preserve">        Outras contas a pagar/receber</t>
  </si>
  <si>
    <t xml:space="preserve">        Ouro monetário</t>
  </si>
  <si>
    <t xml:space="preserve">        Direitos Especiais de Saque</t>
  </si>
  <si>
    <t xml:space="preserve">        Posição de reserva no FMI</t>
  </si>
  <si>
    <t xml:space="preserve">        Outros ativos de reserva</t>
  </si>
  <si>
    <t xml:space="preserve">                    Curto prazo</t>
  </si>
  <si>
    <t xml:space="preserve">                    Longo prazo</t>
  </si>
  <si>
    <t xml:space="preserve">            Receitas</t>
  </si>
  <si>
    <t xml:space="preserve">            Despesas</t>
  </si>
  <si>
    <t xml:space="preserve">                Receitas</t>
  </si>
  <si>
    <t xml:space="preserve">                Despesas</t>
  </si>
  <si>
    <t xml:space="preserve">                    Receitas</t>
  </si>
  <si>
    <t xml:space="preserve">                    Despesas</t>
  </si>
  <si>
    <t xml:space="preserve">                            Receitas</t>
  </si>
  <si>
    <t xml:space="preserve">                            Despesas</t>
  </si>
  <si>
    <t xml:space="preserve">                                Receitas</t>
  </si>
  <si>
    <t xml:space="preserve">                                Despesas</t>
  </si>
  <si>
    <t xml:space="preserve">                        Receitas</t>
  </si>
  <si>
    <t xml:space="preserve">                        Despesas</t>
  </si>
  <si>
    <t xml:space="preserve">        Receitas</t>
  </si>
  <si>
    <t xml:space="preserve">        Despesas</t>
  </si>
  <si>
    <t xml:space="preserve">            Demais setores</t>
  </si>
  <si>
    <t xml:space="preserve">            Ingressos</t>
  </si>
  <si>
    <t xml:space="preserve">            Saídas</t>
  </si>
  <si>
    <t xml:space="preserve">                Ingressos</t>
  </si>
  <si>
    <t xml:space="preserve">                Saídas</t>
  </si>
  <si>
    <t xml:space="preserve">                    Saídas</t>
  </si>
  <si>
    <t xml:space="preserve">            Participação no capital – total </t>
  </si>
  <si>
    <t xml:space="preserve">            Operações intercompanhia </t>
  </si>
  <si>
    <t xml:space="preserve">                Banco Central </t>
  </si>
  <si>
    <t xml:space="preserve">                Governo </t>
  </si>
  <si>
    <t xml:space="preserve">                Demais setores </t>
  </si>
  <si>
    <t xml:space="preserve">                    Venda</t>
  </si>
  <si>
    <t xml:space="preserve">                    Aquisição</t>
  </si>
  <si>
    <t xml:space="preserve">                    Ingressos</t>
  </si>
  <si>
    <t xml:space="preserve">                        Ingressos</t>
  </si>
  <si>
    <t xml:space="preserve">                        Saídas</t>
  </si>
  <si>
    <t xml:space="preserve">            Ativos</t>
  </si>
  <si>
    <t xml:space="preserve">            Passivos</t>
  </si>
  <si>
    <t xml:space="preserve">        Ativos</t>
  </si>
  <si>
    <t xml:space="preserve">        Passivos</t>
  </si>
  <si>
    <t xml:space="preserve">                Curto prazo</t>
  </si>
  <si>
    <t xml:space="preserve">                Longo prazo</t>
  </si>
  <si>
    <t xml:space="preserve">                Passivos – curto prazo</t>
  </si>
  <si>
    <t xml:space="preserve">                Passivos – longo prazo</t>
  </si>
  <si>
    <t xml:space="preserve">        Balança comercial (bens) e Serviços</t>
  </si>
  <si>
    <t>Transações correntes</t>
  </si>
  <si>
    <t>Conta capital</t>
  </si>
  <si>
    <t xml:space="preserve">                   Matrizes no Brasil a filiais no exterior</t>
  </si>
  <si>
    <t xml:space="preserve">                       Amortizações recebidas do exterior</t>
  </si>
  <si>
    <t xml:space="preserve">                       Créditos concedidos ao exterior</t>
  </si>
  <si>
    <t xml:space="preserve">                   Filiais no Brasil a matrizes no exterior (investimento reverso)</t>
  </si>
  <si>
    <t xml:space="preserve">                   Operações entre empresas irmãs</t>
  </si>
  <si>
    <t xml:space="preserve">                   Matrizes no exterior a filiais no Brasil</t>
  </si>
  <si>
    <t xml:space="preserve">                       Créditos recebidos do exterior</t>
  </si>
  <si>
    <t xml:space="preserve">                       Amortizações pagas ao exterior</t>
  </si>
  <si>
    <t xml:space="preserve">                   Filiais no exterior a matrizes no Brasil (investimento reverso)</t>
  </si>
  <si>
    <t xml:space="preserve">                Negociados no mercado doméstico</t>
  </si>
  <si>
    <t xml:space="preserve">                        Governo</t>
  </si>
  <si>
    <t>Memo: Outros investimentos – passivos</t>
  </si>
  <si>
    <t xml:space="preserve">    Empréstimos – longo prazo</t>
  </si>
  <si>
    <t xml:space="preserve">        Ingressos</t>
  </si>
  <si>
    <t xml:space="preserve">            Organismos</t>
  </si>
  <si>
    <t xml:space="preserve">            Agências</t>
  </si>
  <si>
    <t xml:space="preserve">            Compradores</t>
  </si>
  <si>
    <t xml:space="preserve">            Empréstimos diretos</t>
  </si>
  <si>
    <t xml:space="preserve">        Amortizações</t>
  </si>
  <si>
    <t>Memo: Taxa de rolagem</t>
  </si>
  <si>
    <t xml:space="preserve">    Total</t>
  </si>
  <si>
    <t xml:space="preserve">            Amortizações</t>
  </si>
  <si>
    <t xml:space="preserve">        Empréstimos diretos</t>
  </si>
  <si>
    <t xml:space="preserve">      Exportações</t>
  </si>
  <si>
    <t xml:space="preserve">      Importações</t>
  </si>
  <si>
    <t xml:space="preserve">   Serviços</t>
  </si>
  <si>
    <t xml:space="preserve">      Viagens</t>
  </si>
  <si>
    <t xml:space="preserve">      Transportes</t>
  </si>
  <si>
    <t xml:space="preserve">      Aluguel de equipamentos</t>
  </si>
  <si>
    <t xml:space="preserve">      Demais serviços</t>
  </si>
  <si>
    <t xml:space="preserve">   Renda primária</t>
  </si>
  <si>
    <t xml:space="preserve">      Juros</t>
  </si>
  <si>
    <t xml:space="preserve">      Lucros e dividendos</t>
  </si>
  <si>
    <t xml:space="preserve">   Renda secundária</t>
  </si>
  <si>
    <t>Conta financeira</t>
  </si>
  <si>
    <t xml:space="preserve">   Investimentos – ativos</t>
  </si>
  <si>
    <t xml:space="preserve">      Investimento direto no exterior</t>
  </si>
  <si>
    <t xml:space="preserve">      Ativos de bancos</t>
  </si>
  <si>
    <t xml:space="preserve">   Investimentos – passivos</t>
  </si>
  <si>
    <t xml:space="preserve">      Investimento direto no país</t>
  </si>
  <si>
    <t xml:space="preserve">      Títulos negociados no mercado doméstico</t>
  </si>
  <si>
    <t xml:space="preserve">      Empréstimos e títulos de LP negociados no mercado externo</t>
  </si>
  <si>
    <t xml:space="preserve">         Ingressos</t>
  </si>
  <si>
    <t xml:space="preserve">            Títulos públicos</t>
  </si>
  <si>
    <t xml:space="preserve">            Títulos privados</t>
  </si>
  <si>
    <t xml:space="preserve">         Amortizações</t>
  </si>
  <si>
    <t xml:space="preserve">      Empréstimos e títulos de CP negociados no mercado externo</t>
  </si>
  <si>
    <t xml:space="preserve">   Derivativos</t>
  </si>
  <si>
    <t xml:space="preserve">   Ativos de reserva</t>
  </si>
  <si>
    <t>Balanço de pagamentos – BPM6</t>
  </si>
  <si>
    <t xml:space="preserve">            Investimentos em ações – ativos</t>
  </si>
  <si>
    <t xml:space="preserve">            Investimentos em fundos de investimento – ativos</t>
  </si>
  <si>
    <t xml:space="preserve">            Investimentos em ações – passivos</t>
  </si>
  <si>
    <t xml:space="preserve">                No país</t>
  </si>
  <si>
    <t xml:space="preserve">                No exterior</t>
  </si>
  <si>
    <t xml:space="preserve">            Investimentos em fundos de investimento – passivos</t>
  </si>
  <si>
    <t xml:space="preserve">                Amortizações recebidas do exterior</t>
  </si>
  <si>
    <t>Memo: ativos de bancos, exceto Banco Central</t>
  </si>
  <si>
    <r>
      <t xml:space="preserve">* </t>
    </r>
    <r>
      <rPr>
        <sz val="8"/>
        <rFont val="Arial"/>
        <family val="2"/>
      </rPr>
      <t>Dados preliminares.</t>
    </r>
  </si>
  <si>
    <t xml:space="preserve">        Investimentos em carteira – ativos – títulos – bancos, exceto Banco Central</t>
  </si>
  <si>
    <t xml:space="preserve">            Balança comercial (bens) - Balanço de Pagamentos</t>
  </si>
  <si>
    <t xml:space="preserve">                Exportações de bens - Balanço de Pagamentos</t>
  </si>
  <si>
    <t xml:space="preserve">                Importações de bens - balanço de Pagamentos</t>
  </si>
  <si>
    <t xml:space="preserve">                Serviços de manufatura sobre insumos físicos pertencentes a outros</t>
  </si>
  <si>
    <t xml:space="preserve">                Serviços de manutenção e reparo</t>
  </si>
  <si>
    <t xml:space="preserve">                Transportes</t>
  </si>
  <si>
    <t xml:space="preserve">                Viagens</t>
  </si>
  <si>
    <t xml:space="preserve">                            Outras viagens pessoais, inclusive turismo</t>
  </si>
  <si>
    <t xml:space="preserve">                Construção</t>
  </si>
  <si>
    <t xml:space="preserve">                Seguros</t>
  </si>
  <si>
    <t xml:space="preserve">                Serviços financeiros</t>
  </si>
  <si>
    <t xml:space="preserve">                Serviços de propriedade intelectual</t>
  </si>
  <si>
    <t xml:space="preserve">                Telecomunicação, computação e informações</t>
  </si>
  <si>
    <t xml:space="preserve">                Aluguel de equipamentos</t>
  </si>
  <si>
    <t xml:space="preserve">                Outros serviços de negócio, inclusive arquitetura e engenharia</t>
  </si>
  <si>
    <t xml:space="preserve">                Serviços culturais, pessoais e recreativos</t>
  </si>
  <si>
    <t xml:space="preserve">                Serviços governamentais</t>
  </si>
  <si>
    <t xml:space="preserve">                    Lucros e dividendos remetidos</t>
  </si>
  <si>
    <t xml:space="preserve">                Renda de outros investimentos (juros)</t>
  </si>
  <si>
    <t xml:space="preserve">                Negociados no mercado externo</t>
  </si>
  <si>
    <t xml:space="preserve">                Bancos </t>
  </si>
  <si>
    <t xml:space="preserve">                Bancos – passivos</t>
  </si>
  <si>
    <t xml:space="preserve">        Títulos de longo prazo, exceto títulos soberanos</t>
  </si>
  <si>
    <t xml:space="preserve">            Balança comercial (bens) - mercadorias em geral - Balanço de Pagamentos</t>
  </si>
  <si>
    <t xml:space="preserve">                Exportações de bens - Mercadorias em geral - Balanço de Pagamentos</t>
  </si>
  <si>
    <t xml:space="preserve">                Importações de bens - mercadorias em geral - Balanço de Pagamentos</t>
  </si>
  <si>
    <t xml:space="preserve">            Balança comercial (bens) - ouro não monetário - Balanço de Pagamentos</t>
  </si>
  <si>
    <t xml:space="preserve">                Exportações de bens - ouro não monetário - Balanço de Pagamentos</t>
  </si>
  <si>
    <t xml:space="preserve">                Importações de bens - ouro não monetário - Balanço de Pagamentos</t>
  </si>
  <si>
    <t xml:space="preserve">                        Banco Central</t>
  </si>
  <si>
    <t xml:space="preserve">                        Bancos</t>
  </si>
  <si>
    <t xml:space="preserve">                        Demais setores</t>
  </si>
  <si>
    <t xml:space="preserve">            Balança comercial (bens) - exportações sob merchanting</t>
  </si>
  <si>
    <t xml:space="preserve">                Bens exportados sob merchanting (exportações positivas)</t>
  </si>
  <si>
    <t xml:space="preserve">                Bens importados sob merchanting (exportações negativas)</t>
  </si>
  <si>
    <t xml:space="preserve">                Passageiros</t>
  </si>
  <si>
    <t xml:space="preserve">                Fretes</t>
  </si>
  <si>
    <t xml:space="preserve">                Outros serviços de transportes</t>
  </si>
  <si>
    <t xml:space="preserve">                Serviços financeiros - tarifas explícitas e outros serviços financeiros</t>
  </si>
  <si>
    <t xml:space="preserve">                Serviços financeiros - serviços de intermediação financeira indiretamente medidos</t>
  </si>
  <si>
    <t xml:space="preserve">                Serviços audiovisuais e relacionados</t>
  </si>
  <si>
    <t xml:space="preserve">                Serviços de saúde, educação e outros culturais, pessoais e recreativos</t>
  </si>
  <si>
    <t xml:space="preserve">   Balança comercial - Balanço de Pagamentos</t>
  </si>
  <si>
    <t>Código no SGS</t>
  </si>
  <si>
    <t>...</t>
  </si>
  <si>
    <t xml:space="preserve">                Participação no capital, exceto reinvestimento de lucros</t>
  </si>
  <si>
    <t xml:space="preserve">                Participação no capital – reinvestimento de lucros no exterior – saídas</t>
  </si>
  <si>
    <t xml:space="preserve">                Participação no capital, exceto reinvestimento de lucros – passivos</t>
  </si>
  <si>
    <t xml:space="preserve">                Participação no capital – reinvestimento de lucros no Brasil – ingressos</t>
  </si>
  <si>
    <t xml:space="preserve">            Remuneração de empregados</t>
  </si>
  <si>
    <t xml:space="preserve">      Remuneração de empregados</t>
  </si>
  <si>
    <r>
      <t xml:space="preserve">      Demais ativos</t>
    </r>
    <r>
      <rPr>
        <b/>
        <vertAlign val="superscript"/>
        <sz val="8"/>
        <rFont val="Arial"/>
        <family val="2"/>
      </rPr>
      <t>1/</t>
    </r>
  </si>
  <si>
    <r>
      <t xml:space="preserve">      Ações totais</t>
    </r>
    <r>
      <rPr>
        <b/>
        <vertAlign val="superscript"/>
        <sz val="8"/>
        <rFont val="Arial"/>
        <family val="2"/>
      </rPr>
      <t>2/</t>
    </r>
  </si>
  <si>
    <r>
      <t xml:space="preserve">            Demais empréstimos</t>
    </r>
    <r>
      <rPr>
        <b/>
        <vertAlign val="superscript"/>
        <sz val="8"/>
        <rFont val="Arial"/>
        <family val="2"/>
      </rPr>
      <t>3/</t>
    </r>
  </si>
  <si>
    <r>
      <t xml:space="preserve">      Demais passivos</t>
    </r>
    <r>
      <rPr>
        <b/>
        <vertAlign val="superscript"/>
        <sz val="8"/>
        <rFont val="Arial"/>
        <family val="2"/>
      </rPr>
      <t>1/</t>
    </r>
  </si>
  <si>
    <r>
      <t xml:space="preserve">1/ </t>
    </r>
    <r>
      <rPr>
        <sz val="8"/>
        <rFont val="Arial"/>
        <family val="2"/>
      </rPr>
      <t>Inclui créditos comerciais.</t>
    </r>
  </si>
  <si>
    <r>
      <t xml:space="preserve">2/ </t>
    </r>
    <r>
      <rPr>
        <sz val="8"/>
        <rFont val="Arial"/>
        <family val="2"/>
      </rPr>
      <t>Inclui ações negociadas em bolsas de valores do Brasil e do exterior.</t>
    </r>
  </si>
  <si>
    <r>
      <t>3/</t>
    </r>
    <r>
      <rPr>
        <sz val="8"/>
        <rFont val="Arial"/>
        <family val="2"/>
      </rPr>
      <t xml:space="preserve"> Inclui créditos de agências e organismos.</t>
    </r>
  </si>
  <si>
    <t>Memo: Investimento direto conforme a metodologia BPM5 (princípio direcional)</t>
  </si>
  <si>
    <t xml:space="preserve">        Investimentos brasileiros diretos no exterior (IBD)</t>
  </si>
  <si>
    <r>
      <t xml:space="preserve">                   Matrizes no Brasil a filiais no exterior</t>
    </r>
    <r>
      <rPr>
        <vertAlign val="superscript"/>
        <sz val="9"/>
        <rFont val="Arial"/>
        <family val="2"/>
      </rPr>
      <t>1/</t>
    </r>
  </si>
  <si>
    <r>
      <t xml:space="preserve">                   Filiais no exterior a matrizes no Brasil (investimento reverso)</t>
    </r>
    <r>
      <rPr>
        <vertAlign val="superscript"/>
        <sz val="9"/>
        <rFont val="Arial"/>
        <family val="2"/>
      </rPr>
      <t>2/</t>
    </r>
  </si>
  <si>
    <t xml:space="preserve">        Investimentos estrangeiros diretos (IED)</t>
  </si>
  <si>
    <t xml:space="preserve">            Operações intercompanhia</t>
  </si>
  <si>
    <r>
      <t xml:space="preserve">                   Matrizes no exterior a filiais no Brasil</t>
    </r>
    <r>
      <rPr>
        <vertAlign val="superscript"/>
        <sz val="9"/>
        <rFont val="Arial"/>
        <family val="2"/>
      </rPr>
      <t>3/</t>
    </r>
  </si>
  <si>
    <r>
      <t xml:space="preserve">                   Filiais no Brasil a matrizes no exterior (investimento reverso)</t>
    </r>
    <r>
      <rPr>
        <vertAlign val="superscript"/>
        <sz val="9"/>
        <rFont val="Arial"/>
        <family val="2"/>
      </rPr>
      <t>4/</t>
    </r>
  </si>
  <si>
    <t>-</t>
  </si>
  <si>
    <t xml:space="preserve">    Empréstimos, exceto Banco Central – longo prazo</t>
  </si>
  <si>
    <t>Balanço de pagamentos</t>
  </si>
  <si>
    <t xml:space="preserve">                    Dos quais: Com uso de cartões internacionais</t>
  </si>
  <si>
    <t xml:space="preserve">            Títulos de dívida – ativos</t>
  </si>
  <si>
    <t xml:space="preserve">                Títulos de dívida – ativos – curto prazo</t>
  </si>
  <si>
    <t xml:space="preserve">                Títulos de dívida – ativos – longo prazo</t>
  </si>
  <si>
    <t xml:space="preserve">            Títulos de dívida – passivos</t>
  </si>
  <si>
    <t xml:space="preserve">              Ouro em barras</t>
  </si>
  <si>
    <t xml:space="preserve">              Contas em ouro não alocado</t>
  </si>
  <si>
    <t xml:space="preserve">              Moeda e depósitos</t>
  </si>
  <si>
    <t xml:space="preserve">                   Direitos sobre autoridades monetárias</t>
  </si>
  <si>
    <t xml:space="preserve">                   Direitos sobre outras instituições</t>
  </si>
  <si>
    <t xml:space="preserve">                  Títulos de dívida</t>
  </si>
  <si>
    <t xml:space="preserve">                      Curto prazo</t>
  </si>
  <si>
    <t xml:space="preserve">                      Longo prazo</t>
  </si>
  <si>
    <t xml:space="preserve">              Instrumentos derivativos</t>
  </si>
  <si>
    <t xml:space="preserve">              Demais ativos</t>
  </si>
  <si>
    <t xml:space="preserve">              Títulos de dívida, ações e fundos de investimentos</t>
  </si>
  <si>
    <t xml:space="preserve">                  Ações e fundos de investimentos</t>
  </si>
  <si>
    <t>Memo: Investimento em carteira negociados no mercado doméstico</t>
  </si>
  <si>
    <t xml:space="preserve">        Investimento em carteira negociados no mercado doméstico (líquido)</t>
  </si>
  <si>
    <t xml:space="preserve">                Ações e fundos de investimentos</t>
  </si>
  <si>
    <t xml:space="preserve">                Títulos de dívida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</si>
</sst>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##\ ###\ ##0_);\-##\ ###\ ##0_);\-\ \ "/>
    <numFmt numFmtId="165" formatCode="#\ ##0_);\-#\ ##0_);\-\ \ "/>
  </numFmts>
  <fonts count="23" x14ac:knownFonts="1">
    <font>
      <sz val="11"/>
      <color theme="1"/>
      <name val="Calibri"/>
      <family val="2"/>
      <scheme val="minor"/>
    </font>
    <font>
      <b/>
      <sz val="14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i/>
      <sz val="9"/>
      <name val="Arial"/>
      <family val="2"/>
    </font>
    <font>
      <i/>
      <sz val="9"/>
      <name val="Arial"/>
      <family val="2"/>
    </font>
    <font>
      <b/>
      <u/>
      <sz val="11"/>
      <name val="Arial"/>
      <family val="2"/>
    </font>
    <font>
      <b/>
      <sz val="7"/>
      <name val="Arial"/>
      <family val="2"/>
    </font>
    <font>
      <sz val="7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4"/>
      <name val="Arial"/>
      <family val="2"/>
    </font>
    <font>
      <i/>
      <strike/>
      <sz val="9"/>
      <name val="Arial"/>
      <family val="2"/>
    </font>
    <font>
      <b/>
      <strike/>
      <sz val="8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Arial"/>
      <family val="2"/>
    </font>
    <font>
      <sz val="9"/>
      <color theme="1"/>
      <name val="Arial"/>
      <family val="2"/>
    </font>
    <font>
      <b/>
      <vertAlign val="superscript"/>
      <sz val="8"/>
      <name val="Arial"/>
      <family val="2"/>
    </font>
    <font>
      <vertAlign val="superscript"/>
      <sz val="9"/>
      <name val="Arial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</borders>
  <cellStyleXfs count="3">
    <xf numFmtId="0" fontId="0" fillId="0" borderId="0"/>
    <xf numFmtId="0" fontId="16" fillId="0" borderId="0"/>
    <xf numFmtId="9" fontId="16" fillId="0" borderId="0" applyFont="0" applyFill="0" applyBorder="0" applyAlignment="0" applyProtection="0"/>
  </cellStyleXfs>
  <cellXfs count="199">
    <xf numFmtId="0" fontId="0" fillId="0" borderId="0" xfId="0"/>
    <xf numFmtId="2" fontId="1" fillId="0" borderId="1" xfId="0" applyNumberFormat="1" applyFont="1" applyBorder="1" applyAlignment="1">
      <alignment vertical="center"/>
    </xf>
    <xf numFmtId="0" fontId="5" fillId="0" borderId="2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2" fontId="1" fillId="0" borderId="6" xfId="0" applyNumberFormat="1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17" fillId="0" borderId="2" xfId="0" applyFont="1" applyBorder="1" applyAlignment="1">
      <alignment vertical="center"/>
    </xf>
    <xf numFmtId="0" fontId="17" fillId="0" borderId="0" xfId="0" applyFont="1" applyAlignment="1">
      <alignment vertical="center"/>
    </xf>
    <xf numFmtId="2" fontId="1" fillId="3" borderId="6" xfId="1" applyNumberFormat="1" applyFont="1" applyFill="1" applyBorder="1" applyAlignment="1">
      <alignment vertical="center"/>
    </xf>
    <xf numFmtId="1" fontId="13" fillId="3" borderId="2" xfId="1" applyNumberFormat="1" applyFont="1" applyFill="1" applyBorder="1" applyAlignment="1">
      <alignment horizontal="center" vertical="center"/>
    </xf>
    <xf numFmtId="0" fontId="3" fillId="3" borderId="1" xfId="1" applyFont="1" applyFill="1" applyBorder="1" applyAlignment="1">
      <alignment vertical="center"/>
    </xf>
    <xf numFmtId="1" fontId="2" fillId="3" borderId="0" xfId="1" applyNumberFormat="1" applyFont="1" applyFill="1" applyAlignment="1">
      <alignment horizontal="center" vertical="center"/>
    </xf>
    <xf numFmtId="0" fontId="2" fillId="3" borderId="0" xfId="1" applyFont="1" applyFill="1" applyAlignment="1">
      <alignment vertical="center"/>
    </xf>
    <xf numFmtId="1" fontId="11" fillId="3" borderId="0" xfId="1" applyNumberFormat="1" applyFont="1" applyFill="1" applyAlignment="1">
      <alignment horizontal="center" vertical="center"/>
    </xf>
    <xf numFmtId="0" fontId="5" fillId="3" borderId="2" xfId="0" applyFont="1" applyFill="1" applyBorder="1" applyAlignment="1">
      <alignment vertical="center"/>
    </xf>
    <xf numFmtId="0" fontId="5" fillId="3" borderId="0" xfId="0" applyFont="1" applyFill="1" applyAlignment="1">
      <alignment vertical="center"/>
    </xf>
    <xf numFmtId="0" fontId="2" fillId="3" borderId="0" xfId="0" applyFont="1" applyFill="1" applyAlignment="1">
      <alignment vertical="center"/>
    </xf>
    <xf numFmtId="2" fontId="1" fillId="3" borderId="0" xfId="1" applyNumberFormat="1" applyFont="1" applyFill="1" applyAlignment="1">
      <alignment vertical="center"/>
    </xf>
    <xf numFmtId="0" fontId="3" fillId="3" borderId="0" xfId="1" applyFont="1" applyFill="1" applyAlignment="1">
      <alignment vertical="center"/>
    </xf>
    <xf numFmtId="1" fontId="2" fillId="3" borderId="3" xfId="1" applyNumberFormat="1" applyFont="1" applyFill="1" applyBorder="1" applyAlignment="1">
      <alignment horizontal="center" vertical="center"/>
    </xf>
    <xf numFmtId="1" fontId="11" fillId="3" borderId="4" xfId="1" applyNumberFormat="1" applyFont="1" applyFill="1" applyBorder="1" applyAlignment="1">
      <alignment horizontal="center" vertical="center"/>
    </xf>
    <xf numFmtId="1" fontId="11" fillId="3" borderId="4" xfId="1" applyNumberFormat="1" applyFont="1" applyFill="1" applyBorder="1" applyAlignment="1">
      <alignment horizontal="center" vertical="center" wrapText="1"/>
    </xf>
    <xf numFmtId="1" fontId="15" fillId="3" borderId="4" xfId="1" applyNumberFormat="1" applyFont="1" applyFill="1" applyBorder="1" applyAlignment="1">
      <alignment horizontal="center" vertical="center"/>
    </xf>
    <xf numFmtId="1" fontId="11" fillId="3" borderId="5" xfId="1" applyNumberFormat="1" applyFont="1" applyFill="1" applyBorder="1" applyAlignment="1">
      <alignment horizontal="center" vertical="center"/>
    </xf>
    <xf numFmtId="1" fontId="11" fillId="3" borderId="3" xfId="1" applyNumberFormat="1" applyFont="1" applyFill="1" applyBorder="1" applyAlignment="1">
      <alignment horizontal="center" vertical="center"/>
    </xf>
    <xf numFmtId="1" fontId="11" fillId="3" borderId="8" xfId="1" applyNumberFormat="1" applyFont="1" applyFill="1" applyBorder="1" applyAlignment="1">
      <alignment horizontal="center" vertical="center"/>
    </xf>
    <xf numFmtId="1" fontId="11" fillId="3" borderId="9" xfId="1" applyNumberFormat="1" applyFont="1" applyFill="1" applyBorder="1" applyAlignment="1">
      <alignment horizontal="center" vertical="center"/>
    </xf>
    <xf numFmtId="0" fontId="2" fillId="3" borderId="10" xfId="1" applyFont="1" applyFill="1" applyBorder="1" applyAlignment="1">
      <alignment vertical="center"/>
    </xf>
    <xf numFmtId="2" fontId="8" fillId="3" borderId="10" xfId="1" applyNumberFormat="1" applyFont="1" applyFill="1" applyBorder="1" applyAlignment="1">
      <alignment horizontal="left" vertical="center"/>
    </xf>
    <xf numFmtId="2" fontId="2" fillId="3" borderId="10" xfId="1" applyNumberFormat="1" applyFont="1" applyFill="1" applyBorder="1" applyAlignment="1">
      <alignment horizontal="left" vertical="center"/>
    </xf>
    <xf numFmtId="2" fontId="3" fillId="3" borderId="10" xfId="1" applyNumberFormat="1" applyFont="1" applyFill="1" applyBorder="1" applyAlignment="1">
      <alignment horizontal="left" vertical="center"/>
    </xf>
    <xf numFmtId="2" fontId="3" fillId="3" borderId="10" xfId="1" applyNumberFormat="1" applyFont="1" applyFill="1" applyBorder="1" applyAlignment="1">
      <alignment horizontal="left" vertical="center" indent="2"/>
    </xf>
    <xf numFmtId="2" fontId="2" fillId="3" borderId="10" xfId="1" applyNumberFormat="1" applyFont="1" applyFill="1" applyBorder="1" applyAlignment="1">
      <alignment horizontal="left" vertical="center" indent="2"/>
    </xf>
    <xf numFmtId="2" fontId="7" fillId="3" borderId="10" xfId="1" applyNumberFormat="1" applyFont="1" applyFill="1" applyBorder="1" applyAlignment="1">
      <alignment horizontal="left" vertical="center"/>
    </xf>
    <xf numFmtId="2" fontId="2" fillId="3" borderId="10" xfId="1" applyNumberFormat="1" applyFont="1" applyFill="1" applyBorder="1" applyAlignment="1">
      <alignment horizontal="left" vertical="center" wrapText="1"/>
    </xf>
    <xf numFmtId="2" fontId="3" fillId="3" borderId="10" xfId="1" applyNumberFormat="1" applyFont="1" applyFill="1" applyBorder="1" applyAlignment="1">
      <alignment horizontal="left" vertical="center" wrapText="1"/>
    </xf>
    <xf numFmtId="2" fontId="4" fillId="3" borderId="10" xfId="1" applyNumberFormat="1" applyFont="1" applyFill="1" applyBorder="1" applyAlignment="1">
      <alignment horizontal="left" vertical="center"/>
    </xf>
    <xf numFmtId="0" fontId="6" fillId="3" borderId="10" xfId="1" applyFont="1" applyFill="1" applyBorder="1" applyAlignment="1">
      <alignment vertical="center"/>
    </xf>
    <xf numFmtId="0" fontId="7" fillId="3" borderId="10" xfId="1" applyFont="1" applyFill="1" applyBorder="1" applyAlignment="1">
      <alignment vertical="center"/>
    </xf>
    <xf numFmtId="2" fontId="14" fillId="3" borderId="10" xfId="1" applyNumberFormat="1" applyFont="1" applyFill="1" applyBorder="1" applyAlignment="1">
      <alignment horizontal="left" vertical="center"/>
    </xf>
    <xf numFmtId="2" fontId="2" fillId="3" borderId="10" xfId="1" applyNumberFormat="1" applyFont="1" applyFill="1" applyBorder="1" applyAlignment="1">
      <alignment horizontal="left" vertical="center" indent="4"/>
    </xf>
    <xf numFmtId="2" fontId="8" fillId="3" borderId="11" xfId="1" applyNumberFormat="1" applyFont="1" applyFill="1" applyBorder="1" applyAlignment="1">
      <alignment horizontal="left" vertical="center"/>
    </xf>
    <xf numFmtId="2" fontId="8" fillId="3" borderId="12" xfId="1" applyNumberFormat="1" applyFont="1" applyFill="1" applyBorder="1" applyAlignment="1">
      <alignment horizontal="left" vertical="center"/>
    </xf>
    <xf numFmtId="0" fontId="3" fillId="3" borderId="10" xfId="1" applyFont="1" applyFill="1" applyBorder="1" applyAlignment="1">
      <alignment vertical="center"/>
    </xf>
    <xf numFmtId="0" fontId="2" fillId="3" borderId="13" xfId="1" applyFont="1" applyFill="1" applyBorder="1" applyAlignment="1">
      <alignment vertical="center"/>
    </xf>
    <xf numFmtId="0" fontId="2" fillId="3" borderId="14" xfId="1" applyFont="1" applyFill="1" applyBorder="1" applyAlignment="1">
      <alignment vertical="center"/>
    </xf>
    <xf numFmtId="0" fontId="4" fillId="2" borderId="12" xfId="0" applyFont="1" applyFill="1" applyBorder="1" applyAlignment="1">
      <alignment horizontal="left" vertical="center"/>
    </xf>
    <xf numFmtId="0" fontId="4" fillId="2" borderId="11" xfId="0" applyFont="1" applyFill="1" applyBorder="1" applyAlignment="1">
      <alignment horizontal="center" vertical="center"/>
    </xf>
    <xf numFmtId="0" fontId="3" fillId="0" borderId="15" xfId="0" applyFont="1" applyBorder="1" applyAlignment="1">
      <alignment vertical="center"/>
    </xf>
    <xf numFmtId="0" fontId="4" fillId="2" borderId="16" xfId="0" applyFont="1" applyFill="1" applyBorder="1" applyAlignment="1">
      <alignment horizontal="center" vertical="center"/>
    </xf>
    <xf numFmtId="0" fontId="2" fillId="3" borderId="17" xfId="0" quotePrefix="1" applyFont="1" applyFill="1" applyBorder="1" applyAlignment="1">
      <alignment vertical="center"/>
    </xf>
    <xf numFmtId="0" fontId="4" fillId="2" borderId="18" xfId="0" applyFont="1" applyFill="1" applyBorder="1" applyAlignment="1">
      <alignment horizontal="center" vertical="center"/>
    </xf>
    <xf numFmtId="0" fontId="10" fillId="0" borderId="1" xfId="0" applyFont="1" applyBorder="1" applyAlignment="1">
      <alignment vertical="center"/>
    </xf>
    <xf numFmtId="0" fontId="11" fillId="0" borderId="1" xfId="0" applyFont="1" applyBorder="1" applyAlignment="1">
      <alignment vertical="center"/>
    </xf>
    <xf numFmtId="0" fontId="17" fillId="0" borderId="1" xfId="0" applyFont="1" applyBorder="1" applyAlignment="1">
      <alignment vertical="center"/>
    </xf>
    <xf numFmtId="0" fontId="2" fillId="0" borderId="17" xfId="0" quotePrefix="1" applyFont="1" applyBorder="1" applyAlignment="1">
      <alignment vertical="center"/>
    </xf>
    <xf numFmtId="0" fontId="2" fillId="0" borderId="16" xfId="0" applyFont="1" applyBorder="1" applyAlignment="1">
      <alignment vertical="center"/>
    </xf>
    <xf numFmtId="0" fontId="4" fillId="2" borderId="19" xfId="0" applyFont="1" applyFill="1" applyBorder="1" applyAlignment="1">
      <alignment horizontal="center" vertical="center"/>
    </xf>
    <xf numFmtId="0" fontId="2" fillId="0" borderId="20" xfId="0" applyFont="1" applyBorder="1" applyAlignment="1">
      <alignment vertical="center"/>
    </xf>
    <xf numFmtId="0" fontId="17" fillId="0" borderId="17" xfId="0" applyFont="1" applyBorder="1" applyAlignment="1">
      <alignment vertical="center"/>
    </xf>
    <xf numFmtId="0" fontId="18" fillId="0" borderId="16" xfId="0" applyFont="1" applyBorder="1" applyAlignment="1">
      <alignment vertical="center"/>
    </xf>
    <xf numFmtId="0" fontId="4" fillId="2" borderId="21" xfId="0" applyFont="1" applyFill="1" applyBorder="1" applyAlignment="1">
      <alignment horizontal="center" vertical="center"/>
    </xf>
    <xf numFmtId="0" fontId="2" fillId="0" borderId="22" xfId="0" quotePrefix="1" applyFont="1" applyBorder="1" applyAlignment="1">
      <alignment vertical="center"/>
    </xf>
    <xf numFmtId="0" fontId="2" fillId="0" borderId="21" xfId="0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2" fontId="8" fillId="0" borderId="10" xfId="0" applyNumberFormat="1" applyFont="1" applyBorder="1" applyAlignment="1">
      <alignment horizontal="left" vertical="center"/>
    </xf>
    <xf numFmtId="2" fontId="2" fillId="0" borderId="10" xfId="0" applyNumberFormat="1" applyFont="1" applyBorder="1" applyAlignment="1">
      <alignment horizontal="left" vertical="center"/>
    </xf>
    <xf numFmtId="2" fontId="3" fillId="0" borderId="10" xfId="0" applyNumberFormat="1" applyFont="1" applyBorder="1" applyAlignment="1">
      <alignment horizontal="left" vertical="center"/>
    </xf>
    <xf numFmtId="2" fontId="7" fillId="0" borderId="10" xfId="0" applyNumberFormat="1" applyFont="1" applyBorder="1" applyAlignment="1">
      <alignment horizontal="left" vertical="center"/>
    </xf>
    <xf numFmtId="2" fontId="2" fillId="0" borderId="10" xfId="0" applyNumberFormat="1" applyFont="1" applyBorder="1" applyAlignment="1">
      <alignment horizontal="left" vertical="center" wrapText="1"/>
    </xf>
    <xf numFmtId="2" fontId="3" fillId="0" borderId="10" xfId="0" applyNumberFormat="1" applyFont="1" applyBorder="1" applyAlignment="1">
      <alignment horizontal="left" vertical="center" wrapText="1"/>
    </xf>
    <xf numFmtId="2" fontId="4" fillId="0" borderId="10" xfId="0" applyNumberFormat="1" applyFont="1" applyBorder="1" applyAlignment="1">
      <alignment horizontal="left" vertical="center"/>
    </xf>
    <xf numFmtId="0" fontId="6" fillId="0" borderId="10" xfId="0" applyFont="1" applyBorder="1" applyAlignment="1">
      <alignment vertical="center"/>
    </xf>
    <xf numFmtId="0" fontId="7" fillId="0" borderId="10" xfId="0" applyFont="1" applyBorder="1" applyAlignment="1">
      <alignment vertical="center"/>
    </xf>
    <xf numFmtId="2" fontId="6" fillId="0" borderId="10" xfId="0" applyNumberFormat="1" applyFont="1" applyBorder="1" applyAlignment="1">
      <alignment horizontal="left" vertical="center"/>
    </xf>
    <xf numFmtId="2" fontId="8" fillId="0" borderId="11" xfId="0" applyNumberFormat="1" applyFont="1" applyBorder="1" applyAlignment="1">
      <alignment horizontal="left" vertical="center"/>
    </xf>
    <xf numFmtId="2" fontId="8" fillId="0" borderId="12" xfId="0" applyNumberFormat="1" applyFont="1" applyBorder="1" applyAlignment="1">
      <alignment horizontal="left" vertical="center"/>
    </xf>
    <xf numFmtId="0" fontId="3" fillId="0" borderId="10" xfId="0" applyFont="1" applyBorder="1" applyAlignment="1">
      <alignment vertical="center"/>
    </xf>
    <xf numFmtId="0" fontId="2" fillId="0" borderId="13" xfId="0" applyFont="1" applyBorder="1" applyAlignment="1">
      <alignment vertical="center"/>
    </xf>
    <xf numFmtId="0" fontId="2" fillId="0" borderId="14" xfId="0" applyFont="1" applyBorder="1" applyAlignment="1">
      <alignment vertical="center"/>
    </xf>
    <xf numFmtId="0" fontId="19" fillId="0" borderId="11" xfId="0" applyFont="1" applyBorder="1" applyAlignment="1">
      <alignment vertical="center"/>
    </xf>
    <xf numFmtId="0" fontId="2" fillId="3" borderId="22" xfId="0" quotePrefix="1" applyFont="1" applyFill="1" applyBorder="1" applyAlignment="1">
      <alignment vertical="center"/>
    </xf>
    <xf numFmtId="0" fontId="17" fillId="0" borderId="22" xfId="0" applyFont="1" applyBorder="1" applyAlignment="1">
      <alignment vertical="center"/>
    </xf>
    <xf numFmtId="0" fontId="18" fillId="0" borderId="21" xfId="0" applyFont="1" applyBorder="1" applyAlignment="1">
      <alignment vertical="center"/>
    </xf>
    <xf numFmtId="0" fontId="9" fillId="0" borderId="10" xfId="0" applyFont="1" applyBorder="1" applyAlignment="1">
      <alignment horizontal="left" vertical="center"/>
    </xf>
    <xf numFmtId="0" fontId="3" fillId="0" borderId="10" xfId="0" applyFont="1" applyBorder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0" fontId="5" fillId="0" borderId="11" xfId="0" applyFont="1" applyBorder="1" applyAlignment="1">
      <alignment vertical="center"/>
    </xf>
    <xf numFmtId="164" fontId="3" fillId="0" borderId="23" xfId="0" applyNumberFormat="1" applyFont="1" applyBorder="1" applyAlignment="1">
      <alignment vertical="center"/>
    </xf>
    <xf numFmtId="164" fontId="2" fillId="0" borderId="23" xfId="0" applyNumberFormat="1" applyFont="1" applyBorder="1" applyAlignment="1">
      <alignment vertical="center"/>
    </xf>
    <xf numFmtId="165" fontId="8" fillId="3" borderId="22" xfId="1" applyNumberFormat="1" applyFont="1" applyFill="1" applyBorder="1" applyAlignment="1" applyProtection="1">
      <alignment horizontal="right" vertical="center"/>
      <protection locked="0"/>
    </xf>
    <xf numFmtId="165" fontId="8" fillId="3" borderId="17" xfId="1" applyNumberFormat="1" applyFont="1" applyFill="1" applyBorder="1" applyAlignment="1" applyProtection="1">
      <alignment horizontal="right" vertical="center"/>
      <protection locked="0"/>
    </xf>
    <xf numFmtId="165" fontId="2" fillId="3" borderId="22" xfId="1" applyNumberFormat="1" applyFont="1" applyFill="1" applyBorder="1" applyAlignment="1" applyProtection="1">
      <alignment horizontal="right" vertical="center"/>
      <protection locked="0"/>
    </xf>
    <xf numFmtId="165" fontId="2" fillId="3" borderId="17" xfId="1" applyNumberFormat="1" applyFont="1" applyFill="1" applyBorder="1" applyAlignment="1" applyProtection="1">
      <alignment horizontal="right" vertical="center"/>
      <protection locked="0"/>
    </xf>
    <xf numFmtId="165" fontId="2" fillId="3" borderId="22" xfId="1" applyNumberFormat="1" applyFont="1" applyFill="1" applyBorder="1" applyAlignment="1">
      <alignment horizontal="right" vertical="center"/>
    </xf>
    <xf numFmtId="165" fontId="2" fillId="3" borderId="17" xfId="1" applyNumberFormat="1" applyFont="1" applyFill="1" applyBorder="1" applyAlignment="1">
      <alignment horizontal="right" vertical="center"/>
    </xf>
    <xf numFmtId="165" fontId="3" fillId="3" borderId="22" xfId="1" applyNumberFormat="1" applyFont="1" applyFill="1" applyBorder="1" applyAlignment="1" applyProtection="1">
      <alignment horizontal="right" vertical="center"/>
      <protection locked="0"/>
    </xf>
    <xf numFmtId="165" fontId="3" fillId="3" borderId="17" xfId="1" applyNumberFormat="1" applyFont="1" applyFill="1" applyBorder="1" applyAlignment="1" applyProtection="1">
      <alignment horizontal="right" vertical="center"/>
      <protection locked="0"/>
    </xf>
    <xf numFmtId="164" fontId="2" fillId="3" borderId="22" xfId="1" applyNumberFormat="1" applyFont="1" applyFill="1" applyBorder="1" applyAlignment="1" applyProtection="1">
      <alignment horizontal="right" vertical="center"/>
      <protection locked="0"/>
    </xf>
    <xf numFmtId="164" fontId="2" fillId="3" borderId="17" xfId="1" applyNumberFormat="1" applyFont="1" applyFill="1" applyBorder="1" applyAlignment="1" applyProtection="1">
      <alignment horizontal="right" vertical="center"/>
      <protection locked="0"/>
    </xf>
    <xf numFmtId="165" fontId="6" fillId="3" borderId="22" xfId="1" applyNumberFormat="1" applyFont="1" applyFill="1" applyBorder="1" applyAlignment="1" applyProtection="1">
      <alignment horizontal="right" vertical="center"/>
      <protection locked="0"/>
    </xf>
    <xf numFmtId="165" fontId="6" fillId="3" borderId="17" xfId="1" applyNumberFormat="1" applyFont="1" applyFill="1" applyBorder="1" applyAlignment="1" applyProtection="1">
      <alignment horizontal="right" vertical="center"/>
      <protection locked="0"/>
    </xf>
    <xf numFmtId="165" fontId="7" fillId="3" borderId="22" xfId="1" applyNumberFormat="1" applyFont="1" applyFill="1" applyBorder="1" applyAlignment="1" applyProtection="1">
      <alignment horizontal="right" vertical="center"/>
      <protection locked="0"/>
    </xf>
    <xf numFmtId="165" fontId="7" fillId="3" borderId="17" xfId="1" applyNumberFormat="1" applyFont="1" applyFill="1" applyBorder="1" applyAlignment="1" applyProtection="1">
      <alignment horizontal="right" vertical="center"/>
      <protection locked="0"/>
    </xf>
    <xf numFmtId="165" fontId="4" fillId="3" borderId="22" xfId="1" applyNumberFormat="1" applyFont="1" applyFill="1" applyBorder="1" applyAlignment="1" applyProtection="1">
      <alignment horizontal="right" vertical="center"/>
      <protection locked="0"/>
    </xf>
    <xf numFmtId="165" fontId="4" fillId="3" borderId="17" xfId="1" applyNumberFormat="1" applyFont="1" applyFill="1" applyBorder="1" applyAlignment="1" applyProtection="1">
      <alignment horizontal="right" vertical="center"/>
      <protection locked="0"/>
    </xf>
    <xf numFmtId="165" fontId="3" fillId="3" borderId="22" xfId="1" applyNumberFormat="1" applyFont="1" applyFill="1" applyBorder="1" applyAlignment="1">
      <alignment horizontal="right" vertical="center"/>
    </xf>
    <xf numFmtId="165" fontId="3" fillId="3" borderId="17" xfId="1" applyNumberFormat="1" applyFont="1" applyFill="1" applyBorder="1" applyAlignment="1">
      <alignment horizontal="right" vertical="center"/>
    </xf>
    <xf numFmtId="165" fontId="6" fillId="3" borderId="22" xfId="1" applyNumberFormat="1" applyFont="1" applyFill="1" applyBorder="1" applyAlignment="1">
      <alignment horizontal="right" vertical="center"/>
    </xf>
    <xf numFmtId="165" fontId="6" fillId="3" borderId="17" xfId="1" applyNumberFormat="1" applyFont="1" applyFill="1" applyBorder="1" applyAlignment="1">
      <alignment horizontal="right" vertical="center"/>
    </xf>
    <xf numFmtId="165" fontId="7" fillId="3" borderId="22" xfId="1" applyNumberFormat="1" applyFont="1" applyFill="1" applyBorder="1" applyAlignment="1">
      <alignment horizontal="right" vertical="center"/>
    </xf>
    <xf numFmtId="165" fontId="7" fillId="3" borderId="17" xfId="1" applyNumberFormat="1" applyFont="1" applyFill="1" applyBorder="1" applyAlignment="1">
      <alignment horizontal="right" vertical="center"/>
    </xf>
    <xf numFmtId="164" fontId="2" fillId="3" borderId="22" xfId="1" applyNumberFormat="1" applyFont="1" applyFill="1" applyBorder="1" applyAlignment="1">
      <alignment horizontal="right" vertical="center"/>
    </xf>
    <xf numFmtId="164" fontId="2" fillId="3" borderId="17" xfId="1" applyNumberFormat="1" applyFont="1" applyFill="1" applyBorder="1" applyAlignment="1">
      <alignment horizontal="right" vertical="center"/>
    </xf>
    <xf numFmtId="165" fontId="8" fillId="3" borderId="21" xfId="1" applyNumberFormat="1" applyFont="1" applyFill="1" applyBorder="1" applyAlignment="1" applyProtection="1">
      <alignment horizontal="right" vertical="center"/>
      <protection locked="0"/>
    </xf>
    <xf numFmtId="165" fontId="8" fillId="3" borderId="16" xfId="1" applyNumberFormat="1" applyFont="1" applyFill="1" applyBorder="1" applyAlignment="1" applyProtection="1">
      <alignment horizontal="right" vertical="center"/>
      <protection locked="0"/>
    </xf>
    <xf numFmtId="165" fontId="8" fillId="3" borderId="19" xfId="1" applyNumberFormat="1" applyFont="1" applyFill="1" applyBorder="1" applyAlignment="1" applyProtection="1">
      <alignment horizontal="right" vertical="center"/>
      <protection locked="0"/>
    </xf>
    <xf numFmtId="165" fontId="8" fillId="3" borderId="18" xfId="1" applyNumberFormat="1" applyFont="1" applyFill="1" applyBorder="1" applyAlignment="1" applyProtection="1">
      <alignment horizontal="right" vertical="center"/>
      <protection locked="0"/>
    </xf>
    <xf numFmtId="9" fontId="3" fillId="3" borderId="17" xfId="2" applyFont="1" applyFill="1" applyBorder="1" applyAlignment="1" applyProtection="1">
      <alignment horizontal="right" vertical="center"/>
      <protection locked="0"/>
    </xf>
    <xf numFmtId="3" fontId="2" fillId="3" borderId="26" xfId="1" applyNumberFormat="1" applyFont="1" applyFill="1" applyBorder="1" applyAlignment="1" applyProtection="1">
      <alignment horizontal="right" vertical="center"/>
      <protection locked="0"/>
    </xf>
    <xf numFmtId="3" fontId="2" fillId="3" borderId="24" xfId="1" applyNumberFormat="1" applyFont="1" applyFill="1" applyBorder="1" applyAlignment="1" applyProtection="1">
      <alignment horizontal="right" vertical="center"/>
      <protection locked="0"/>
    </xf>
    <xf numFmtId="3" fontId="2" fillId="3" borderId="27" xfId="1" applyNumberFormat="1" applyFont="1" applyFill="1" applyBorder="1" applyAlignment="1" applyProtection="1">
      <alignment horizontal="right" vertical="center"/>
      <protection locked="0"/>
    </xf>
    <xf numFmtId="3" fontId="2" fillId="3" borderId="25" xfId="1" applyNumberFormat="1" applyFont="1" applyFill="1" applyBorder="1" applyAlignment="1" applyProtection="1">
      <alignment horizontal="right" vertical="center"/>
      <protection locked="0"/>
    </xf>
    <xf numFmtId="3" fontId="2" fillId="3" borderId="22" xfId="1" applyNumberFormat="1" applyFont="1" applyFill="1" applyBorder="1" applyAlignment="1" applyProtection="1">
      <alignment horizontal="right" vertical="center"/>
      <protection locked="0"/>
    </xf>
    <xf numFmtId="3" fontId="2" fillId="3" borderId="17" xfId="1" applyNumberFormat="1" applyFont="1" applyFill="1" applyBorder="1" applyAlignment="1" applyProtection="1">
      <alignment horizontal="right" vertical="center"/>
      <protection locked="0"/>
    </xf>
    <xf numFmtId="0" fontId="0" fillId="3" borderId="0" xfId="0" applyFill="1"/>
    <xf numFmtId="2" fontId="1" fillId="3" borderId="1" xfId="0" applyNumberFormat="1" applyFont="1" applyFill="1" applyBorder="1" applyAlignment="1">
      <alignment vertical="center"/>
    </xf>
    <xf numFmtId="0" fontId="5" fillId="3" borderId="1" xfId="0" applyFont="1" applyFill="1" applyBorder="1" applyAlignment="1">
      <alignment vertical="center"/>
    </xf>
    <xf numFmtId="165" fontId="8" fillId="3" borderId="7" xfId="1" applyNumberFormat="1" applyFont="1" applyFill="1" applyBorder="1" applyAlignment="1" applyProtection="1">
      <alignment horizontal="right" vertical="center"/>
      <protection locked="0"/>
    </xf>
    <xf numFmtId="0" fontId="11" fillId="0" borderId="0" xfId="0" applyFont="1" applyAlignment="1">
      <alignment vertical="center"/>
    </xf>
    <xf numFmtId="0" fontId="2" fillId="3" borderId="11" xfId="1" applyFont="1" applyFill="1" applyBorder="1" applyAlignment="1">
      <alignment vertical="center"/>
    </xf>
    <xf numFmtId="165" fontId="2" fillId="3" borderId="16" xfId="1" applyNumberFormat="1" applyFont="1" applyFill="1" applyBorder="1" applyAlignment="1" applyProtection="1">
      <alignment horizontal="right" vertical="center"/>
      <protection locked="0"/>
    </xf>
    <xf numFmtId="0" fontId="4" fillId="2" borderId="28" xfId="0" applyFont="1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0" fontId="2" fillId="3" borderId="23" xfId="0" quotePrefix="1" applyFont="1" applyFill="1" applyBorder="1" applyAlignment="1">
      <alignment vertical="center"/>
    </xf>
    <xf numFmtId="165" fontId="8" fillId="3" borderId="23" xfId="1" applyNumberFormat="1" applyFont="1" applyFill="1" applyBorder="1" applyAlignment="1" applyProtection="1">
      <alignment horizontal="right" vertical="center"/>
      <protection locked="0"/>
    </xf>
    <xf numFmtId="165" fontId="2" fillId="3" borderId="23" xfId="1" applyNumberFormat="1" applyFont="1" applyFill="1" applyBorder="1" applyAlignment="1" applyProtection="1">
      <alignment horizontal="right" vertical="center"/>
      <protection locked="0"/>
    </xf>
    <xf numFmtId="165" fontId="2" fillId="3" borderId="23" xfId="1" applyNumberFormat="1" applyFont="1" applyFill="1" applyBorder="1" applyAlignment="1">
      <alignment horizontal="right" vertical="center"/>
    </xf>
    <xf numFmtId="165" fontId="3" fillId="3" borderId="23" xfId="1" applyNumberFormat="1" applyFont="1" applyFill="1" applyBorder="1" applyAlignment="1" applyProtection="1">
      <alignment horizontal="right" vertical="center"/>
      <protection locked="0"/>
    </xf>
    <xf numFmtId="164" fontId="2" fillId="3" borderId="23" xfId="1" applyNumberFormat="1" applyFont="1" applyFill="1" applyBorder="1" applyAlignment="1" applyProtection="1">
      <alignment horizontal="right" vertical="center"/>
      <protection locked="0"/>
    </xf>
    <xf numFmtId="165" fontId="6" fillId="3" borderId="23" xfId="1" applyNumberFormat="1" applyFont="1" applyFill="1" applyBorder="1" applyAlignment="1" applyProtection="1">
      <alignment horizontal="right" vertical="center"/>
      <protection locked="0"/>
    </xf>
    <xf numFmtId="165" fontId="7" fillId="3" borderId="23" xfId="1" applyNumberFormat="1" applyFont="1" applyFill="1" applyBorder="1" applyAlignment="1" applyProtection="1">
      <alignment horizontal="right" vertical="center"/>
      <protection locked="0"/>
    </xf>
    <xf numFmtId="165" fontId="4" fillId="3" borderId="23" xfId="1" applyNumberFormat="1" applyFont="1" applyFill="1" applyBorder="1" applyAlignment="1" applyProtection="1">
      <alignment horizontal="right" vertical="center"/>
      <protection locked="0"/>
    </xf>
    <xf numFmtId="165" fontId="3" fillId="3" borderId="23" xfId="1" applyNumberFormat="1" applyFont="1" applyFill="1" applyBorder="1" applyAlignment="1">
      <alignment horizontal="right" vertical="center"/>
    </xf>
    <xf numFmtId="165" fontId="6" fillId="3" borderId="23" xfId="1" applyNumberFormat="1" applyFont="1" applyFill="1" applyBorder="1" applyAlignment="1">
      <alignment horizontal="right" vertical="center"/>
    </xf>
    <xf numFmtId="165" fontId="7" fillId="3" borderId="23" xfId="1" applyNumberFormat="1" applyFont="1" applyFill="1" applyBorder="1" applyAlignment="1">
      <alignment horizontal="right" vertical="center"/>
    </xf>
    <xf numFmtId="164" fontId="2" fillId="3" borderId="23" xfId="1" applyNumberFormat="1" applyFont="1" applyFill="1" applyBorder="1" applyAlignment="1">
      <alignment horizontal="right" vertical="center"/>
    </xf>
    <xf numFmtId="165" fontId="8" fillId="3" borderId="29" xfId="1" applyNumberFormat="1" applyFont="1" applyFill="1" applyBorder="1" applyAlignment="1" applyProtection="1">
      <alignment horizontal="right" vertical="center"/>
      <protection locked="0"/>
    </xf>
    <xf numFmtId="165" fontId="8" fillId="3" borderId="28" xfId="1" applyNumberFormat="1" applyFont="1" applyFill="1" applyBorder="1" applyAlignment="1" applyProtection="1">
      <alignment horizontal="right" vertical="center"/>
      <protection locked="0"/>
    </xf>
    <xf numFmtId="3" fontId="2" fillId="3" borderId="30" xfId="1" applyNumberFormat="1" applyFont="1" applyFill="1" applyBorder="1" applyAlignment="1" applyProtection="1">
      <alignment horizontal="right" vertical="center"/>
      <protection locked="0"/>
    </xf>
    <xf numFmtId="3" fontId="2" fillId="3" borderId="31" xfId="1" applyNumberFormat="1" applyFont="1" applyFill="1" applyBorder="1" applyAlignment="1" applyProtection="1">
      <alignment horizontal="right" vertical="center"/>
      <protection locked="0"/>
    </xf>
    <xf numFmtId="3" fontId="2" fillId="3" borderId="23" xfId="1" applyNumberFormat="1" applyFont="1" applyFill="1" applyBorder="1" applyAlignment="1" applyProtection="1">
      <alignment horizontal="right" vertical="center"/>
      <protection locked="0"/>
    </xf>
    <xf numFmtId="9" fontId="3" fillId="3" borderId="23" xfId="2" applyFont="1" applyFill="1" applyBorder="1" applyAlignment="1" applyProtection="1">
      <alignment horizontal="right" vertical="center"/>
      <protection locked="0"/>
    </xf>
    <xf numFmtId="165" fontId="2" fillId="3" borderId="29" xfId="1" applyNumberFormat="1" applyFont="1" applyFill="1" applyBorder="1" applyAlignment="1" applyProtection="1">
      <alignment horizontal="right" vertical="center"/>
      <protection locked="0"/>
    </xf>
    <xf numFmtId="0" fontId="17" fillId="0" borderId="28" xfId="0" applyFont="1" applyBorder="1" applyAlignment="1">
      <alignment vertical="center"/>
    </xf>
    <xf numFmtId="0" fontId="18" fillId="0" borderId="29" xfId="0" applyFont="1" applyBorder="1" applyAlignment="1">
      <alignment vertical="center"/>
    </xf>
    <xf numFmtId="0" fontId="2" fillId="0" borderId="0" xfId="0" quotePrefix="1" applyFont="1" applyAlignment="1">
      <alignment vertical="center"/>
    </xf>
    <xf numFmtId="0" fontId="2" fillId="0" borderId="29" xfId="0" applyFont="1" applyBorder="1" applyAlignment="1">
      <alignment vertical="center"/>
    </xf>
    <xf numFmtId="0" fontId="22" fillId="3" borderId="0" xfId="0" applyFont="1" applyFill="1"/>
    <xf numFmtId="0" fontId="0" fillId="3" borderId="20" xfId="0" applyFill="1" applyBorder="1"/>
    <xf numFmtId="0" fontId="17" fillId="0" borderId="32" xfId="0" applyFont="1" applyBorder="1" applyAlignment="1">
      <alignment vertical="center"/>
    </xf>
    <xf numFmtId="164" fontId="3" fillId="0" borderId="33" xfId="0" applyNumberFormat="1" applyFont="1" applyBorder="1" applyAlignment="1">
      <alignment vertical="center"/>
    </xf>
    <xf numFmtId="164" fontId="2" fillId="0" borderId="33" xfId="0" applyNumberFormat="1" applyFont="1" applyBorder="1" applyAlignment="1">
      <alignment vertical="center"/>
    </xf>
    <xf numFmtId="0" fontId="18" fillId="0" borderId="34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4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4" xfId="0" quotePrefix="1" applyFont="1" applyBorder="1" applyAlignment="1">
      <alignment vertical="center"/>
    </xf>
    <xf numFmtId="165" fontId="8" fillId="3" borderId="33" xfId="1" applyNumberFormat="1" applyFont="1" applyFill="1" applyBorder="1" applyAlignment="1" applyProtection="1">
      <alignment horizontal="right" vertical="center"/>
      <protection locked="0"/>
    </xf>
    <xf numFmtId="165" fontId="2" fillId="3" borderId="33" xfId="1" applyNumberFormat="1" applyFont="1" applyFill="1" applyBorder="1" applyAlignment="1" applyProtection="1">
      <alignment horizontal="right" vertical="center"/>
      <protection locked="0"/>
    </xf>
    <xf numFmtId="165" fontId="2" fillId="3" borderId="33" xfId="1" applyNumberFormat="1" applyFont="1" applyFill="1" applyBorder="1" applyAlignment="1">
      <alignment horizontal="right" vertical="center"/>
    </xf>
    <xf numFmtId="165" fontId="3" fillId="3" borderId="33" xfId="1" applyNumberFormat="1" applyFont="1" applyFill="1" applyBorder="1" applyAlignment="1" applyProtection="1">
      <alignment horizontal="right" vertical="center"/>
      <protection locked="0"/>
    </xf>
    <xf numFmtId="164" fontId="2" fillId="3" borderId="33" xfId="1" applyNumberFormat="1" applyFont="1" applyFill="1" applyBorder="1" applyAlignment="1" applyProtection="1">
      <alignment horizontal="right" vertical="center"/>
      <protection locked="0"/>
    </xf>
    <xf numFmtId="165" fontId="6" fillId="3" borderId="33" xfId="1" applyNumberFormat="1" applyFont="1" applyFill="1" applyBorder="1" applyAlignment="1" applyProtection="1">
      <alignment horizontal="right" vertical="center"/>
      <protection locked="0"/>
    </xf>
    <xf numFmtId="165" fontId="7" fillId="3" borderId="33" xfId="1" applyNumberFormat="1" applyFont="1" applyFill="1" applyBorder="1" applyAlignment="1" applyProtection="1">
      <alignment horizontal="right" vertical="center"/>
      <protection locked="0"/>
    </xf>
    <xf numFmtId="165" fontId="4" fillId="3" borderId="33" xfId="1" applyNumberFormat="1" applyFont="1" applyFill="1" applyBorder="1" applyAlignment="1" applyProtection="1">
      <alignment horizontal="right" vertical="center"/>
      <protection locked="0"/>
    </xf>
    <xf numFmtId="165" fontId="3" fillId="3" borderId="33" xfId="1" applyNumberFormat="1" applyFont="1" applyFill="1" applyBorder="1" applyAlignment="1">
      <alignment horizontal="right" vertical="center"/>
    </xf>
    <xf numFmtId="165" fontId="6" fillId="3" borderId="33" xfId="1" applyNumberFormat="1" applyFont="1" applyFill="1" applyBorder="1" applyAlignment="1">
      <alignment horizontal="right" vertical="center"/>
    </xf>
    <xf numFmtId="165" fontId="7" fillId="3" borderId="33" xfId="1" applyNumberFormat="1" applyFont="1" applyFill="1" applyBorder="1" applyAlignment="1">
      <alignment horizontal="right" vertical="center"/>
    </xf>
    <xf numFmtId="164" fontId="2" fillId="3" borderId="33" xfId="1" applyNumberFormat="1" applyFont="1" applyFill="1" applyBorder="1" applyAlignment="1">
      <alignment horizontal="right" vertical="center"/>
    </xf>
    <xf numFmtId="165" fontId="8" fillId="3" borderId="34" xfId="1" applyNumberFormat="1" applyFont="1" applyFill="1" applyBorder="1" applyAlignment="1" applyProtection="1">
      <alignment horizontal="right" vertical="center"/>
      <protection locked="0"/>
    </xf>
    <xf numFmtId="165" fontId="8" fillId="3" borderId="32" xfId="1" applyNumberFormat="1" applyFont="1" applyFill="1" applyBorder="1" applyAlignment="1" applyProtection="1">
      <alignment horizontal="right" vertical="center"/>
      <protection locked="0"/>
    </xf>
    <xf numFmtId="3" fontId="2" fillId="3" borderId="35" xfId="1" applyNumberFormat="1" applyFont="1" applyFill="1" applyBorder="1" applyAlignment="1" applyProtection="1">
      <alignment horizontal="right" vertical="center"/>
      <protection locked="0"/>
    </xf>
    <xf numFmtId="3" fontId="2" fillId="3" borderId="36" xfId="1" applyNumberFormat="1" applyFont="1" applyFill="1" applyBorder="1" applyAlignment="1" applyProtection="1">
      <alignment horizontal="right" vertical="center"/>
      <protection locked="0"/>
    </xf>
    <xf numFmtId="3" fontId="2" fillId="3" borderId="33" xfId="1" applyNumberFormat="1" applyFont="1" applyFill="1" applyBorder="1" applyAlignment="1" applyProtection="1">
      <alignment horizontal="right" vertical="center"/>
      <protection locked="0"/>
    </xf>
    <xf numFmtId="9" fontId="3" fillId="3" borderId="33" xfId="2" applyFont="1" applyFill="1" applyBorder="1" applyAlignment="1" applyProtection="1">
      <alignment horizontal="right" vertical="center"/>
      <protection locked="0"/>
    </xf>
    <xf numFmtId="0" fontId="2" fillId="0" borderId="34" xfId="0" applyFont="1" applyBorder="1" applyAlignment="1">
      <alignment vertical="center"/>
    </xf>
    <xf numFmtId="0" fontId="4" fillId="2" borderId="32" xfId="0" applyFont="1" applyFill="1" applyBorder="1" applyAlignment="1">
      <alignment horizontal="center" vertical="center"/>
    </xf>
    <xf numFmtId="0" fontId="4" fillId="2" borderId="34" xfId="0" applyFont="1" applyFill="1" applyBorder="1" applyAlignment="1">
      <alignment horizontal="center" vertical="center"/>
    </xf>
    <xf numFmtId="0" fontId="2" fillId="3" borderId="33" xfId="0" quotePrefix="1" applyFont="1" applyFill="1" applyBorder="1" applyAlignment="1">
      <alignment vertical="center"/>
    </xf>
    <xf numFmtId="165" fontId="2" fillId="3" borderId="34" xfId="1" applyNumberFormat="1" applyFont="1" applyFill="1" applyBorder="1" applyAlignment="1" applyProtection="1">
      <alignment horizontal="right" vertical="center"/>
      <protection locked="0"/>
    </xf>
    <xf numFmtId="0" fontId="4" fillId="2" borderId="3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</cellXfs>
  <cellStyles count="3">
    <cellStyle name="Normal" xfId="0" builtinId="0"/>
    <cellStyle name="Normal 2" xfId="1" xr:uid="{00000000-0005-0000-0000-000001000000}"/>
    <cellStyle name="Porcentagem 2" xfId="2" xr:uid="{00000000-0005-0000-0000-000002000000}"/>
  </cellStyles>
  <dxfs count="0"/>
  <tableStyles count="1" defaultTableStyle="TableStyleMedium2" defaultPivotStyle="PivotStyleLight16">
    <tableStyle name="Invisible" pivot="0" table="0" count="0" xr9:uid="{CF64C164-0818-466D-90DA-5DF43975FD31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chartsheet" Target="chartsheets/sheet2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3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2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pt-BR"/>
              <a:t>Conta Corrente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lt1">
                  <a:lumMod val="85000"/>
                </a:schemeClr>
              </a:solidFill>
              <a:latin typeface="+mj-lt"/>
              <a:ea typeface="+mj-ea"/>
              <a:cs typeface="+mj-cs"/>
            </a:defRPr>
          </a:pPr>
          <a:endParaRPr lang="pt-BR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gradFill>
              <a:gsLst>
                <a:gs pos="100000">
                  <a:schemeClr val="accent2"/>
                </a:gs>
                <a:gs pos="0">
                  <a:schemeClr val="accent2"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cat>
            <c:numRef>
              <c:f>Balanço!$B$6:$AC$6</c:f>
              <c:numCache>
                <c:formatCode>General</c:formatCode>
                <c:ptCount val="2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</c:numCache>
            </c:numRef>
          </c:cat>
          <c:val>
            <c:numRef>
              <c:f>Balanço!$B$9:$AC$9</c:f>
              <c:numCache>
                <c:formatCode>#\ ##0_);\-#\ ##0_);\-\ \ </c:formatCode>
                <c:ptCount val="28"/>
                <c:pt idx="0">
                  <c:v>-18712.421938015003</c:v>
                </c:pt>
                <c:pt idx="1">
                  <c:v>-23843.027897503496</c:v>
                </c:pt>
                <c:pt idx="2">
                  <c:v>-32133.362814291904</c:v>
                </c:pt>
                <c:pt idx="3">
                  <c:v>-34992.880274942683</c:v>
                </c:pt>
                <c:pt idx="4">
                  <c:v>-26783.642462795357</c:v>
                </c:pt>
                <c:pt idx="5">
                  <c:v>-26530.848798824252</c:v>
                </c:pt>
                <c:pt idx="6">
                  <c:v>-24890.077179819076</c:v>
                </c:pt>
                <c:pt idx="7">
                  <c:v>-9407.0432570519515</c:v>
                </c:pt>
                <c:pt idx="8">
                  <c:v>2193.1730184213029</c:v>
                </c:pt>
                <c:pt idx="9">
                  <c:v>8959.3133642429711</c:v>
                </c:pt>
                <c:pt idx="10">
                  <c:v>11679.374942117594</c:v>
                </c:pt>
                <c:pt idx="11">
                  <c:v>10773.99992446167</c:v>
                </c:pt>
                <c:pt idx="12">
                  <c:v>-2753.6701955186436</c:v>
                </c:pt>
                <c:pt idx="13">
                  <c:v>-35601.7276128429</c:v>
                </c:pt>
                <c:pt idx="14">
                  <c:v>-29328.433093615491</c:v>
                </c:pt>
                <c:pt idx="15">
                  <c:v>-86717.778084250021</c:v>
                </c:pt>
                <c:pt idx="16">
                  <c:v>-83576.20598436502</c:v>
                </c:pt>
                <c:pt idx="17">
                  <c:v>-92678.171336369982</c:v>
                </c:pt>
                <c:pt idx="18">
                  <c:v>-88384.030093090041</c:v>
                </c:pt>
                <c:pt idx="19">
                  <c:v>-110493.24134985497</c:v>
                </c:pt>
                <c:pt idx="20">
                  <c:v>-63408.884124214994</c:v>
                </c:pt>
                <c:pt idx="21">
                  <c:v>-30529.374570130003</c:v>
                </c:pt>
                <c:pt idx="22">
                  <c:v>-25337.40862513</c:v>
                </c:pt>
                <c:pt idx="23">
                  <c:v>-54793.943203344999</c:v>
                </c:pt>
                <c:pt idx="24">
                  <c:v>-68021.678683915015</c:v>
                </c:pt>
                <c:pt idx="25">
                  <c:v>-28207.552292565004</c:v>
                </c:pt>
                <c:pt idx="26">
                  <c:v>-46357.789404899995</c:v>
                </c:pt>
                <c:pt idx="27">
                  <c:v>-56997.407565529982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E4-46C0-98EE-8A77F65AF6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lt1">
                  <a:alpha val="40000"/>
                </a:schemeClr>
              </a:solidFill>
              <a:round/>
            </a:ln>
            <a:effectLst/>
          </c:spPr>
        </c:dropLines>
        <c:axId val="2001292704"/>
        <c:axId val="2001300864"/>
      </c:areaChart>
      <c:catAx>
        <c:axId val="2001292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75" cap="flat" cmpd="sng" algn="ctr">
            <a:solidFill>
              <a:schemeClr val="lt1">
                <a:lumMod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all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01300864"/>
        <c:crosses val="autoZero"/>
        <c:auto val="1"/>
        <c:lblAlgn val="ctr"/>
        <c:lblOffset val="100"/>
        <c:noMultiLvlLbl val="0"/>
      </c:catAx>
      <c:valAx>
        <c:axId val="200130086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prstDash val="sysDot"/>
              <a:round/>
            </a:ln>
            <a:effectLst/>
          </c:spPr>
        </c:majorGridlines>
        <c:numFmt formatCode="#\ ##0_);\-#\ ##0_);\-\ \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01292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lt1">
          <a:lumMod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pt-BR"/>
              <a:t>Conta Capital e Financeira</a:t>
            </a:r>
            <a:r>
              <a:rPr lang="pt-BR" baseline="0"/>
              <a:t> ('+' significa entrada e '-', saída)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lt1">
                  <a:lumMod val="85000"/>
                </a:schemeClr>
              </a:solidFill>
              <a:latin typeface="+mj-lt"/>
              <a:ea typeface="+mj-ea"/>
              <a:cs typeface="+mj-cs"/>
            </a:defRPr>
          </a:pPr>
          <a:endParaRPr lang="pt-BR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spPr>
            <a:gradFill>
              <a:gsLst>
                <a:gs pos="100000">
                  <a:schemeClr val="accent2"/>
                </a:gs>
                <a:gs pos="0">
                  <a:schemeClr val="accent2"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cat>
            <c:numRef>
              <c:f>Balanço!$B$6:$AC$6</c:f>
              <c:numCache>
                <c:formatCode>General</c:formatCode>
                <c:ptCount val="2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</c:numCache>
            </c:numRef>
          </c:cat>
          <c:val>
            <c:numRef>
              <c:f>Planilha1!$B$4:$AC$4</c:f>
              <c:numCache>
                <c:formatCode>General</c:formatCode>
                <c:ptCount val="28"/>
                <c:pt idx="0">
                  <c:v>16469.235478415001</c:v>
                </c:pt>
                <c:pt idx="1">
                  <c:v>25549.741556485002</c:v>
                </c:pt>
                <c:pt idx="2">
                  <c:v>32418.938998259899</c:v>
                </c:pt>
                <c:pt idx="3">
                  <c:v>36791.972209099898</c:v>
                </c:pt>
                <c:pt idx="4">
                  <c:v>24497.398120210928</c:v>
                </c:pt>
                <c:pt idx="5">
                  <c:v>20297.603857255479</c:v>
                </c:pt>
                <c:pt idx="6">
                  <c:v>22904.454675255958</c:v>
                </c:pt>
                <c:pt idx="7">
                  <c:v>6814.0688140875964</c:v>
                </c:pt>
                <c:pt idx="8">
                  <c:v>-4443.8415184584237</c:v>
                </c:pt>
                <c:pt idx="9">
                  <c:v>-10940.192352863487</c:v>
                </c:pt>
                <c:pt idx="10">
                  <c:v>-15391.359079707659</c:v>
                </c:pt>
                <c:pt idx="11">
                  <c:v>-15609.416615198195</c:v>
                </c:pt>
                <c:pt idx="12">
                  <c:v>-931.27002077247971</c:v>
                </c:pt>
                <c:pt idx="13">
                  <c:v>23987.814187858301</c:v>
                </c:pt>
                <c:pt idx="14">
                  <c:v>23217.173699051265</c:v>
                </c:pt>
                <c:pt idx="15">
                  <c:v>77817.914479769999</c:v>
                </c:pt>
                <c:pt idx="16">
                  <c:v>88732.978106615003</c:v>
                </c:pt>
                <c:pt idx="17">
                  <c:v>93721.780858619997</c:v>
                </c:pt>
                <c:pt idx="18">
                  <c:v>89279.685223330016</c:v>
                </c:pt>
                <c:pt idx="19">
                  <c:v>108700.607155985</c:v>
                </c:pt>
                <c:pt idx="20">
                  <c:v>64968.366889575002</c:v>
                </c:pt>
                <c:pt idx="21">
                  <c:v>21917.910479469992</c:v>
                </c:pt>
                <c:pt idx="22">
                  <c:v>20027.016126080001</c:v>
                </c:pt>
                <c:pt idx="23">
                  <c:v>55344.038637065001</c:v>
                </c:pt>
                <c:pt idx="24">
                  <c:v>66977.997256124974</c:v>
                </c:pt>
                <c:pt idx="25">
                  <c:v>12119.390543255002</c:v>
                </c:pt>
                <c:pt idx="26">
                  <c:v>49942.601465270011</c:v>
                </c:pt>
                <c:pt idx="27">
                  <c:v>58034.940394640005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C3-44E9-8520-3DADF130D0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lt1">
                  <a:alpha val="40000"/>
                </a:schemeClr>
              </a:solidFill>
              <a:round/>
            </a:ln>
            <a:effectLst/>
          </c:spPr>
        </c:dropLines>
        <c:axId val="2001294144"/>
        <c:axId val="2001283584"/>
      </c:areaChart>
      <c:catAx>
        <c:axId val="2001294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75" cap="flat" cmpd="sng" algn="ctr">
            <a:solidFill>
              <a:schemeClr val="lt1">
                <a:lumMod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all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01283584"/>
        <c:crosses val="autoZero"/>
        <c:auto val="1"/>
        <c:lblAlgn val="ctr"/>
        <c:lblOffset val="100"/>
        <c:noMultiLvlLbl val="0"/>
      </c:catAx>
      <c:valAx>
        <c:axId val="200128358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prstDash val="sysDot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01294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lt1">
          <a:lumMod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77">
  <cs:axisTitle>
    <cs:lnRef idx="0"/>
    <cs:fillRef idx="0"/>
    <cs:effectRef idx="0"/>
    <cs:fontRef idx="minor">
      <a:schemeClr val="lt1">
        <a:lumMod val="8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75" cap="flat" cmpd="sng" algn="ctr">
        <a:solidFill>
          <a:schemeClr val="lt1">
            <a:lumMod val="75000"/>
          </a:schemeClr>
        </a:solidFill>
        <a:round/>
        <a:headEnd type="none" w="sm" len="sm"/>
        <a:tailEnd type="none" w="sm" len="sm"/>
      </a:ln>
    </cs:spPr>
    <cs:defRPr sz="900" b="1" kern="1200" cap="all" baseline="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lt1">
            <a:lumMod val="7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85000"/>
      </a:schemeClr>
    </cs:fontRef>
    <cs:spPr>
      <a:solidFill>
        <a:schemeClr val="dk1">
          <a:lumMod val="65000"/>
          <a:lumOff val="35000"/>
        </a:schemeClr>
      </a:solidFill>
      <a:ln>
        <a:solidFill>
          <a:schemeClr val="lt1">
            <a:lumMod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lumMod val="75000"/>
            </a:schemeClr>
          </a:gs>
        </a:gsLst>
        <a:lin ang="0" scaled="1"/>
      </a:gradFill>
      <a:effectLst>
        <a:innerShdw dist="12700" dir="16200000">
          <a:schemeClr val="lt1">
            <a:alpha val="75000"/>
          </a:schemeClr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lumMod val="75000"/>
            </a:schemeClr>
          </a:gs>
        </a:gsLst>
        <a:lin ang="0" scaled="1"/>
      </a:gradFill>
      <a:effectLst>
        <a:innerShdw dist="12700" dir="16200000">
          <a:schemeClr val="lt1">
            <a:alpha val="75000"/>
          </a:schemeClr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50000"/>
      </a:schemeClr>
    </cs:fontRef>
    <cs:spPr>
      <a:ln w="9525">
        <a:solidFill>
          <a:schemeClr val="lt1">
            <a:lumMod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4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4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prstDash val="sysDot"/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6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bg1">
        <a:lumMod val="85000"/>
      </a:schemeClr>
    </cs:fontRef>
    <cs:spPr>
      <a:ln w="19050" cap="flat" cmpd="sng" algn="ctr">
        <a:solidFill>
          <a:schemeClr val="bg1">
            <a:lumMod val="85000"/>
          </a:schemeClr>
        </a:solidFill>
        <a:round/>
        <a:headEnd type="none" w="sm" len="sm"/>
        <a:tailEnd type="none" w="sm" len="sm"/>
      </a:ln>
    </cs:spPr>
    <cs:defRPr sz="900" b="1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ajor">
      <a:schemeClr val="lt1">
        <a:lumMod val="8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77">
  <cs:axisTitle>
    <cs:lnRef idx="0"/>
    <cs:fillRef idx="0"/>
    <cs:effectRef idx="0"/>
    <cs:fontRef idx="minor">
      <a:schemeClr val="lt1">
        <a:lumMod val="8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75" cap="flat" cmpd="sng" algn="ctr">
        <a:solidFill>
          <a:schemeClr val="lt1">
            <a:lumMod val="75000"/>
          </a:schemeClr>
        </a:solidFill>
        <a:round/>
        <a:headEnd type="none" w="sm" len="sm"/>
        <a:tailEnd type="none" w="sm" len="sm"/>
      </a:ln>
    </cs:spPr>
    <cs:defRPr sz="900" b="1" kern="1200" cap="all" baseline="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lt1">
            <a:lumMod val="7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85000"/>
      </a:schemeClr>
    </cs:fontRef>
    <cs:spPr>
      <a:solidFill>
        <a:schemeClr val="dk1">
          <a:lumMod val="65000"/>
          <a:lumOff val="35000"/>
        </a:schemeClr>
      </a:solidFill>
      <a:ln>
        <a:solidFill>
          <a:schemeClr val="lt1">
            <a:lumMod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lumMod val="75000"/>
            </a:schemeClr>
          </a:gs>
        </a:gsLst>
        <a:lin ang="0" scaled="1"/>
      </a:gradFill>
      <a:effectLst>
        <a:innerShdw dist="12700" dir="16200000">
          <a:schemeClr val="lt1">
            <a:alpha val="75000"/>
          </a:schemeClr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lumMod val="75000"/>
            </a:schemeClr>
          </a:gs>
        </a:gsLst>
        <a:lin ang="0" scaled="1"/>
      </a:gradFill>
      <a:effectLst>
        <a:innerShdw dist="12700" dir="16200000">
          <a:schemeClr val="lt1">
            <a:alpha val="75000"/>
          </a:schemeClr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50000"/>
      </a:schemeClr>
    </cs:fontRef>
    <cs:spPr>
      <a:ln w="9525">
        <a:solidFill>
          <a:schemeClr val="lt1">
            <a:lumMod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4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4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prstDash val="sysDot"/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6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bg1">
        <a:lumMod val="85000"/>
      </a:schemeClr>
    </cs:fontRef>
    <cs:spPr>
      <a:ln w="19050" cap="flat" cmpd="sng" algn="ctr">
        <a:solidFill>
          <a:schemeClr val="bg1">
            <a:lumMod val="85000"/>
          </a:schemeClr>
        </a:solidFill>
        <a:round/>
        <a:headEnd type="none" w="sm" len="sm"/>
        <a:tailEnd type="none" w="sm" len="sm"/>
      </a:ln>
    </cs:spPr>
    <cs:defRPr sz="900" b="1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ajor">
      <a:schemeClr val="lt1">
        <a:lumMod val="8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E68CBC2-8E0D-446A-A6DF-55795C892FC9}">
  <sheetPr/>
  <sheetViews>
    <sheetView tabSelected="1" zoomScale="98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CF4F15B-FC37-4799-9000-5B295C722363}">
  <sheetPr/>
  <sheetViews>
    <sheetView zoomScale="98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12032848" cy="748737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4A0BF83-4059-CC7F-EE95-37154170C3F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12032848" cy="748737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66BBF72-2ACD-BCBE-AF02-51FB596835B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1"/>
  <dimension ref="A1:AE451"/>
  <sheetViews>
    <sheetView zoomScaleNormal="100" workbookViewId="0">
      <pane xSplit="1" ySplit="7" topLeftCell="B203" activePane="bottomRight" state="frozen"/>
      <selection pane="topRight" activeCell="B1" sqref="B1"/>
      <selection pane="bottomLeft" activeCell="A8" sqref="A8"/>
      <selection pane="bottomRight" activeCell="B223" sqref="B223"/>
    </sheetView>
  </sheetViews>
  <sheetFormatPr defaultColWidth="9.33203125" defaultRowHeight="14.4" outlineLevelRow="1" x14ac:dyDescent="0.3"/>
  <cols>
    <col min="1" max="1" width="73.44140625" style="18" customWidth="1"/>
    <col min="2" max="5" width="8.5546875" style="22" customWidth="1"/>
    <col min="6" max="7" width="9.6640625" style="22" bestFit="1" customWidth="1"/>
    <col min="8" max="14" width="8.5546875" style="22" customWidth="1"/>
    <col min="15" max="16" width="9.6640625" style="22" bestFit="1" customWidth="1"/>
    <col min="17" max="20" width="8.5546875" style="22" customWidth="1"/>
    <col min="21" max="29" width="9.6640625" style="22" bestFit="1" customWidth="1"/>
    <col min="30" max="30" width="9.5546875" style="19" customWidth="1"/>
    <col min="31" max="31" width="74.33203125" style="18" customWidth="1"/>
    <col min="32" max="16384" width="9.33203125" style="131"/>
  </cols>
  <sheetData>
    <row r="1" spans="1:31" ht="17.399999999999999" x14ac:dyDescent="0.3">
      <c r="A1" s="14" t="s">
        <v>153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15"/>
      <c r="AE1" s="23"/>
    </row>
    <row r="2" spans="1:31" s="22" customFormat="1" ht="5.0999999999999996" customHeight="1" x14ac:dyDescent="0.3">
      <c r="A2" s="132"/>
      <c r="B2" s="21"/>
      <c r="C2" s="21"/>
      <c r="D2" s="21"/>
      <c r="E2" s="21"/>
      <c r="F2" s="21"/>
      <c r="G2" s="21"/>
    </row>
    <row r="3" spans="1:31" s="22" customFormat="1" ht="5.0999999999999996" customHeight="1" x14ac:dyDescent="0.3">
      <c r="A3" s="132"/>
      <c r="B3" s="21"/>
      <c r="C3" s="21"/>
      <c r="D3" s="21"/>
      <c r="E3" s="21"/>
      <c r="F3" s="21"/>
      <c r="G3" s="21"/>
    </row>
    <row r="4" spans="1:31" s="22" customFormat="1" ht="5.0999999999999996" customHeight="1" x14ac:dyDescent="0.3">
      <c r="A4" s="133"/>
      <c r="B4" s="21"/>
      <c r="C4" s="21"/>
      <c r="D4" s="21"/>
      <c r="E4" s="21"/>
      <c r="F4" s="21"/>
      <c r="G4" s="21"/>
    </row>
    <row r="5" spans="1:31" x14ac:dyDescent="0.3">
      <c r="A5" s="16" t="s">
        <v>21</v>
      </c>
      <c r="AD5" s="17"/>
      <c r="AE5" s="24"/>
    </row>
    <row r="6" spans="1:31" ht="15" customHeight="1" x14ac:dyDescent="0.3">
      <c r="A6" s="52" t="s">
        <v>20</v>
      </c>
      <c r="B6" s="63">
        <v>1995</v>
      </c>
      <c r="C6" s="63">
        <v>1996</v>
      </c>
      <c r="D6" s="63">
        <v>1997</v>
      </c>
      <c r="E6" s="57">
        <v>1998</v>
      </c>
      <c r="F6" s="63">
        <v>1999</v>
      </c>
      <c r="G6" s="57">
        <v>2000</v>
      </c>
      <c r="H6" s="63">
        <v>2001</v>
      </c>
      <c r="I6" s="57">
        <v>2002</v>
      </c>
      <c r="J6" s="63">
        <v>2003</v>
      </c>
      <c r="K6" s="57">
        <v>2004</v>
      </c>
      <c r="L6" s="63">
        <v>2005</v>
      </c>
      <c r="M6" s="57">
        <v>2006</v>
      </c>
      <c r="N6" s="63">
        <v>2007</v>
      </c>
      <c r="O6" s="57">
        <v>2008</v>
      </c>
      <c r="P6" s="63">
        <v>2009</v>
      </c>
      <c r="Q6" s="63">
        <v>2010</v>
      </c>
      <c r="R6" s="57">
        <v>2011</v>
      </c>
      <c r="S6" s="57">
        <v>2012</v>
      </c>
      <c r="T6" s="57">
        <v>2013</v>
      </c>
      <c r="U6" s="57">
        <v>2014</v>
      </c>
      <c r="V6" s="57">
        <v>2015</v>
      </c>
      <c r="W6" s="57">
        <v>2016</v>
      </c>
      <c r="X6" s="138">
        <v>2017</v>
      </c>
      <c r="Y6" s="138">
        <v>2018</v>
      </c>
      <c r="Z6" s="138">
        <v>2019</v>
      </c>
      <c r="AA6" s="138">
        <v>2020</v>
      </c>
      <c r="AB6" s="138">
        <v>2021</v>
      </c>
      <c r="AC6" s="193">
        <v>2022</v>
      </c>
      <c r="AD6" s="197" t="s">
        <v>207</v>
      </c>
      <c r="AE6" s="52" t="s">
        <v>20</v>
      </c>
    </row>
    <row r="7" spans="1:31" x14ac:dyDescent="0.3">
      <c r="A7" s="53"/>
      <c r="B7" s="67"/>
      <c r="C7" s="55"/>
      <c r="D7" s="55"/>
      <c r="E7" s="55"/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139"/>
      <c r="Y7" s="139"/>
      <c r="Z7" s="139"/>
      <c r="AA7" s="139"/>
      <c r="AB7" s="139"/>
      <c r="AC7" s="194"/>
      <c r="AD7" s="198"/>
      <c r="AE7" s="53"/>
    </row>
    <row r="8" spans="1:31" x14ac:dyDescent="0.3">
      <c r="A8" s="33" t="s">
        <v>0</v>
      </c>
      <c r="B8" s="87"/>
      <c r="C8" s="56"/>
      <c r="D8" s="56"/>
      <c r="E8" s="56"/>
      <c r="F8" s="56" t="s">
        <v>0</v>
      </c>
      <c r="G8" s="56"/>
      <c r="H8" s="56"/>
      <c r="I8" s="56"/>
      <c r="J8" s="56"/>
      <c r="K8" s="56"/>
      <c r="L8" s="56"/>
      <c r="M8" s="56"/>
      <c r="N8" s="56"/>
      <c r="O8" s="56" t="s">
        <v>0</v>
      </c>
      <c r="P8" s="56"/>
      <c r="Q8" s="56"/>
      <c r="R8" s="56"/>
      <c r="S8" s="56"/>
      <c r="T8" s="56"/>
      <c r="U8" s="56" t="s">
        <v>0</v>
      </c>
      <c r="V8" s="56"/>
      <c r="W8" s="56"/>
      <c r="X8" s="140"/>
      <c r="Y8" s="140"/>
      <c r="Z8" s="140"/>
      <c r="AA8" s="140"/>
      <c r="AB8" s="140"/>
      <c r="AC8" s="195"/>
      <c r="AD8" s="25"/>
      <c r="AE8" s="33" t="s">
        <v>0</v>
      </c>
    </row>
    <row r="9" spans="1:31" x14ac:dyDescent="0.3">
      <c r="A9" s="34" t="s">
        <v>102</v>
      </c>
      <c r="B9" s="96">
        <v>-18712.421938015003</v>
      </c>
      <c r="C9" s="97">
        <v>-23843.027897503496</v>
      </c>
      <c r="D9" s="97">
        <v>-32133.362814291904</v>
      </c>
      <c r="E9" s="97">
        <v>-34992.880274942683</v>
      </c>
      <c r="F9" s="97">
        <v>-26783.642462795357</v>
      </c>
      <c r="G9" s="97">
        <v>-26530.848798824252</v>
      </c>
      <c r="H9" s="97">
        <v>-24890.077179819076</v>
      </c>
      <c r="I9" s="97">
        <v>-9407.0432570519515</v>
      </c>
      <c r="J9" s="97">
        <v>2193.1730184213029</v>
      </c>
      <c r="K9" s="97">
        <v>8959.3133642429711</v>
      </c>
      <c r="L9" s="97">
        <v>11679.374942117594</v>
      </c>
      <c r="M9" s="97">
        <v>10773.99992446167</v>
      </c>
      <c r="N9" s="97">
        <v>-2753.6701955186436</v>
      </c>
      <c r="O9" s="97">
        <v>-35601.7276128429</v>
      </c>
      <c r="P9" s="97">
        <v>-29328.433093615491</v>
      </c>
      <c r="Q9" s="97">
        <v>-86717.778084250021</v>
      </c>
      <c r="R9" s="97">
        <v>-83576.20598436502</v>
      </c>
      <c r="S9" s="97">
        <v>-92678.171336369982</v>
      </c>
      <c r="T9" s="97">
        <v>-88384.030093090041</v>
      </c>
      <c r="U9" s="97">
        <v>-110493.24134985497</v>
      </c>
      <c r="V9" s="97">
        <v>-63408.884124214994</v>
      </c>
      <c r="W9" s="97">
        <v>-30529.374570130003</v>
      </c>
      <c r="X9" s="141">
        <v>-25337.40862513</v>
      </c>
      <c r="Y9" s="141">
        <v>-54793.943203344999</v>
      </c>
      <c r="Z9" s="141">
        <v>-68021.678683915015</v>
      </c>
      <c r="AA9" s="141">
        <v>-28207.552292565004</v>
      </c>
      <c r="AB9" s="141">
        <v>-46357.789404899995</v>
      </c>
      <c r="AC9" s="174">
        <v>-56997.407565529982</v>
      </c>
      <c r="AD9" s="26">
        <v>23461</v>
      </c>
      <c r="AE9" s="34" t="s">
        <v>102</v>
      </c>
    </row>
    <row r="10" spans="1:31" hidden="1" outlineLevel="1" x14ac:dyDescent="0.3">
      <c r="A10" s="35" t="s">
        <v>75</v>
      </c>
      <c r="B10" s="98">
        <v>58545.754159595002</v>
      </c>
      <c r="C10" s="99">
        <v>60570.315118982908</v>
      </c>
      <c r="D10" s="99">
        <v>66552.487155178082</v>
      </c>
      <c r="E10" s="99">
        <v>65000.575639157316</v>
      </c>
      <c r="F10" s="99">
        <v>60766.171328054639</v>
      </c>
      <c r="G10" s="99">
        <v>69436.811984375759</v>
      </c>
      <c r="H10" s="99">
        <v>72310.954916355899</v>
      </c>
      <c r="I10" s="99">
        <v>75385.050630026875</v>
      </c>
      <c r="J10" s="99">
        <v>89349.283619771551</v>
      </c>
      <c r="K10" s="99">
        <v>114800.91305873491</v>
      </c>
      <c r="L10" s="99">
        <v>140836.38709842216</v>
      </c>
      <c r="M10" s="99">
        <v>167243.53512613301</v>
      </c>
      <c r="N10" s="99">
        <v>199425.08206171368</v>
      </c>
      <c r="O10" s="99">
        <v>244603.09000764589</v>
      </c>
      <c r="P10" s="99">
        <v>192840.30373330289</v>
      </c>
      <c r="Q10" s="99">
        <v>253720.12224895999</v>
      </c>
      <c r="R10" s="99">
        <v>319630.41993793496</v>
      </c>
      <c r="S10" s="99">
        <v>294101.33731168997</v>
      </c>
      <c r="T10" s="99">
        <v>298001.57734356995</v>
      </c>
      <c r="U10" s="99">
        <v>276191.49553640495</v>
      </c>
      <c r="V10" s="99">
        <v>230572.21944110497</v>
      </c>
      <c r="W10" s="99">
        <v>235601.81491637</v>
      </c>
      <c r="X10" s="142">
        <v>279443.45617725997</v>
      </c>
      <c r="Y10" s="142">
        <v>291576.22018746496</v>
      </c>
      <c r="Z10" s="142">
        <v>289098.52279685496</v>
      </c>
      <c r="AA10" s="142">
        <v>263392.68552499497</v>
      </c>
      <c r="AB10" s="142">
        <v>352384.18915067002</v>
      </c>
      <c r="AC10" s="175">
        <v>423270.18710698001</v>
      </c>
      <c r="AD10" s="26">
        <v>23462</v>
      </c>
      <c r="AE10" s="35" t="s">
        <v>75</v>
      </c>
    </row>
    <row r="11" spans="1:31" hidden="1" outlineLevel="1" x14ac:dyDescent="0.3">
      <c r="A11" s="35" t="s">
        <v>76</v>
      </c>
      <c r="B11" s="98">
        <v>77258.17609760999</v>
      </c>
      <c r="C11" s="99">
        <v>84413.343016486382</v>
      </c>
      <c r="D11" s="99">
        <v>98685.84996947</v>
      </c>
      <c r="E11" s="99">
        <v>99993.455914099992</v>
      </c>
      <c r="F11" s="99">
        <v>87549.813790849992</v>
      </c>
      <c r="G11" s="99">
        <v>95967.660783200001</v>
      </c>
      <c r="H11" s="99">
        <v>97201.032096174953</v>
      </c>
      <c r="I11" s="99">
        <v>84792.093887078823</v>
      </c>
      <c r="J11" s="99">
        <v>87156.110601350258</v>
      </c>
      <c r="K11" s="99">
        <v>105841.59969449195</v>
      </c>
      <c r="L11" s="99">
        <v>129157.01215630452</v>
      </c>
      <c r="M11" s="99">
        <v>156469.53520167136</v>
      </c>
      <c r="N11" s="99">
        <v>202178.75225723229</v>
      </c>
      <c r="O11" s="99">
        <v>280204.81762048887</v>
      </c>
      <c r="P11" s="99">
        <v>222168.73682691841</v>
      </c>
      <c r="Q11" s="99">
        <v>340437.90033320989</v>
      </c>
      <c r="R11" s="99">
        <v>403206.62592229998</v>
      </c>
      <c r="S11" s="99">
        <v>386779.50864806009</v>
      </c>
      <c r="T11" s="99">
        <v>386385.60743666004</v>
      </c>
      <c r="U11" s="99">
        <v>386684.73688625998</v>
      </c>
      <c r="V11" s="99">
        <v>293981.10356532002</v>
      </c>
      <c r="W11" s="99">
        <v>266131.18948649999</v>
      </c>
      <c r="X11" s="142">
        <v>304780.86480238999</v>
      </c>
      <c r="Y11" s="142">
        <v>346370.16339080996</v>
      </c>
      <c r="Z11" s="142">
        <v>357120.20148077002</v>
      </c>
      <c r="AA11" s="142">
        <v>291600.23781755997</v>
      </c>
      <c r="AB11" s="142">
        <v>398741.97855557001</v>
      </c>
      <c r="AC11" s="175">
        <v>480267.59467250993</v>
      </c>
      <c r="AD11" s="26">
        <v>23463</v>
      </c>
      <c r="AE11" s="35" t="s">
        <v>76</v>
      </c>
    </row>
    <row r="12" spans="1:31" hidden="1" outlineLevel="1" x14ac:dyDescent="0.3">
      <c r="A12" s="36" t="s">
        <v>0</v>
      </c>
      <c r="B12" s="100"/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1"/>
      <c r="U12" s="101"/>
      <c r="V12" s="101"/>
      <c r="W12" s="101"/>
      <c r="X12" s="143"/>
      <c r="Y12" s="143"/>
      <c r="Z12" s="143"/>
      <c r="AA12" s="143"/>
      <c r="AB12" s="143"/>
      <c r="AC12" s="176"/>
      <c r="AD12" s="26"/>
      <c r="AE12" s="36" t="s">
        <v>0</v>
      </c>
    </row>
    <row r="13" spans="1:31" hidden="1" outlineLevel="1" x14ac:dyDescent="0.3">
      <c r="A13" s="36" t="s">
        <v>101</v>
      </c>
      <c r="B13" s="102">
        <v>-11587.700287789999</v>
      </c>
      <c r="C13" s="103">
        <v>-14915.172773878498</v>
      </c>
      <c r="D13" s="103">
        <v>-19380.594698576286</v>
      </c>
      <c r="E13" s="103">
        <v>-18610.746032742689</v>
      </c>
      <c r="F13" s="103">
        <v>-9991.9352313103554</v>
      </c>
      <c r="G13" s="103">
        <v>-10570.60861006425</v>
      </c>
      <c r="H13" s="103">
        <v>-7220.4335153062002</v>
      </c>
      <c r="I13" s="103">
        <v>5921.177448692526</v>
      </c>
      <c r="J13" s="103">
        <v>17461.618605615964</v>
      </c>
      <c r="K13" s="103">
        <v>25829.510957065442</v>
      </c>
      <c r="L13" s="103">
        <v>33674.229216411521</v>
      </c>
      <c r="M13" s="103">
        <v>33452.513822935965</v>
      </c>
      <c r="N13" s="103">
        <v>22217.254175701652</v>
      </c>
      <c r="O13" s="103">
        <v>1980.0845118678892</v>
      </c>
      <c r="P13" s="103">
        <v>2316.6491662878871</v>
      </c>
      <c r="Q13" s="103">
        <v>-19368.906955829996</v>
      </c>
      <c r="R13" s="103">
        <v>-16829.708574575016</v>
      </c>
      <c r="S13" s="103">
        <v>-31639.635804949994</v>
      </c>
      <c r="T13" s="103">
        <v>-54583.362068380018</v>
      </c>
      <c r="U13" s="103">
        <v>-63791.507501574968</v>
      </c>
      <c r="V13" s="103">
        <v>-28224.926938444998</v>
      </c>
      <c r="W13" s="103">
        <v>7887.71925749</v>
      </c>
      <c r="X13" s="144">
        <v>15696.755667150006</v>
      </c>
      <c r="Y13" s="144">
        <v>4045.1017450550057</v>
      </c>
      <c r="Z13" s="144">
        <v>-11934.211373245014</v>
      </c>
      <c r="AA13" s="144">
        <v>7712.5105889549941</v>
      </c>
      <c r="AB13" s="144">
        <v>9406.3759426200031</v>
      </c>
      <c r="AC13" s="177">
        <v>4135.2156661200188</v>
      </c>
      <c r="AD13" s="26">
        <v>23464</v>
      </c>
      <c r="AE13" s="36" t="s">
        <v>101</v>
      </c>
    </row>
    <row r="14" spans="1:31" hidden="1" outlineLevel="1" x14ac:dyDescent="0.3">
      <c r="A14" s="35" t="s">
        <v>63</v>
      </c>
      <c r="B14" s="98">
        <v>51004.636809820004</v>
      </c>
      <c r="C14" s="99">
        <v>52338.946242607897</v>
      </c>
      <c r="D14" s="99">
        <v>58957.558270893715</v>
      </c>
      <c r="E14" s="99">
        <v>58238.025881357316</v>
      </c>
      <c r="F14" s="99">
        <v>54495.001559539654</v>
      </c>
      <c r="G14" s="99">
        <v>63583.90117313576</v>
      </c>
      <c r="H14" s="99">
        <v>66661.635383975881</v>
      </c>
      <c r="I14" s="99">
        <v>68990.429608536884</v>
      </c>
      <c r="J14" s="99">
        <v>82461.50444716154</v>
      </c>
      <c r="K14" s="99">
        <v>107646.38258686254</v>
      </c>
      <c r="L14" s="99">
        <v>133176.5023321191</v>
      </c>
      <c r="M14" s="99">
        <v>155439.3310835216</v>
      </c>
      <c r="N14" s="99">
        <v>182364.24689216114</v>
      </c>
      <c r="O14" s="99">
        <v>226199.47396540584</v>
      </c>
      <c r="P14" s="99">
        <v>178720.56994155786</v>
      </c>
      <c r="Q14" s="99">
        <v>231257.93446883</v>
      </c>
      <c r="R14" s="99">
        <v>291839.29524315498</v>
      </c>
      <c r="S14" s="99">
        <v>280178.11168392998</v>
      </c>
      <c r="T14" s="99">
        <v>279141.69225475</v>
      </c>
      <c r="U14" s="99">
        <v>263469.23417766503</v>
      </c>
      <c r="V14" s="99">
        <v>223588.70128528497</v>
      </c>
      <c r="W14" s="99">
        <v>217320.60538343</v>
      </c>
      <c r="X14" s="142">
        <v>251257.92080718002</v>
      </c>
      <c r="Y14" s="142">
        <v>273563.98204506503</v>
      </c>
      <c r="Z14" s="142">
        <v>258832.69763132496</v>
      </c>
      <c r="AA14" s="142">
        <v>238220.94564704504</v>
      </c>
      <c r="AB14" s="142">
        <v>315493.61964570009</v>
      </c>
      <c r="AC14" s="175">
        <v>379783.10009047005</v>
      </c>
      <c r="AD14" s="26">
        <v>23465</v>
      </c>
      <c r="AE14" s="35" t="s">
        <v>63</v>
      </c>
    </row>
    <row r="15" spans="1:31" hidden="1" outlineLevel="1" x14ac:dyDescent="0.3">
      <c r="A15" s="35" t="s">
        <v>64</v>
      </c>
      <c r="B15" s="98">
        <v>62592.337097610005</v>
      </c>
      <c r="C15" s="99">
        <v>67254.119016486395</v>
      </c>
      <c r="D15" s="99">
        <v>78338.152969469986</v>
      </c>
      <c r="E15" s="99">
        <v>76848.771914099998</v>
      </c>
      <c r="F15" s="99">
        <v>64486.936790849999</v>
      </c>
      <c r="G15" s="99">
        <v>74154.509783200003</v>
      </c>
      <c r="H15" s="99">
        <v>73882.068899282065</v>
      </c>
      <c r="I15" s="99">
        <v>63069.252159844356</v>
      </c>
      <c r="J15" s="99">
        <v>64999.885841545591</v>
      </c>
      <c r="K15" s="99">
        <v>81816.871629797097</v>
      </c>
      <c r="L15" s="99">
        <v>99502.273115707561</v>
      </c>
      <c r="M15" s="99">
        <v>121986.81726058559</v>
      </c>
      <c r="N15" s="99">
        <v>160146.99271645947</v>
      </c>
      <c r="O15" s="99">
        <v>224219.38945353794</v>
      </c>
      <c r="P15" s="99">
        <v>176403.92077527</v>
      </c>
      <c r="Q15" s="99">
        <v>250626.84142466</v>
      </c>
      <c r="R15" s="99">
        <v>308669.00381773</v>
      </c>
      <c r="S15" s="99">
        <v>311817.74748887995</v>
      </c>
      <c r="T15" s="99">
        <v>333725.05432313</v>
      </c>
      <c r="U15" s="99">
        <v>327260.74167924002</v>
      </c>
      <c r="V15" s="99">
        <v>251813.62822373002</v>
      </c>
      <c r="W15" s="99">
        <v>209432.88612593999</v>
      </c>
      <c r="X15" s="142">
        <v>235561.16514002997</v>
      </c>
      <c r="Y15" s="142">
        <v>269518.88030001003</v>
      </c>
      <c r="Z15" s="142">
        <v>270766.90900456998</v>
      </c>
      <c r="AA15" s="142">
        <v>230508.43505808999</v>
      </c>
      <c r="AB15" s="142">
        <v>306087.24370307999</v>
      </c>
      <c r="AC15" s="175">
        <v>375647.88442434999</v>
      </c>
      <c r="AD15" s="26">
        <v>23466</v>
      </c>
      <c r="AE15" s="35" t="s">
        <v>64</v>
      </c>
    </row>
    <row r="16" spans="1:31" hidden="1" outlineLevel="1" x14ac:dyDescent="0.3">
      <c r="A16" s="36" t="s">
        <v>0</v>
      </c>
      <c r="B16" s="100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  <c r="Q16" s="101"/>
      <c r="R16" s="101"/>
      <c r="S16" s="101"/>
      <c r="T16" s="101"/>
      <c r="U16" s="101"/>
      <c r="V16" s="101"/>
      <c r="W16" s="101"/>
      <c r="X16" s="143"/>
      <c r="Y16" s="143"/>
      <c r="Z16" s="143"/>
      <c r="AA16" s="143"/>
      <c r="AB16" s="143"/>
      <c r="AC16" s="176"/>
      <c r="AD16" s="26"/>
      <c r="AE16" s="36" t="s">
        <v>0</v>
      </c>
    </row>
    <row r="17" spans="1:31" hidden="1" outlineLevel="1" x14ac:dyDescent="0.3">
      <c r="A17" s="36" t="s">
        <v>164</v>
      </c>
      <c r="B17" s="102">
        <v>-4570.959284999999</v>
      </c>
      <c r="C17" s="103">
        <v>-6636.1534129999982</v>
      </c>
      <c r="D17" s="103">
        <v>-7750.6335270000009</v>
      </c>
      <c r="E17" s="103">
        <v>-7627.5693590000001</v>
      </c>
      <c r="F17" s="103">
        <v>-2062.2610459999987</v>
      </c>
      <c r="G17" s="103">
        <v>-1788.777521999999</v>
      </c>
      <c r="H17" s="103">
        <v>1536.6510370000015</v>
      </c>
      <c r="I17" s="103">
        <v>12003.796575999997</v>
      </c>
      <c r="J17" s="103">
        <v>23576.298302000003</v>
      </c>
      <c r="K17" s="103">
        <v>32283.966741999993</v>
      </c>
      <c r="L17" s="103">
        <v>43721.595990000002</v>
      </c>
      <c r="M17" s="103">
        <v>45177.703888999997</v>
      </c>
      <c r="N17" s="103">
        <v>38498.297634999995</v>
      </c>
      <c r="O17" s="103">
        <v>23506.952459000011</v>
      </c>
      <c r="P17" s="103">
        <v>24790.315360000008</v>
      </c>
      <c r="Q17" s="103">
        <v>18357.937386049998</v>
      </c>
      <c r="R17" s="103">
        <v>27525.074203134984</v>
      </c>
      <c r="S17" s="103">
        <v>16908.38949508001</v>
      </c>
      <c r="T17" s="103">
        <v>368.97722708997935</v>
      </c>
      <c r="U17" s="103">
        <v>-6738.9437759249722</v>
      </c>
      <c r="V17" s="103">
        <v>17444.951648525006</v>
      </c>
      <c r="W17" s="103">
        <v>44543.606248159995</v>
      </c>
      <c r="X17" s="144">
        <v>57325.034678130003</v>
      </c>
      <c r="Y17" s="144">
        <v>43372.752328795003</v>
      </c>
      <c r="Z17" s="144">
        <v>26546.729332334984</v>
      </c>
      <c r="AA17" s="144">
        <v>32369.598361334993</v>
      </c>
      <c r="AB17" s="144">
        <v>36363.371834229998</v>
      </c>
      <c r="AC17" s="177">
        <v>44153.266368120021</v>
      </c>
      <c r="AD17" s="26">
        <v>23467</v>
      </c>
      <c r="AE17" s="36" t="s">
        <v>164</v>
      </c>
    </row>
    <row r="18" spans="1:31" hidden="1" outlineLevel="1" x14ac:dyDescent="0.3">
      <c r="A18" s="35" t="s">
        <v>165</v>
      </c>
      <c r="B18" s="98">
        <v>46416.148414000003</v>
      </c>
      <c r="C18" s="99">
        <v>47711.114157999997</v>
      </c>
      <c r="D18" s="99">
        <v>52787.328532</v>
      </c>
      <c r="E18" s="99">
        <v>51045.291549000009</v>
      </c>
      <c r="F18" s="99">
        <v>48197.279309999998</v>
      </c>
      <c r="G18" s="99">
        <v>55187.572648000001</v>
      </c>
      <c r="H18" s="99">
        <v>58105.671219000011</v>
      </c>
      <c r="I18" s="99">
        <v>60278.560128999998</v>
      </c>
      <c r="J18" s="99">
        <v>72883.461454000004</v>
      </c>
      <c r="K18" s="99">
        <v>96097.603409999996</v>
      </c>
      <c r="L18" s="99">
        <v>118413.811544</v>
      </c>
      <c r="M18" s="99">
        <v>137708.80075899998</v>
      </c>
      <c r="N18" s="99">
        <v>160540.246755</v>
      </c>
      <c r="O18" s="99">
        <v>198214.04008500002</v>
      </c>
      <c r="P18" s="99">
        <v>153525.26168300002</v>
      </c>
      <c r="Q18" s="99">
        <v>201197.08578117995</v>
      </c>
      <c r="R18" s="99">
        <v>255402.57491362497</v>
      </c>
      <c r="S18" s="99">
        <v>241982.43345516003</v>
      </c>
      <c r="T18" s="99">
        <v>241511.05647530998</v>
      </c>
      <c r="U18" s="99">
        <v>223971.30431949504</v>
      </c>
      <c r="V18" s="99">
        <v>189913.95704405499</v>
      </c>
      <c r="W18" s="99">
        <v>184266.80470639997</v>
      </c>
      <c r="X18" s="142">
        <v>218000.49358413002</v>
      </c>
      <c r="Y18" s="142">
        <v>239519.56868719502</v>
      </c>
      <c r="Z18" s="142">
        <v>225799.57837953506</v>
      </c>
      <c r="AA18" s="142">
        <v>210707.01347452501</v>
      </c>
      <c r="AB18" s="142">
        <v>284011.79674650996</v>
      </c>
      <c r="AC18" s="175">
        <v>340327.9639934501</v>
      </c>
      <c r="AD18" s="26">
        <v>23468</v>
      </c>
      <c r="AE18" s="35" t="s">
        <v>165</v>
      </c>
    </row>
    <row r="19" spans="1:31" hidden="1" outlineLevel="1" x14ac:dyDescent="0.3">
      <c r="A19" s="35" t="s">
        <v>166</v>
      </c>
      <c r="B19" s="98">
        <v>50987.107699000007</v>
      </c>
      <c r="C19" s="99">
        <v>54347.267571000004</v>
      </c>
      <c r="D19" s="99">
        <v>60537.962058999998</v>
      </c>
      <c r="E19" s="99">
        <v>58672.86090800001</v>
      </c>
      <c r="F19" s="99">
        <v>50259.540356000005</v>
      </c>
      <c r="G19" s="99">
        <v>56976.350169999998</v>
      </c>
      <c r="H19" s="99">
        <v>56569.020182</v>
      </c>
      <c r="I19" s="99">
        <v>48274.763553000004</v>
      </c>
      <c r="J19" s="99">
        <v>49307.163152000008</v>
      </c>
      <c r="K19" s="99">
        <v>63813.636668000006</v>
      </c>
      <c r="L19" s="99">
        <v>74692.215554000009</v>
      </c>
      <c r="M19" s="99">
        <v>92531.096869999994</v>
      </c>
      <c r="N19" s="99">
        <v>122041.94912</v>
      </c>
      <c r="O19" s="99">
        <v>174707.08762599999</v>
      </c>
      <c r="P19" s="99">
        <v>128734.946323</v>
      </c>
      <c r="Q19" s="99">
        <v>182839.14839513</v>
      </c>
      <c r="R19" s="99">
        <v>227877.50071048999</v>
      </c>
      <c r="S19" s="99">
        <v>225074.04396007999</v>
      </c>
      <c r="T19" s="99">
        <v>241142.07924821996</v>
      </c>
      <c r="U19" s="99">
        <v>230710.24809542001</v>
      </c>
      <c r="V19" s="99">
        <v>172469.00539553002</v>
      </c>
      <c r="W19" s="99">
        <v>139723.19845823999</v>
      </c>
      <c r="X19" s="142">
        <v>160675.45890600001</v>
      </c>
      <c r="Y19" s="142">
        <v>196146.81635839998</v>
      </c>
      <c r="Z19" s="142">
        <v>199252.84904719997</v>
      </c>
      <c r="AA19" s="142">
        <v>178337.41511318999</v>
      </c>
      <c r="AB19" s="142">
        <v>247648.42491228002</v>
      </c>
      <c r="AC19" s="175">
        <v>296174.69762532995</v>
      </c>
      <c r="AD19" s="26">
        <v>23469</v>
      </c>
      <c r="AE19" s="35" t="s">
        <v>166</v>
      </c>
    </row>
    <row r="20" spans="1:31" hidden="1" outlineLevel="1" x14ac:dyDescent="0.3">
      <c r="A20" s="37" t="s">
        <v>187</v>
      </c>
      <c r="B20" s="98">
        <v>-4480.8252849999981</v>
      </c>
      <c r="C20" s="99">
        <v>-6600.5394129999959</v>
      </c>
      <c r="D20" s="99">
        <v>-7590.4665270000005</v>
      </c>
      <c r="E20" s="99">
        <v>-7596.2573589999984</v>
      </c>
      <c r="F20" s="99">
        <v>-2661.2510459999985</v>
      </c>
      <c r="G20" s="99">
        <v>-2168.9327899999976</v>
      </c>
      <c r="H20" s="99">
        <v>1223.6084380000007</v>
      </c>
      <c r="I20" s="99">
        <v>11666.683438999997</v>
      </c>
      <c r="J20" s="99">
        <v>23340.838924000003</v>
      </c>
      <c r="K20" s="99">
        <v>32105.892259999993</v>
      </c>
      <c r="L20" s="99">
        <v>43541.867970000007</v>
      </c>
      <c r="M20" s="99">
        <v>44518.667739999997</v>
      </c>
      <c r="N20" s="99">
        <v>37689.473424999996</v>
      </c>
      <c r="O20" s="99">
        <v>22040.094668000009</v>
      </c>
      <c r="P20" s="99">
        <v>22776.107060000006</v>
      </c>
      <c r="Q20" s="99">
        <v>16461.63609679</v>
      </c>
      <c r="R20" s="99">
        <v>25123.049501164998</v>
      </c>
      <c r="S20" s="99">
        <v>14156.478823410001</v>
      </c>
      <c r="T20" s="99">
        <v>-2390.035741250003</v>
      </c>
      <c r="U20" s="99">
        <v>-9148.2281537849976</v>
      </c>
      <c r="V20" s="99">
        <v>15021.587417684994</v>
      </c>
      <c r="W20" s="99">
        <v>41542.983491360006</v>
      </c>
      <c r="X20" s="142">
        <v>54426.036020930005</v>
      </c>
      <c r="Y20" s="142">
        <v>40478.704205224996</v>
      </c>
      <c r="Z20" s="142">
        <v>22860.109972234997</v>
      </c>
      <c r="AA20" s="142">
        <v>27445.811901595</v>
      </c>
      <c r="AB20" s="142">
        <v>31012.988393939999</v>
      </c>
      <c r="AC20" s="175">
        <v>39163.011536570004</v>
      </c>
      <c r="AD20" s="26">
        <v>23470</v>
      </c>
      <c r="AE20" s="37" t="s">
        <v>187</v>
      </c>
    </row>
    <row r="21" spans="1:31" hidden="1" outlineLevel="1" x14ac:dyDescent="0.3">
      <c r="A21" s="38" t="s">
        <v>188</v>
      </c>
      <c r="B21" s="98">
        <v>46506.282414000001</v>
      </c>
      <c r="C21" s="99">
        <v>47746.728158000005</v>
      </c>
      <c r="D21" s="99">
        <v>52947.495532000001</v>
      </c>
      <c r="E21" s="99">
        <v>51076.603548999999</v>
      </c>
      <c r="F21" s="99">
        <v>47598.185310000008</v>
      </c>
      <c r="G21" s="99">
        <v>54617.799380000004</v>
      </c>
      <c r="H21" s="99">
        <v>57792.553001</v>
      </c>
      <c r="I21" s="99">
        <v>59941.338053999993</v>
      </c>
      <c r="J21" s="99">
        <v>72647.907703000004</v>
      </c>
      <c r="K21" s="99">
        <v>95919.371171999985</v>
      </c>
      <c r="L21" s="99">
        <v>118233.99099099998</v>
      </c>
      <c r="M21" s="99">
        <v>137049.56330000001</v>
      </c>
      <c r="N21" s="99">
        <v>159731.06181499999</v>
      </c>
      <c r="O21" s="99">
        <v>196746.34594000003</v>
      </c>
      <c r="P21" s="99">
        <v>151510.07328300003</v>
      </c>
      <c r="Q21" s="99">
        <v>199298.53269391996</v>
      </c>
      <c r="R21" s="99">
        <v>252996.849700655</v>
      </c>
      <c r="S21" s="99">
        <v>239226.62118949002</v>
      </c>
      <c r="T21" s="99">
        <v>238747.88508797</v>
      </c>
      <c r="U21" s="99">
        <v>221557.81431463503</v>
      </c>
      <c r="V21" s="99">
        <v>187487.51699021502</v>
      </c>
      <c r="W21" s="99">
        <v>181262.69117159999</v>
      </c>
      <c r="X21" s="142">
        <v>215097.51361293002</v>
      </c>
      <c r="Y21" s="142">
        <v>236620.203961625</v>
      </c>
      <c r="Z21" s="142">
        <v>222102.387431435</v>
      </c>
      <c r="AA21" s="142">
        <v>205779.09935878497</v>
      </c>
      <c r="AB21" s="142">
        <v>278656.61890222004</v>
      </c>
      <c r="AC21" s="175">
        <v>335333.65048990003</v>
      </c>
      <c r="AD21" s="26">
        <v>23471</v>
      </c>
      <c r="AE21" s="38" t="s">
        <v>188</v>
      </c>
    </row>
    <row r="22" spans="1:31" hidden="1" outlineLevel="1" x14ac:dyDescent="0.3">
      <c r="A22" s="38" t="s">
        <v>189</v>
      </c>
      <c r="B22" s="98">
        <v>50987.107699000007</v>
      </c>
      <c r="C22" s="99">
        <v>54347.267571000004</v>
      </c>
      <c r="D22" s="99">
        <v>60537.962058999998</v>
      </c>
      <c r="E22" s="99">
        <v>58672.86090800001</v>
      </c>
      <c r="F22" s="99">
        <v>50259.436355999998</v>
      </c>
      <c r="G22" s="99">
        <v>56786.732170000003</v>
      </c>
      <c r="H22" s="99">
        <v>56568.94456299999</v>
      </c>
      <c r="I22" s="99">
        <v>48274.654614999999</v>
      </c>
      <c r="J22" s="99">
        <v>49307.068778999994</v>
      </c>
      <c r="K22" s="99">
        <v>63813.478911999991</v>
      </c>
      <c r="L22" s="99">
        <v>74692.123020999992</v>
      </c>
      <c r="M22" s="99">
        <v>92530.89555999999</v>
      </c>
      <c r="N22" s="99">
        <v>122041.58839</v>
      </c>
      <c r="O22" s="99">
        <v>174706.25127199999</v>
      </c>
      <c r="P22" s="99">
        <v>128733.966223</v>
      </c>
      <c r="Q22" s="99">
        <v>182836.89659712996</v>
      </c>
      <c r="R22" s="99">
        <v>227873.80019948998</v>
      </c>
      <c r="S22" s="99">
        <v>225070.14236607999</v>
      </c>
      <c r="T22" s="99">
        <v>241137.92082922003</v>
      </c>
      <c r="U22" s="99">
        <v>230706.04246842</v>
      </c>
      <c r="V22" s="99">
        <v>172465.92957253</v>
      </c>
      <c r="W22" s="99">
        <v>139719.70768024001</v>
      </c>
      <c r="X22" s="142">
        <v>160671.47759199998</v>
      </c>
      <c r="Y22" s="142">
        <v>196141.49975639998</v>
      </c>
      <c r="Z22" s="142">
        <v>199242.27745919998</v>
      </c>
      <c r="AA22" s="142">
        <v>178333.28745719005</v>
      </c>
      <c r="AB22" s="142">
        <v>247643.63050828001</v>
      </c>
      <c r="AC22" s="175">
        <v>296170.63895333</v>
      </c>
      <c r="AD22" s="26">
        <v>23472</v>
      </c>
      <c r="AE22" s="38" t="s">
        <v>189</v>
      </c>
    </row>
    <row r="23" spans="1:31" hidden="1" outlineLevel="1" x14ac:dyDescent="0.3">
      <c r="A23" s="37" t="s">
        <v>196</v>
      </c>
      <c r="B23" s="98">
        <v>-90.134000000000015</v>
      </c>
      <c r="C23" s="99">
        <v>-35.613999999999997</v>
      </c>
      <c r="D23" s="99">
        <v>-160.167</v>
      </c>
      <c r="E23" s="99">
        <v>-31.312000000000012</v>
      </c>
      <c r="F23" s="99">
        <v>251.36999999999998</v>
      </c>
      <c r="G23" s="99">
        <v>194.41299999999998</v>
      </c>
      <c r="H23" s="99">
        <v>-22.552</v>
      </c>
      <c r="I23" s="99">
        <v>-11.931000000000001</v>
      </c>
      <c r="J23" s="99">
        <v>-91.566000000000003</v>
      </c>
      <c r="K23" s="99">
        <v>-234.58099999999999</v>
      </c>
      <c r="L23" s="99">
        <v>-279.04500000000002</v>
      </c>
      <c r="M23" s="99">
        <v>0.70399999999998641</v>
      </c>
      <c r="N23" s="99">
        <v>18.364000000000004</v>
      </c>
      <c r="O23" s="99">
        <v>435.18200000000002</v>
      </c>
      <c r="P23" s="99">
        <v>614.68129999999996</v>
      </c>
      <c r="Q23" s="99">
        <v>96.601662259999998</v>
      </c>
      <c r="R23" s="99">
        <v>81.429606970000009</v>
      </c>
      <c r="S23" s="99">
        <v>91.831508670000019</v>
      </c>
      <c r="T23" s="99">
        <v>95.630177340000017</v>
      </c>
      <c r="U23" s="99">
        <v>90.881797859999992</v>
      </c>
      <c r="V23" s="99">
        <v>102.08833884000001</v>
      </c>
      <c r="W23" s="99">
        <v>111.08357080000002</v>
      </c>
      <c r="X23" s="142">
        <v>102.56424419999999</v>
      </c>
      <c r="Y23" s="142">
        <v>86.633306570000002</v>
      </c>
      <c r="Z23" s="142">
        <v>38.725925099999998</v>
      </c>
      <c r="AA23" s="142">
        <v>24.441406740000001</v>
      </c>
      <c r="AB23" s="142">
        <v>60.920616290000005</v>
      </c>
      <c r="AC23" s="175">
        <v>86.700942549999994</v>
      </c>
      <c r="AD23" s="26">
        <v>23473</v>
      </c>
      <c r="AE23" s="37" t="s">
        <v>196</v>
      </c>
    </row>
    <row r="24" spans="1:31" hidden="1" outlineLevel="1" x14ac:dyDescent="0.3">
      <c r="A24" s="38" t="s">
        <v>197</v>
      </c>
      <c r="B24" s="98">
        <v>321.27199999999999</v>
      </c>
      <c r="C24" s="99">
        <v>360.73299999999995</v>
      </c>
      <c r="D24" s="99">
        <v>324.45400000000006</v>
      </c>
      <c r="E24" s="99">
        <v>407.82599999999991</v>
      </c>
      <c r="F24" s="99">
        <v>626.26700000000005</v>
      </c>
      <c r="G24" s="99">
        <v>589.34299999999996</v>
      </c>
      <c r="H24" s="99">
        <v>413.47199999999998</v>
      </c>
      <c r="I24" s="99">
        <v>421.22399999999999</v>
      </c>
      <c r="J24" s="99">
        <v>388.86600000000004</v>
      </c>
      <c r="K24" s="99">
        <v>378.50799999999998</v>
      </c>
      <c r="L24" s="99">
        <v>605.88400000000001</v>
      </c>
      <c r="M24" s="99">
        <v>967.38000000000011</v>
      </c>
      <c r="N24" s="99">
        <v>955.87000000000012</v>
      </c>
      <c r="O24" s="99">
        <v>1360.9390000000001</v>
      </c>
      <c r="P24" s="99">
        <v>1442.9389999999999</v>
      </c>
      <c r="Q24" s="99">
        <v>465.44769281000009</v>
      </c>
      <c r="R24" s="99">
        <v>639.28370909</v>
      </c>
      <c r="S24" s="99">
        <v>565.08609644000001</v>
      </c>
      <c r="T24" s="99">
        <v>412.08000596999995</v>
      </c>
      <c r="U24" s="99">
        <v>354.65580456999999</v>
      </c>
      <c r="V24" s="99">
        <v>304.46759802000003</v>
      </c>
      <c r="W24" s="99">
        <v>331.38678734000007</v>
      </c>
      <c r="X24" s="142">
        <v>314.40344854</v>
      </c>
      <c r="Y24" s="142">
        <v>265.00128759</v>
      </c>
      <c r="Z24" s="142">
        <v>200.14977074999999</v>
      </c>
      <c r="AA24" s="142">
        <v>225.77030225000001</v>
      </c>
      <c r="AB24" s="142">
        <v>209.62491418000005</v>
      </c>
      <c r="AC24" s="175">
        <v>255.84071142000002</v>
      </c>
      <c r="AD24" s="26">
        <v>23474</v>
      </c>
      <c r="AE24" s="38" t="s">
        <v>197</v>
      </c>
    </row>
    <row r="25" spans="1:31" hidden="1" outlineLevel="1" x14ac:dyDescent="0.3">
      <c r="A25" s="38" t="s">
        <v>198</v>
      </c>
      <c r="B25" s="98">
        <v>-411.40600000000001</v>
      </c>
      <c r="C25" s="99">
        <v>-396.34700000000004</v>
      </c>
      <c r="D25" s="99">
        <v>-484.62100000000009</v>
      </c>
      <c r="E25" s="99">
        <v>-439.13800000000003</v>
      </c>
      <c r="F25" s="99">
        <v>-374.89699999999999</v>
      </c>
      <c r="G25" s="99">
        <v>-394.93</v>
      </c>
      <c r="H25" s="99">
        <v>-436.02400000000006</v>
      </c>
      <c r="I25" s="99">
        <v>-433.15499999999997</v>
      </c>
      <c r="J25" s="99">
        <v>-480.43200000000002</v>
      </c>
      <c r="K25" s="99">
        <v>-613.08899999999994</v>
      </c>
      <c r="L25" s="99">
        <v>-884.92900000000009</v>
      </c>
      <c r="M25" s="99">
        <v>-966.67600000000004</v>
      </c>
      <c r="N25" s="99">
        <v>-937.50600000000009</v>
      </c>
      <c r="O25" s="99">
        <v>-925.75699999999995</v>
      </c>
      <c r="P25" s="99">
        <v>-828.25770000000011</v>
      </c>
      <c r="Q25" s="99">
        <v>-368.84603055000002</v>
      </c>
      <c r="R25" s="99">
        <v>-557.85410211999999</v>
      </c>
      <c r="S25" s="99">
        <v>-473.25458776999994</v>
      </c>
      <c r="T25" s="99">
        <v>-316.44982862999996</v>
      </c>
      <c r="U25" s="99">
        <v>-263.77400670999998</v>
      </c>
      <c r="V25" s="99">
        <v>-202.37925918000002</v>
      </c>
      <c r="W25" s="99">
        <v>-220.30321653999999</v>
      </c>
      <c r="X25" s="142">
        <v>-211.83920434000001</v>
      </c>
      <c r="Y25" s="142">
        <v>-178.36798101999997</v>
      </c>
      <c r="Z25" s="142">
        <v>-161.42384564999998</v>
      </c>
      <c r="AA25" s="142">
        <v>-201.32889551</v>
      </c>
      <c r="AB25" s="142">
        <v>-148.70429788999999</v>
      </c>
      <c r="AC25" s="175">
        <v>-169.13976886999998</v>
      </c>
      <c r="AD25" s="26">
        <v>23475</v>
      </c>
      <c r="AE25" s="38" t="s">
        <v>198</v>
      </c>
    </row>
    <row r="26" spans="1:31" hidden="1" outlineLevel="1" x14ac:dyDescent="0.3">
      <c r="A26" s="37" t="s">
        <v>190</v>
      </c>
      <c r="B26" s="98">
        <v>0</v>
      </c>
      <c r="C26" s="99">
        <v>0</v>
      </c>
      <c r="D26" s="99">
        <v>0</v>
      </c>
      <c r="E26" s="99">
        <v>0</v>
      </c>
      <c r="F26" s="99">
        <v>347.62</v>
      </c>
      <c r="G26" s="99">
        <v>185.742268</v>
      </c>
      <c r="H26" s="99">
        <v>335.59459900000002</v>
      </c>
      <c r="I26" s="99">
        <v>349.04413700000003</v>
      </c>
      <c r="J26" s="99">
        <v>327.02537800000005</v>
      </c>
      <c r="K26" s="99">
        <v>412.65548200000001</v>
      </c>
      <c r="L26" s="99">
        <v>458.77302000000003</v>
      </c>
      <c r="M26" s="99">
        <v>658.33214899999996</v>
      </c>
      <c r="N26" s="99">
        <v>790.46021000000007</v>
      </c>
      <c r="O26" s="99">
        <v>1031.6757909999999</v>
      </c>
      <c r="P26" s="99">
        <v>1399.527</v>
      </c>
      <c r="Q26" s="99">
        <v>1799.6996269999995</v>
      </c>
      <c r="R26" s="99">
        <v>2320.5950950000001</v>
      </c>
      <c r="S26" s="99">
        <v>2660.0791630000003</v>
      </c>
      <c r="T26" s="99">
        <v>2663.382791</v>
      </c>
      <c r="U26" s="99">
        <v>2318.4025799999999</v>
      </c>
      <c r="V26" s="99">
        <v>2321.2758920000001</v>
      </c>
      <c r="W26" s="99">
        <v>2889.539186</v>
      </c>
      <c r="X26" s="142">
        <v>2796.4344129999999</v>
      </c>
      <c r="Y26" s="142">
        <v>2807.4148170000003</v>
      </c>
      <c r="Z26" s="142">
        <v>3647.8934350000004</v>
      </c>
      <c r="AA26" s="142">
        <v>4899.3450529999991</v>
      </c>
      <c r="AB26" s="142">
        <v>5289.4628240000002</v>
      </c>
      <c r="AC26" s="175">
        <v>4903.5538890000007</v>
      </c>
      <c r="AD26" s="26">
        <v>23476</v>
      </c>
      <c r="AE26" s="37" t="s">
        <v>190</v>
      </c>
    </row>
    <row r="27" spans="1:31" hidden="1" outlineLevel="1" x14ac:dyDescent="0.3">
      <c r="A27" s="38" t="s">
        <v>191</v>
      </c>
      <c r="B27" s="98">
        <v>0</v>
      </c>
      <c r="C27" s="99">
        <v>0</v>
      </c>
      <c r="D27" s="99">
        <v>0</v>
      </c>
      <c r="E27" s="99">
        <v>0</v>
      </c>
      <c r="F27" s="99">
        <v>347.72399999999999</v>
      </c>
      <c r="G27" s="99">
        <v>375.36026800000002</v>
      </c>
      <c r="H27" s="99">
        <v>335.67021800000003</v>
      </c>
      <c r="I27" s="99">
        <v>349.153075</v>
      </c>
      <c r="J27" s="99">
        <v>327.11975099999995</v>
      </c>
      <c r="K27" s="99">
        <v>412.81323800000001</v>
      </c>
      <c r="L27" s="99">
        <v>458.86555300000003</v>
      </c>
      <c r="M27" s="99">
        <v>658.53345899999999</v>
      </c>
      <c r="N27" s="99">
        <v>790.82094000000006</v>
      </c>
      <c r="O27" s="99">
        <v>1032.5121450000001</v>
      </c>
      <c r="P27" s="99">
        <v>1400.5070999999998</v>
      </c>
      <c r="Q27" s="99">
        <v>1801.9514249999997</v>
      </c>
      <c r="R27" s="99">
        <v>2324.2956060000001</v>
      </c>
      <c r="S27" s="99">
        <v>2663.9807570000003</v>
      </c>
      <c r="T27" s="99">
        <v>2667.5412100000003</v>
      </c>
      <c r="U27" s="99">
        <v>2322.6082070000002</v>
      </c>
      <c r="V27" s="99">
        <v>2324.3517150000002</v>
      </c>
      <c r="W27" s="99">
        <v>2893.0299639999998</v>
      </c>
      <c r="X27" s="142">
        <v>2800.4157269999996</v>
      </c>
      <c r="Y27" s="142">
        <v>2812.7314189999997</v>
      </c>
      <c r="Z27" s="142">
        <v>3658.4650230000007</v>
      </c>
      <c r="AA27" s="142">
        <v>4903.4727090000006</v>
      </c>
      <c r="AB27" s="142">
        <v>5294.2572279999995</v>
      </c>
      <c r="AC27" s="175">
        <v>4907.6125609999999</v>
      </c>
      <c r="AD27" s="26">
        <v>23477</v>
      </c>
      <c r="AE27" s="38" t="s">
        <v>191</v>
      </c>
    </row>
    <row r="28" spans="1:31" hidden="1" outlineLevel="1" x14ac:dyDescent="0.3">
      <c r="A28" s="38" t="s">
        <v>192</v>
      </c>
      <c r="B28" s="98">
        <v>0</v>
      </c>
      <c r="C28" s="99">
        <v>0</v>
      </c>
      <c r="D28" s="99">
        <v>0</v>
      </c>
      <c r="E28" s="99">
        <v>0</v>
      </c>
      <c r="F28" s="99">
        <v>0.10400000000000001</v>
      </c>
      <c r="G28" s="99">
        <v>189.61799999999999</v>
      </c>
      <c r="H28" s="99">
        <v>7.5618999999999992E-2</v>
      </c>
      <c r="I28" s="99">
        <v>0.10893799999999999</v>
      </c>
      <c r="J28" s="99">
        <v>9.4372999999999985E-2</v>
      </c>
      <c r="K28" s="99">
        <v>0.15775600000000001</v>
      </c>
      <c r="L28" s="99">
        <v>9.2533000000000004E-2</v>
      </c>
      <c r="M28" s="99">
        <v>0.20131000000000002</v>
      </c>
      <c r="N28" s="99">
        <v>0.36073</v>
      </c>
      <c r="O28" s="99">
        <v>0.83635400000000004</v>
      </c>
      <c r="P28" s="99">
        <v>0.98009999999999997</v>
      </c>
      <c r="Q28" s="99">
        <v>2.2517980000000004</v>
      </c>
      <c r="R28" s="99">
        <v>3.7005110000000005</v>
      </c>
      <c r="S28" s="99">
        <v>3.9015940000000007</v>
      </c>
      <c r="T28" s="99">
        <v>4.1584189999999994</v>
      </c>
      <c r="U28" s="99">
        <v>4.2056269999999998</v>
      </c>
      <c r="V28" s="99">
        <v>3.0758230000000002</v>
      </c>
      <c r="W28" s="99">
        <v>3.4907779999999997</v>
      </c>
      <c r="X28" s="142">
        <v>3.9813139999999994</v>
      </c>
      <c r="Y28" s="142">
        <v>5.3166020000000005</v>
      </c>
      <c r="Z28" s="142">
        <v>10.571588000000002</v>
      </c>
      <c r="AA28" s="142">
        <v>4.127656</v>
      </c>
      <c r="AB28" s="142">
        <v>4.7944040000000001</v>
      </c>
      <c r="AC28" s="175">
        <v>4.0586719999999996</v>
      </c>
      <c r="AD28" s="26">
        <v>23478</v>
      </c>
      <c r="AE28" s="38" t="s">
        <v>192</v>
      </c>
    </row>
    <row r="29" spans="1:31" hidden="1" outlineLevel="1" x14ac:dyDescent="0.3">
      <c r="A29" s="35"/>
      <c r="B29" s="104"/>
      <c r="C29" s="105"/>
      <c r="D29" s="105"/>
      <c r="E29" s="105"/>
      <c r="F29" s="105"/>
      <c r="G29" s="105"/>
      <c r="H29" s="105"/>
      <c r="I29" s="105"/>
      <c r="J29" s="105"/>
      <c r="K29" s="105"/>
      <c r="L29" s="105"/>
      <c r="M29" s="105"/>
      <c r="N29" s="105"/>
      <c r="O29" s="105"/>
      <c r="P29" s="105"/>
      <c r="Q29" s="105"/>
      <c r="R29" s="105"/>
      <c r="S29" s="105"/>
      <c r="T29" s="105"/>
      <c r="U29" s="105"/>
      <c r="V29" s="105"/>
      <c r="W29" s="105"/>
      <c r="X29" s="145"/>
      <c r="Y29" s="145"/>
      <c r="Z29" s="145"/>
      <c r="AA29" s="145"/>
      <c r="AB29" s="145"/>
      <c r="AC29" s="178"/>
      <c r="AD29" s="26"/>
      <c r="AE29" s="35"/>
    </row>
    <row r="30" spans="1:31" hidden="1" outlineLevel="1" x14ac:dyDescent="0.3">
      <c r="A30" s="36" t="s">
        <v>19</v>
      </c>
      <c r="B30" s="102">
        <v>-7016.7410027900005</v>
      </c>
      <c r="C30" s="103">
        <v>-8279.0193608784994</v>
      </c>
      <c r="D30" s="103">
        <v>-11629.961171576284</v>
      </c>
      <c r="E30" s="103">
        <v>-10983.176673742688</v>
      </c>
      <c r="F30" s="103">
        <v>-7929.6741853103576</v>
      </c>
      <c r="G30" s="103">
        <v>-8781.8310880642512</v>
      </c>
      <c r="H30" s="103">
        <v>-8757.0845523062017</v>
      </c>
      <c r="I30" s="103">
        <v>-6082.619127307471</v>
      </c>
      <c r="J30" s="103">
        <v>-6114.6796963840397</v>
      </c>
      <c r="K30" s="103">
        <v>-6454.4557849345529</v>
      </c>
      <c r="L30" s="103">
        <v>-10047.366773588483</v>
      </c>
      <c r="M30" s="103">
        <v>-11725.19006606404</v>
      </c>
      <c r="N30" s="103">
        <v>-16281.043459298344</v>
      </c>
      <c r="O30" s="103">
        <v>-21526.867947132123</v>
      </c>
      <c r="P30" s="103">
        <v>-22473.666193712117</v>
      </c>
      <c r="Q30" s="103">
        <v>-37726.844341879994</v>
      </c>
      <c r="R30" s="103">
        <v>-44354.782777709996</v>
      </c>
      <c r="S30" s="103">
        <v>-48548.025300030014</v>
      </c>
      <c r="T30" s="103">
        <v>-54952.339295470003</v>
      </c>
      <c r="U30" s="103">
        <v>-57052.563725649998</v>
      </c>
      <c r="V30" s="103">
        <v>-45669.878586969993</v>
      </c>
      <c r="W30" s="103">
        <v>-36655.886990669998</v>
      </c>
      <c r="X30" s="144">
        <v>-41628.279010979997</v>
      </c>
      <c r="Y30" s="144">
        <v>-39327.650583740004</v>
      </c>
      <c r="Z30" s="144">
        <v>-38480.940705579997</v>
      </c>
      <c r="AA30" s="144">
        <v>-24657.08777238</v>
      </c>
      <c r="AB30" s="144">
        <v>-26956.99589161</v>
      </c>
      <c r="AC30" s="177">
        <v>-40018.050702</v>
      </c>
      <c r="AD30" s="26">
        <v>23479</v>
      </c>
      <c r="AE30" s="36" t="s">
        <v>19</v>
      </c>
    </row>
    <row r="31" spans="1:31" hidden="1" outlineLevel="1" x14ac:dyDescent="0.3">
      <c r="A31" s="35" t="s">
        <v>65</v>
      </c>
      <c r="B31" s="98">
        <v>4588.4883958199998</v>
      </c>
      <c r="C31" s="99">
        <v>4627.8320846079005</v>
      </c>
      <c r="D31" s="99">
        <v>6170.2297388937122</v>
      </c>
      <c r="E31" s="99">
        <v>7192.7343323573132</v>
      </c>
      <c r="F31" s="99">
        <v>6297.7222495396445</v>
      </c>
      <c r="G31" s="99">
        <v>8396.3285251357484</v>
      </c>
      <c r="H31" s="99">
        <v>8555.9641649758833</v>
      </c>
      <c r="I31" s="99">
        <v>8711.8694795368829</v>
      </c>
      <c r="J31" s="99">
        <v>9578.042993161549</v>
      </c>
      <c r="K31" s="99">
        <v>11548.779176862537</v>
      </c>
      <c r="L31" s="99">
        <v>14762.690788119084</v>
      </c>
      <c r="M31" s="99">
        <v>17730.530324521555</v>
      </c>
      <c r="N31" s="99">
        <v>21824.000137161143</v>
      </c>
      <c r="O31" s="99">
        <v>27985.433880405806</v>
      </c>
      <c r="P31" s="99">
        <v>25195.308258557874</v>
      </c>
      <c r="Q31" s="99">
        <v>30060.848687649999</v>
      </c>
      <c r="R31" s="99">
        <v>36436.720329529999</v>
      </c>
      <c r="S31" s="99">
        <v>38195.678228769997</v>
      </c>
      <c r="T31" s="99">
        <v>37630.635779439996</v>
      </c>
      <c r="U31" s="99">
        <v>39497.929858170006</v>
      </c>
      <c r="V31" s="99">
        <v>33674.744241230001</v>
      </c>
      <c r="W31" s="99">
        <v>33053.800677030005</v>
      </c>
      <c r="X31" s="142">
        <v>33257.427223050006</v>
      </c>
      <c r="Y31" s="142">
        <v>34044.413357869998</v>
      </c>
      <c r="Z31" s="142">
        <v>33033.119251789998</v>
      </c>
      <c r="AA31" s="142">
        <v>27513.932172519995</v>
      </c>
      <c r="AB31" s="142">
        <v>31481.82289919</v>
      </c>
      <c r="AC31" s="175">
        <v>39455.136097020004</v>
      </c>
      <c r="AD31" s="26">
        <v>23480</v>
      </c>
      <c r="AE31" s="35" t="s">
        <v>65</v>
      </c>
    </row>
    <row r="32" spans="1:31" hidden="1" outlineLevel="1" x14ac:dyDescent="0.3">
      <c r="A32" s="35" t="s">
        <v>66</v>
      </c>
      <c r="B32" s="98">
        <v>11605.229398609999</v>
      </c>
      <c r="C32" s="99">
        <v>12906.851445486402</v>
      </c>
      <c r="D32" s="99">
        <v>17800.190910470003</v>
      </c>
      <c r="E32" s="99">
        <v>18175.911006100003</v>
      </c>
      <c r="F32" s="99">
        <v>14227.396434850001</v>
      </c>
      <c r="G32" s="99">
        <v>17178.159613199998</v>
      </c>
      <c r="H32" s="99">
        <v>17313.048717282083</v>
      </c>
      <c r="I32" s="99">
        <v>14794.488606844357</v>
      </c>
      <c r="J32" s="99">
        <v>15692.722689545586</v>
      </c>
      <c r="K32" s="99">
        <v>18003.234961797098</v>
      </c>
      <c r="L32" s="99">
        <v>24810.057561707566</v>
      </c>
      <c r="M32" s="99">
        <v>29455.720390585593</v>
      </c>
      <c r="N32" s="99">
        <v>38105.043596459487</v>
      </c>
      <c r="O32" s="99">
        <v>49512.301827537929</v>
      </c>
      <c r="P32" s="99">
        <v>47668.974452269998</v>
      </c>
      <c r="Q32" s="99">
        <v>67787.693029529997</v>
      </c>
      <c r="R32" s="99">
        <v>80791.503107239987</v>
      </c>
      <c r="S32" s="99">
        <v>86743.703528800004</v>
      </c>
      <c r="T32" s="99">
        <v>92582.975074910006</v>
      </c>
      <c r="U32" s="99">
        <v>96550.493583819989</v>
      </c>
      <c r="V32" s="99">
        <v>79344.622828199994</v>
      </c>
      <c r="W32" s="99">
        <v>69709.687667699996</v>
      </c>
      <c r="X32" s="142">
        <v>74885.706234030004</v>
      </c>
      <c r="Y32" s="142">
        <v>73372.063941610002</v>
      </c>
      <c r="Z32" s="142">
        <v>71514.059957370002</v>
      </c>
      <c r="AA32" s="142">
        <v>52171.019944899999</v>
      </c>
      <c r="AB32" s="142">
        <v>58438.818790799996</v>
      </c>
      <c r="AC32" s="175">
        <v>79473.186799019997</v>
      </c>
      <c r="AD32" s="26">
        <v>23481</v>
      </c>
      <c r="AE32" s="35" t="s">
        <v>66</v>
      </c>
    </row>
    <row r="33" spans="1:31" hidden="1" outlineLevel="1" x14ac:dyDescent="0.3">
      <c r="A33" s="36" t="s">
        <v>167</v>
      </c>
      <c r="B33" s="102">
        <v>0</v>
      </c>
      <c r="C33" s="103">
        <v>0</v>
      </c>
      <c r="D33" s="103">
        <v>0</v>
      </c>
      <c r="E33" s="103">
        <v>0</v>
      </c>
      <c r="F33" s="103">
        <v>0</v>
      </c>
      <c r="G33" s="103">
        <v>0</v>
      </c>
      <c r="H33" s="103">
        <v>0</v>
      </c>
      <c r="I33" s="103">
        <v>0</v>
      </c>
      <c r="J33" s="103">
        <v>0</v>
      </c>
      <c r="K33" s="103">
        <v>0</v>
      </c>
      <c r="L33" s="103">
        <v>0</v>
      </c>
      <c r="M33" s="103">
        <v>0</v>
      </c>
      <c r="N33" s="103">
        <v>0</v>
      </c>
      <c r="O33" s="103">
        <v>0</v>
      </c>
      <c r="P33" s="103">
        <v>0</v>
      </c>
      <c r="Q33" s="103">
        <v>0</v>
      </c>
      <c r="R33" s="103">
        <v>0</v>
      </c>
      <c r="S33" s="103">
        <v>0</v>
      </c>
      <c r="T33" s="103">
        <v>0</v>
      </c>
      <c r="U33" s="103">
        <v>14.37014014</v>
      </c>
      <c r="V33" s="103">
        <v>-1.6141562899999997</v>
      </c>
      <c r="W33" s="103">
        <v>1.4500971600000003</v>
      </c>
      <c r="X33" s="144">
        <v>5.1764071400000002</v>
      </c>
      <c r="Y33" s="144">
        <v>2.69436667</v>
      </c>
      <c r="Z33" s="144">
        <v>17.146812950000001</v>
      </c>
      <c r="AA33" s="144">
        <v>9.270517670000002</v>
      </c>
      <c r="AB33" s="144">
        <v>1.9355044199999998</v>
      </c>
      <c r="AC33" s="177">
        <v>2.8642044699999998</v>
      </c>
      <c r="AD33" s="26">
        <v>23482</v>
      </c>
      <c r="AE33" s="36" t="s">
        <v>167</v>
      </c>
    </row>
    <row r="34" spans="1:31" hidden="1" outlineLevel="1" x14ac:dyDescent="0.3">
      <c r="A34" s="35" t="s">
        <v>67</v>
      </c>
      <c r="B34" s="98">
        <v>0</v>
      </c>
      <c r="C34" s="99">
        <v>0</v>
      </c>
      <c r="D34" s="99">
        <v>0</v>
      </c>
      <c r="E34" s="99">
        <v>0</v>
      </c>
      <c r="F34" s="99">
        <v>0</v>
      </c>
      <c r="G34" s="99">
        <v>0</v>
      </c>
      <c r="H34" s="99">
        <v>0</v>
      </c>
      <c r="I34" s="99">
        <v>0</v>
      </c>
      <c r="J34" s="99">
        <v>0</v>
      </c>
      <c r="K34" s="99">
        <v>0</v>
      </c>
      <c r="L34" s="99">
        <v>0</v>
      </c>
      <c r="M34" s="99">
        <v>0</v>
      </c>
      <c r="N34" s="99">
        <v>0</v>
      </c>
      <c r="O34" s="99">
        <v>0</v>
      </c>
      <c r="P34" s="99">
        <v>0</v>
      </c>
      <c r="Q34" s="99">
        <v>0</v>
      </c>
      <c r="R34" s="99">
        <v>0</v>
      </c>
      <c r="S34" s="99">
        <v>0</v>
      </c>
      <c r="T34" s="99">
        <v>0</v>
      </c>
      <c r="U34" s="99">
        <v>17.643882850000004</v>
      </c>
      <c r="V34" s="99">
        <v>3.2723252600000001</v>
      </c>
      <c r="W34" s="99">
        <v>5.5114033300000012</v>
      </c>
      <c r="X34" s="142">
        <v>6.8309094600000009</v>
      </c>
      <c r="Y34" s="142">
        <v>4.3424031400000001</v>
      </c>
      <c r="Z34" s="142">
        <v>18.84730472</v>
      </c>
      <c r="AA34" s="142">
        <v>10.49773208</v>
      </c>
      <c r="AB34" s="142">
        <v>2.8103708899999997</v>
      </c>
      <c r="AC34" s="175">
        <v>4.0244587300000001</v>
      </c>
      <c r="AD34" s="26">
        <v>23483</v>
      </c>
      <c r="AE34" s="35" t="s">
        <v>67</v>
      </c>
    </row>
    <row r="35" spans="1:31" hidden="1" outlineLevel="1" x14ac:dyDescent="0.3">
      <c r="A35" s="35" t="s">
        <v>68</v>
      </c>
      <c r="B35" s="98">
        <v>0</v>
      </c>
      <c r="C35" s="99">
        <v>0</v>
      </c>
      <c r="D35" s="99">
        <v>0</v>
      </c>
      <c r="E35" s="99">
        <v>0</v>
      </c>
      <c r="F35" s="99">
        <v>0</v>
      </c>
      <c r="G35" s="99">
        <v>0</v>
      </c>
      <c r="H35" s="99">
        <v>0</v>
      </c>
      <c r="I35" s="99">
        <v>0</v>
      </c>
      <c r="J35" s="99">
        <v>0</v>
      </c>
      <c r="K35" s="99">
        <v>0</v>
      </c>
      <c r="L35" s="99">
        <v>0</v>
      </c>
      <c r="M35" s="99">
        <v>0</v>
      </c>
      <c r="N35" s="99">
        <v>0</v>
      </c>
      <c r="O35" s="99">
        <v>0</v>
      </c>
      <c r="P35" s="99">
        <v>0</v>
      </c>
      <c r="Q35" s="99">
        <v>0</v>
      </c>
      <c r="R35" s="99">
        <v>0</v>
      </c>
      <c r="S35" s="99">
        <v>0</v>
      </c>
      <c r="T35" s="99">
        <v>0</v>
      </c>
      <c r="U35" s="99">
        <v>3.2737427100000001</v>
      </c>
      <c r="V35" s="99">
        <v>4.8864815500000001</v>
      </c>
      <c r="W35" s="99">
        <v>4.0613061699999999</v>
      </c>
      <c r="X35" s="142">
        <v>1.6545023199999995</v>
      </c>
      <c r="Y35" s="142">
        <v>1.6480364700000001</v>
      </c>
      <c r="Z35" s="142">
        <v>1.7004917700000002</v>
      </c>
      <c r="AA35" s="142">
        <v>1.22721441</v>
      </c>
      <c r="AB35" s="142">
        <v>0.87486647000000006</v>
      </c>
      <c r="AC35" s="175">
        <v>1.1602542600000001</v>
      </c>
      <c r="AD35" s="26">
        <v>23484</v>
      </c>
      <c r="AE35" s="35" t="s">
        <v>68</v>
      </c>
    </row>
    <row r="36" spans="1:31" hidden="1" outlineLevel="1" x14ac:dyDescent="0.3">
      <c r="A36" s="36" t="s">
        <v>168</v>
      </c>
      <c r="B36" s="102">
        <v>8.1580817500000009</v>
      </c>
      <c r="C36" s="103">
        <v>68.2226584</v>
      </c>
      <c r="D36" s="103">
        <v>137.65027619999998</v>
      </c>
      <c r="E36" s="103">
        <v>-13.387610559999999</v>
      </c>
      <c r="F36" s="103">
        <v>-12.580334600000002</v>
      </c>
      <c r="G36" s="103">
        <v>0.63886341999999996</v>
      </c>
      <c r="H36" s="103">
        <v>14.515764619999999</v>
      </c>
      <c r="I36" s="103">
        <v>2.8297385900000003</v>
      </c>
      <c r="J36" s="103">
        <v>2.1164725899999999</v>
      </c>
      <c r="K36" s="103">
        <v>4.06081688</v>
      </c>
      <c r="L36" s="103">
        <v>1.9461197700000001</v>
      </c>
      <c r="M36" s="103">
        <v>5.0239358899999997</v>
      </c>
      <c r="N36" s="103">
        <v>1.9723908200000002</v>
      </c>
      <c r="O36" s="103">
        <v>3.6686496800000019</v>
      </c>
      <c r="P36" s="103">
        <v>12.814700240000001</v>
      </c>
      <c r="Q36" s="103">
        <v>328.31735714000007</v>
      </c>
      <c r="R36" s="103">
        <v>472.80116321000003</v>
      </c>
      <c r="S36" s="103">
        <v>362.57569443</v>
      </c>
      <c r="T36" s="103">
        <v>482.61377330000005</v>
      </c>
      <c r="U36" s="103">
        <v>577.44994653000003</v>
      </c>
      <c r="V36" s="103">
        <v>722.21147357999996</v>
      </c>
      <c r="W36" s="103">
        <v>617.29932801000007</v>
      </c>
      <c r="X36" s="144">
        <v>257.77727707999998</v>
      </c>
      <c r="Y36" s="144">
        <v>1075.8012334499999</v>
      </c>
      <c r="Z36" s="144">
        <v>138.24371017999999</v>
      </c>
      <c r="AA36" s="144">
        <v>865.60776075000012</v>
      </c>
      <c r="AB36" s="144">
        <v>538.24048731999983</v>
      </c>
      <c r="AC36" s="177">
        <v>510.33151762999995</v>
      </c>
      <c r="AD36" s="26">
        <v>23485</v>
      </c>
      <c r="AE36" s="36" t="s">
        <v>168</v>
      </c>
    </row>
    <row r="37" spans="1:31" hidden="1" outlineLevel="1" x14ac:dyDescent="0.3">
      <c r="A37" s="35" t="s">
        <v>67</v>
      </c>
      <c r="B37" s="98">
        <v>8.4290436899999985</v>
      </c>
      <c r="C37" s="99">
        <v>68.512348539999991</v>
      </c>
      <c r="D37" s="99">
        <v>141.23585325000002</v>
      </c>
      <c r="E37" s="99">
        <v>14.64946131</v>
      </c>
      <c r="F37" s="99">
        <v>4.3649106199999999</v>
      </c>
      <c r="G37" s="99">
        <v>4.70772879</v>
      </c>
      <c r="H37" s="99">
        <v>16.366468659999999</v>
      </c>
      <c r="I37" s="99">
        <v>5.1717988500000001</v>
      </c>
      <c r="J37" s="99">
        <v>3.9416999399999999</v>
      </c>
      <c r="K37" s="99">
        <v>7.29514687</v>
      </c>
      <c r="L37" s="99">
        <v>6.4378056400000014</v>
      </c>
      <c r="M37" s="99">
        <v>8.0811009399999989</v>
      </c>
      <c r="N37" s="99">
        <v>7.7449785000000002</v>
      </c>
      <c r="O37" s="99">
        <v>12.279315969999999</v>
      </c>
      <c r="P37" s="99">
        <v>20.605061239999998</v>
      </c>
      <c r="Q37" s="99">
        <v>346.85323936000003</v>
      </c>
      <c r="R37" s="99">
        <v>499.29725483999994</v>
      </c>
      <c r="S37" s="99">
        <v>384.69112395000002</v>
      </c>
      <c r="T37" s="99">
        <v>525.62721114999999</v>
      </c>
      <c r="U37" s="99">
        <v>773.75944131000006</v>
      </c>
      <c r="V37" s="99">
        <v>913.05868458999998</v>
      </c>
      <c r="W37" s="99">
        <v>795.61884053999984</v>
      </c>
      <c r="X37" s="142">
        <v>464.15851394000003</v>
      </c>
      <c r="Y37" s="142">
        <v>1327.8896953999999</v>
      </c>
      <c r="Z37" s="142">
        <v>477.07118669000005</v>
      </c>
      <c r="AA37" s="142">
        <v>1061.8782355199999</v>
      </c>
      <c r="AB37" s="142">
        <v>772.26964080999983</v>
      </c>
      <c r="AC37" s="175">
        <v>782.84238949999997</v>
      </c>
      <c r="AD37" s="26">
        <v>23486</v>
      </c>
      <c r="AE37" s="35" t="s">
        <v>67</v>
      </c>
    </row>
    <row r="38" spans="1:31" hidden="1" outlineLevel="1" x14ac:dyDescent="0.3">
      <c r="A38" s="35" t="s">
        <v>68</v>
      </c>
      <c r="B38" s="98">
        <v>0.27096193999999996</v>
      </c>
      <c r="C38" s="99">
        <v>0.2896901400000001</v>
      </c>
      <c r="D38" s="99">
        <v>3.5855770500000004</v>
      </c>
      <c r="E38" s="99">
        <v>28.037071869999998</v>
      </c>
      <c r="F38" s="99">
        <v>16.945245219999997</v>
      </c>
      <c r="G38" s="99">
        <v>4.0688653699999993</v>
      </c>
      <c r="H38" s="99">
        <v>1.8507040400000003</v>
      </c>
      <c r="I38" s="99">
        <v>2.3420602600000002</v>
      </c>
      <c r="J38" s="99">
        <v>1.82522735</v>
      </c>
      <c r="K38" s="99">
        <v>3.23432999</v>
      </c>
      <c r="L38" s="99">
        <v>4.4916858700000004</v>
      </c>
      <c r="M38" s="99">
        <v>3.0571650500000001</v>
      </c>
      <c r="N38" s="99">
        <v>5.7725876799999991</v>
      </c>
      <c r="O38" s="99">
        <v>8.6106662899999993</v>
      </c>
      <c r="P38" s="99">
        <v>7.7903609999999999</v>
      </c>
      <c r="Q38" s="99">
        <v>18.535882220000001</v>
      </c>
      <c r="R38" s="99">
        <v>26.496091629999999</v>
      </c>
      <c r="S38" s="99">
        <v>22.115429519999999</v>
      </c>
      <c r="T38" s="99">
        <v>43.013437849999995</v>
      </c>
      <c r="U38" s="99">
        <v>196.30949478000002</v>
      </c>
      <c r="V38" s="99">
        <v>190.84721101</v>
      </c>
      <c r="W38" s="99">
        <v>178.31951253</v>
      </c>
      <c r="X38" s="142">
        <v>206.38123686</v>
      </c>
      <c r="Y38" s="142">
        <v>252.08846194999998</v>
      </c>
      <c r="Z38" s="142">
        <v>338.82747651</v>
      </c>
      <c r="AA38" s="142">
        <v>196.27047476999999</v>
      </c>
      <c r="AB38" s="142">
        <v>234.02915349</v>
      </c>
      <c r="AC38" s="175">
        <v>272.51087186999996</v>
      </c>
      <c r="AD38" s="26">
        <v>23487</v>
      </c>
      <c r="AE38" s="35" t="s">
        <v>68</v>
      </c>
    </row>
    <row r="39" spans="1:31" hidden="1" outlineLevel="1" x14ac:dyDescent="0.3">
      <c r="A39" s="36" t="s">
        <v>169</v>
      </c>
      <c r="B39" s="102">
        <v>-2996.10304369</v>
      </c>
      <c r="C39" s="103">
        <v>-2771.0033244985002</v>
      </c>
      <c r="D39" s="103">
        <v>-4785.1547311862878</v>
      </c>
      <c r="E39" s="103">
        <v>-4473.7691515026872</v>
      </c>
      <c r="F39" s="103">
        <v>-4020.3083329803562</v>
      </c>
      <c r="G39" s="103">
        <v>-4439.2264995642508</v>
      </c>
      <c r="H39" s="103">
        <v>-4148.8720790462021</v>
      </c>
      <c r="I39" s="103">
        <v>-3225.3167395517135</v>
      </c>
      <c r="J39" s="103">
        <v>-2980.6024018962275</v>
      </c>
      <c r="K39" s="103">
        <v>-4118.8740065945531</v>
      </c>
      <c r="L39" s="103">
        <v>-4116.6366922184361</v>
      </c>
      <c r="M39" s="103">
        <v>-5437.7124488551572</v>
      </c>
      <c r="N39" s="103">
        <v>-7556.732287766823</v>
      </c>
      <c r="O39" s="103">
        <v>-9661.8829326433697</v>
      </c>
      <c r="P39" s="103">
        <v>-6823.3903734121186</v>
      </c>
      <c r="Q39" s="103">
        <v>-11415.142057869998</v>
      </c>
      <c r="R39" s="103">
        <v>-13212.166756860001</v>
      </c>
      <c r="S39" s="103">
        <v>-13184.47460591</v>
      </c>
      <c r="T39" s="103">
        <v>-14252.614878779999</v>
      </c>
      <c r="U39" s="103">
        <v>-13060.672053209999</v>
      </c>
      <c r="V39" s="103">
        <v>-8924.1979474</v>
      </c>
      <c r="W39" s="103">
        <v>-6578.8594566299998</v>
      </c>
      <c r="X39" s="144">
        <v>-8676.2245357699994</v>
      </c>
      <c r="Y39" s="144">
        <v>-9758.6236974799995</v>
      </c>
      <c r="Z39" s="144">
        <v>-9328.9240241299995</v>
      </c>
      <c r="AA39" s="144">
        <v>-6962.2918972599991</v>
      </c>
      <c r="AB39" s="144">
        <v>-13608.76189663</v>
      </c>
      <c r="AC39" s="177">
        <v>-19436.733622849999</v>
      </c>
      <c r="AD39" s="26">
        <v>23488</v>
      </c>
      <c r="AE39" s="36" t="s">
        <v>169</v>
      </c>
    </row>
    <row r="40" spans="1:31" hidden="1" outlineLevel="1" x14ac:dyDescent="0.3">
      <c r="A40" s="35" t="s">
        <v>67</v>
      </c>
      <c r="B40" s="98">
        <v>1734.78995631</v>
      </c>
      <c r="C40" s="99">
        <v>1380.8874911078999</v>
      </c>
      <c r="D40" s="99">
        <v>1380.5689008137122</v>
      </c>
      <c r="E40" s="99">
        <v>1219.6443908973129</v>
      </c>
      <c r="F40" s="99">
        <v>993.71593265964475</v>
      </c>
      <c r="G40" s="99">
        <v>1068.2904117357493</v>
      </c>
      <c r="H40" s="99">
        <v>1169.9002303958814</v>
      </c>
      <c r="I40" s="99">
        <v>1181.3397412768834</v>
      </c>
      <c r="J40" s="99">
        <v>1432.7962042215488</v>
      </c>
      <c r="K40" s="99">
        <v>1932.66371103254</v>
      </c>
      <c r="L40" s="99">
        <v>2605.6235143190825</v>
      </c>
      <c r="M40" s="99">
        <v>2797.8112324303042</v>
      </c>
      <c r="N40" s="99">
        <v>3215.4126777758288</v>
      </c>
      <c r="O40" s="99">
        <v>4512.953254442682</v>
      </c>
      <c r="P40" s="99">
        <v>3152.5743789278808</v>
      </c>
      <c r="Q40" s="99">
        <v>3745.4673280000002</v>
      </c>
      <c r="R40" s="99">
        <v>4415.5121709899995</v>
      </c>
      <c r="S40" s="99">
        <v>4142.6114882700003</v>
      </c>
      <c r="T40" s="99">
        <v>4152.1576036500001</v>
      </c>
      <c r="U40" s="99">
        <v>4619.33675081</v>
      </c>
      <c r="V40" s="99">
        <v>3976.83966538</v>
      </c>
      <c r="W40" s="99">
        <v>4029.8555088099997</v>
      </c>
      <c r="X40" s="142">
        <v>4569.1375293799993</v>
      </c>
      <c r="Y40" s="142">
        <v>4475.2542618099997</v>
      </c>
      <c r="Z40" s="142">
        <v>4282.7072198400001</v>
      </c>
      <c r="AA40" s="142">
        <v>3997.4269291000001</v>
      </c>
      <c r="AB40" s="142">
        <v>5237.8328638200001</v>
      </c>
      <c r="AC40" s="175">
        <v>6466.5918703300003</v>
      </c>
      <c r="AD40" s="26">
        <v>23489</v>
      </c>
      <c r="AE40" s="35" t="s">
        <v>67</v>
      </c>
    </row>
    <row r="41" spans="1:31" hidden="1" outlineLevel="1" x14ac:dyDescent="0.3">
      <c r="A41" s="35" t="s">
        <v>68</v>
      </c>
      <c r="B41" s="98">
        <v>4730.893</v>
      </c>
      <c r="C41" s="99">
        <v>4151.8908156063999</v>
      </c>
      <c r="D41" s="99">
        <v>6165.7236319999993</v>
      </c>
      <c r="E41" s="99">
        <v>5693.4135424000006</v>
      </c>
      <c r="F41" s="99">
        <v>5014.0242656400005</v>
      </c>
      <c r="G41" s="99">
        <v>5507.5169113000002</v>
      </c>
      <c r="H41" s="99">
        <v>5318.7723094420835</v>
      </c>
      <c r="I41" s="99">
        <v>4406.6564808285975</v>
      </c>
      <c r="J41" s="99">
        <v>4413.3986061177757</v>
      </c>
      <c r="K41" s="99">
        <v>6051.5377176270931</v>
      </c>
      <c r="L41" s="99">
        <v>6722.2602065375204</v>
      </c>
      <c r="M41" s="99">
        <v>8235.5236812854637</v>
      </c>
      <c r="N41" s="99">
        <v>10772.144965542651</v>
      </c>
      <c r="O41" s="99">
        <v>14174.836187086052</v>
      </c>
      <c r="P41" s="99">
        <v>9975.9647523399999</v>
      </c>
      <c r="Q41" s="99">
        <v>15160.609385870001</v>
      </c>
      <c r="R41" s="99">
        <v>17627.67892785</v>
      </c>
      <c r="S41" s="99">
        <v>17327.086094179998</v>
      </c>
      <c r="T41" s="99">
        <v>18404.772482429998</v>
      </c>
      <c r="U41" s="99">
        <v>17680.008804019999</v>
      </c>
      <c r="V41" s="99">
        <v>12901.037612779999</v>
      </c>
      <c r="W41" s="99">
        <v>10608.71496544</v>
      </c>
      <c r="X41" s="142">
        <v>13245.36206515</v>
      </c>
      <c r="Y41" s="142">
        <v>14233.877959290001</v>
      </c>
      <c r="Z41" s="142">
        <v>13611.631243969998</v>
      </c>
      <c r="AA41" s="142">
        <v>10959.71882636</v>
      </c>
      <c r="AB41" s="142">
        <v>18846.59476045</v>
      </c>
      <c r="AC41" s="175">
        <v>25903.32549318</v>
      </c>
      <c r="AD41" s="26">
        <v>23490</v>
      </c>
      <c r="AE41" s="35" t="s">
        <v>68</v>
      </c>
    </row>
    <row r="42" spans="1:31" hidden="1" outlineLevel="1" x14ac:dyDescent="0.3">
      <c r="A42" s="37" t="s">
        <v>199</v>
      </c>
      <c r="B42" s="98">
        <v>-483.76199999999994</v>
      </c>
      <c r="C42" s="99">
        <v>-577.53300000000002</v>
      </c>
      <c r="D42" s="99">
        <v>-736.68499999999995</v>
      </c>
      <c r="E42" s="99">
        <v>-541.85799999999995</v>
      </c>
      <c r="F42" s="99">
        <v>-373.24099999999999</v>
      </c>
      <c r="G42" s="99">
        <v>-495.04469999999998</v>
      </c>
      <c r="H42" s="99">
        <v>-452.27800000000008</v>
      </c>
      <c r="I42" s="99">
        <v>-389.53699999999992</v>
      </c>
      <c r="J42" s="99">
        <v>-419.06700000000001</v>
      </c>
      <c r="K42" s="99">
        <v>-713.98099999999988</v>
      </c>
      <c r="L42" s="99">
        <v>-877.63100000000009</v>
      </c>
      <c r="M42" s="99">
        <v>-1476.0830000000001</v>
      </c>
      <c r="N42" s="99">
        <v>-1892.586</v>
      </c>
      <c r="O42" s="99">
        <v>-1982.9299999999998</v>
      </c>
      <c r="P42" s="99">
        <v>-1668.3498000000002</v>
      </c>
      <c r="Q42" s="99">
        <v>-2657.3302027499999</v>
      </c>
      <c r="R42" s="99">
        <v>-3531.2920424700001</v>
      </c>
      <c r="S42" s="99">
        <v>-3723.2622239500006</v>
      </c>
      <c r="T42" s="99">
        <v>-3948.5240106100005</v>
      </c>
      <c r="U42" s="99">
        <v>-3869.7357874999998</v>
      </c>
      <c r="V42" s="99">
        <v>-2588.9199602800004</v>
      </c>
      <c r="W42" s="99">
        <v>-1981.9109704500001</v>
      </c>
      <c r="X42" s="142">
        <v>-3623.6922742599995</v>
      </c>
      <c r="Y42" s="142">
        <v>-3560.6078829200001</v>
      </c>
      <c r="Z42" s="142">
        <v>-3452.3552523499998</v>
      </c>
      <c r="AA42" s="142">
        <v>-1041.14064867</v>
      </c>
      <c r="AB42" s="142">
        <v>-944.26111237000009</v>
      </c>
      <c r="AC42" s="175">
        <v>-3225.1736429800003</v>
      </c>
      <c r="AD42" s="26">
        <v>23491</v>
      </c>
      <c r="AE42" s="37" t="s">
        <v>199</v>
      </c>
    </row>
    <row r="43" spans="1:31" hidden="1" outlineLevel="1" x14ac:dyDescent="0.3">
      <c r="A43" s="38" t="s">
        <v>67</v>
      </c>
      <c r="B43" s="98">
        <v>106.05500000000001</v>
      </c>
      <c r="C43" s="99">
        <v>51.591999999999999</v>
      </c>
      <c r="D43" s="99">
        <v>79.08</v>
      </c>
      <c r="E43" s="99">
        <v>126.15099999999997</v>
      </c>
      <c r="F43" s="99">
        <v>92.175999999999988</v>
      </c>
      <c r="G43" s="99">
        <v>158.55396999999999</v>
      </c>
      <c r="H43" s="99">
        <v>113.458</v>
      </c>
      <c r="I43" s="99">
        <v>143.62199999999999</v>
      </c>
      <c r="J43" s="99">
        <v>194.01799999999997</v>
      </c>
      <c r="K43" s="99">
        <v>167.06800000000001</v>
      </c>
      <c r="L43" s="99">
        <v>307.48900000000003</v>
      </c>
      <c r="M43" s="99">
        <v>261.334</v>
      </c>
      <c r="N43" s="99">
        <v>330.71800000000002</v>
      </c>
      <c r="O43" s="99">
        <v>324.34499999999997</v>
      </c>
      <c r="P43" s="99">
        <v>330.24250000000001</v>
      </c>
      <c r="Q43" s="99">
        <v>260.85983667000005</v>
      </c>
      <c r="R43" s="99">
        <v>274.99981016000004</v>
      </c>
      <c r="S43" s="99">
        <v>245.36126773999999</v>
      </c>
      <c r="T43" s="99">
        <v>309.68970093000001</v>
      </c>
      <c r="U43" s="99">
        <v>561.72334007999996</v>
      </c>
      <c r="V43" s="99">
        <v>410.37791110000001</v>
      </c>
      <c r="W43" s="99">
        <v>588.97370823000006</v>
      </c>
      <c r="X43" s="142">
        <v>365.82224861999998</v>
      </c>
      <c r="Y43" s="142">
        <v>402.82646261999997</v>
      </c>
      <c r="Z43" s="142">
        <v>132.22651599</v>
      </c>
      <c r="AA43" s="142">
        <v>55.157510310000006</v>
      </c>
      <c r="AB43" s="142">
        <v>57.546256400000004</v>
      </c>
      <c r="AC43" s="175">
        <v>15.498787849999999</v>
      </c>
      <c r="AD43" s="26">
        <v>23492</v>
      </c>
      <c r="AE43" s="38" t="s">
        <v>67</v>
      </c>
    </row>
    <row r="44" spans="1:31" hidden="1" outlineLevel="1" x14ac:dyDescent="0.3">
      <c r="A44" s="38" t="s">
        <v>68</v>
      </c>
      <c r="B44" s="98">
        <v>589.81699999999989</v>
      </c>
      <c r="C44" s="99">
        <v>629.125</v>
      </c>
      <c r="D44" s="99">
        <v>815.76499999999999</v>
      </c>
      <c r="E44" s="99">
        <v>668.00900000000001</v>
      </c>
      <c r="F44" s="99">
        <v>465.41700000000003</v>
      </c>
      <c r="G44" s="99">
        <v>653.59866999999997</v>
      </c>
      <c r="H44" s="99">
        <v>565.73599999999999</v>
      </c>
      <c r="I44" s="99">
        <v>533.15899999999999</v>
      </c>
      <c r="J44" s="99">
        <v>613.08500000000004</v>
      </c>
      <c r="K44" s="99">
        <v>881.04899999999998</v>
      </c>
      <c r="L44" s="99">
        <v>1185.1199999999999</v>
      </c>
      <c r="M44" s="99">
        <v>1737.4170000000001</v>
      </c>
      <c r="N44" s="99">
        <v>2223.3040000000001</v>
      </c>
      <c r="O44" s="99">
        <v>2307.2749999999996</v>
      </c>
      <c r="P44" s="99">
        <v>1998.5923</v>
      </c>
      <c r="Q44" s="99">
        <v>2918.1900394200002</v>
      </c>
      <c r="R44" s="99">
        <v>3806.29185263</v>
      </c>
      <c r="S44" s="99">
        <v>3968.6234916899998</v>
      </c>
      <c r="T44" s="99">
        <v>4258.2137115400001</v>
      </c>
      <c r="U44" s="99">
        <v>4431.4591275800003</v>
      </c>
      <c r="V44" s="99">
        <v>2999.2978713800003</v>
      </c>
      <c r="W44" s="99">
        <v>2570.88467868</v>
      </c>
      <c r="X44" s="142">
        <v>3989.5145228800002</v>
      </c>
      <c r="Y44" s="142">
        <v>3963.4343455399999</v>
      </c>
      <c r="Z44" s="142">
        <v>3584.5817683400005</v>
      </c>
      <c r="AA44" s="142">
        <v>1096.2981589799999</v>
      </c>
      <c r="AB44" s="142">
        <v>1001.8073687699999</v>
      </c>
      <c r="AC44" s="175">
        <v>3240.6724308300004</v>
      </c>
      <c r="AD44" s="26">
        <v>23493</v>
      </c>
      <c r="AE44" s="38" t="s">
        <v>68</v>
      </c>
    </row>
    <row r="45" spans="1:31" hidden="1" outlineLevel="1" x14ac:dyDescent="0.3">
      <c r="A45" s="37" t="s">
        <v>200</v>
      </c>
      <c r="B45" s="98">
        <v>-1614.1000000000001</v>
      </c>
      <c r="C45" s="99">
        <v>-1063.7235339585</v>
      </c>
      <c r="D45" s="99">
        <v>-2899.8484359362878</v>
      </c>
      <c r="E45" s="99">
        <v>-2726.0496901926872</v>
      </c>
      <c r="F45" s="99">
        <v>-2085.0528780203554</v>
      </c>
      <c r="G45" s="99">
        <v>-2459.4119507742507</v>
      </c>
      <c r="H45" s="99">
        <v>-2462.0367199441189</v>
      </c>
      <c r="I45" s="99">
        <v>-1956.9864304731166</v>
      </c>
      <c r="J45" s="99">
        <v>-1982.4995414384509</v>
      </c>
      <c r="K45" s="99">
        <v>-2811.1395046803214</v>
      </c>
      <c r="L45" s="99">
        <v>-3029.5929336957129</v>
      </c>
      <c r="M45" s="99">
        <v>-3451.1051849758514</v>
      </c>
      <c r="N45" s="99">
        <v>-4729.8117111391502</v>
      </c>
      <c r="O45" s="99">
        <v>-7265.4605097277108</v>
      </c>
      <c r="P45" s="99">
        <v>-4639.4096067321207</v>
      </c>
      <c r="Q45" s="99">
        <v>-7901.8965462200003</v>
      </c>
      <c r="R45" s="99">
        <v>-8636.6108533499992</v>
      </c>
      <c r="S45" s="99">
        <v>-8201.2720468799998</v>
      </c>
      <c r="T45" s="99">
        <v>-8714.8668516399994</v>
      </c>
      <c r="U45" s="99">
        <v>-8039.9559880400002</v>
      </c>
      <c r="V45" s="99">
        <v>-5791.1714059600008</v>
      </c>
      <c r="W45" s="99">
        <v>-4626.6719645699995</v>
      </c>
      <c r="X45" s="142">
        <v>-5390.5402738900002</v>
      </c>
      <c r="Y45" s="142">
        <v>-5876.1131471900007</v>
      </c>
      <c r="Z45" s="142">
        <v>-5655.75882817</v>
      </c>
      <c r="AA45" s="142">
        <v>-5887.6822216400005</v>
      </c>
      <c r="AB45" s="142">
        <v>-12355.74780485</v>
      </c>
      <c r="AC45" s="175">
        <v>-15758.99003811</v>
      </c>
      <c r="AD45" s="26">
        <v>23494</v>
      </c>
      <c r="AE45" s="37" t="s">
        <v>200</v>
      </c>
    </row>
    <row r="46" spans="1:31" hidden="1" outlineLevel="1" x14ac:dyDescent="0.3">
      <c r="A46" s="38" t="s">
        <v>67</v>
      </c>
      <c r="B46" s="98">
        <v>548.4</v>
      </c>
      <c r="C46" s="99">
        <v>517.98283964790005</v>
      </c>
      <c r="D46" s="99">
        <v>241.34875406371228</v>
      </c>
      <c r="E46" s="99">
        <v>219.09585220731302</v>
      </c>
      <c r="F46" s="99">
        <v>197.93784327964465</v>
      </c>
      <c r="G46" s="99">
        <v>213.86629052574941</v>
      </c>
      <c r="H46" s="99">
        <v>253.92469905588138</v>
      </c>
      <c r="I46" s="99">
        <v>232.04454012688359</v>
      </c>
      <c r="J46" s="99">
        <v>263.60290416154896</v>
      </c>
      <c r="K46" s="99">
        <v>398.29378091967959</v>
      </c>
      <c r="L46" s="99">
        <v>497.56512620428691</v>
      </c>
      <c r="M46" s="99">
        <v>511.32921422414927</v>
      </c>
      <c r="N46" s="99">
        <v>602.80201826084897</v>
      </c>
      <c r="O46" s="99">
        <v>843.98078817229009</v>
      </c>
      <c r="P46" s="99">
        <v>603.1326401678806</v>
      </c>
      <c r="Q46" s="99">
        <v>788.47006918</v>
      </c>
      <c r="R46" s="99">
        <v>826.22261385000002</v>
      </c>
      <c r="S46" s="99">
        <v>822.79507902000012</v>
      </c>
      <c r="T46" s="99">
        <v>812.24957546000007</v>
      </c>
      <c r="U46" s="99">
        <v>745.48575796000011</v>
      </c>
      <c r="V46" s="99">
        <v>704.67687494000006</v>
      </c>
      <c r="W46" s="99">
        <v>605.97644193000008</v>
      </c>
      <c r="X46" s="142">
        <v>711.98438291000002</v>
      </c>
      <c r="Y46" s="142">
        <v>768.46446810999998</v>
      </c>
      <c r="Z46" s="142">
        <v>734.18324153000003</v>
      </c>
      <c r="AA46" s="142">
        <v>802.08855525999991</v>
      </c>
      <c r="AB46" s="142">
        <v>1256.9596640500001</v>
      </c>
      <c r="AC46" s="175">
        <v>1721.8328361900001</v>
      </c>
      <c r="AD46" s="26">
        <v>23495</v>
      </c>
      <c r="AE46" s="38" t="s">
        <v>67</v>
      </c>
    </row>
    <row r="47" spans="1:31" hidden="1" outlineLevel="1" x14ac:dyDescent="0.3">
      <c r="A47" s="38" t="s">
        <v>68</v>
      </c>
      <c r="B47" s="98">
        <v>2162.5</v>
      </c>
      <c r="C47" s="99">
        <v>1581.7063736063997</v>
      </c>
      <c r="D47" s="99">
        <v>3141.1971900000003</v>
      </c>
      <c r="E47" s="99">
        <v>2945.1455423999996</v>
      </c>
      <c r="F47" s="99">
        <v>2282.9907212999997</v>
      </c>
      <c r="G47" s="99">
        <v>2673.2782413</v>
      </c>
      <c r="H47" s="99">
        <v>2715.9614190000002</v>
      </c>
      <c r="I47" s="99">
        <v>2189.0309706000003</v>
      </c>
      <c r="J47" s="99">
        <v>2246.1024455999996</v>
      </c>
      <c r="K47" s="99">
        <v>3209.4332856000001</v>
      </c>
      <c r="L47" s="99">
        <v>3527.1580598999994</v>
      </c>
      <c r="M47" s="99">
        <v>3962.4343991999999</v>
      </c>
      <c r="N47" s="99">
        <v>5332.6137294000009</v>
      </c>
      <c r="O47" s="99">
        <v>8109.441297899999</v>
      </c>
      <c r="P47" s="99">
        <v>5242.5422469000005</v>
      </c>
      <c r="Q47" s="99">
        <v>8690.3666154000002</v>
      </c>
      <c r="R47" s="99">
        <v>9462.8334672000001</v>
      </c>
      <c r="S47" s="99">
        <v>9024.067125900001</v>
      </c>
      <c r="T47" s="99">
        <v>9527.1164270999998</v>
      </c>
      <c r="U47" s="99">
        <v>8785.4417460000004</v>
      </c>
      <c r="V47" s="99">
        <v>6495.8482809000006</v>
      </c>
      <c r="W47" s="99">
        <v>5232.6484065000004</v>
      </c>
      <c r="X47" s="142">
        <v>6102.5246568000002</v>
      </c>
      <c r="Y47" s="142">
        <v>6644.5776152999997</v>
      </c>
      <c r="Z47" s="142">
        <v>6389.9420697000005</v>
      </c>
      <c r="AA47" s="142">
        <v>6689.7707768999999</v>
      </c>
      <c r="AB47" s="142">
        <v>13612.7074689</v>
      </c>
      <c r="AC47" s="175">
        <v>17480.8228743</v>
      </c>
      <c r="AD47" s="26">
        <v>23496</v>
      </c>
      <c r="AE47" s="38" t="s">
        <v>68</v>
      </c>
    </row>
    <row r="48" spans="1:31" hidden="1" outlineLevel="1" x14ac:dyDescent="0.3">
      <c r="A48" s="37" t="s">
        <v>201</v>
      </c>
      <c r="B48" s="98">
        <v>-898.24104369000008</v>
      </c>
      <c r="C48" s="99">
        <v>-1129.7467905399999</v>
      </c>
      <c r="D48" s="99">
        <v>-1148.62129525</v>
      </c>
      <c r="E48" s="99">
        <v>-1205.8614613100001</v>
      </c>
      <c r="F48" s="99">
        <v>-1562.0144549600006</v>
      </c>
      <c r="G48" s="99">
        <v>-1484.7698487900002</v>
      </c>
      <c r="H48" s="99">
        <v>-1234.5573591020834</v>
      </c>
      <c r="I48" s="99">
        <v>-878.79330907859708</v>
      </c>
      <c r="J48" s="99">
        <v>-579.03586045777627</v>
      </c>
      <c r="K48" s="99">
        <v>-593.75350191423286</v>
      </c>
      <c r="L48" s="99">
        <v>-209.41275852272366</v>
      </c>
      <c r="M48" s="99">
        <v>-510.524263879307</v>
      </c>
      <c r="N48" s="99">
        <v>-934.33457662767034</v>
      </c>
      <c r="O48" s="99">
        <v>-413.49242291565872</v>
      </c>
      <c r="P48" s="99">
        <v>-515.63096668000026</v>
      </c>
      <c r="Q48" s="99">
        <v>-855.91530890000024</v>
      </c>
      <c r="R48" s="99">
        <v>-1044.2638610400002</v>
      </c>
      <c r="S48" s="99">
        <v>-1259.9403350799996</v>
      </c>
      <c r="T48" s="99">
        <v>-1589.2240165300002</v>
      </c>
      <c r="U48" s="99">
        <v>-1150.9802776700003</v>
      </c>
      <c r="V48" s="99">
        <v>-544.10658115999979</v>
      </c>
      <c r="W48" s="99">
        <v>29.723478389999997</v>
      </c>
      <c r="X48" s="142">
        <v>338.00801238000031</v>
      </c>
      <c r="Y48" s="142">
        <v>-321.90266737000019</v>
      </c>
      <c r="Z48" s="142">
        <v>-220.80994360999966</v>
      </c>
      <c r="AA48" s="142">
        <v>-33.469026949999829</v>
      </c>
      <c r="AB48" s="142">
        <v>-308.75297940999991</v>
      </c>
      <c r="AC48" s="175">
        <v>-452.56994176000012</v>
      </c>
      <c r="AD48" s="26">
        <v>23497</v>
      </c>
      <c r="AE48" s="37" t="s">
        <v>201</v>
      </c>
    </row>
    <row r="49" spans="1:31" hidden="1" outlineLevel="1" x14ac:dyDescent="0.3">
      <c r="A49" s="38" t="s">
        <v>67</v>
      </c>
      <c r="B49" s="98">
        <v>1080.3349563100001</v>
      </c>
      <c r="C49" s="99">
        <v>811.3126514600001</v>
      </c>
      <c r="D49" s="99">
        <v>1060.14014675</v>
      </c>
      <c r="E49" s="99">
        <v>874.39753868999992</v>
      </c>
      <c r="F49" s="99">
        <v>703.60208937999994</v>
      </c>
      <c r="G49" s="99">
        <v>695.8701512099999</v>
      </c>
      <c r="H49" s="99">
        <v>802.51753133999989</v>
      </c>
      <c r="I49" s="99">
        <v>805.67320115000007</v>
      </c>
      <c r="J49" s="99">
        <v>975.17530006000015</v>
      </c>
      <c r="K49" s="99">
        <v>1367.3019301128606</v>
      </c>
      <c r="L49" s="99">
        <v>1800.5693881147961</v>
      </c>
      <c r="M49" s="99">
        <v>2025.148018206155</v>
      </c>
      <c r="N49" s="99">
        <v>2281.8926595149796</v>
      </c>
      <c r="O49" s="99">
        <v>3344.6274662703918</v>
      </c>
      <c r="P49" s="99">
        <v>2219.1992387600003</v>
      </c>
      <c r="Q49" s="99">
        <v>2696.1374221499996</v>
      </c>
      <c r="R49" s="99">
        <v>3314.28974698</v>
      </c>
      <c r="S49" s="99">
        <v>3074.45514151</v>
      </c>
      <c r="T49" s="99">
        <v>3030.21832726</v>
      </c>
      <c r="U49" s="99">
        <v>3312.1276527700002</v>
      </c>
      <c r="V49" s="99">
        <v>2861.7848793399999</v>
      </c>
      <c r="W49" s="99">
        <v>2834.9053586499999</v>
      </c>
      <c r="X49" s="142">
        <v>3491.3308978500004</v>
      </c>
      <c r="Y49" s="142">
        <v>3303.96333108</v>
      </c>
      <c r="Z49" s="142">
        <v>3416.2974623200002</v>
      </c>
      <c r="AA49" s="142">
        <v>3140.1808635299999</v>
      </c>
      <c r="AB49" s="142">
        <v>3923.3269433700002</v>
      </c>
      <c r="AC49" s="175">
        <v>4729.2602462899995</v>
      </c>
      <c r="AD49" s="26">
        <v>23498</v>
      </c>
      <c r="AE49" s="38" t="s">
        <v>67</v>
      </c>
    </row>
    <row r="50" spans="1:31" hidden="1" outlineLevel="1" x14ac:dyDescent="0.3">
      <c r="A50" s="38" t="s">
        <v>68</v>
      </c>
      <c r="B50" s="98">
        <v>1978.5760000000002</v>
      </c>
      <c r="C50" s="99">
        <v>1941.0594420000002</v>
      </c>
      <c r="D50" s="99">
        <v>2208.761442</v>
      </c>
      <c r="E50" s="99">
        <v>2080.259</v>
      </c>
      <c r="F50" s="99">
        <v>2265.6165443400005</v>
      </c>
      <c r="G50" s="99">
        <v>2180.64</v>
      </c>
      <c r="H50" s="99">
        <v>2037.0748904420834</v>
      </c>
      <c r="I50" s="99">
        <v>1684.4665102285971</v>
      </c>
      <c r="J50" s="99">
        <v>1554.2111605177763</v>
      </c>
      <c r="K50" s="99">
        <v>1961.055432027093</v>
      </c>
      <c r="L50" s="99">
        <v>2009.9821466375195</v>
      </c>
      <c r="M50" s="99">
        <v>2535.672282085462</v>
      </c>
      <c r="N50" s="99">
        <v>3216.2272361426503</v>
      </c>
      <c r="O50" s="99">
        <v>3758.1198891860504</v>
      </c>
      <c r="P50" s="99">
        <v>2734.8302054399996</v>
      </c>
      <c r="Q50" s="99">
        <v>3552.0527310499997</v>
      </c>
      <c r="R50" s="99">
        <v>4358.55360802</v>
      </c>
      <c r="S50" s="99">
        <v>4334.3954765899998</v>
      </c>
      <c r="T50" s="99">
        <v>4619.4423437900005</v>
      </c>
      <c r="U50" s="99">
        <v>4463.10793044</v>
      </c>
      <c r="V50" s="99">
        <v>3405.8914605</v>
      </c>
      <c r="W50" s="99">
        <v>2805.1818802599996</v>
      </c>
      <c r="X50" s="142">
        <v>3153.3228854700001</v>
      </c>
      <c r="Y50" s="142">
        <v>3625.8659984499996</v>
      </c>
      <c r="Z50" s="142">
        <v>3637.1074059299995</v>
      </c>
      <c r="AA50" s="142">
        <v>3173.6498904800001</v>
      </c>
      <c r="AB50" s="142">
        <v>4232.0799227799998</v>
      </c>
      <c r="AC50" s="175">
        <v>5181.8301880500003</v>
      </c>
      <c r="AD50" s="26">
        <v>23499</v>
      </c>
      <c r="AE50" s="38" t="s">
        <v>68</v>
      </c>
    </row>
    <row r="51" spans="1:31" hidden="1" outlineLevel="1" x14ac:dyDescent="0.3">
      <c r="A51" s="36" t="s">
        <v>170</v>
      </c>
      <c r="B51" s="102">
        <v>-2419.6999999999998</v>
      </c>
      <c r="C51" s="103">
        <v>-3598.4509999999996</v>
      </c>
      <c r="D51" s="103">
        <v>-4376.857</v>
      </c>
      <c r="E51" s="103">
        <v>-4146.0549999999994</v>
      </c>
      <c r="F51" s="103">
        <v>-1457.1080000000002</v>
      </c>
      <c r="G51" s="103">
        <v>-2084.21</v>
      </c>
      <c r="H51" s="103">
        <v>-1468.0320000000002</v>
      </c>
      <c r="I51" s="103">
        <v>-397.83600000000013</v>
      </c>
      <c r="J51" s="103">
        <v>217.57699999999994</v>
      </c>
      <c r="K51" s="103">
        <v>350.77500000000009</v>
      </c>
      <c r="L51" s="103">
        <v>-858.42099999999994</v>
      </c>
      <c r="M51" s="103">
        <v>-1447.835</v>
      </c>
      <c r="N51" s="103">
        <v>-3258.2179999999994</v>
      </c>
      <c r="O51" s="103">
        <v>-5177.3269999999993</v>
      </c>
      <c r="P51" s="103">
        <v>-5593.6034</v>
      </c>
      <c r="Q51" s="103">
        <v>-10704.352642510001</v>
      </c>
      <c r="R51" s="103">
        <v>-14707.127563329999</v>
      </c>
      <c r="S51" s="103">
        <v>-15660.66258941</v>
      </c>
      <c r="T51" s="103">
        <v>-18554.328266380002</v>
      </c>
      <c r="U51" s="103">
        <v>-18724.16646013</v>
      </c>
      <c r="V51" s="103">
        <v>-11512.874803930003</v>
      </c>
      <c r="W51" s="103">
        <v>-8473.1148416100004</v>
      </c>
      <c r="X51" s="144">
        <v>-13192.415089509999</v>
      </c>
      <c r="Y51" s="144">
        <v>-12344.867803340001</v>
      </c>
      <c r="Z51" s="144">
        <v>-11598.826613560001</v>
      </c>
      <c r="AA51" s="144">
        <v>-2349.6981569600002</v>
      </c>
      <c r="AB51" s="144">
        <v>-2302.3996741599999</v>
      </c>
      <c r="AC51" s="177">
        <v>-7232.6004684400004</v>
      </c>
      <c r="AD51" s="26">
        <v>23500</v>
      </c>
      <c r="AE51" s="36" t="s">
        <v>170</v>
      </c>
    </row>
    <row r="52" spans="1:31" hidden="1" outlineLevel="1" x14ac:dyDescent="0.3">
      <c r="A52" s="35" t="s">
        <v>67</v>
      </c>
      <c r="B52" s="98">
        <v>971.59999999999991</v>
      </c>
      <c r="C52" s="99">
        <v>839.82000000000016</v>
      </c>
      <c r="D52" s="99">
        <v>1068.9549999999999</v>
      </c>
      <c r="E52" s="99">
        <v>1585.654</v>
      </c>
      <c r="F52" s="99">
        <v>1628.1809999999998</v>
      </c>
      <c r="G52" s="99">
        <v>1809.85</v>
      </c>
      <c r="H52" s="99">
        <v>1730.5860000000002</v>
      </c>
      <c r="I52" s="99">
        <v>1997.9660000000001</v>
      </c>
      <c r="J52" s="99">
        <v>2478.6679999999997</v>
      </c>
      <c r="K52" s="99">
        <v>3222.0540000000005</v>
      </c>
      <c r="L52" s="99">
        <v>3861.4370000000004</v>
      </c>
      <c r="M52" s="99">
        <v>4315.8850000000002</v>
      </c>
      <c r="N52" s="99">
        <v>4952.9650000000011</v>
      </c>
      <c r="O52" s="99">
        <v>5785.0310000000009</v>
      </c>
      <c r="P52" s="99">
        <v>5304.5608000000002</v>
      </c>
      <c r="Q52" s="99">
        <v>5261.0258089099998</v>
      </c>
      <c r="R52" s="99">
        <v>6094.6931620200003</v>
      </c>
      <c r="S52" s="99">
        <v>6378.0619703000002</v>
      </c>
      <c r="T52" s="99">
        <v>6473.9862904800002</v>
      </c>
      <c r="U52" s="99">
        <v>6842.6327594300001</v>
      </c>
      <c r="V52" s="99">
        <v>5843.9545465499996</v>
      </c>
      <c r="W52" s="99">
        <v>6023.7987085699997</v>
      </c>
      <c r="X52" s="142">
        <v>5809.2137787700003</v>
      </c>
      <c r="Y52" s="142">
        <v>5920.6364585199999</v>
      </c>
      <c r="Z52" s="142">
        <v>5994.5860868899999</v>
      </c>
      <c r="AA52" s="142">
        <v>3043.9538140899999</v>
      </c>
      <c r="AB52" s="142">
        <v>2947.3402693500002</v>
      </c>
      <c r="AC52" s="175">
        <v>4952.3302597800002</v>
      </c>
      <c r="AD52" s="26">
        <v>23501</v>
      </c>
      <c r="AE52" s="35" t="s">
        <v>67</v>
      </c>
    </row>
    <row r="53" spans="1:31" hidden="1" outlineLevel="1" x14ac:dyDescent="0.3">
      <c r="A53" s="35" t="s">
        <v>68</v>
      </c>
      <c r="B53" s="98">
        <v>3391.3</v>
      </c>
      <c r="C53" s="99">
        <v>4438.2710000000006</v>
      </c>
      <c r="D53" s="99">
        <v>5445.8119999999999</v>
      </c>
      <c r="E53" s="99">
        <v>5731.7090000000007</v>
      </c>
      <c r="F53" s="99">
        <v>3085.2889999999998</v>
      </c>
      <c r="G53" s="99">
        <v>3894.0600000000004</v>
      </c>
      <c r="H53" s="99">
        <v>3198.6180000000008</v>
      </c>
      <c r="I53" s="99">
        <v>2395.8020000000001</v>
      </c>
      <c r="J53" s="99">
        <v>2261.0910000000003</v>
      </c>
      <c r="K53" s="99">
        <v>2871.279</v>
      </c>
      <c r="L53" s="99">
        <v>4719.8580000000002</v>
      </c>
      <c r="M53" s="99">
        <v>5763.7200000000012</v>
      </c>
      <c r="N53" s="99">
        <v>8211.1829999999991</v>
      </c>
      <c r="O53" s="99">
        <v>10962.358</v>
      </c>
      <c r="P53" s="99">
        <v>10898.164199999999</v>
      </c>
      <c r="Q53" s="99">
        <v>15965.378451419998</v>
      </c>
      <c r="R53" s="99">
        <v>20801.82072535</v>
      </c>
      <c r="S53" s="99">
        <v>22038.724559710001</v>
      </c>
      <c r="T53" s="99">
        <v>25028.314556860001</v>
      </c>
      <c r="U53" s="99">
        <v>25566.799219559998</v>
      </c>
      <c r="V53" s="99">
        <v>17356.829350479999</v>
      </c>
      <c r="W53" s="99">
        <v>14496.913550180001</v>
      </c>
      <c r="X53" s="142">
        <v>19001.62886828</v>
      </c>
      <c r="Y53" s="142">
        <v>18265.504261859998</v>
      </c>
      <c r="Z53" s="142">
        <v>17593.412700450001</v>
      </c>
      <c r="AA53" s="142">
        <v>5393.6519710499997</v>
      </c>
      <c r="AB53" s="142">
        <v>5249.7399435099996</v>
      </c>
      <c r="AC53" s="175">
        <v>12184.930728219999</v>
      </c>
      <c r="AD53" s="26">
        <v>23502</v>
      </c>
      <c r="AE53" s="35" t="s">
        <v>68</v>
      </c>
    </row>
    <row r="54" spans="1:31" hidden="1" outlineLevel="1" x14ac:dyDescent="0.3">
      <c r="A54" s="36" t="s">
        <v>22</v>
      </c>
      <c r="B54" s="102">
        <v>-1058.4587808784531</v>
      </c>
      <c r="C54" s="103">
        <v>-1527.4918465001829</v>
      </c>
      <c r="D54" s="103">
        <v>-1861.5692934868612</v>
      </c>
      <c r="E54" s="103">
        <v>-1807.5309656820734</v>
      </c>
      <c r="F54" s="103">
        <v>-717.70769624564593</v>
      </c>
      <c r="G54" s="103">
        <v>-986.62284806375146</v>
      </c>
      <c r="H54" s="103">
        <v>-730.0337277889513</v>
      </c>
      <c r="I54" s="103">
        <v>-315.57122016301406</v>
      </c>
      <c r="J54" s="103">
        <v>-102.4108722494687</v>
      </c>
      <c r="K54" s="103">
        <v>-105.50511935197537</v>
      </c>
      <c r="L54" s="103">
        <v>-826.31737014131272</v>
      </c>
      <c r="M54" s="103">
        <v>-716.84757458243757</v>
      </c>
      <c r="N54" s="103">
        <v>-885.5401111009453</v>
      </c>
      <c r="O54" s="103">
        <v>-2095.3862423372543</v>
      </c>
      <c r="P54" s="103">
        <v>-1349.8388527456871</v>
      </c>
      <c r="Q54" s="103">
        <v>-2427.4855911300001</v>
      </c>
      <c r="R54" s="103">
        <v>-2888.6831840299997</v>
      </c>
      <c r="S54" s="103">
        <v>-2917.29819374</v>
      </c>
      <c r="T54" s="103">
        <v>-3026.9627706299998</v>
      </c>
      <c r="U54" s="103">
        <v>-3701.1667066500008</v>
      </c>
      <c r="V54" s="103">
        <v>-2868.9294190599999</v>
      </c>
      <c r="W54" s="103">
        <v>-2492.2601798699998</v>
      </c>
      <c r="X54" s="144">
        <v>-3743.97769453</v>
      </c>
      <c r="Y54" s="144">
        <v>-3425.5376524900003</v>
      </c>
      <c r="Z54" s="144">
        <v>-3147.6987137000001</v>
      </c>
      <c r="AA54" s="144">
        <v>-686.40479094999989</v>
      </c>
      <c r="AB54" s="144">
        <v>-657.97868518999996</v>
      </c>
      <c r="AC54" s="177">
        <v>-2188.9808679099997</v>
      </c>
      <c r="AD54" s="26">
        <v>23503</v>
      </c>
      <c r="AE54" s="36" t="s">
        <v>22</v>
      </c>
    </row>
    <row r="55" spans="1:31" hidden="1" outlineLevel="1" x14ac:dyDescent="0.3">
      <c r="A55" s="35" t="s">
        <v>69</v>
      </c>
      <c r="B55" s="98">
        <v>320.15628220233828</v>
      </c>
      <c r="C55" s="99">
        <v>276.73286220581292</v>
      </c>
      <c r="D55" s="99">
        <v>352.23616574886842</v>
      </c>
      <c r="E55" s="99">
        <v>522.4959751947988</v>
      </c>
      <c r="F55" s="99">
        <v>536.50923807378081</v>
      </c>
      <c r="G55" s="99">
        <v>596.37180665284268</v>
      </c>
      <c r="H55" s="99">
        <v>570.25316981413744</v>
      </c>
      <c r="I55" s="99">
        <v>658.35875517360751</v>
      </c>
      <c r="J55" s="99">
        <v>816.75703138524659</v>
      </c>
      <c r="K55" s="99">
        <v>1061.7134928933438</v>
      </c>
      <c r="L55" s="99">
        <v>1088.8292968099913</v>
      </c>
      <c r="M55" s="99">
        <v>1318.6198509920828</v>
      </c>
      <c r="N55" s="99">
        <v>1532.2407207891999</v>
      </c>
      <c r="O55" s="99">
        <v>1860.374045846238</v>
      </c>
      <c r="P55" s="99">
        <v>1581.1669182060521</v>
      </c>
      <c r="Q55" s="99">
        <v>1599.8514208399999</v>
      </c>
      <c r="R55" s="99">
        <v>2171.0333017800003</v>
      </c>
      <c r="S55" s="99">
        <v>2208.6689820500001</v>
      </c>
      <c r="T55" s="99">
        <v>2240.5037324200002</v>
      </c>
      <c r="U55" s="99">
        <v>2150.8488984099999</v>
      </c>
      <c r="V55" s="99">
        <v>1555.9303855500002</v>
      </c>
      <c r="W55" s="99">
        <v>1521.88779273</v>
      </c>
      <c r="X55" s="142">
        <v>1511.8491399699999</v>
      </c>
      <c r="Y55" s="142">
        <v>1596.9917333399999</v>
      </c>
      <c r="Z55" s="142">
        <v>1684.9757505299997</v>
      </c>
      <c r="AA55" s="142">
        <v>748.42308449000006</v>
      </c>
      <c r="AB55" s="142">
        <v>731.86950368999999</v>
      </c>
      <c r="AC55" s="175">
        <v>1066.9338355699999</v>
      </c>
      <c r="AD55" s="26">
        <v>23504</v>
      </c>
      <c r="AE55" s="35" t="s">
        <v>69</v>
      </c>
    </row>
    <row r="56" spans="1:31" hidden="1" outlineLevel="1" x14ac:dyDescent="0.3">
      <c r="A56" s="35" t="s">
        <v>70</v>
      </c>
      <c r="B56" s="98">
        <v>1378.6150630807911</v>
      </c>
      <c r="C56" s="99">
        <v>1804.2247087059961</v>
      </c>
      <c r="D56" s="99">
        <v>2213.8054592357298</v>
      </c>
      <c r="E56" s="99">
        <v>2330.0269408768727</v>
      </c>
      <c r="F56" s="99">
        <v>1254.2169343194266</v>
      </c>
      <c r="G56" s="99">
        <v>1582.9946547165941</v>
      </c>
      <c r="H56" s="99">
        <v>1300.2868976030888</v>
      </c>
      <c r="I56" s="99">
        <v>973.92997533662174</v>
      </c>
      <c r="J56" s="99">
        <v>919.16790363471534</v>
      </c>
      <c r="K56" s="99">
        <v>1167.2186122453193</v>
      </c>
      <c r="L56" s="99">
        <v>1915.1466669513043</v>
      </c>
      <c r="M56" s="99">
        <v>2035.4674255745201</v>
      </c>
      <c r="N56" s="99">
        <v>2417.7808318901457</v>
      </c>
      <c r="O56" s="99">
        <v>3955.7602881834923</v>
      </c>
      <c r="P56" s="99">
        <v>2931.0057709517396</v>
      </c>
      <c r="Q56" s="99">
        <v>4027.3370119699998</v>
      </c>
      <c r="R56" s="99">
        <v>5059.7164858099995</v>
      </c>
      <c r="S56" s="99">
        <v>5125.9671757899996</v>
      </c>
      <c r="T56" s="99">
        <v>5267.46650305</v>
      </c>
      <c r="U56" s="99">
        <v>5852.0156050599999</v>
      </c>
      <c r="V56" s="99">
        <v>4424.8598046099996</v>
      </c>
      <c r="W56" s="99">
        <v>4014.1479725999993</v>
      </c>
      <c r="X56" s="142">
        <v>5255.8268344999997</v>
      </c>
      <c r="Y56" s="142">
        <v>5022.529385830001</v>
      </c>
      <c r="Z56" s="142">
        <v>4832.67446423</v>
      </c>
      <c r="AA56" s="142">
        <v>1434.8278754400003</v>
      </c>
      <c r="AB56" s="142">
        <v>1389.8481888799997</v>
      </c>
      <c r="AC56" s="175">
        <v>3255.9147034800003</v>
      </c>
      <c r="AD56" s="26">
        <v>23505</v>
      </c>
      <c r="AE56" s="35" t="s">
        <v>70</v>
      </c>
    </row>
    <row r="57" spans="1:31" hidden="1" outlineLevel="1" x14ac:dyDescent="0.3">
      <c r="A57" s="36" t="s">
        <v>23</v>
      </c>
      <c r="B57" s="102">
        <v>-1361.2412191215471</v>
      </c>
      <c r="C57" s="103">
        <v>-2070.9591534998167</v>
      </c>
      <c r="D57" s="103">
        <v>-2515.2877065131383</v>
      </c>
      <c r="E57" s="103">
        <v>-2338.5240343179266</v>
      </c>
      <c r="F57" s="103">
        <v>-739.40030375435401</v>
      </c>
      <c r="G57" s="103">
        <v>-1097.5871519362483</v>
      </c>
      <c r="H57" s="103">
        <v>-737.99827221104863</v>
      </c>
      <c r="I57" s="103">
        <v>-82.264779836985866</v>
      </c>
      <c r="J57" s="103">
        <v>319.98787224946864</v>
      </c>
      <c r="K57" s="103">
        <v>456.2801193519756</v>
      </c>
      <c r="L57" s="103">
        <v>-32.103629858687242</v>
      </c>
      <c r="M57" s="103">
        <v>-730.98742541756258</v>
      </c>
      <c r="N57" s="103">
        <v>-2372.6778888990548</v>
      </c>
      <c r="O57" s="103">
        <v>-3081.9407576627455</v>
      </c>
      <c r="P57" s="103">
        <v>-4243.7645472543127</v>
      </c>
      <c r="Q57" s="103">
        <v>-8276.8670513799989</v>
      </c>
      <c r="R57" s="103">
        <v>-11818.444379300001</v>
      </c>
      <c r="S57" s="103">
        <v>-12743.36439567</v>
      </c>
      <c r="T57" s="103">
        <v>-15527.365495749998</v>
      </c>
      <c r="U57" s="103">
        <v>-15022.99975348</v>
      </c>
      <c r="V57" s="103">
        <v>-8643.9453848699995</v>
      </c>
      <c r="W57" s="103">
        <v>-5980.8546617400007</v>
      </c>
      <c r="X57" s="144">
        <v>-9448.437394980001</v>
      </c>
      <c r="Y57" s="144">
        <v>-8919.330150849999</v>
      </c>
      <c r="Z57" s="144">
        <v>-8451.1278998599992</v>
      </c>
      <c r="AA57" s="144">
        <v>-1663.2933660099998</v>
      </c>
      <c r="AB57" s="144">
        <v>-1644.4209889699998</v>
      </c>
      <c r="AC57" s="177">
        <v>-5043.6196005300008</v>
      </c>
      <c r="AD57" s="26">
        <v>23506</v>
      </c>
      <c r="AE57" s="36" t="s">
        <v>23</v>
      </c>
    </row>
    <row r="58" spans="1:31" hidden="1" outlineLevel="1" x14ac:dyDescent="0.3">
      <c r="A58" s="35" t="s">
        <v>69</v>
      </c>
      <c r="B58" s="98">
        <v>651.44371779766175</v>
      </c>
      <c r="C58" s="99">
        <v>563.08713779418713</v>
      </c>
      <c r="D58" s="99">
        <v>716.71883425113151</v>
      </c>
      <c r="E58" s="99">
        <v>1063.158024805201</v>
      </c>
      <c r="F58" s="99">
        <v>1091.6717619262192</v>
      </c>
      <c r="G58" s="99">
        <v>1213.4781933471575</v>
      </c>
      <c r="H58" s="99">
        <v>1160.3328301858626</v>
      </c>
      <c r="I58" s="99">
        <v>1339.6072448263926</v>
      </c>
      <c r="J58" s="99">
        <v>1661.9109686147533</v>
      </c>
      <c r="K58" s="99">
        <v>2160.3405071066563</v>
      </c>
      <c r="L58" s="99">
        <v>2772.6077031900086</v>
      </c>
      <c r="M58" s="99">
        <v>2997.265149007917</v>
      </c>
      <c r="N58" s="99">
        <v>3420.7242792108</v>
      </c>
      <c r="O58" s="99">
        <v>3924.6569541537619</v>
      </c>
      <c r="P58" s="99">
        <v>3723.3938817939475</v>
      </c>
      <c r="Q58" s="99">
        <v>3661.1743880700005</v>
      </c>
      <c r="R58" s="99">
        <v>3923.6598602400004</v>
      </c>
      <c r="S58" s="99">
        <v>4169.3929882500006</v>
      </c>
      <c r="T58" s="99">
        <v>4233.4825580600009</v>
      </c>
      <c r="U58" s="99">
        <v>4691.7838610200006</v>
      </c>
      <c r="V58" s="99">
        <v>4288.0241609999994</v>
      </c>
      <c r="W58" s="99">
        <v>4501.9109158400006</v>
      </c>
      <c r="X58" s="142">
        <v>4297.3646387999997</v>
      </c>
      <c r="Y58" s="142">
        <v>4323.6447251799991</v>
      </c>
      <c r="Z58" s="142">
        <v>4309.6103363600005</v>
      </c>
      <c r="AA58" s="142">
        <v>2295.5307296000005</v>
      </c>
      <c r="AB58" s="142">
        <v>2215.4707656599999</v>
      </c>
      <c r="AC58" s="175">
        <v>3885.3964242100005</v>
      </c>
      <c r="AD58" s="26">
        <v>23507</v>
      </c>
      <c r="AE58" s="35" t="s">
        <v>69</v>
      </c>
    </row>
    <row r="59" spans="1:31" hidden="1" outlineLevel="1" x14ac:dyDescent="0.3">
      <c r="A59" s="35" t="s">
        <v>70</v>
      </c>
      <c r="B59" s="98">
        <v>2012.6849369192087</v>
      </c>
      <c r="C59" s="99">
        <v>2634.0462912940038</v>
      </c>
      <c r="D59" s="99">
        <v>3232.0065407642701</v>
      </c>
      <c r="E59" s="99">
        <v>3401.6820591231281</v>
      </c>
      <c r="F59" s="99">
        <v>1831.0720656805736</v>
      </c>
      <c r="G59" s="99">
        <v>2311.0653452834058</v>
      </c>
      <c r="H59" s="99">
        <v>1898.3311023969113</v>
      </c>
      <c r="I59" s="99">
        <v>1421.8720246633784</v>
      </c>
      <c r="J59" s="99">
        <v>1341.9230963652849</v>
      </c>
      <c r="K59" s="99">
        <v>1704.0603877546805</v>
      </c>
      <c r="L59" s="99">
        <v>2804.7113330486955</v>
      </c>
      <c r="M59" s="99">
        <v>3728.252574425479</v>
      </c>
      <c r="N59" s="99">
        <v>5793.4021681098538</v>
      </c>
      <c r="O59" s="99">
        <v>7006.5977118165056</v>
      </c>
      <c r="P59" s="99">
        <v>7967.1584290482597</v>
      </c>
      <c r="Q59" s="99">
        <v>11938.041439450002</v>
      </c>
      <c r="R59" s="99">
        <v>15742.10423954</v>
      </c>
      <c r="S59" s="99">
        <v>16912.757383920001</v>
      </c>
      <c r="T59" s="99">
        <v>19760.848053810001</v>
      </c>
      <c r="U59" s="99">
        <v>19714.783614499996</v>
      </c>
      <c r="V59" s="99">
        <v>12931.969545870001</v>
      </c>
      <c r="W59" s="99">
        <v>10482.765577579999</v>
      </c>
      <c r="X59" s="142">
        <v>13745.802033779999</v>
      </c>
      <c r="Y59" s="142">
        <v>13242.974876030001</v>
      </c>
      <c r="Z59" s="142">
        <v>12760.738236219999</v>
      </c>
      <c r="AA59" s="142">
        <v>3958.8240956099994</v>
      </c>
      <c r="AB59" s="142">
        <v>3859.8917546299999</v>
      </c>
      <c r="AC59" s="175">
        <v>8929.0160247399999</v>
      </c>
      <c r="AD59" s="26">
        <v>23508</v>
      </c>
      <c r="AE59" s="35" t="s">
        <v>70</v>
      </c>
    </row>
    <row r="60" spans="1:31" hidden="1" outlineLevel="1" x14ac:dyDescent="0.3">
      <c r="A60" s="36" t="s">
        <v>24</v>
      </c>
      <c r="B60" s="102">
        <v>-1.9207637415201964</v>
      </c>
      <c r="C60" s="103">
        <v>-6.2074584602581924</v>
      </c>
      <c r="D60" s="103">
        <v>-7.2873612606111386</v>
      </c>
      <c r="E60" s="103">
        <v>-3.729436840620699</v>
      </c>
      <c r="F60" s="103">
        <v>4.620013082062064</v>
      </c>
      <c r="G60" s="103">
        <v>3.7338058061529575</v>
      </c>
      <c r="H60" s="103">
        <v>5.1541680638623601</v>
      </c>
      <c r="I60" s="103">
        <v>9.8642485606104326</v>
      </c>
      <c r="J60" s="103">
        <v>14.383390937037927</v>
      </c>
      <c r="K60" s="103">
        <v>18.902185219511107</v>
      </c>
      <c r="L60" s="103">
        <v>4.4659774162538737</v>
      </c>
      <c r="M60" s="103">
        <v>-3.045869798909373</v>
      </c>
      <c r="N60" s="103">
        <v>-17.1238842295887</v>
      </c>
      <c r="O60" s="103">
        <v>-12.971851249275897</v>
      </c>
      <c r="P60" s="103">
        <v>-14.203694697872322</v>
      </c>
      <c r="Q60" s="103">
        <v>16.182450429999999</v>
      </c>
      <c r="R60" s="103">
        <v>3.1206500299999997</v>
      </c>
      <c r="S60" s="103">
        <v>-5.0669900699999992</v>
      </c>
      <c r="T60" s="103">
        <v>-20.647397140000002</v>
      </c>
      <c r="U60" s="103">
        <v>-13.148772159999998</v>
      </c>
      <c r="V60" s="103">
        <v>14.571565329999999</v>
      </c>
      <c r="W60" s="103">
        <v>21.514281050000005</v>
      </c>
      <c r="X60" s="144">
        <v>24.201803680000001</v>
      </c>
      <c r="Y60" s="144">
        <v>12.669406840000001</v>
      </c>
      <c r="Z60" s="144">
        <v>17.975565279999998</v>
      </c>
      <c r="AA60" s="144">
        <v>2.6540084600000013</v>
      </c>
      <c r="AB60" s="144">
        <v>11.600697629999997</v>
      </c>
      <c r="AC60" s="177">
        <v>16.463949320000005</v>
      </c>
      <c r="AD60" s="26">
        <v>23509</v>
      </c>
      <c r="AE60" s="36" t="s">
        <v>24</v>
      </c>
    </row>
    <row r="61" spans="1:31" hidden="1" outlineLevel="1" x14ac:dyDescent="0.3">
      <c r="A61" s="35" t="s">
        <v>71</v>
      </c>
      <c r="B61" s="98">
        <v>8.3125320179777127</v>
      </c>
      <c r="C61" s="99">
        <v>7.185087113357393</v>
      </c>
      <c r="D61" s="99">
        <v>9.1454535439248303</v>
      </c>
      <c r="E61" s="99">
        <v>13.56607620876331</v>
      </c>
      <c r="F61" s="99">
        <v>13.929916316964771</v>
      </c>
      <c r="G61" s="99">
        <v>15.484186983055745</v>
      </c>
      <c r="H61" s="99">
        <v>14.806043160625748</v>
      </c>
      <c r="I61" s="99">
        <v>17.093615012176677</v>
      </c>
      <c r="J61" s="99">
        <v>21.206265039045675</v>
      </c>
      <c r="K61" s="99">
        <v>27.566310249745946</v>
      </c>
      <c r="L61" s="99">
        <v>14.149360471903341</v>
      </c>
      <c r="M61" s="99">
        <v>14.97788568845151</v>
      </c>
      <c r="N61" s="99">
        <v>5.656318311390705</v>
      </c>
      <c r="O61" s="99">
        <v>6.6014783059255073</v>
      </c>
      <c r="P61" s="99">
        <v>5.9275649980212641</v>
      </c>
      <c r="Q61" s="99">
        <v>53.659690789999999</v>
      </c>
      <c r="R61" s="99">
        <v>54.229540840000006</v>
      </c>
      <c r="S61" s="99">
        <v>49.518352170000007</v>
      </c>
      <c r="T61" s="99">
        <v>39.793190189999997</v>
      </c>
      <c r="U61" s="99">
        <v>29.144111219999999</v>
      </c>
      <c r="V61" s="99">
        <v>62.436005179999995</v>
      </c>
      <c r="W61" s="99">
        <v>64.206098929999996</v>
      </c>
      <c r="X61" s="142">
        <v>72.827394080000005</v>
      </c>
      <c r="Y61" s="142">
        <v>65.627131910000003</v>
      </c>
      <c r="Z61" s="142">
        <v>70.239527820000006</v>
      </c>
      <c r="AA61" s="142">
        <v>39.821631060000001</v>
      </c>
      <c r="AB61" s="142">
        <v>40.410113009999996</v>
      </c>
      <c r="AC61" s="175">
        <v>63.696412100000003</v>
      </c>
      <c r="AD61" s="26">
        <v>23510</v>
      </c>
      <c r="AE61" s="35" t="s">
        <v>71</v>
      </c>
    </row>
    <row r="62" spans="1:31" hidden="1" outlineLevel="1" x14ac:dyDescent="0.3">
      <c r="A62" s="35" t="s">
        <v>72</v>
      </c>
      <c r="B62" s="98">
        <v>10.233295759497908</v>
      </c>
      <c r="C62" s="99">
        <v>13.392545573615585</v>
      </c>
      <c r="D62" s="99">
        <v>16.432814804535969</v>
      </c>
      <c r="E62" s="99">
        <v>17.295513049384009</v>
      </c>
      <c r="F62" s="99">
        <v>9.3099032349027038</v>
      </c>
      <c r="G62" s="99">
        <v>11.750381176902788</v>
      </c>
      <c r="H62" s="99">
        <v>9.6518750967633888</v>
      </c>
      <c r="I62" s="99">
        <v>7.2293664515662455</v>
      </c>
      <c r="J62" s="99">
        <v>6.8228741020077512</v>
      </c>
      <c r="K62" s="99">
        <v>8.6641250302348354</v>
      </c>
      <c r="L62" s="99">
        <v>9.6833830556494664</v>
      </c>
      <c r="M62" s="99">
        <v>18.023755487360884</v>
      </c>
      <c r="N62" s="99">
        <v>22.78020254097941</v>
      </c>
      <c r="O62" s="99">
        <v>19.573329555201404</v>
      </c>
      <c r="P62" s="99">
        <v>20.13125969589359</v>
      </c>
      <c r="Q62" s="99">
        <v>37.477240360000003</v>
      </c>
      <c r="R62" s="99">
        <v>51.108890809999998</v>
      </c>
      <c r="S62" s="99">
        <v>54.585342240000003</v>
      </c>
      <c r="T62" s="99">
        <v>60.440587330000014</v>
      </c>
      <c r="U62" s="99">
        <v>42.292883379999999</v>
      </c>
      <c r="V62" s="99">
        <v>47.864439850000004</v>
      </c>
      <c r="W62" s="99">
        <v>42.691817879999995</v>
      </c>
      <c r="X62" s="142">
        <v>48.625590400000007</v>
      </c>
      <c r="Y62" s="142">
        <v>52.957725070000009</v>
      </c>
      <c r="Z62" s="142">
        <v>52.263962540000001</v>
      </c>
      <c r="AA62" s="142">
        <v>37.167622599999994</v>
      </c>
      <c r="AB62" s="142">
        <v>28.809415379999997</v>
      </c>
      <c r="AC62" s="175">
        <v>47.232462779999992</v>
      </c>
      <c r="AD62" s="26">
        <v>23511</v>
      </c>
      <c r="AE62" s="35" t="s">
        <v>72</v>
      </c>
    </row>
    <row r="63" spans="1:31" hidden="1" outlineLevel="1" x14ac:dyDescent="0.3">
      <c r="A63" s="36" t="s">
        <v>25</v>
      </c>
      <c r="B63" s="102">
        <v>-158.37705331401469</v>
      </c>
      <c r="C63" s="103">
        <v>-215.7144003502342</v>
      </c>
      <c r="D63" s="103">
        <v>-263.93156279727145</v>
      </c>
      <c r="E63" s="103">
        <v>-268.78071866453047</v>
      </c>
      <c r="F63" s="103">
        <v>-129.53184734715597</v>
      </c>
      <c r="G63" s="103">
        <v>-168.28084634313998</v>
      </c>
      <c r="H63" s="103">
        <v>-133.45678397675417</v>
      </c>
      <c r="I63" s="103">
        <v>-86.237898465982482</v>
      </c>
      <c r="J63" s="103">
        <v>-69.791688155077566</v>
      </c>
      <c r="K63" s="103">
        <v>-87.169458048460697</v>
      </c>
      <c r="L63" s="103">
        <v>-137.19545726256624</v>
      </c>
      <c r="M63" s="103">
        <v>-267.56192581759916</v>
      </c>
      <c r="N63" s="103">
        <v>-387.88316037831629</v>
      </c>
      <c r="O63" s="103">
        <v>-354.34959165242492</v>
      </c>
      <c r="P63" s="103">
        <v>-418.50608227694619</v>
      </c>
      <c r="Q63" s="103">
        <v>-921.73911952999993</v>
      </c>
      <c r="R63" s="103">
        <v>-1168.23597219</v>
      </c>
      <c r="S63" s="103">
        <v>-1080.77584456</v>
      </c>
      <c r="T63" s="103">
        <v>-1119.8149025800001</v>
      </c>
      <c r="U63" s="103">
        <v>-1324.5058792399998</v>
      </c>
      <c r="V63" s="103">
        <v>-936.93736082000009</v>
      </c>
      <c r="W63" s="103">
        <v>-859.02688115000001</v>
      </c>
      <c r="X63" s="144">
        <v>-1192.3024337299998</v>
      </c>
      <c r="Y63" s="144">
        <v>-1187.50110589</v>
      </c>
      <c r="Z63" s="144">
        <v>-1083.13235181</v>
      </c>
      <c r="AA63" s="144">
        <v>-433.59951590000003</v>
      </c>
      <c r="AB63" s="144">
        <v>-445.96912104</v>
      </c>
      <c r="AC63" s="177">
        <v>-970.83869248999986</v>
      </c>
      <c r="AD63" s="26">
        <v>23512</v>
      </c>
      <c r="AE63" s="36" t="s">
        <v>25</v>
      </c>
    </row>
    <row r="64" spans="1:31" hidden="1" outlineLevel="1" x14ac:dyDescent="0.3">
      <c r="A64" s="35" t="s">
        <v>71</v>
      </c>
      <c r="B64" s="98">
        <v>19.000073183949056</v>
      </c>
      <c r="C64" s="99">
        <v>16.423056259102612</v>
      </c>
      <c r="D64" s="99">
        <v>20.903893814685329</v>
      </c>
      <c r="E64" s="99">
        <v>31.008174191458995</v>
      </c>
      <c r="F64" s="99">
        <v>31.839808724490904</v>
      </c>
      <c r="G64" s="99">
        <v>35.392427389841707</v>
      </c>
      <c r="H64" s="99">
        <v>33.842384367144568</v>
      </c>
      <c r="I64" s="99">
        <v>39.0711200278324</v>
      </c>
      <c r="J64" s="99">
        <v>48.471462946390119</v>
      </c>
      <c r="K64" s="99">
        <v>63.008709142276444</v>
      </c>
      <c r="L64" s="99">
        <v>61.313895378247807</v>
      </c>
      <c r="M64" s="99">
        <v>74.889428442257554</v>
      </c>
      <c r="N64" s="99">
        <v>90.501092982251279</v>
      </c>
      <c r="O64" s="99">
        <v>105.62365289480812</v>
      </c>
      <c r="P64" s="99">
        <v>94.841039968340226</v>
      </c>
      <c r="Q64" s="99">
        <v>138.15111821000002</v>
      </c>
      <c r="R64" s="99">
        <v>197.86875015999999</v>
      </c>
      <c r="S64" s="99">
        <v>183.97476735999999</v>
      </c>
      <c r="T64" s="99">
        <v>202.57322439000001</v>
      </c>
      <c r="U64" s="99">
        <v>151.20577858000001</v>
      </c>
      <c r="V64" s="99">
        <v>147.49950534999999</v>
      </c>
      <c r="W64" s="99">
        <v>140.34839753</v>
      </c>
      <c r="X64" s="142">
        <v>133.63620613999998</v>
      </c>
      <c r="Y64" s="142">
        <v>144.62277972999999</v>
      </c>
      <c r="Z64" s="142">
        <v>140.38162677</v>
      </c>
      <c r="AA64" s="142">
        <v>78.125571690000001</v>
      </c>
      <c r="AB64" s="142">
        <v>81.000687620000008</v>
      </c>
      <c r="AC64" s="175">
        <v>150.15011190999999</v>
      </c>
      <c r="AD64" s="26">
        <v>23513</v>
      </c>
      <c r="AE64" s="35" t="s">
        <v>71</v>
      </c>
    </row>
    <row r="65" spans="1:31" hidden="1" outlineLevel="1" x14ac:dyDescent="0.3">
      <c r="A65" s="35" t="s">
        <v>72</v>
      </c>
      <c r="B65" s="98">
        <v>177.37712649796373</v>
      </c>
      <c r="C65" s="99">
        <v>232.13745660933679</v>
      </c>
      <c r="D65" s="99">
        <v>284.83545661195677</v>
      </c>
      <c r="E65" s="99">
        <v>299.78889285598945</v>
      </c>
      <c r="F65" s="99">
        <v>161.3716560716469</v>
      </c>
      <c r="G65" s="99">
        <v>203.67327373298167</v>
      </c>
      <c r="H65" s="99">
        <v>167.29916834389874</v>
      </c>
      <c r="I65" s="99">
        <v>125.30901849381489</v>
      </c>
      <c r="J65" s="99">
        <v>118.2631511014677</v>
      </c>
      <c r="K65" s="99">
        <v>150.17816719073713</v>
      </c>
      <c r="L65" s="99">
        <v>198.50935264081406</v>
      </c>
      <c r="M65" s="99">
        <v>342.45135425985671</v>
      </c>
      <c r="N65" s="99">
        <v>478.38425336056753</v>
      </c>
      <c r="O65" s="99">
        <v>459.97324454723309</v>
      </c>
      <c r="P65" s="99">
        <v>513.34712224528641</v>
      </c>
      <c r="Q65" s="99">
        <v>1059.8902377399997</v>
      </c>
      <c r="R65" s="99">
        <v>1366.1047223500002</v>
      </c>
      <c r="S65" s="99">
        <v>1264.75061192</v>
      </c>
      <c r="T65" s="99">
        <v>1322.38812697</v>
      </c>
      <c r="U65" s="99">
        <v>1475.71165782</v>
      </c>
      <c r="V65" s="99">
        <v>1084.43686617</v>
      </c>
      <c r="W65" s="99">
        <v>999.37527868000006</v>
      </c>
      <c r="X65" s="142">
        <v>1325.9386398700001</v>
      </c>
      <c r="Y65" s="142">
        <v>1332.12388562</v>
      </c>
      <c r="Z65" s="142">
        <v>1223.51397858</v>
      </c>
      <c r="AA65" s="142">
        <v>511.72508759000004</v>
      </c>
      <c r="AB65" s="142">
        <v>526.96980866000013</v>
      </c>
      <c r="AC65" s="175">
        <v>1120.9888044000002</v>
      </c>
      <c r="AD65" s="26">
        <v>23514</v>
      </c>
      <c r="AE65" s="35" t="s">
        <v>72</v>
      </c>
    </row>
    <row r="66" spans="1:31" hidden="1" outlineLevel="1" x14ac:dyDescent="0.3">
      <c r="A66" s="36" t="s">
        <v>171</v>
      </c>
      <c r="B66" s="102">
        <v>-1200.9434020660119</v>
      </c>
      <c r="C66" s="103">
        <v>-1849.0372946893244</v>
      </c>
      <c r="D66" s="103">
        <v>-2244.0687824552556</v>
      </c>
      <c r="E66" s="103">
        <v>-2066.0138788127756</v>
      </c>
      <c r="F66" s="103">
        <v>-614.48846948926018</v>
      </c>
      <c r="G66" s="103">
        <v>-933.04011139926149</v>
      </c>
      <c r="H66" s="103">
        <v>-609.6956562981569</v>
      </c>
      <c r="I66" s="103">
        <v>-5.8911299316138184</v>
      </c>
      <c r="J66" s="103">
        <v>375.39616946750823</v>
      </c>
      <c r="K66" s="103">
        <v>524.54739218092516</v>
      </c>
      <c r="L66" s="103">
        <v>100.62584998762506</v>
      </c>
      <c r="M66" s="103">
        <v>-460.37962980105402</v>
      </c>
      <c r="N66" s="103">
        <v>-1967.6708442911502</v>
      </c>
      <c r="O66" s="103">
        <v>-2714.6193147610443</v>
      </c>
      <c r="P66" s="103">
        <v>-3811.0547702794947</v>
      </c>
      <c r="Q66" s="103">
        <v>-7371.3103822800003</v>
      </c>
      <c r="R66" s="103">
        <v>-10653.329057139999</v>
      </c>
      <c r="S66" s="103">
        <v>-11657.521561039997</v>
      </c>
      <c r="T66" s="103">
        <v>-14386.90319603</v>
      </c>
      <c r="U66" s="103">
        <v>-13685.345102079998</v>
      </c>
      <c r="V66" s="103">
        <v>-7721.5795893800005</v>
      </c>
      <c r="W66" s="103">
        <v>-5143.342061639999</v>
      </c>
      <c r="X66" s="144">
        <v>-8280.336764929998</v>
      </c>
      <c r="Y66" s="144">
        <v>-7744.4984518000001</v>
      </c>
      <c r="Z66" s="144">
        <v>-7385.9711133299988</v>
      </c>
      <c r="AA66" s="144">
        <v>-1232.34785857</v>
      </c>
      <c r="AB66" s="144">
        <v>-1210.0525655599999</v>
      </c>
      <c r="AC66" s="177">
        <v>-4089.24485736</v>
      </c>
      <c r="AD66" s="26">
        <v>23515</v>
      </c>
      <c r="AE66" s="36" t="s">
        <v>171</v>
      </c>
    </row>
    <row r="67" spans="1:31" hidden="1" outlineLevel="1" x14ac:dyDescent="0.3">
      <c r="A67" s="35" t="s">
        <v>71</v>
      </c>
      <c r="B67" s="98">
        <v>624.13111259573509</v>
      </c>
      <c r="C67" s="99">
        <v>539.47899442172718</v>
      </c>
      <c r="D67" s="99">
        <v>686.66948689252149</v>
      </c>
      <c r="E67" s="99">
        <v>1018.5837744049788</v>
      </c>
      <c r="F67" s="99">
        <v>1045.9020368847634</v>
      </c>
      <c r="G67" s="99">
        <v>1162.6015789742598</v>
      </c>
      <c r="H67" s="99">
        <v>1111.6844026580925</v>
      </c>
      <c r="I67" s="99">
        <v>1283.4425097863834</v>
      </c>
      <c r="J67" s="99">
        <v>1592.2332406293176</v>
      </c>
      <c r="K67" s="99">
        <v>2069.7654877146338</v>
      </c>
      <c r="L67" s="99">
        <v>2697.1444473398578</v>
      </c>
      <c r="M67" s="99">
        <v>2907.3978348772084</v>
      </c>
      <c r="N67" s="99">
        <v>3324.5668679171586</v>
      </c>
      <c r="O67" s="99">
        <v>3812.4318229530286</v>
      </c>
      <c r="P67" s="99">
        <v>3622.6252768275858</v>
      </c>
      <c r="Q67" s="99">
        <v>3469.3635790699996</v>
      </c>
      <c r="R67" s="99">
        <v>3671.5615692400006</v>
      </c>
      <c r="S67" s="99">
        <v>3935.8998687199996</v>
      </c>
      <c r="T67" s="99">
        <v>3991.1161434800006</v>
      </c>
      <c r="U67" s="99">
        <v>4511.4339712199999</v>
      </c>
      <c r="V67" s="99">
        <v>4078.0886504699997</v>
      </c>
      <c r="W67" s="99">
        <v>4297.3564193799994</v>
      </c>
      <c r="X67" s="142">
        <v>4090.9010385799997</v>
      </c>
      <c r="Y67" s="142">
        <v>4113.3948135399996</v>
      </c>
      <c r="Z67" s="142">
        <v>4098.98918177</v>
      </c>
      <c r="AA67" s="142">
        <v>2177.58352685</v>
      </c>
      <c r="AB67" s="142">
        <v>2094.0599650299996</v>
      </c>
      <c r="AC67" s="175">
        <v>3671.5499001999997</v>
      </c>
      <c r="AD67" s="26">
        <v>23516</v>
      </c>
      <c r="AE67" s="35" t="s">
        <v>71</v>
      </c>
    </row>
    <row r="68" spans="1:31" hidden="1" outlineLevel="1" x14ac:dyDescent="0.3">
      <c r="A68" s="35" t="s">
        <v>72</v>
      </c>
      <c r="B68" s="98">
        <v>1825.0745146617471</v>
      </c>
      <c r="C68" s="99">
        <v>2388.5162891110517</v>
      </c>
      <c r="D68" s="99">
        <v>2930.7382693477771</v>
      </c>
      <c r="E68" s="99">
        <v>3084.5976532177547</v>
      </c>
      <c r="F68" s="99">
        <v>1660.3905063740237</v>
      </c>
      <c r="G68" s="99">
        <v>2095.6416903735212</v>
      </c>
      <c r="H68" s="99">
        <v>1721.3800589562491</v>
      </c>
      <c r="I68" s="99">
        <v>1289.3336397179969</v>
      </c>
      <c r="J68" s="99">
        <v>1216.8370711618093</v>
      </c>
      <c r="K68" s="99">
        <v>1545.2180955337087</v>
      </c>
      <c r="L68" s="99">
        <v>2596.5185973522325</v>
      </c>
      <c r="M68" s="99">
        <v>3367.7774646782618</v>
      </c>
      <c r="N68" s="99">
        <v>5292.237712208308</v>
      </c>
      <c r="O68" s="99">
        <v>6527.0511377140729</v>
      </c>
      <c r="P68" s="99">
        <v>7433.6800471070801</v>
      </c>
      <c r="Q68" s="99">
        <v>10840.673961349999</v>
      </c>
      <c r="R68" s="99">
        <v>14324.890626380002</v>
      </c>
      <c r="S68" s="99">
        <v>15593.421429759999</v>
      </c>
      <c r="T68" s="99">
        <v>18378.01933951</v>
      </c>
      <c r="U68" s="99">
        <v>18196.779073300004</v>
      </c>
      <c r="V68" s="99">
        <v>11799.66823985</v>
      </c>
      <c r="W68" s="99">
        <v>9440.6984810200011</v>
      </c>
      <c r="X68" s="142">
        <v>12371.237803510001</v>
      </c>
      <c r="Y68" s="142">
        <v>11857.893265340001</v>
      </c>
      <c r="Z68" s="142">
        <v>11484.960295100002</v>
      </c>
      <c r="AA68" s="142">
        <v>3409.93138542</v>
      </c>
      <c r="AB68" s="142">
        <v>3304.1125305900005</v>
      </c>
      <c r="AC68" s="175">
        <v>7760.7947575599983</v>
      </c>
      <c r="AD68" s="26">
        <v>23517</v>
      </c>
      <c r="AE68" s="35" t="s">
        <v>72</v>
      </c>
    </row>
    <row r="69" spans="1:31" hidden="1" outlineLevel="1" x14ac:dyDescent="0.3">
      <c r="A69" s="39" t="s">
        <v>233</v>
      </c>
      <c r="B69" s="106">
        <v>-2200.7461604800001</v>
      </c>
      <c r="C69" s="107">
        <v>-2826.0594520899999</v>
      </c>
      <c r="D69" s="107">
        <v>-3070.0637261100001</v>
      </c>
      <c r="E69" s="107">
        <v>-2687.20934072</v>
      </c>
      <c r="F69" s="107">
        <v>-1011.97896653</v>
      </c>
      <c r="G69" s="107">
        <v>-771.85392485000023</v>
      </c>
      <c r="H69" s="107">
        <v>-589.34364190000008</v>
      </c>
      <c r="I69" s="107">
        <v>-301.04616829000003</v>
      </c>
      <c r="J69" s="107">
        <v>-9.5823503299999118</v>
      </c>
      <c r="K69" s="107">
        <v>13.942224230000065</v>
      </c>
      <c r="L69" s="107">
        <v>-294.60493939000003</v>
      </c>
      <c r="M69" s="107">
        <v>-958.39093593999996</v>
      </c>
      <c r="N69" s="107">
        <v>-2227.4515361000003</v>
      </c>
      <c r="O69" s="107">
        <v>-3718.2130306999993</v>
      </c>
      <c r="P69" s="107">
        <v>-3455.4765767499998</v>
      </c>
      <c r="Q69" s="107">
        <v>-5707.7614107999989</v>
      </c>
      <c r="R69" s="107">
        <v>-7668.3662848999993</v>
      </c>
      <c r="S69" s="107">
        <v>-7644.9773151599993</v>
      </c>
      <c r="T69" s="107">
        <v>-7610.2869532000004</v>
      </c>
      <c r="U69" s="107">
        <v>-6479.4184227699998</v>
      </c>
      <c r="V69" s="107">
        <v>-3592.0887754399992</v>
      </c>
      <c r="W69" s="107">
        <v>-2066.4788077099997</v>
      </c>
      <c r="X69" s="146">
        <v>-4474.7540157100002</v>
      </c>
      <c r="Y69" s="146">
        <v>-4391.9453451399995</v>
      </c>
      <c r="Z69" s="146">
        <v>-4472.6139150700019</v>
      </c>
      <c r="AA69" s="146">
        <v>-1299.1274644200003</v>
      </c>
      <c r="AB69" s="146">
        <v>-975.34128203</v>
      </c>
      <c r="AC69" s="179">
        <v>-2921.0879565400001</v>
      </c>
      <c r="AD69" s="26">
        <v>23518</v>
      </c>
      <c r="AE69" s="39" t="s">
        <v>233</v>
      </c>
    </row>
    <row r="70" spans="1:31" hidden="1" outlineLevel="1" x14ac:dyDescent="0.3">
      <c r="A70" s="39" t="s">
        <v>73</v>
      </c>
      <c r="B70" s="108">
        <v>92.733798600000014</v>
      </c>
      <c r="C70" s="109">
        <v>133.91870279000003</v>
      </c>
      <c r="D70" s="109">
        <v>397.54681997</v>
      </c>
      <c r="E70" s="109">
        <v>874.26085321999983</v>
      </c>
      <c r="F70" s="109">
        <v>879.26626353000006</v>
      </c>
      <c r="G70" s="109">
        <v>1153.09121921</v>
      </c>
      <c r="H70" s="109">
        <v>1064.18199641</v>
      </c>
      <c r="I70" s="109">
        <v>999.95043675000011</v>
      </c>
      <c r="J70" s="109">
        <v>1237.38966731</v>
      </c>
      <c r="K70" s="109">
        <v>1606.71768395</v>
      </c>
      <c r="L70" s="109">
        <v>2100.9424018999998</v>
      </c>
      <c r="M70" s="109">
        <v>2170.0425146699999</v>
      </c>
      <c r="N70" s="109">
        <v>2493.3247014500002</v>
      </c>
      <c r="O70" s="109">
        <v>2797.38928674</v>
      </c>
      <c r="P70" s="109">
        <v>3173.1903628100004</v>
      </c>
      <c r="Q70" s="109">
        <v>4172.6385947400004</v>
      </c>
      <c r="R70" s="109">
        <v>4610.3323501000004</v>
      </c>
      <c r="S70" s="109">
        <v>4352.8272036400003</v>
      </c>
      <c r="T70" s="109">
        <v>4524.6007147</v>
      </c>
      <c r="U70" s="109">
        <v>5237.8494138999995</v>
      </c>
      <c r="V70" s="109">
        <v>4152.0060608999993</v>
      </c>
      <c r="W70" s="109">
        <v>4517.1680292999999</v>
      </c>
      <c r="X70" s="147">
        <v>4366.8565561300002</v>
      </c>
      <c r="Y70" s="147">
        <v>4376.1395919399993</v>
      </c>
      <c r="Z70" s="147">
        <v>4177.4218497900001</v>
      </c>
      <c r="AA70" s="147">
        <v>2161.0529177599997</v>
      </c>
      <c r="AB70" s="147">
        <v>2462.2965529199996</v>
      </c>
      <c r="AC70" s="180">
        <v>3951.1782614699996</v>
      </c>
      <c r="AD70" s="26">
        <v>23519</v>
      </c>
      <c r="AE70" s="39" t="s">
        <v>73</v>
      </c>
    </row>
    <row r="71" spans="1:31" hidden="1" outlineLevel="1" x14ac:dyDescent="0.3">
      <c r="A71" s="39" t="s">
        <v>74</v>
      </c>
      <c r="B71" s="108">
        <v>2293.4799590800003</v>
      </c>
      <c r="C71" s="109">
        <v>2959.9781548799997</v>
      </c>
      <c r="D71" s="109">
        <v>3467.6105460799999</v>
      </c>
      <c r="E71" s="109">
        <v>3561.4701939400011</v>
      </c>
      <c r="F71" s="109">
        <v>1891.24523006</v>
      </c>
      <c r="G71" s="109">
        <v>1924.9451440600003</v>
      </c>
      <c r="H71" s="109">
        <v>1653.52563831</v>
      </c>
      <c r="I71" s="109">
        <v>1300.9966050400001</v>
      </c>
      <c r="J71" s="109">
        <v>1246.9720176399999</v>
      </c>
      <c r="K71" s="109">
        <v>1592.7754597199998</v>
      </c>
      <c r="L71" s="109">
        <v>2395.5473412900001</v>
      </c>
      <c r="M71" s="109">
        <v>3128.4334506099999</v>
      </c>
      <c r="N71" s="109">
        <v>4720.7762375500006</v>
      </c>
      <c r="O71" s="109">
        <v>6515.6023174399998</v>
      </c>
      <c r="P71" s="109">
        <v>6628.6669395599984</v>
      </c>
      <c r="Q71" s="109">
        <v>9880.4000055399993</v>
      </c>
      <c r="R71" s="109">
        <v>12278.698635000001</v>
      </c>
      <c r="S71" s="109">
        <v>11997.804518799998</v>
      </c>
      <c r="T71" s="109">
        <v>12134.887667899999</v>
      </c>
      <c r="U71" s="109">
        <v>11717.267836669998</v>
      </c>
      <c r="V71" s="109">
        <v>7744.0948363400003</v>
      </c>
      <c r="W71" s="109">
        <v>6583.6468370099992</v>
      </c>
      <c r="X71" s="147">
        <v>8841.6105718399995</v>
      </c>
      <c r="Y71" s="147">
        <v>8768.0849370799988</v>
      </c>
      <c r="Z71" s="147">
        <v>8650.0357648600002</v>
      </c>
      <c r="AA71" s="147">
        <v>3460.1803821799999</v>
      </c>
      <c r="AB71" s="147">
        <v>3437.6378349499996</v>
      </c>
      <c r="AC71" s="180">
        <v>6872.2662180100006</v>
      </c>
      <c r="AD71" s="26">
        <v>23520</v>
      </c>
      <c r="AE71" s="39" t="s">
        <v>74</v>
      </c>
    </row>
    <row r="72" spans="1:31" hidden="1" outlineLevel="1" x14ac:dyDescent="0.3">
      <c r="A72" s="36" t="s">
        <v>172</v>
      </c>
      <c r="B72" s="102">
        <v>5.5079999999999991</v>
      </c>
      <c r="C72" s="103">
        <v>0.55200000000000005</v>
      </c>
      <c r="D72" s="103">
        <v>10.117000000000001</v>
      </c>
      <c r="E72" s="103">
        <v>51.632000000000005</v>
      </c>
      <c r="F72" s="103">
        <v>16.13</v>
      </c>
      <c r="G72" s="103">
        <v>227.41200000000001</v>
      </c>
      <c r="H72" s="103">
        <v>17.126999999999999</v>
      </c>
      <c r="I72" s="103">
        <v>11.715</v>
      </c>
      <c r="J72" s="103">
        <v>10.016999999999999</v>
      </c>
      <c r="K72" s="103">
        <v>1.1439999999999999</v>
      </c>
      <c r="L72" s="103">
        <v>7.8909999999999991</v>
      </c>
      <c r="M72" s="103">
        <v>18.212</v>
      </c>
      <c r="N72" s="103">
        <v>12.155000000000001</v>
      </c>
      <c r="O72" s="103">
        <v>13.507999999999999</v>
      </c>
      <c r="P72" s="103">
        <v>10.5098</v>
      </c>
      <c r="Q72" s="103">
        <v>0</v>
      </c>
      <c r="R72" s="103">
        <v>0</v>
      </c>
      <c r="S72" s="103">
        <v>0</v>
      </c>
      <c r="T72" s="103">
        <v>0</v>
      </c>
      <c r="U72" s="103">
        <v>266.77161867000001</v>
      </c>
      <c r="V72" s="103">
        <v>46.258744759999999</v>
      </c>
      <c r="W72" s="103">
        <v>36.461210550000004</v>
      </c>
      <c r="X72" s="144">
        <v>13.01251259</v>
      </c>
      <c r="Y72" s="144">
        <v>5.826664029999999</v>
      </c>
      <c r="Z72" s="144">
        <v>27.942466820000003</v>
      </c>
      <c r="AA72" s="144">
        <v>13.518305490000003</v>
      </c>
      <c r="AB72" s="144">
        <v>11.301164150000002</v>
      </c>
      <c r="AC72" s="177">
        <v>25.589056590000002</v>
      </c>
      <c r="AD72" s="26">
        <v>23521</v>
      </c>
      <c r="AE72" s="36" t="s">
        <v>172</v>
      </c>
    </row>
    <row r="73" spans="1:31" hidden="1" outlineLevel="1" x14ac:dyDescent="0.3">
      <c r="A73" s="35" t="s">
        <v>67</v>
      </c>
      <c r="B73" s="98">
        <v>9.1829999999999998</v>
      </c>
      <c r="C73" s="99">
        <v>7.0409999999999995</v>
      </c>
      <c r="D73" s="99">
        <v>16.102</v>
      </c>
      <c r="E73" s="99">
        <v>59.106999999999992</v>
      </c>
      <c r="F73" s="99">
        <v>16.402999999999999</v>
      </c>
      <c r="G73" s="99">
        <v>227.58199999999999</v>
      </c>
      <c r="H73" s="99">
        <v>17.524999999999999</v>
      </c>
      <c r="I73" s="99">
        <v>11.937999999999999</v>
      </c>
      <c r="J73" s="99">
        <v>10.036999999999999</v>
      </c>
      <c r="K73" s="99">
        <v>1.1619999999999999</v>
      </c>
      <c r="L73" s="99">
        <v>8.0340000000000007</v>
      </c>
      <c r="M73" s="99">
        <v>22.552</v>
      </c>
      <c r="N73" s="99">
        <v>16.624000000000002</v>
      </c>
      <c r="O73" s="99">
        <v>22.856000000000005</v>
      </c>
      <c r="P73" s="99">
        <v>14.274800000000001</v>
      </c>
      <c r="Q73" s="99">
        <v>0</v>
      </c>
      <c r="R73" s="99">
        <v>0</v>
      </c>
      <c r="S73" s="99">
        <v>0</v>
      </c>
      <c r="T73" s="99">
        <v>0</v>
      </c>
      <c r="U73" s="99">
        <v>288.26964036999999</v>
      </c>
      <c r="V73" s="99">
        <v>52.722734860000003</v>
      </c>
      <c r="W73" s="99">
        <v>41.234482619999994</v>
      </c>
      <c r="X73" s="142">
        <v>14.449337450000002</v>
      </c>
      <c r="Y73" s="142">
        <v>7.3037240699999986</v>
      </c>
      <c r="Z73" s="142">
        <v>30.080135369999997</v>
      </c>
      <c r="AA73" s="142">
        <v>16.893192710000001</v>
      </c>
      <c r="AB73" s="142">
        <v>18.248748770000002</v>
      </c>
      <c r="AC73" s="175">
        <v>27.005607480000002</v>
      </c>
      <c r="AD73" s="26">
        <v>23522</v>
      </c>
      <c r="AE73" s="35" t="s">
        <v>67</v>
      </c>
    </row>
    <row r="74" spans="1:31" hidden="1" outlineLevel="1" x14ac:dyDescent="0.3">
      <c r="A74" s="35" t="s">
        <v>68</v>
      </c>
      <c r="B74" s="98">
        <v>3.6749999999999998</v>
      </c>
      <c r="C74" s="99">
        <v>6.4890000000000008</v>
      </c>
      <c r="D74" s="99">
        <v>5.9849999999999994</v>
      </c>
      <c r="E74" s="99">
        <v>7.4750000000000005</v>
      </c>
      <c r="F74" s="99">
        <v>0.27300000000000002</v>
      </c>
      <c r="G74" s="99">
        <v>0.17</v>
      </c>
      <c r="H74" s="99">
        <v>0.39800000000000008</v>
      </c>
      <c r="I74" s="99">
        <v>0.22299999999999998</v>
      </c>
      <c r="J74" s="99">
        <v>2.0000000000000004E-2</v>
      </c>
      <c r="K74" s="99">
        <v>1.7999999999999999E-2</v>
      </c>
      <c r="L74" s="99">
        <v>0.14299999999999999</v>
      </c>
      <c r="M74" s="99">
        <v>4.34</v>
      </c>
      <c r="N74" s="99">
        <v>4.4690000000000003</v>
      </c>
      <c r="O74" s="99">
        <v>9.347999999999999</v>
      </c>
      <c r="P74" s="99">
        <v>3.7650000000000001</v>
      </c>
      <c r="Q74" s="99">
        <v>0</v>
      </c>
      <c r="R74" s="99">
        <v>0</v>
      </c>
      <c r="S74" s="99">
        <v>0</v>
      </c>
      <c r="T74" s="99">
        <v>0</v>
      </c>
      <c r="U74" s="99">
        <v>21.498021699999995</v>
      </c>
      <c r="V74" s="99">
        <v>6.463990100000002</v>
      </c>
      <c r="W74" s="99">
        <v>4.77327207</v>
      </c>
      <c r="X74" s="142">
        <v>1.43682486</v>
      </c>
      <c r="Y74" s="142">
        <v>1.47706004</v>
      </c>
      <c r="Z74" s="142">
        <v>2.1376685500000003</v>
      </c>
      <c r="AA74" s="142">
        <v>3.3748872200000006</v>
      </c>
      <c r="AB74" s="142">
        <v>6.9475846199999998</v>
      </c>
      <c r="AC74" s="175">
        <v>1.4165508899999999</v>
      </c>
      <c r="AD74" s="26">
        <v>23523</v>
      </c>
      <c r="AE74" s="35" t="s">
        <v>68</v>
      </c>
    </row>
    <row r="75" spans="1:31" hidden="1" outlineLevel="1" x14ac:dyDescent="0.3">
      <c r="A75" s="36" t="s">
        <v>173</v>
      </c>
      <c r="B75" s="102">
        <v>-121.6</v>
      </c>
      <c r="C75" s="103">
        <v>-62.690000000000019</v>
      </c>
      <c r="D75" s="103">
        <v>73.88000000000001</v>
      </c>
      <c r="E75" s="103">
        <v>81.443999999999988</v>
      </c>
      <c r="F75" s="103">
        <v>-127.9</v>
      </c>
      <c r="G75" s="103">
        <v>-4.3000000000000114</v>
      </c>
      <c r="H75" s="103">
        <v>-275.23199999999997</v>
      </c>
      <c r="I75" s="103">
        <v>-420.09199999999993</v>
      </c>
      <c r="J75" s="103">
        <v>-436.04699999999997</v>
      </c>
      <c r="K75" s="103">
        <v>-544.15800000000002</v>
      </c>
      <c r="L75" s="103">
        <v>-567.68899999999996</v>
      </c>
      <c r="M75" s="103">
        <v>-430.18299999999999</v>
      </c>
      <c r="N75" s="103">
        <v>-765.50199999999995</v>
      </c>
      <c r="O75" s="103">
        <v>-837.29500000000007</v>
      </c>
      <c r="P75" s="103">
        <v>-1442.2474000000002</v>
      </c>
      <c r="Q75" s="103">
        <v>-1238.1303433800001</v>
      </c>
      <c r="R75" s="103">
        <v>-1334.99480245</v>
      </c>
      <c r="S75" s="103">
        <v>-1180.3382856400001</v>
      </c>
      <c r="T75" s="103">
        <v>-1277.7477590100002</v>
      </c>
      <c r="U75" s="103">
        <v>-1015.3122350200001</v>
      </c>
      <c r="V75" s="103">
        <v>-609.71324331999995</v>
      </c>
      <c r="W75" s="103">
        <v>-734.12789050999993</v>
      </c>
      <c r="X75" s="144">
        <v>-732.54098180000017</v>
      </c>
      <c r="Y75" s="144">
        <v>-873.70072892999997</v>
      </c>
      <c r="Z75" s="144">
        <v>-622.59459790000005</v>
      </c>
      <c r="AA75" s="144">
        <v>-938.55736165000008</v>
      </c>
      <c r="AB75" s="144">
        <v>-1227.36124025</v>
      </c>
      <c r="AC75" s="177">
        <v>-980.33096636000005</v>
      </c>
      <c r="AD75" s="26">
        <v>23524</v>
      </c>
      <c r="AE75" s="36" t="s">
        <v>173</v>
      </c>
    </row>
    <row r="76" spans="1:31" hidden="1" outlineLevel="1" x14ac:dyDescent="0.3">
      <c r="A76" s="35" t="s">
        <v>67</v>
      </c>
      <c r="B76" s="98">
        <v>186.39999999999998</v>
      </c>
      <c r="C76" s="99">
        <v>237.429</v>
      </c>
      <c r="D76" s="99">
        <v>411.71900000000005</v>
      </c>
      <c r="E76" s="99">
        <v>390.39700000000005</v>
      </c>
      <c r="F76" s="99">
        <v>165.10500000000002</v>
      </c>
      <c r="G76" s="99">
        <v>312.209</v>
      </c>
      <c r="H76" s="99">
        <v>179.55</v>
      </c>
      <c r="I76" s="99">
        <v>205.62699999999998</v>
      </c>
      <c r="J76" s="99">
        <v>123.658</v>
      </c>
      <c r="K76" s="99">
        <v>105.19500000000002</v>
      </c>
      <c r="L76" s="99">
        <v>134.15199999999999</v>
      </c>
      <c r="M76" s="99">
        <v>324.459</v>
      </c>
      <c r="N76" s="99">
        <v>542.81799999999998</v>
      </c>
      <c r="O76" s="99">
        <v>828.09400000000005</v>
      </c>
      <c r="P76" s="99">
        <v>372.62310000000002</v>
      </c>
      <c r="Q76" s="99">
        <v>416.03011589999994</v>
      </c>
      <c r="R76" s="99">
        <v>504.56821739999998</v>
      </c>
      <c r="S76" s="99">
        <v>540.69894122999995</v>
      </c>
      <c r="T76" s="99">
        <v>472.85704206000003</v>
      </c>
      <c r="U76" s="99">
        <v>668.79045087999987</v>
      </c>
      <c r="V76" s="99">
        <v>987.55178136999996</v>
      </c>
      <c r="W76" s="99">
        <v>783.64969967000002</v>
      </c>
      <c r="X76" s="142">
        <v>687.81353563999994</v>
      </c>
      <c r="Y76" s="142">
        <v>536.11403210000003</v>
      </c>
      <c r="Z76" s="142">
        <v>969.71066370000005</v>
      </c>
      <c r="AA76" s="142">
        <v>581.32933747000016</v>
      </c>
      <c r="AB76" s="142">
        <v>783.70039119</v>
      </c>
      <c r="AC76" s="175">
        <v>1322.0566046500001</v>
      </c>
      <c r="AD76" s="26">
        <v>23525</v>
      </c>
      <c r="AE76" s="35" t="s">
        <v>67</v>
      </c>
    </row>
    <row r="77" spans="1:31" hidden="1" outlineLevel="1" x14ac:dyDescent="0.3">
      <c r="A77" s="35" t="s">
        <v>68</v>
      </c>
      <c r="B77" s="98">
        <v>308</v>
      </c>
      <c r="C77" s="99">
        <v>300.11899999999997</v>
      </c>
      <c r="D77" s="99">
        <v>337.83899999999994</v>
      </c>
      <c r="E77" s="99">
        <v>308.95300000000003</v>
      </c>
      <c r="F77" s="99">
        <v>293.005</v>
      </c>
      <c r="G77" s="99">
        <v>316.50899999999996</v>
      </c>
      <c r="H77" s="99">
        <v>454.78200000000004</v>
      </c>
      <c r="I77" s="99">
        <v>625.71900000000005</v>
      </c>
      <c r="J77" s="99">
        <v>559.70499999999993</v>
      </c>
      <c r="K77" s="99">
        <v>649.35300000000007</v>
      </c>
      <c r="L77" s="99">
        <v>701.84099999999989</v>
      </c>
      <c r="M77" s="99">
        <v>754.64200000000005</v>
      </c>
      <c r="N77" s="99">
        <v>1308.3200000000002</v>
      </c>
      <c r="O77" s="99">
        <v>1665.3890000000001</v>
      </c>
      <c r="P77" s="99">
        <v>1814.8704999999995</v>
      </c>
      <c r="Q77" s="99">
        <v>1654.1604592799999</v>
      </c>
      <c r="R77" s="99">
        <v>1839.5630198499998</v>
      </c>
      <c r="S77" s="99">
        <v>1721.0372268699998</v>
      </c>
      <c r="T77" s="99">
        <v>1750.6048010699997</v>
      </c>
      <c r="U77" s="99">
        <v>1684.1026859000001</v>
      </c>
      <c r="V77" s="99">
        <v>1597.2650246899998</v>
      </c>
      <c r="W77" s="99">
        <v>1517.7775901799996</v>
      </c>
      <c r="X77" s="142">
        <v>1420.3545174399999</v>
      </c>
      <c r="Y77" s="142">
        <v>1409.81476103</v>
      </c>
      <c r="Z77" s="142">
        <v>1592.3052616</v>
      </c>
      <c r="AA77" s="142">
        <v>1519.88669912</v>
      </c>
      <c r="AB77" s="142">
        <v>2011.0616314399999</v>
      </c>
      <c r="AC77" s="175">
        <v>2302.3875710100006</v>
      </c>
      <c r="AD77" s="26">
        <v>23526</v>
      </c>
      <c r="AE77" s="35" t="s">
        <v>68</v>
      </c>
    </row>
    <row r="78" spans="1:31" hidden="1" outlineLevel="1" x14ac:dyDescent="0.3">
      <c r="A78" s="36" t="s">
        <v>174</v>
      </c>
      <c r="B78" s="102">
        <v>-152.256</v>
      </c>
      <c r="C78" s="103">
        <v>-214.99699999999999</v>
      </c>
      <c r="D78" s="103">
        <v>-884.71</v>
      </c>
      <c r="E78" s="103">
        <v>-526.59699999999998</v>
      </c>
      <c r="F78" s="103">
        <v>-269.36799999999999</v>
      </c>
      <c r="G78" s="103">
        <v>-293.72200000000004</v>
      </c>
      <c r="H78" s="103">
        <v>-307.41499999999996</v>
      </c>
      <c r="I78" s="103">
        <v>-232.39512924575803</v>
      </c>
      <c r="J78" s="103">
        <v>-382.69420800781256</v>
      </c>
      <c r="K78" s="103">
        <v>-76.651999999999987</v>
      </c>
      <c r="L78" s="103">
        <v>-229.59424389004704</v>
      </c>
      <c r="M78" s="103">
        <v>-109.56860762888199</v>
      </c>
      <c r="N78" s="103">
        <v>283.11320019531252</v>
      </c>
      <c r="O78" s="103">
        <v>92.695999999999998</v>
      </c>
      <c r="P78" s="103">
        <v>-41.506599999999963</v>
      </c>
      <c r="Q78" s="103">
        <v>208.15718060999995</v>
      </c>
      <c r="R78" s="103">
        <v>843.09615617000009</v>
      </c>
      <c r="S78" s="103">
        <v>774.3915346</v>
      </c>
      <c r="T78" s="103">
        <v>1308.45733449</v>
      </c>
      <c r="U78" s="103">
        <v>183.58013948999991</v>
      </c>
      <c r="V78" s="103">
        <v>-281.94564999000011</v>
      </c>
      <c r="W78" s="103">
        <v>-149.49195004999996</v>
      </c>
      <c r="X78" s="144">
        <v>-24.613358430000005</v>
      </c>
      <c r="Y78" s="144">
        <v>295.74643593999997</v>
      </c>
      <c r="Z78" s="144">
        <v>350.05525618999991</v>
      </c>
      <c r="AA78" s="144">
        <v>335.41076284000007</v>
      </c>
      <c r="AB78" s="144">
        <v>413.47330464999999</v>
      </c>
      <c r="AC78" s="177">
        <v>338.15171945999998</v>
      </c>
      <c r="AD78" s="26">
        <v>23527</v>
      </c>
      <c r="AE78" s="36" t="s">
        <v>174</v>
      </c>
    </row>
    <row r="79" spans="1:31" hidden="1" outlineLevel="1" x14ac:dyDescent="0.3">
      <c r="A79" s="35" t="s">
        <v>67</v>
      </c>
      <c r="B79" s="98">
        <v>260.95</v>
      </c>
      <c r="C79" s="99">
        <v>568.74300000000005</v>
      </c>
      <c r="D79" s="99">
        <v>317.83399999999995</v>
      </c>
      <c r="E79" s="99">
        <v>332.66399999999999</v>
      </c>
      <c r="F79" s="99">
        <v>304.62900000000002</v>
      </c>
      <c r="G79" s="99">
        <v>375.93700000000007</v>
      </c>
      <c r="H79" s="99">
        <v>317.02600000000007</v>
      </c>
      <c r="I79" s="99">
        <v>390.20000000000005</v>
      </c>
      <c r="J79" s="99">
        <v>362.75700000000001</v>
      </c>
      <c r="K79" s="99">
        <v>422.67899999999997</v>
      </c>
      <c r="L79" s="99">
        <v>507.16700000000003</v>
      </c>
      <c r="M79" s="99">
        <v>751.0355195312502</v>
      </c>
      <c r="N79" s="99">
        <v>1090.0512001953127</v>
      </c>
      <c r="O79" s="99">
        <v>1237.5811582031251</v>
      </c>
      <c r="P79" s="99">
        <v>1570.3909000000001</v>
      </c>
      <c r="Q79" s="99">
        <v>1699.3672391999999</v>
      </c>
      <c r="R79" s="99">
        <v>2477.6246561299995</v>
      </c>
      <c r="S79" s="99">
        <v>2459.9443213100003</v>
      </c>
      <c r="T79" s="99">
        <v>2742.6163565000002</v>
      </c>
      <c r="U79" s="99">
        <v>1175.6958106499999</v>
      </c>
      <c r="V79" s="99">
        <v>742.36716589000002</v>
      </c>
      <c r="W79" s="99">
        <v>739.08954520000009</v>
      </c>
      <c r="X79" s="142">
        <v>679.07403264999982</v>
      </c>
      <c r="Y79" s="142">
        <v>775.22248590999993</v>
      </c>
      <c r="Z79" s="142">
        <v>1011.4741094699999</v>
      </c>
      <c r="AA79" s="142">
        <v>829.40585939999994</v>
      </c>
      <c r="AB79" s="142">
        <v>1050.8297030799999</v>
      </c>
      <c r="AC79" s="175">
        <v>996.67966534999994</v>
      </c>
      <c r="AD79" s="26">
        <v>23528</v>
      </c>
      <c r="AE79" s="35" t="s">
        <v>67</v>
      </c>
    </row>
    <row r="80" spans="1:31" hidden="1" outlineLevel="1" x14ac:dyDescent="0.3">
      <c r="A80" s="35" t="s">
        <v>68</v>
      </c>
      <c r="B80" s="98">
        <v>413.20600000000002</v>
      </c>
      <c r="C80" s="99">
        <v>783.74</v>
      </c>
      <c r="D80" s="99">
        <v>1202.5439999999999</v>
      </c>
      <c r="E80" s="99">
        <v>859.26099999999985</v>
      </c>
      <c r="F80" s="99">
        <v>573.99699999999996</v>
      </c>
      <c r="G80" s="99">
        <v>669.65899999999999</v>
      </c>
      <c r="H80" s="99">
        <v>624.44100000000003</v>
      </c>
      <c r="I80" s="99">
        <v>622.59512924575802</v>
      </c>
      <c r="J80" s="99">
        <v>745.45120800781251</v>
      </c>
      <c r="K80" s="99">
        <v>499.33100000000002</v>
      </c>
      <c r="L80" s="99">
        <v>736.76124389004701</v>
      </c>
      <c r="M80" s="99">
        <v>860.60412716013207</v>
      </c>
      <c r="N80" s="99">
        <v>806.93799999999999</v>
      </c>
      <c r="O80" s="99">
        <v>1144.885158203125</v>
      </c>
      <c r="P80" s="99">
        <v>1611.8974999999998</v>
      </c>
      <c r="Q80" s="99">
        <v>1491.2100585900002</v>
      </c>
      <c r="R80" s="99">
        <v>1634.5284999600001</v>
      </c>
      <c r="S80" s="99">
        <v>1685.55278671</v>
      </c>
      <c r="T80" s="99">
        <v>1434.1590220100002</v>
      </c>
      <c r="U80" s="99">
        <v>992.11567116000015</v>
      </c>
      <c r="V80" s="99">
        <v>1024.3128158800002</v>
      </c>
      <c r="W80" s="99">
        <v>888.58149524999999</v>
      </c>
      <c r="X80" s="142">
        <v>703.68739108000011</v>
      </c>
      <c r="Y80" s="142">
        <v>479.47604997000002</v>
      </c>
      <c r="Z80" s="142">
        <v>661.41885328000001</v>
      </c>
      <c r="AA80" s="142">
        <v>493.99509656000009</v>
      </c>
      <c r="AB80" s="142">
        <v>637.35639843000013</v>
      </c>
      <c r="AC80" s="175">
        <v>658.52794589000007</v>
      </c>
      <c r="AD80" s="26">
        <v>23529</v>
      </c>
      <c r="AE80" s="35" t="s">
        <v>68</v>
      </c>
    </row>
    <row r="81" spans="1:31" hidden="1" outlineLevel="1" x14ac:dyDescent="0.3">
      <c r="A81" s="37" t="s">
        <v>202</v>
      </c>
      <c r="B81" s="98">
        <v>-152.256</v>
      </c>
      <c r="C81" s="99">
        <v>-214.99700000000001</v>
      </c>
      <c r="D81" s="99">
        <v>-884.71</v>
      </c>
      <c r="E81" s="99">
        <v>-526.59699999999998</v>
      </c>
      <c r="F81" s="99">
        <v>-269.36799999999999</v>
      </c>
      <c r="G81" s="99">
        <v>-293.72199999999998</v>
      </c>
      <c r="H81" s="99">
        <v>-307.41500000000008</v>
      </c>
      <c r="I81" s="99">
        <v>-232.39512924575806</v>
      </c>
      <c r="J81" s="99">
        <v>-382.69420800781251</v>
      </c>
      <c r="K81" s="99">
        <v>-76.651999999999987</v>
      </c>
      <c r="L81" s="99">
        <v>-229.59424389004707</v>
      </c>
      <c r="M81" s="99">
        <v>-109.56860762888198</v>
      </c>
      <c r="N81" s="99">
        <v>283.11320019531246</v>
      </c>
      <c r="O81" s="99">
        <v>92.696000000000012</v>
      </c>
      <c r="P81" s="99">
        <v>-41.506599999999956</v>
      </c>
      <c r="Q81" s="99">
        <v>208.15718060999995</v>
      </c>
      <c r="R81" s="99">
        <v>843.09615616999986</v>
      </c>
      <c r="S81" s="99">
        <v>774.3915346</v>
      </c>
      <c r="T81" s="99">
        <v>1308.45733449</v>
      </c>
      <c r="U81" s="99">
        <v>183.58013948999997</v>
      </c>
      <c r="V81" s="99">
        <v>-281.94564999000011</v>
      </c>
      <c r="W81" s="99">
        <v>-149.49195004999996</v>
      </c>
      <c r="X81" s="142">
        <v>-24.613358429999984</v>
      </c>
      <c r="Y81" s="142">
        <v>295.74643593999997</v>
      </c>
      <c r="Z81" s="142">
        <v>350.05525618999997</v>
      </c>
      <c r="AA81" s="142">
        <v>335.41076284000007</v>
      </c>
      <c r="AB81" s="142">
        <v>413.47330464999993</v>
      </c>
      <c r="AC81" s="175">
        <v>338.15171945999992</v>
      </c>
      <c r="AD81" s="26">
        <v>23530</v>
      </c>
      <c r="AE81" s="37" t="s">
        <v>202</v>
      </c>
    </row>
    <row r="82" spans="1:31" hidden="1" outlineLevel="1" x14ac:dyDescent="0.3">
      <c r="A82" s="38" t="s">
        <v>67</v>
      </c>
      <c r="B82" s="98">
        <v>260.95</v>
      </c>
      <c r="C82" s="99">
        <v>568.74300000000005</v>
      </c>
      <c r="D82" s="99">
        <v>317.83399999999995</v>
      </c>
      <c r="E82" s="99">
        <v>332.66399999999999</v>
      </c>
      <c r="F82" s="99">
        <v>304.62900000000002</v>
      </c>
      <c r="G82" s="99">
        <v>375.93700000000007</v>
      </c>
      <c r="H82" s="99">
        <v>317.02600000000007</v>
      </c>
      <c r="I82" s="99">
        <v>390.20000000000005</v>
      </c>
      <c r="J82" s="99">
        <v>362.75700000000001</v>
      </c>
      <c r="K82" s="99">
        <v>422.67899999999997</v>
      </c>
      <c r="L82" s="99">
        <v>507.16700000000003</v>
      </c>
      <c r="M82" s="99">
        <v>751.0355195312502</v>
      </c>
      <c r="N82" s="99">
        <v>1090.0512001953127</v>
      </c>
      <c r="O82" s="99">
        <v>1237.5811582031251</v>
      </c>
      <c r="P82" s="99">
        <v>1570.3909000000001</v>
      </c>
      <c r="Q82" s="99">
        <v>1699.3672391999999</v>
      </c>
      <c r="R82" s="99">
        <v>2477.6246561299995</v>
      </c>
      <c r="S82" s="99">
        <v>2459.9443213100003</v>
      </c>
      <c r="T82" s="99">
        <v>2742.6163565000002</v>
      </c>
      <c r="U82" s="99">
        <v>1175.6958106499999</v>
      </c>
      <c r="V82" s="99">
        <v>742.36716589000002</v>
      </c>
      <c r="W82" s="99">
        <v>739.08954520000009</v>
      </c>
      <c r="X82" s="142">
        <v>679.07403264999982</v>
      </c>
      <c r="Y82" s="142">
        <v>775.22248590999993</v>
      </c>
      <c r="Z82" s="142">
        <v>1011.4741094699999</v>
      </c>
      <c r="AA82" s="142">
        <v>829.40585939999994</v>
      </c>
      <c r="AB82" s="142">
        <v>1050.8297030799999</v>
      </c>
      <c r="AC82" s="175">
        <v>996.67966534999994</v>
      </c>
      <c r="AD82" s="26">
        <v>23531</v>
      </c>
      <c r="AE82" s="38" t="s">
        <v>67</v>
      </c>
    </row>
    <row r="83" spans="1:31" hidden="1" outlineLevel="1" x14ac:dyDescent="0.3">
      <c r="A83" s="38" t="s">
        <v>68</v>
      </c>
      <c r="B83" s="98">
        <v>413.20600000000002</v>
      </c>
      <c r="C83" s="99">
        <v>783.74</v>
      </c>
      <c r="D83" s="99">
        <v>1202.5439999999999</v>
      </c>
      <c r="E83" s="99">
        <v>859.26099999999985</v>
      </c>
      <c r="F83" s="99">
        <v>573.99699999999996</v>
      </c>
      <c r="G83" s="99">
        <v>669.65899999999999</v>
      </c>
      <c r="H83" s="99">
        <v>624.44100000000003</v>
      </c>
      <c r="I83" s="99">
        <v>622.59512924575802</v>
      </c>
      <c r="J83" s="99">
        <v>745.45120800781251</v>
      </c>
      <c r="K83" s="99">
        <v>499.33100000000002</v>
      </c>
      <c r="L83" s="99">
        <v>736.76124389004701</v>
      </c>
      <c r="M83" s="99">
        <v>860.60412716013207</v>
      </c>
      <c r="N83" s="99">
        <v>806.93799999999999</v>
      </c>
      <c r="O83" s="99">
        <v>1144.885158203125</v>
      </c>
      <c r="P83" s="99">
        <v>1611.8974999999998</v>
      </c>
      <c r="Q83" s="99">
        <v>1491.2100585900002</v>
      </c>
      <c r="R83" s="99">
        <v>1634.5284999600001</v>
      </c>
      <c r="S83" s="99">
        <v>1685.55278671</v>
      </c>
      <c r="T83" s="99">
        <v>1434.1590220100002</v>
      </c>
      <c r="U83" s="99">
        <v>992.11567116000015</v>
      </c>
      <c r="V83" s="99">
        <v>1024.3128158800002</v>
      </c>
      <c r="W83" s="99">
        <v>888.58149524999999</v>
      </c>
      <c r="X83" s="142">
        <v>703.68739108000011</v>
      </c>
      <c r="Y83" s="142">
        <v>479.47604997000002</v>
      </c>
      <c r="Z83" s="142">
        <v>661.41885328000001</v>
      </c>
      <c r="AA83" s="142">
        <v>493.99509656000009</v>
      </c>
      <c r="AB83" s="142">
        <v>637.35639843000013</v>
      </c>
      <c r="AC83" s="175">
        <v>658.52794589000007</v>
      </c>
      <c r="AD83" s="26">
        <v>23532</v>
      </c>
      <c r="AE83" s="38" t="s">
        <v>68</v>
      </c>
    </row>
    <row r="84" spans="1:31" hidden="1" outlineLevel="1" x14ac:dyDescent="0.3">
      <c r="A84" s="37" t="s">
        <v>203</v>
      </c>
      <c r="B84" s="98">
        <v>0</v>
      </c>
      <c r="C84" s="99">
        <v>0</v>
      </c>
      <c r="D84" s="99">
        <v>0</v>
      </c>
      <c r="E84" s="99">
        <v>0</v>
      </c>
      <c r="F84" s="99">
        <v>0</v>
      </c>
      <c r="G84" s="99">
        <v>0</v>
      </c>
      <c r="H84" s="99">
        <v>0</v>
      </c>
      <c r="I84" s="99">
        <v>0</v>
      </c>
      <c r="J84" s="99">
        <v>0</v>
      </c>
      <c r="K84" s="99">
        <v>0</v>
      </c>
      <c r="L84" s="99">
        <v>0</v>
      </c>
      <c r="M84" s="99">
        <v>0</v>
      </c>
      <c r="N84" s="99">
        <v>0</v>
      </c>
      <c r="O84" s="99">
        <v>0</v>
      </c>
      <c r="P84" s="99">
        <v>0</v>
      </c>
      <c r="Q84" s="99">
        <v>0</v>
      </c>
      <c r="R84" s="99">
        <v>0</v>
      </c>
      <c r="S84" s="99">
        <v>0</v>
      </c>
      <c r="T84" s="99">
        <v>0</v>
      </c>
      <c r="U84" s="99">
        <v>0</v>
      </c>
      <c r="V84" s="99">
        <v>0</v>
      </c>
      <c r="W84" s="99">
        <v>0</v>
      </c>
      <c r="X84" s="142">
        <v>0</v>
      </c>
      <c r="Y84" s="142">
        <v>0</v>
      </c>
      <c r="Z84" s="142">
        <v>0</v>
      </c>
      <c r="AA84" s="142">
        <v>0</v>
      </c>
      <c r="AB84" s="142">
        <v>0</v>
      </c>
      <c r="AC84" s="175">
        <v>0</v>
      </c>
      <c r="AD84" s="26">
        <v>23533</v>
      </c>
      <c r="AE84" s="37" t="s">
        <v>203</v>
      </c>
    </row>
    <row r="85" spans="1:31" hidden="1" outlineLevel="1" x14ac:dyDescent="0.3">
      <c r="A85" s="38" t="s">
        <v>67</v>
      </c>
      <c r="B85" s="98">
        <v>0</v>
      </c>
      <c r="C85" s="99">
        <v>0</v>
      </c>
      <c r="D85" s="99">
        <v>0</v>
      </c>
      <c r="E85" s="99">
        <v>0</v>
      </c>
      <c r="F85" s="99">
        <v>0</v>
      </c>
      <c r="G85" s="99">
        <v>0</v>
      </c>
      <c r="H85" s="99">
        <v>0</v>
      </c>
      <c r="I85" s="99">
        <v>0</v>
      </c>
      <c r="J85" s="99">
        <v>0</v>
      </c>
      <c r="K85" s="99">
        <v>0</v>
      </c>
      <c r="L85" s="99">
        <v>0</v>
      </c>
      <c r="M85" s="99">
        <v>0</v>
      </c>
      <c r="N85" s="99">
        <v>0</v>
      </c>
      <c r="O85" s="99">
        <v>0</v>
      </c>
      <c r="P85" s="99">
        <v>0</v>
      </c>
      <c r="Q85" s="99">
        <v>0</v>
      </c>
      <c r="R85" s="99">
        <v>0</v>
      </c>
      <c r="S85" s="99">
        <v>0</v>
      </c>
      <c r="T85" s="99">
        <v>0</v>
      </c>
      <c r="U85" s="99">
        <v>0</v>
      </c>
      <c r="V85" s="99">
        <v>0</v>
      </c>
      <c r="W85" s="99">
        <v>0</v>
      </c>
      <c r="X85" s="142">
        <v>0</v>
      </c>
      <c r="Y85" s="142">
        <v>0</v>
      </c>
      <c r="Z85" s="142">
        <v>0</v>
      </c>
      <c r="AA85" s="142">
        <v>0</v>
      </c>
      <c r="AB85" s="142">
        <v>0</v>
      </c>
      <c r="AC85" s="175">
        <v>0</v>
      </c>
      <c r="AD85" s="26">
        <v>23534</v>
      </c>
      <c r="AE85" s="38" t="s">
        <v>67</v>
      </c>
    </row>
    <row r="86" spans="1:31" hidden="1" outlineLevel="1" x14ac:dyDescent="0.3">
      <c r="A86" s="38" t="s">
        <v>68</v>
      </c>
      <c r="B86" s="98">
        <v>0</v>
      </c>
      <c r="C86" s="99">
        <v>0</v>
      </c>
      <c r="D86" s="99">
        <v>0</v>
      </c>
      <c r="E86" s="99">
        <v>0</v>
      </c>
      <c r="F86" s="99">
        <v>0</v>
      </c>
      <c r="G86" s="99">
        <v>0</v>
      </c>
      <c r="H86" s="99">
        <v>0</v>
      </c>
      <c r="I86" s="99">
        <v>0</v>
      </c>
      <c r="J86" s="99">
        <v>0</v>
      </c>
      <c r="K86" s="99">
        <v>0</v>
      </c>
      <c r="L86" s="99">
        <v>0</v>
      </c>
      <c r="M86" s="99">
        <v>0</v>
      </c>
      <c r="N86" s="99">
        <v>0</v>
      </c>
      <c r="O86" s="99">
        <v>0</v>
      </c>
      <c r="P86" s="99">
        <v>0</v>
      </c>
      <c r="Q86" s="99">
        <v>0</v>
      </c>
      <c r="R86" s="99">
        <v>0</v>
      </c>
      <c r="S86" s="99">
        <v>0</v>
      </c>
      <c r="T86" s="99">
        <v>0</v>
      </c>
      <c r="U86" s="99">
        <v>0</v>
      </c>
      <c r="V86" s="99">
        <v>0</v>
      </c>
      <c r="W86" s="99">
        <v>0</v>
      </c>
      <c r="X86" s="142">
        <v>0</v>
      </c>
      <c r="Y86" s="142">
        <v>0</v>
      </c>
      <c r="Z86" s="142">
        <v>0</v>
      </c>
      <c r="AA86" s="142">
        <v>0</v>
      </c>
      <c r="AB86" s="142">
        <v>0</v>
      </c>
      <c r="AC86" s="175">
        <v>0</v>
      </c>
      <c r="AD86" s="26">
        <v>23535</v>
      </c>
      <c r="AE86" s="38" t="s">
        <v>68</v>
      </c>
    </row>
    <row r="87" spans="1:31" hidden="1" outlineLevel="1" x14ac:dyDescent="0.3">
      <c r="A87" s="36" t="s">
        <v>175</v>
      </c>
      <c r="B87" s="102">
        <v>-497.322</v>
      </c>
      <c r="C87" s="103">
        <v>-753.4559999999999</v>
      </c>
      <c r="D87" s="103">
        <v>-847.5920000000001</v>
      </c>
      <c r="E87" s="103">
        <v>-1328.9340000000002</v>
      </c>
      <c r="F87" s="103">
        <v>-1149.7429999999999</v>
      </c>
      <c r="G87" s="103">
        <v>-1289.3919999999998</v>
      </c>
      <c r="H87" s="103">
        <v>-1132.2269999999999</v>
      </c>
      <c r="I87" s="103">
        <v>-1128.5309999999999</v>
      </c>
      <c r="J87" s="103">
        <v>-1119.8119999999999</v>
      </c>
      <c r="K87" s="103">
        <v>-792.31500000000005</v>
      </c>
      <c r="L87" s="103">
        <v>-1302.8340000000001</v>
      </c>
      <c r="M87" s="103">
        <v>-1513.37</v>
      </c>
      <c r="N87" s="103">
        <v>-1940.0229999999999</v>
      </c>
      <c r="O87" s="103">
        <v>-2231.7269999999999</v>
      </c>
      <c r="P87" s="103">
        <v>-2078.2363</v>
      </c>
      <c r="Q87" s="103">
        <v>-3157.24294586</v>
      </c>
      <c r="R87" s="103">
        <v>-3565.1294738399997</v>
      </c>
      <c r="S87" s="103">
        <v>-4101.4772156600002</v>
      </c>
      <c r="T87" s="103">
        <v>-4393.4276926600005</v>
      </c>
      <c r="U87" s="103">
        <v>-5772.2283432700006</v>
      </c>
      <c r="V87" s="103">
        <v>-4936.1865084800011</v>
      </c>
      <c r="W87" s="103">
        <v>-4664.2749581400003</v>
      </c>
      <c r="X87" s="144">
        <v>-4759.9712026199995</v>
      </c>
      <c r="Y87" s="144">
        <v>-4298.6261460199994</v>
      </c>
      <c r="Z87" s="144">
        <v>-4605.1050331800006</v>
      </c>
      <c r="AA87" s="144">
        <v>-3427.7690950699998</v>
      </c>
      <c r="AB87" s="144">
        <v>-4516.9122930600006</v>
      </c>
      <c r="AC87" s="177">
        <v>-6418.0325305200004</v>
      </c>
      <c r="AD87" s="26">
        <v>23536</v>
      </c>
      <c r="AE87" s="36" t="s">
        <v>175</v>
      </c>
    </row>
    <row r="88" spans="1:31" hidden="1" outlineLevel="1" x14ac:dyDescent="0.3">
      <c r="A88" s="35" t="s">
        <v>67</v>
      </c>
      <c r="B88" s="98">
        <v>32.149000000000001</v>
      </c>
      <c r="C88" s="99">
        <v>86.619</v>
      </c>
      <c r="D88" s="99">
        <v>101.99900000000001</v>
      </c>
      <c r="E88" s="99">
        <v>149.64000000000001</v>
      </c>
      <c r="F88" s="99">
        <v>132.77199999999999</v>
      </c>
      <c r="G88" s="99">
        <v>125.18999999999998</v>
      </c>
      <c r="H88" s="99">
        <v>112.092</v>
      </c>
      <c r="I88" s="99">
        <v>100.258</v>
      </c>
      <c r="J88" s="99">
        <v>108.11599999999999</v>
      </c>
      <c r="K88" s="99">
        <v>112.69499999999999</v>
      </c>
      <c r="L88" s="99">
        <v>101.66</v>
      </c>
      <c r="M88" s="99">
        <v>150.30699999999999</v>
      </c>
      <c r="N88" s="99">
        <v>319.40999999999997</v>
      </c>
      <c r="O88" s="99">
        <v>465.44399999999996</v>
      </c>
      <c r="P88" s="99">
        <v>433.80779999999999</v>
      </c>
      <c r="Q88" s="99">
        <v>189.60595845</v>
      </c>
      <c r="R88" s="99">
        <v>300.80001291999997</v>
      </c>
      <c r="S88" s="99">
        <v>276.41844624999999</v>
      </c>
      <c r="T88" s="99">
        <v>368.12758739999998</v>
      </c>
      <c r="U88" s="99">
        <v>375.09793843999995</v>
      </c>
      <c r="V88" s="99">
        <v>581.08052039999995</v>
      </c>
      <c r="W88" s="99">
        <v>650.83368972000005</v>
      </c>
      <c r="X88" s="142">
        <v>642.15730116000009</v>
      </c>
      <c r="Y88" s="142">
        <v>825.47548743999994</v>
      </c>
      <c r="Z88" s="142">
        <v>641.11407437000003</v>
      </c>
      <c r="AA88" s="142">
        <v>634.29180321999991</v>
      </c>
      <c r="AB88" s="142">
        <v>705.26177752999979</v>
      </c>
      <c r="AC88" s="175">
        <v>745.13850468999999</v>
      </c>
      <c r="AD88" s="26">
        <v>23537</v>
      </c>
      <c r="AE88" s="35" t="s">
        <v>67</v>
      </c>
    </row>
    <row r="89" spans="1:31" hidden="1" outlineLevel="1" x14ac:dyDescent="0.3">
      <c r="A89" s="35" t="s">
        <v>68</v>
      </c>
      <c r="B89" s="98">
        <v>529.471</v>
      </c>
      <c r="C89" s="99">
        <v>840.07500000000005</v>
      </c>
      <c r="D89" s="99">
        <v>949.59100000000001</v>
      </c>
      <c r="E89" s="99">
        <v>1478.5740000000001</v>
      </c>
      <c r="F89" s="99">
        <v>1282.5150000000001</v>
      </c>
      <c r="G89" s="99">
        <v>1414.5819999999999</v>
      </c>
      <c r="H89" s="99">
        <v>1244.319</v>
      </c>
      <c r="I89" s="99">
        <v>1228.789</v>
      </c>
      <c r="J89" s="99">
        <v>1227.9279999999999</v>
      </c>
      <c r="K89" s="99">
        <v>905.0100000000001</v>
      </c>
      <c r="L89" s="99">
        <v>1404.4939999999999</v>
      </c>
      <c r="M89" s="99">
        <v>1663.6769999999999</v>
      </c>
      <c r="N89" s="99">
        <v>2259.433</v>
      </c>
      <c r="O89" s="99">
        <v>2697.1709999999998</v>
      </c>
      <c r="P89" s="99">
        <v>2512.0441000000001</v>
      </c>
      <c r="Q89" s="99">
        <v>3346.8489043099999</v>
      </c>
      <c r="R89" s="99">
        <v>3865.9294867600001</v>
      </c>
      <c r="S89" s="99">
        <v>4377.8956619099999</v>
      </c>
      <c r="T89" s="99">
        <v>4761.5552800600008</v>
      </c>
      <c r="U89" s="99">
        <v>6147.3262817100003</v>
      </c>
      <c r="V89" s="99">
        <v>5517.26702888</v>
      </c>
      <c r="W89" s="99">
        <v>5315.10864786</v>
      </c>
      <c r="X89" s="142">
        <v>5402.1285037800008</v>
      </c>
      <c r="Y89" s="142">
        <v>5124.1016334599999</v>
      </c>
      <c r="Z89" s="142">
        <v>5246.2191075499995</v>
      </c>
      <c r="AA89" s="142">
        <v>4062.0608982899998</v>
      </c>
      <c r="AB89" s="142">
        <v>5222.1740705900011</v>
      </c>
      <c r="AC89" s="175">
        <v>7163.1710352099999</v>
      </c>
      <c r="AD89" s="26">
        <v>23538</v>
      </c>
      <c r="AE89" s="35" t="s">
        <v>68</v>
      </c>
    </row>
    <row r="90" spans="1:31" hidden="1" outlineLevel="1" x14ac:dyDescent="0.3">
      <c r="A90" s="36" t="s">
        <v>176</v>
      </c>
      <c r="B90" s="102">
        <v>-281.81099999999998</v>
      </c>
      <c r="C90" s="103">
        <v>-437.23700000000002</v>
      </c>
      <c r="D90" s="103">
        <v>-606.33900000000006</v>
      </c>
      <c r="E90" s="103">
        <v>-717.14099999999996</v>
      </c>
      <c r="F90" s="103">
        <v>-1018.1869999999999</v>
      </c>
      <c r="G90" s="103">
        <v>-1139.9880000000003</v>
      </c>
      <c r="H90" s="103">
        <v>-1082.4769999999999</v>
      </c>
      <c r="I90" s="103">
        <v>-1107.5350000000001</v>
      </c>
      <c r="J90" s="103">
        <v>-957.73300000000006</v>
      </c>
      <c r="K90" s="103">
        <v>-1061.7259999999999</v>
      </c>
      <c r="L90" s="103">
        <v>-1502.3209999999997</v>
      </c>
      <c r="M90" s="103">
        <v>-1811.0930000000001</v>
      </c>
      <c r="N90" s="103">
        <v>-1945.4695570068357</v>
      </c>
      <c r="O90" s="103">
        <v>-2442.15</v>
      </c>
      <c r="P90" s="103">
        <v>-2422.3303000000005</v>
      </c>
      <c r="Q90" s="103">
        <v>-3334.9261090199993</v>
      </c>
      <c r="R90" s="103">
        <v>-3881.4367715500002</v>
      </c>
      <c r="S90" s="103">
        <v>-4278.5661088899997</v>
      </c>
      <c r="T90" s="103">
        <v>-4775.5426876000001</v>
      </c>
      <c r="U90" s="103">
        <v>-2541.0146741900003</v>
      </c>
      <c r="V90" s="103">
        <v>-2144.9202137799998</v>
      </c>
      <c r="W90" s="103">
        <v>-1690.8427940099998</v>
      </c>
      <c r="X90" s="144">
        <v>-1799.8504676999999</v>
      </c>
      <c r="Y90" s="144">
        <v>-2171.5099814</v>
      </c>
      <c r="Z90" s="144">
        <v>-2827.2688027899994</v>
      </c>
      <c r="AA90" s="144">
        <v>-3415.0539362500003</v>
      </c>
      <c r="AB90" s="144">
        <v>-3127.7371698699999</v>
      </c>
      <c r="AC90" s="177">
        <v>-4214.5549853900002</v>
      </c>
      <c r="AD90" s="26">
        <v>23539</v>
      </c>
      <c r="AE90" s="36" t="s">
        <v>176</v>
      </c>
    </row>
    <row r="91" spans="1:31" hidden="1" outlineLevel="1" x14ac:dyDescent="0.3">
      <c r="A91" s="35" t="s">
        <v>67</v>
      </c>
      <c r="B91" s="98">
        <v>53.555999999999997</v>
      </c>
      <c r="C91" s="99">
        <v>11.471</v>
      </c>
      <c r="D91" s="99">
        <v>24.501999999999999</v>
      </c>
      <c r="E91" s="99">
        <v>159.10399999999998</v>
      </c>
      <c r="F91" s="99">
        <v>19.951000000000001</v>
      </c>
      <c r="G91" s="99">
        <v>35.030999999999999</v>
      </c>
      <c r="H91" s="99">
        <v>260.73099999999999</v>
      </c>
      <c r="I91" s="99">
        <v>167.29300000000001</v>
      </c>
      <c r="J91" s="99">
        <v>468.52199999999999</v>
      </c>
      <c r="K91" s="99">
        <v>285.65999999999997</v>
      </c>
      <c r="L91" s="99">
        <v>319.36199999999997</v>
      </c>
      <c r="M91" s="99">
        <v>291.14799999999997</v>
      </c>
      <c r="N91" s="99">
        <v>419.43799999999999</v>
      </c>
      <c r="O91" s="99">
        <v>640.64799999999991</v>
      </c>
      <c r="P91" s="99">
        <v>537.90609999999992</v>
      </c>
      <c r="Q91" s="99">
        <v>611.18438365999998</v>
      </c>
      <c r="R91" s="99">
        <v>523.44906229000003</v>
      </c>
      <c r="S91" s="99">
        <v>731.69923525999991</v>
      </c>
      <c r="T91" s="99">
        <v>707.88461014000006</v>
      </c>
      <c r="U91" s="99">
        <v>1446.4553322500001</v>
      </c>
      <c r="V91" s="99">
        <v>1571.47965922</v>
      </c>
      <c r="W91" s="99">
        <v>1803.7560997999999</v>
      </c>
      <c r="X91" s="142">
        <v>2186.1981762</v>
      </c>
      <c r="Y91" s="142">
        <v>2617.47671038</v>
      </c>
      <c r="Z91" s="142">
        <v>2573.7922415200001</v>
      </c>
      <c r="AA91" s="142">
        <v>2551.74178751</v>
      </c>
      <c r="AB91" s="142">
        <v>3300.5271520000001</v>
      </c>
      <c r="AC91" s="175">
        <v>4641.5412207700001</v>
      </c>
      <c r="AD91" s="26">
        <v>23540</v>
      </c>
      <c r="AE91" s="35" t="s">
        <v>67</v>
      </c>
    </row>
    <row r="92" spans="1:31" hidden="1" outlineLevel="1" x14ac:dyDescent="0.3">
      <c r="A92" s="35" t="s">
        <v>68</v>
      </c>
      <c r="B92" s="98">
        <v>335.36700000000002</v>
      </c>
      <c r="C92" s="99">
        <v>448.70799999999997</v>
      </c>
      <c r="D92" s="99">
        <v>630.84100000000001</v>
      </c>
      <c r="E92" s="99">
        <v>876.24499999999989</v>
      </c>
      <c r="F92" s="99">
        <v>1038.1379999999999</v>
      </c>
      <c r="G92" s="99">
        <v>1175.019</v>
      </c>
      <c r="H92" s="99">
        <v>1343.2080000000001</v>
      </c>
      <c r="I92" s="99">
        <v>1274.8279999999997</v>
      </c>
      <c r="J92" s="99">
        <v>1426.2549999999999</v>
      </c>
      <c r="K92" s="99">
        <v>1347.386</v>
      </c>
      <c r="L92" s="99">
        <v>1821.6830000000002</v>
      </c>
      <c r="M92" s="99">
        <v>2102.241</v>
      </c>
      <c r="N92" s="99">
        <v>2364.9075570068362</v>
      </c>
      <c r="O92" s="99">
        <v>3082.7980000000002</v>
      </c>
      <c r="P92" s="99">
        <v>2960.2364000000007</v>
      </c>
      <c r="Q92" s="99">
        <v>3946.1104926800003</v>
      </c>
      <c r="R92" s="99">
        <v>4404.8858338400005</v>
      </c>
      <c r="S92" s="99">
        <v>5010.2653441499988</v>
      </c>
      <c r="T92" s="99">
        <v>5483.4272977399996</v>
      </c>
      <c r="U92" s="99">
        <v>3987.4700064399999</v>
      </c>
      <c r="V92" s="99">
        <v>3716.3998729999994</v>
      </c>
      <c r="W92" s="99">
        <v>3494.5988938099999</v>
      </c>
      <c r="X92" s="142">
        <v>3986.0486438999997</v>
      </c>
      <c r="Y92" s="142">
        <v>4788.9866917800009</v>
      </c>
      <c r="Z92" s="142">
        <v>5401.0610443099995</v>
      </c>
      <c r="AA92" s="142">
        <v>5966.7957237600003</v>
      </c>
      <c r="AB92" s="142">
        <v>6428.2643218699995</v>
      </c>
      <c r="AC92" s="175">
        <v>8856.0962061600003</v>
      </c>
      <c r="AD92" s="26">
        <v>23541</v>
      </c>
      <c r="AE92" s="35" t="s">
        <v>68</v>
      </c>
    </row>
    <row r="93" spans="1:31" hidden="1" outlineLevel="1" x14ac:dyDescent="0.3">
      <c r="A93" s="36" t="s">
        <v>177</v>
      </c>
      <c r="B93" s="102">
        <v>-769.05199999999991</v>
      </c>
      <c r="C93" s="103">
        <v>-655.78200000000004</v>
      </c>
      <c r="D93" s="103">
        <v>-1048.1019999999999</v>
      </c>
      <c r="E93" s="103">
        <v>-634.30799999999999</v>
      </c>
      <c r="F93" s="103">
        <v>-599.05799999999999</v>
      </c>
      <c r="G93" s="103">
        <v>-1310.81</v>
      </c>
      <c r="H93" s="103">
        <v>-1867.4390000000001</v>
      </c>
      <c r="I93" s="103">
        <v>-1672.3399999999997</v>
      </c>
      <c r="J93" s="103">
        <v>-2312.3179999999998</v>
      </c>
      <c r="K93" s="103">
        <v>-2166.06</v>
      </c>
      <c r="L93" s="103">
        <v>-4129.924</v>
      </c>
      <c r="M93" s="103">
        <v>-4886.7209999999995</v>
      </c>
      <c r="N93" s="103">
        <v>-5770.84</v>
      </c>
      <c r="O93" s="103">
        <v>-7808.1829999999991</v>
      </c>
      <c r="P93" s="103">
        <v>-9392.7240000000002</v>
      </c>
      <c r="Q93" s="103">
        <v>-15003.507635489999</v>
      </c>
      <c r="R93" s="103">
        <v>-17938.045515630001</v>
      </c>
      <c r="S93" s="103">
        <v>-20644.239844219999</v>
      </c>
      <c r="T93" s="103">
        <v>-21122.74125834</v>
      </c>
      <c r="U93" s="103">
        <v>-25013.46407763</v>
      </c>
      <c r="V93" s="103">
        <v>-24363.823504349999</v>
      </c>
      <c r="W93" s="103">
        <v>-21355.68287973</v>
      </c>
      <c r="X93" s="144">
        <v>-18244.82024895</v>
      </c>
      <c r="Y93" s="144">
        <v>-15777.941337950002</v>
      </c>
      <c r="Z93" s="144">
        <v>-14550.00205621</v>
      </c>
      <c r="AA93" s="144">
        <v>-11925.497201650001</v>
      </c>
      <c r="AB93" s="144">
        <v>-7115.3509457999999</v>
      </c>
      <c r="AC93" s="177">
        <v>-7904.1047893300001</v>
      </c>
      <c r="AD93" s="26">
        <v>23542</v>
      </c>
      <c r="AE93" s="36" t="s">
        <v>177</v>
      </c>
    </row>
    <row r="94" spans="1:31" hidden="1" outlineLevel="1" x14ac:dyDescent="0.3">
      <c r="A94" s="35" t="s">
        <v>67</v>
      </c>
      <c r="B94" s="98">
        <v>34.457000000000001</v>
      </c>
      <c r="C94" s="99">
        <v>4.7589999999999995</v>
      </c>
      <c r="D94" s="99">
        <v>20.724</v>
      </c>
      <c r="E94" s="99">
        <v>13.852000000000002</v>
      </c>
      <c r="F94" s="99">
        <v>6.4020000000000001</v>
      </c>
      <c r="G94" s="99">
        <v>90.539000000000016</v>
      </c>
      <c r="H94" s="99">
        <v>278.39299999999997</v>
      </c>
      <c r="I94" s="99">
        <v>49.072999999999993</v>
      </c>
      <c r="J94" s="99">
        <v>25.027999999999999</v>
      </c>
      <c r="K94" s="99">
        <v>59.369</v>
      </c>
      <c r="L94" s="99">
        <v>78.082000000000008</v>
      </c>
      <c r="M94" s="99">
        <v>76.875999999999991</v>
      </c>
      <c r="N94" s="99">
        <v>31.258000000000003</v>
      </c>
      <c r="O94" s="99">
        <v>54.623999999999995</v>
      </c>
      <c r="P94" s="99">
        <v>49.524799999999999</v>
      </c>
      <c r="Q94" s="99">
        <v>89.760342429999994</v>
      </c>
      <c r="R94" s="99">
        <v>73.276680509999991</v>
      </c>
      <c r="S94" s="99">
        <v>69.859614690000001</v>
      </c>
      <c r="T94" s="99">
        <v>310.90721698999999</v>
      </c>
      <c r="U94" s="99">
        <v>169.75287146999997</v>
      </c>
      <c r="V94" s="99">
        <v>191.09760193000002</v>
      </c>
      <c r="W94" s="99">
        <v>170.04878832</v>
      </c>
      <c r="X94" s="142">
        <v>125.71349572</v>
      </c>
      <c r="Y94" s="142">
        <v>88.160015540000003</v>
      </c>
      <c r="Z94" s="142">
        <v>123.41801350999999</v>
      </c>
      <c r="AA94" s="142">
        <v>97.817867609999993</v>
      </c>
      <c r="AB94" s="142">
        <v>141.44550309000002</v>
      </c>
      <c r="AC94" s="175">
        <v>104.36075976999999</v>
      </c>
      <c r="AD94" s="26">
        <v>23543</v>
      </c>
      <c r="AE94" s="35" t="s">
        <v>67</v>
      </c>
    </row>
    <row r="95" spans="1:31" hidden="1" outlineLevel="1" x14ac:dyDescent="0.3">
      <c r="A95" s="35" t="s">
        <v>68</v>
      </c>
      <c r="B95" s="98">
        <v>803.50900000000001</v>
      </c>
      <c r="C95" s="99">
        <v>660.54099999999983</v>
      </c>
      <c r="D95" s="99">
        <v>1068.826</v>
      </c>
      <c r="E95" s="99">
        <v>648.16</v>
      </c>
      <c r="F95" s="99">
        <v>605.45999999999992</v>
      </c>
      <c r="G95" s="99">
        <v>1401.3489999999999</v>
      </c>
      <c r="H95" s="99">
        <v>2145.8319999999999</v>
      </c>
      <c r="I95" s="99">
        <v>1721.413</v>
      </c>
      <c r="J95" s="99">
        <v>2337.346</v>
      </c>
      <c r="K95" s="99">
        <v>2225.4290000000001</v>
      </c>
      <c r="L95" s="99">
        <v>4208.0060000000003</v>
      </c>
      <c r="M95" s="99">
        <v>4963.5969999999998</v>
      </c>
      <c r="N95" s="99">
        <v>5802.0980000000009</v>
      </c>
      <c r="O95" s="99">
        <v>7862.8070000000007</v>
      </c>
      <c r="P95" s="99">
        <v>9442.2488000000012</v>
      </c>
      <c r="Q95" s="99">
        <v>15093.267977919999</v>
      </c>
      <c r="R95" s="99">
        <v>18011.322196140001</v>
      </c>
      <c r="S95" s="99">
        <v>20714.099458910001</v>
      </c>
      <c r="T95" s="99">
        <v>21433.648475330003</v>
      </c>
      <c r="U95" s="99">
        <v>25183.216949099999</v>
      </c>
      <c r="V95" s="99">
        <v>24554.921106279999</v>
      </c>
      <c r="W95" s="99">
        <v>21525.731668050001</v>
      </c>
      <c r="X95" s="142">
        <v>18370.533744669996</v>
      </c>
      <c r="Y95" s="142">
        <v>15866.101353489998</v>
      </c>
      <c r="Z95" s="142">
        <v>14673.420069719999</v>
      </c>
      <c r="AA95" s="142">
        <v>12023.315069259999</v>
      </c>
      <c r="AB95" s="142">
        <v>7256.7964488899997</v>
      </c>
      <c r="AC95" s="175">
        <v>8008.4655490999985</v>
      </c>
      <c r="AD95" s="26">
        <v>23544</v>
      </c>
      <c r="AE95" s="35" t="s">
        <v>68</v>
      </c>
    </row>
    <row r="96" spans="1:31" hidden="1" outlineLevel="1" x14ac:dyDescent="0.3">
      <c r="A96" s="36" t="s">
        <v>178</v>
      </c>
      <c r="B96" s="102">
        <v>748.06295914999987</v>
      </c>
      <c r="C96" s="103">
        <v>714.59330522000016</v>
      </c>
      <c r="D96" s="103">
        <v>1253.7562834100002</v>
      </c>
      <c r="E96" s="103">
        <v>1401.6730883200003</v>
      </c>
      <c r="F96" s="103">
        <v>1541.2354822699999</v>
      </c>
      <c r="G96" s="103">
        <v>2400.9015480800003</v>
      </c>
      <c r="H96" s="103">
        <v>2452.3557621200002</v>
      </c>
      <c r="I96" s="103">
        <v>2589.5320029</v>
      </c>
      <c r="J96" s="103">
        <v>2278.7674409299998</v>
      </c>
      <c r="K96" s="103">
        <v>2503.36740478</v>
      </c>
      <c r="L96" s="103">
        <v>3801.2130427500001</v>
      </c>
      <c r="M96" s="103">
        <v>4790.1040857799999</v>
      </c>
      <c r="N96" s="103">
        <v>6370.2927944600006</v>
      </c>
      <c r="O96" s="103">
        <v>8420.4813162999999</v>
      </c>
      <c r="P96" s="103">
        <v>7590.8599794600013</v>
      </c>
      <c r="Q96" s="103">
        <v>6055.775823850001</v>
      </c>
      <c r="R96" s="103">
        <v>7974.8863967200023</v>
      </c>
      <c r="S96" s="103">
        <v>8033.5808918499988</v>
      </c>
      <c r="T96" s="103">
        <v>6851.4586816400006</v>
      </c>
      <c r="U96" s="103">
        <v>10810.95655316</v>
      </c>
      <c r="V96" s="103">
        <v>8041.0998560199987</v>
      </c>
      <c r="W96" s="103">
        <v>8187.5195036000005</v>
      </c>
      <c r="X96" s="144">
        <v>7310.998132480001</v>
      </c>
      <c r="Y96" s="144">
        <v>6428.3603258200001</v>
      </c>
      <c r="Z96" s="144">
        <v>5885.7326075500005</v>
      </c>
      <c r="AA96" s="144">
        <v>4163.6251537100006</v>
      </c>
      <c r="AB96" s="144">
        <v>4481.9619394900001</v>
      </c>
      <c r="AC96" s="177">
        <v>6102.3717051499998</v>
      </c>
      <c r="AD96" s="26">
        <v>23545</v>
      </c>
      <c r="AE96" s="36" t="s">
        <v>178</v>
      </c>
    </row>
    <row r="97" spans="1:31" hidden="1" outlineLevel="1" x14ac:dyDescent="0.3">
      <c r="A97" s="35" t="s">
        <v>67</v>
      </c>
      <c r="B97" s="98">
        <v>1137.1773958200001</v>
      </c>
      <c r="C97" s="99">
        <v>1184.9932449600001</v>
      </c>
      <c r="D97" s="99">
        <v>2162.7159848300003</v>
      </c>
      <c r="E97" s="99">
        <v>2684.7804801499997</v>
      </c>
      <c r="F97" s="99">
        <v>2668.91940626</v>
      </c>
      <c r="G97" s="99">
        <v>3746.5353846099997</v>
      </c>
      <c r="H97" s="99">
        <v>3812.17746592</v>
      </c>
      <c r="I97" s="99">
        <v>3783.7089394100003</v>
      </c>
      <c r="J97" s="99">
        <v>3634.1440889999999</v>
      </c>
      <c r="K97" s="99">
        <v>4396.1093189599997</v>
      </c>
      <c r="L97" s="99">
        <v>5893.1184681599989</v>
      </c>
      <c r="M97" s="99">
        <v>7394.401471619999</v>
      </c>
      <c r="N97" s="99">
        <v>9815.4252806900004</v>
      </c>
      <c r="O97" s="99">
        <v>12711.068151790001</v>
      </c>
      <c r="P97" s="99">
        <v>12175.424918390001</v>
      </c>
      <c r="Q97" s="99">
        <v>13815.835212980002</v>
      </c>
      <c r="R97" s="99">
        <v>17052.668982319999</v>
      </c>
      <c r="S97" s="99">
        <v>18511.812081619995</v>
      </c>
      <c r="T97" s="99">
        <v>17462.962177480003</v>
      </c>
      <c r="U97" s="99">
        <v>21521.182431510002</v>
      </c>
      <c r="V97" s="99">
        <v>17709.015079320001</v>
      </c>
      <c r="W97" s="99">
        <v>16710.254426179999</v>
      </c>
      <c r="X97" s="142">
        <v>16957.812929899999</v>
      </c>
      <c r="Y97" s="142">
        <v>16324.126423939999</v>
      </c>
      <c r="Z97" s="142">
        <v>15711.74628032</v>
      </c>
      <c r="AA97" s="142">
        <v>13666.681232070001</v>
      </c>
      <c r="AB97" s="142">
        <v>15183.461103809997</v>
      </c>
      <c r="AC97" s="175">
        <v>17834.26722867</v>
      </c>
      <c r="AD97" s="26">
        <v>23546</v>
      </c>
      <c r="AE97" s="35" t="s">
        <v>67</v>
      </c>
    </row>
    <row r="98" spans="1:31" hidden="1" outlineLevel="1" x14ac:dyDescent="0.3">
      <c r="A98" s="35" t="s">
        <v>68</v>
      </c>
      <c r="B98" s="98">
        <v>389.11443667000009</v>
      </c>
      <c r="C98" s="99">
        <v>470.39993973999992</v>
      </c>
      <c r="D98" s="99">
        <v>908.95970141999999</v>
      </c>
      <c r="E98" s="99">
        <v>1283.1073918299999</v>
      </c>
      <c r="F98" s="99">
        <v>1127.68392399</v>
      </c>
      <c r="G98" s="99">
        <v>1345.6338365300001</v>
      </c>
      <c r="H98" s="99">
        <v>1359.8217038</v>
      </c>
      <c r="I98" s="99">
        <v>1194.1769365099999</v>
      </c>
      <c r="J98" s="99">
        <v>1355.3766480699999</v>
      </c>
      <c r="K98" s="99">
        <v>1892.7419141800001</v>
      </c>
      <c r="L98" s="99">
        <v>2091.9054254100001</v>
      </c>
      <c r="M98" s="99">
        <v>2604.2973858399996</v>
      </c>
      <c r="N98" s="99">
        <v>3445.1324862299998</v>
      </c>
      <c r="O98" s="99">
        <v>4290.5868354899994</v>
      </c>
      <c r="P98" s="99">
        <v>4584.5649389299988</v>
      </c>
      <c r="Q98" s="99">
        <v>7760.0593891300014</v>
      </c>
      <c r="R98" s="99">
        <v>9077.7825856000018</v>
      </c>
      <c r="S98" s="99">
        <v>10478.231189770002</v>
      </c>
      <c r="T98" s="99">
        <v>10611.503495840001</v>
      </c>
      <c r="U98" s="99">
        <v>10710.225878349998</v>
      </c>
      <c r="V98" s="99">
        <v>9667.9152233000023</v>
      </c>
      <c r="W98" s="99">
        <v>8522.7349225800008</v>
      </c>
      <c r="X98" s="142">
        <v>9646.8147974199983</v>
      </c>
      <c r="Y98" s="142">
        <v>9895.7660981199988</v>
      </c>
      <c r="Z98" s="142">
        <v>9826.0136727699974</v>
      </c>
      <c r="AA98" s="142">
        <v>9503.0560783599994</v>
      </c>
      <c r="AB98" s="142">
        <v>10701.499164319999</v>
      </c>
      <c r="AC98" s="175">
        <v>11731.895523520001</v>
      </c>
      <c r="AD98" s="26">
        <v>23547</v>
      </c>
      <c r="AE98" s="35" t="s">
        <v>68</v>
      </c>
    </row>
    <row r="99" spans="1:31" hidden="1" outlineLevel="1" x14ac:dyDescent="0.3">
      <c r="A99" s="36" t="s">
        <v>179</v>
      </c>
      <c r="B99" s="102">
        <v>-201.72600000000003</v>
      </c>
      <c r="C99" s="103">
        <v>-265.51900000000001</v>
      </c>
      <c r="D99" s="103">
        <v>-206.46799999999999</v>
      </c>
      <c r="E99" s="103">
        <v>-292.339</v>
      </c>
      <c r="F99" s="103">
        <v>-335.2</v>
      </c>
      <c r="G99" s="103">
        <v>-299.66099999999994</v>
      </c>
      <c r="H99" s="103">
        <v>-307.44400000000002</v>
      </c>
      <c r="I99" s="103">
        <v>-250.946</v>
      </c>
      <c r="J99" s="103">
        <v>-282.99400000000003</v>
      </c>
      <c r="K99" s="103">
        <v>-362.29000000000008</v>
      </c>
      <c r="L99" s="103">
        <v>-395.59799999999996</v>
      </c>
      <c r="M99" s="103">
        <v>-451.90799999999996</v>
      </c>
      <c r="N99" s="103">
        <v>-578.0809999999999</v>
      </c>
      <c r="O99" s="103">
        <v>-782.90899999999999</v>
      </c>
      <c r="P99" s="103">
        <v>-877.62090000000001</v>
      </c>
      <c r="Q99" s="103">
        <v>2022.35240393</v>
      </c>
      <c r="R99" s="103">
        <v>2383.6658548299997</v>
      </c>
      <c r="S99" s="103">
        <v>2741.20855463</v>
      </c>
      <c r="T99" s="103">
        <v>2442.7520985199999</v>
      </c>
      <c r="U99" s="103">
        <v>-1540.88095092</v>
      </c>
      <c r="V99" s="103">
        <v>-659.11534805000019</v>
      </c>
      <c r="W99" s="103">
        <v>-288.31482047000003</v>
      </c>
      <c r="X99" s="144">
        <v>-550.68567599999983</v>
      </c>
      <c r="Y99" s="144">
        <v>-464.10533923999998</v>
      </c>
      <c r="Z99" s="144">
        <v>-30.69044044000001</v>
      </c>
      <c r="AA99" s="144">
        <v>109.94154838</v>
      </c>
      <c r="AB99" s="144">
        <v>411.43648069999989</v>
      </c>
      <c r="AC99" s="177">
        <v>366.67615209999997</v>
      </c>
      <c r="AD99" s="26">
        <v>23548</v>
      </c>
      <c r="AE99" s="36" t="s">
        <v>179</v>
      </c>
    </row>
    <row r="100" spans="1:31" hidden="1" outlineLevel="1" x14ac:dyDescent="0.3">
      <c r="A100" s="35" t="s">
        <v>67</v>
      </c>
      <c r="B100" s="98">
        <v>29.396999999999998</v>
      </c>
      <c r="C100" s="99">
        <v>34.66299999999999</v>
      </c>
      <c r="D100" s="99">
        <v>22.973999999999997</v>
      </c>
      <c r="E100" s="99">
        <v>35.559999999999995</v>
      </c>
      <c r="F100" s="99">
        <v>39.256000000000007</v>
      </c>
      <c r="G100" s="99">
        <v>63.036999999999999</v>
      </c>
      <c r="H100" s="99">
        <v>57.603999999999999</v>
      </c>
      <c r="I100" s="99">
        <v>57.899000000000001</v>
      </c>
      <c r="J100" s="99">
        <v>53.600000000000009</v>
      </c>
      <c r="K100" s="99">
        <v>46.510000000000005</v>
      </c>
      <c r="L100" s="99">
        <v>55.797000000000004</v>
      </c>
      <c r="M100" s="99">
        <v>81.251000000000005</v>
      </c>
      <c r="N100" s="99">
        <v>73.305999999999997</v>
      </c>
      <c r="O100" s="99">
        <v>86.38600000000001</v>
      </c>
      <c r="P100" s="99">
        <v>80.428200000000004</v>
      </c>
      <c r="Q100" s="99">
        <v>2358.6281978200004</v>
      </c>
      <c r="R100" s="99">
        <v>2720.7403393699997</v>
      </c>
      <c r="S100" s="99">
        <v>2957.2606062099999</v>
      </c>
      <c r="T100" s="99">
        <v>2745.2404959600003</v>
      </c>
      <c r="U100" s="99">
        <v>680.67265688999998</v>
      </c>
      <c r="V100" s="99">
        <v>313.68541911000005</v>
      </c>
      <c r="W100" s="99">
        <v>567.56144259999996</v>
      </c>
      <c r="X100" s="142">
        <v>313.07751906000004</v>
      </c>
      <c r="Y100" s="142">
        <v>346.41064883999996</v>
      </c>
      <c r="Z100" s="142">
        <v>518.33017862999998</v>
      </c>
      <c r="AA100" s="142">
        <v>410.51522262000003</v>
      </c>
      <c r="AB100" s="142">
        <v>668.94840094000006</v>
      </c>
      <c r="AC100" s="175">
        <v>845.91825550999988</v>
      </c>
      <c r="AD100" s="26">
        <v>23549</v>
      </c>
      <c r="AE100" s="35" t="s">
        <v>67</v>
      </c>
    </row>
    <row r="101" spans="1:31" hidden="1" outlineLevel="1" x14ac:dyDescent="0.3">
      <c r="A101" s="35" t="s">
        <v>68</v>
      </c>
      <c r="B101" s="98">
        <v>231.12300000000002</v>
      </c>
      <c r="C101" s="99">
        <v>300.18200000000002</v>
      </c>
      <c r="D101" s="99">
        <v>229.44199999999998</v>
      </c>
      <c r="E101" s="99">
        <v>327.899</v>
      </c>
      <c r="F101" s="99">
        <v>374.45600000000002</v>
      </c>
      <c r="G101" s="99">
        <v>362.69800000000004</v>
      </c>
      <c r="H101" s="99">
        <v>365.048</v>
      </c>
      <c r="I101" s="99">
        <v>308.84499999999997</v>
      </c>
      <c r="J101" s="99">
        <v>336.59399999999999</v>
      </c>
      <c r="K101" s="99">
        <v>408.80000000000007</v>
      </c>
      <c r="L101" s="99">
        <v>451.39500000000004</v>
      </c>
      <c r="M101" s="99">
        <v>533.15899999999999</v>
      </c>
      <c r="N101" s="99">
        <v>651.38699999999994</v>
      </c>
      <c r="O101" s="99">
        <v>869.29499999999996</v>
      </c>
      <c r="P101" s="99">
        <v>958.04909999999995</v>
      </c>
      <c r="Q101" s="99">
        <v>336.27579388999999</v>
      </c>
      <c r="R101" s="99">
        <v>337.07448454000007</v>
      </c>
      <c r="S101" s="99">
        <v>216.05205158000001</v>
      </c>
      <c r="T101" s="99">
        <v>302.48839744000003</v>
      </c>
      <c r="U101" s="99">
        <v>2221.5536078099999</v>
      </c>
      <c r="V101" s="99">
        <v>972.80076716000008</v>
      </c>
      <c r="W101" s="99">
        <v>855.87626307000005</v>
      </c>
      <c r="X101" s="142">
        <v>863.76319505999993</v>
      </c>
      <c r="Y101" s="142">
        <v>810.51598807999994</v>
      </c>
      <c r="Z101" s="142">
        <v>549.02061907000007</v>
      </c>
      <c r="AA101" s="142">
        <v>300.57367424</v>
      </c>
      <c r="AB101" s="142">
        <v>257.51192023999999</v>
      </c>
      <c r="AC101" s="175">
        <v>479.24210341000003</v>
      </c>
      <c r="AD101" s="26">
        <v>23550</v>
      </c>
      <c r="AE101" s="35" t="s">
        <v>68</v>
      </c>
    </row>
    <row r="102" spans="1:31" hidden="1" outlineLevel="1" x14ac:dyDescent="0.3">
      <c r="A102" s="37" t="s">
        <v>204</v>
      </c>
      <c r="B102" s="98">
        <v>-68.131999999999991</v>
      </c>
      <c r="C102" s="99">
        <v>-117.063</v>
      </c>
      <c r="D102" s="99">
        <v>-65.081999999999994</v>
      </c>
      <c r="E102" s="99">
        <v>-129.309</v>
      </c>
      <c r="F102" s="99">
        <v>-257.12400000000002</v>
      </c>
      <c r="G102" s="99">
        <v>-242.45600000000002</v>
      </c>
      <c r="H102" s="99">
        <v>-229.71600000000001</v>
      </c>
      <c r="I102" s="99">
        <v>-187.36899999999997</v>
      </c>
      <c r="J102" s="99">
        <v>-221.44400000000002</v>
      </c>
      <c r="K102" s="99">
        <v>-285.28399999999999</v>
      </c>
      <c r="L102" s="99">
        <v>-298.02499999999998</v>
      </c>
      <c r="M102" s="99">
        <v>-366.45699999999999</v>
      </c>
      <c r="N102" s="99">
        <v>-439.48699999999997</v>
      </c>
      <c r="O102" s="99">
        <v>-562.59699999999998</v>
      </c>
      <c r="P102" s="99">
        <v>-699.21259999999995</v>
      </c>
      <c r="Q102" s="99">
        <v>-256.75250546999996</v>
      </c>
      <c r="R102" s="99">
        <v>-235.90705761999999</v>
      </c>
      <c r="S102" s="99">
        <v>-124.84874588999999</v>
      </c>
      <c r="T102" s="99">
        <v>-137.88617258000002</v>
      </c>
      <c r="U102" s="99">
        <v>-1008.5042234199999</v>
      </c>
      <c r="V102" s="99">
        <v>-297.19613701000003</v>
      </c>
      <c r="W102" s="99">
        <v>308.00610946999996</v>
      </c>
      <c r="X102" s="142">
        <v>71.469875799999997</v>
      </c>
      <c r="Y102" s="142">
        <v>-11.447162229999996</v>
      </c>
      <c r="Z102" s="142">
        <v>65.071969679999995</v>
      </c>
      <c r="AA102" s="142">
        <v>107.31939552000001</v>
      </c>
      <c r="AB102" s="142">
        <v>266.37701362000001</v>
      </c>
      <c r="AC102" s="175">
        <v>289.48318310999997</v>
      </c>
      <c r="AD102" s="26">
        <v>23551</v>
      </c>
      <c r="AE102" s="37" t="s">
        <v>204</v>
      </c>
    </row>
    <row r="103" spans="1:31" hidden="1" outlineLevel="1" x14ac:dyDescent="0.3">
      <c r="A103" s="38" t="s">
        <v>67</v>
      </c>
      <c r="B103" s="98">
        <v>21.733000000000001</v>
      </c>
      <c r="C103" s="99">
        <v>4.28</v>
      </c>
      <c r="D103" s="99">
        <v>5.7260000000000009</v>
      </c>
      <c r="E103" s="99">
        <v>3.589</v>
      </c>
      <c r="F103" s="99">
        <v>6.75</v>
      </c>
      <c r="G103" s="99">
        <v>17.381999999999998</v>
      </c>
      <c r="H103" s="99">
        <v>26.617999999999999</v>
      </c>
      <c r="I103" s="99">
        <v>27.629000000000001</v>
      </c>
      <c r="J103" s="99">
        <v>28.884999999999998</v>
      </c>
      <c r="K103" s="99">
        <v>14.639999999999999</v>
      </c>
      <c r="L103" s="99">
        <v>16.028000000000002</v>
      </c>
      <c r="M103" s="99">
        <v>20.687000000000001</v>
      </c>
      <c r="N103" s="99">
        <v>16.609000000000002</v>
      </c>
      <c r="O103" s="99">
        <v>26.179000000000002</v>
      </c>
      <c r="P103" s="99">
        <v>25.613</v>
      </c>
      <c r="Q103" s="99">
        <v>0.11872039000000001</v>
      </c>
      <c r="R103" s="99">
        <v>2.0159995300000002</v>
      </c>
      <c r="S103" s="99">
        <v>0.21969660999999999</v>
      </c>
      <c r="T103" s="99">
        <v>0.47691041000000001</v>
      </c>
      <c r="U103" s="99">
        <v>265.41844816000003</v>
      </c>
      <c r="V103" s="99">
        <v>135.40896672999997</v>
      </c>
      <c r="W103" s="99">
        <v>375.09685136999997</v>
      </c>
      <c r="X103" s="142">
        <v>146.81022212999997</v>
      </c>
      <c r="Y103" s="142">
        <v>153.23481492000002</v>
      </c>
      <c r="Z103" s="142">
        <v>228.79939464999998</v>
      </c>
      <c r="AA103" s="142">
        <v>235.47962909999998</v>
      </c>
      <c r="AB103" s="142">
        <v>374.76200041999999</v>
      </c>
      <c r="AC103" s="175">
        <v>554.84255803000008</v>
      </c>
      <c r="AD103" s="26">
        <v>23552</v>
      </c>
      <c r="AE103" s="38" t="s">
        <v>67</v>
      </c>
    </row>
    <row r="104" spans="1:31" hidden="1" outlineLevel="1" x14ac:dyDescent="0.3">
      <c r="A104" s="38" t="s">
        <v>68</v>
      </c>
      <c r="B104" s="98">
        <v>89.865000000000009</v>
      </c>
      <c r="C104" s="99">
        <v>121.34299999999999</v>
      </c>
      <c r="D104" s="99">
        <v>70.807999999999993</v>
      </c>
      <c r="E104" s="99">
        <v>132.89800000000002</v>
      </c>
      <c r="F104" s="99">
        <v>263.87400000000002</v>
      </c>
      <c r="G104" s="99">
        <v>259.83799999999997</v>
      </c>
      <c r="H104" s="99">
        <v>256.334</v>
      </c>
      <c r="I104" s="99">
        <v>214.99799999999999</v>
      </c>
      <c r="J104" s="99">
        <v>250.32900000000001</v>
      </c>
      <c r="K104" s="99">
        <v>299.92400000000004</v>
      </c>
      <c r="L104" s="99">
        <v>314.053</v>
      </c>
      <c r="M104" s="99">
        <v>387.14400000000006</v>
      </c>
      <c r="N104" s="99">
        <v>456.09600000000012</v>
      </c>
      <c r="O104" s="99">
        <v>588.77600000000007</v>
      </c>
      <c r="P104" s="99">
        <v>724.82560000000001</v>
      </c>
      <c r="Q104" s="99">
        <v>256.87122585999998</v>
      </c>
      <c r="R104" s="99">
        <v>237.92305715000001</v>
      </c>
      <c r="S104" s="99">
        <v>125.06844249999999</v>
      </c>
      <c r="T104" s="99">
        <v>138.36308299000001</v>
      </c>
      <c r="U104" s="99">
        <v>1273.92267158</v>
      </c>
      <c r="V104" s="99">
        <v>432.60510374</v>
      </c>
      <c r="W104" s="99">
        <v>67.090741900000012</v>
      </c>
      <c r="X104" s="142">
        <v>75.340346330000017</v>
      </c>
      <c r="Y104" s="142">
        <v>164.68197714999997</v>
      </c>
      <c r="Z104" s="142">
        <v>163.72742497000002</v>
      </c>
      <c r="AA104" s="142">
        <v>128.16023357999998</v>
      </c>
      <c r="AB104" s="142">
        <v>108.38498680000001</v>
      </c>
      <c r="AC104" s="175">
        <v>265.35937491999999</v>
      </c>
      <c r="AD104" s="26">
        <v>23553</v>
      </c>
      <c r="AE104" s="38" t="s">
        <v>68</v>
      </c>
    </row>
    <row r="105" spans="1:31" hidden="1" outlineLevel="1" x14ac:dyDescent="0.3">
      <c r="A105" s="37" t="s">
        <v>205</v>
      </c>
      <c r="B105" s="98">
        <v>-133.59400000000002</v>
      </c>
      <c r="C105" s="99">
        <v>-148.45600000000002</v>
      </c>
      <c r="D105" s="99">
        <v>-141.38600000000002</v>
      </c>
      <c r="E105" s="99">
        <v>-163.03000000000003</v>
      </c>
      <c r="F105" s="99">
        <v>-78.075999999999993</v>
      </c>
      <c r="G105" s="99">
        <v>-57.205000000000005</v>
      </c>
      <c r="H105" s="99">
        <v>-77.727999999999994</v>
      </c>
      <c r="I105" s="99">
        <v>-63.576999999999998</v>
      </c>
      <c r="J105" s="99">
        <v>-61.55</v>
      </c>
      <c r="K105" s="99">
        <v>-77.005999999999986</v>
      </c>
      <c r="L105" s="99">
        <v>-97.572999999999993</v>
      </c>
      <c r="M105" s="99">
        <v>-85.451000000000008</v>
      </c>
      <c r="N105" s="99">
        <v>-138.59399999999999</v>
      </c>
      <c r="O105" s="99">
        <v>-220.31199999999998</v>
      </c>
      <c r="P105" s="99">
        <v>-178.4083</v>
      </c>
      <c r="Q105" s="99">
        <v>2279.1049094</v>
      </c>
      <c r="R105" s="99">
        <v>2619.5729124499994</v>
      </c>
      <c r="S105" s="99">
        <v>2866.0573005199994</v>
      </c>
      <c r="T105" s="99">
        <v>2580.6382711000001</v>
      </c>
      <c r="U105" s="99">
        <v>-532.3767274999999</v>
      </c>
      <c r="V105" s="99">
        <v>-361.91921103999994</v>
      </c>
      <c r="W105" s="99">
        <v>-596.32092994000004</v>
      </c>
      <c r="X105" s="142">
        <v>-622.15555180000013</v>
      </c>
      <c r="Y105" s="142">
        <v>-452.65817701000003</v>
      </c>
      <c r="Z105" s="142">
        <v>-95.762410119999998</v>
      </c>
      <c r="AA105" s="142">
        <v>2.6221528600000035</v>
      </c>
      <c r="AB105" s="142">
        <v>145.05946707999999</v>
      </c>
      <c r="AC105" s="175">
        <v>77.192968989999983</v>
      </c>
      <c r="AD105" s="26">
        <v>23554</v>
      </c>
      <c r="AE105" s="37" t="s">
        <v>205</v>
      </c>
    </row>
    <row r="106" spans="1:31" hidden="1" outlineLevel="1" x14ac:dyDescent="0.3">
      <c r="A106" s="38" t="s">
        <v>67</v>
      </c>
      <c r="B106" s="98">
        <v>7.6639999999999997</v>
      </c>
      <c r="C106" s="99">
        <v>30.382999999999999</v>
      </c>
      <c r="D106" s="99">
        <v>17.247999999999998</v>
      </c>
      <c r="E106" s="99">
        <v>31.971</v>
      </c>
      <c r="F106" s="99">
        <v>32.506</v>
      </c>
      <c r="G106" s="99">
        <v>45.655000000000008</v>
      </c>
      <c r="H106" s="99">
        <v>30.985999999999997</v>
      </c>
      <c r="I106" s="99">
        <v>30.27</v>
      </c>
      <c r="J106" s="99">
        <v>24.714999999999996</v>
      </c>
      <c r="K106" s="99">
        <v>31.869999999999997</v>
      </c>
      <c r="L106" s="99">
        <v>39.769000000000005</v>
      </c>
      <c r="M106" s="99">
        <v>60.564</v>
      </c>
      <c r="N106" s="99">
        <v>56.697000000000003</v>
      </c>
      <c r="O106" s="99">
        <v>60.206999999999994</v>
      </c>
      <c r="P106" s="99">
        <v>54.815199999999997</v>
      </c>
      <c r="Q106" s="99">
        <v>2358.5094774300001</v>
      </c>
      <c r="R106" s="99">
        <v>2718.7243398400001</v>
      </c>
      <c r="S106" s="99">
        <v>2957.0409096000003</v>
      </c>
      <c r="T106" s="99">
        <v>2744.7635855500002</v>
      </c>
      <c r="U106" s="99">
        <v>415.25420873000002</v>
      </c>
      <c r="V106" s="99">
        <v>178.27645237999999</v>
      </c>
      <c r="W106" s="99">
        <v>192.46459123</v>
      </c>
      <c r="X106" s="142">
        <v>166.26729693000001</v>
      </c>
      <c r="Y106" s="142">
        <v>193.17583392</v>
      </c>
      <c r="Z106" s="142">
        <v>289.53078397999997</v>
      </c>
      <c r="AA106" s="142">
        <v>175.03559352000002</v>
      </c>
      <c r="AB106" s="142">
        <v>294.18640052000001</v>
      </c>
      <c r="AC106" s="175">
        <v>291.07569747999997</v>
      </c>
      <c r="AD106" s="26">
        <v>23555</v>
      </c>
      <c r="AE106" s="38" t="s">
        <v>67</v>
      </c>
    </row>
    <row r="107" spans="1:31" hidden="1" outlineLevel="1" x14ac:dyDescent="0.3">
      <c r="A107" s="38" t="s">
        <v>68</v>
      </c>
      <c r="B107" s="98">
        <v>141.25800000000001</v>
      </c>
      <c r="C107" s="99">
        <v>178.839</v>
      </c>
      <c r="D107" s="99">
        <v>158.63400000000001</v>
      </c>
      <c r="E107" s="99">
        <v>195.001</v>
      </c>
      <c r="F107" s="99">
        <v>110.58199999999999</v>
      </c>
      <c r="G107" s="99">
        <v>102.86000000000001</v>
      </c>
      <c r="H107" s="99">
        <v>108.714</v>
      </c>
      <c r="I107" s="99">
        <v>93.847000000000008</v>
      </c>
      <c r="J107" s="99">
        <v>86.265000000000001</v>
      </c>
      <c r="K107" s="99">
        <v>108.876</v>
      </c>
      <c r="L107" s="99">
        <v>137.34199999999998</v>
      </c>
      <c r="M107" s="99">
        <v>146.01499999999999</v>
      </c>
      <c r="N107" s="99">
        <v>195.291</v>
      </c>
      <c r="O107" s="99">
        <v>280.51900000000001</v>
      </c>
      <c r="P107" s="99">
        <v>233.2235</v>
      </c>
      <c r="Q107" s="99">
        <v>79.404568029999979</v>
      </c>
      <c r="R107" s="99">
        <v>99.151427389999981</v>
      </c>
      <c r="S107" s="99">
        <v>90.983609079999994</v>
      </c>
      <c r="T107" s="99">
        <v>164.12531445000002</v>
      </c>
      <c r="U107" s="99">
        <v>947.63093623000009</v>
      </c>
      <c r="V107" s="99">
        <v>540.19566341999996</v>
      </c>
      <c r="W107" s="99">
        <v>788.78552117000004</v>
      </c>
      <c r="X107" s="142">
        <v>788.42284872999994</v>
      </c>
      <c r="Y107" s="142">
        <v>645.83401093000009</v>
      </c>
      <c r="Z107" s="142">
        <v>385.29319410000005</v>
      </c>
      <c r="AA107" s="142">
        <v>172.41344065999999</v>
      </c>
      <c r="AB107" s="142">
        <v>149.12693344000002</v>
      </c>
      <c r="AC107" s="175">
        <v>213.88272849000001</v>
      </c>
      <c r="AD107" s="26">
        <v>23556</v>
      </c>
      <c r="AE107" s="38" t="s">
        <v>68</v>
      </c>
    </row>
    <row r="108" spans="1:31" hidden="1" outlineLevel="1" x14ac:dyDescent="0.3">
      <c r="A108" s="36" t="s">
        <v>180</v>
      </c>
      <c r="B108" s="102">
        <v>-338.9</v>
      </c>
      <c r="C108" s="103">
        <v>-303.25200000000001</v>
      </c>
      <c r="D108" s="103">
        <v>-350.14200000000005</v>
      </c>
      <c r="E108" s="103">
        <v>-385.39499999999998</v>
      </c>
      <c r="F108" s="103">
        <v>-497.58699999999999</v>
      </c>
      <c r="G108" s="103">
        <v>-549.47400000000005</v>
      </c>
      <c r="H108" s="103">
        <v>-651.94499999999994</v>
      </c>
      <c r="I108" s="103">
        <v>-251.70400000000001</v>
      </c>
      <c r="J108" s="103">
        <v>-150.95699999999999</v>
      </c>
      <c r="K108" s="103">
        <v>-191.72800000000004</v>
      </c>
      <c r="L108" s="103">
        <v>-755.39900000000011</v>
      </c>
      <c r="M108" s="103">
        <v>-450.13903125000002</v>
      </c>
      <c r="N108" s="103">
        <v>-1133.7109999999998</v>
      </c>
      <c r="O108" s="103">
        <v>-1115.7479804687512</v>
      </c>
      <c r="P108" s="103">
        <v>-1416.1914000000002</v>
      </c>
      <c r="Q108" s="103">
        <v>-1488.1453732799998</v>
      </c>
      <c r="R108" s="103">
        <v>-1390.3314649800002</v>
      </c>
      <c r="S108" s="103">
        <v>-1410.02332581</v>
      </c>
      <c r="T108" s="103">
        <v>-1661.21864065</v>
      </c>
      <c r="U108" s="103">
        <v>-1237.95332927</v>
      </c>
      <c r="V108" s="103">
        <v>-1045.05728574</v>
      </c>
      <c r="W108" s="103">
        <v>-1563.9075388400001</v>
      </c>
      <c r="X108" s="144">
        <v>-1234.1217794900001</v>
      </c>
      <c r="Y108" s="144">
        <v>-1446.7045752900001</v>
      </c>
      <c r="Z108" s="144">
        <v>-1336.64999106</v>
      </c>
      <c r="AA108" s="144">
        <v>-1135.5941723799999</v>
      </c>
      <c r="AB108" s="144">
        <v>-916.82155256999988</v>
      </c>
      <c r="AC108" s="177">
        <v>-1177.6776945100003</v>
      </c>
      <c r="AD108" s="26">
        <v>23557</v>
      </c>
      <c r="AE108" s="36" t="s">
        <v>180</v>
      </c>
    </row>
    <row r="109" spans="1:31" hidden="1" outlineLevel="1" x14ac:dyDescent="0.3">
      <c r="A109" s="35" t="s">
        <v>67</v>
      </c>
      <c r="B109" s="98">
        <v>130.4</v>
      </c>
      <c r="C109" s="99">
        <v>202.89400000000003</v>
      </c>
      <c r="D109" s="99">
        <v>500.90000000000003</v>
      </c>
      <c r="E109" s="99">
        <v>547.68200000000002</v>
      </c>
      <c r="F109" s="99">
        <v>318.02300000000002</v>
      </c>
      <c r="G109" s="99">
        <v>537.41999999999996</v>
      </c>
      <c r="H109" s="99">
        <v>604.01300000000003</v>
      </c>
      <c r="I109" s="99">
        <v>761.39499999999998</v>
      </c>
      <c r="J109" s="99">
        <v>876.77500000000009</v>
      </c>
      <c r="K109" s="99">
        <v>957.38700000000017</v>
      </c>
      <c r="L109" s="99">
        <v>1191.8200000000002</v>
      </c>
      <c r="M109" s="99">
        <v>1516.7229999999997</v>
      </c>
      <c r="N109" s="99">
        <v>1339.547</v>
      </c>
      <c r="O109" s="99">
        <v>1628.4690000000001</v>
      </c>
      <c r="P109" s="99">
        <v>1483.1873999999998</v>
      </c>
      <c r="Q109" s="99">
        <v>1527.0908609399999</v>
      </c>
      <c r="R109" s="99">
        <v>1774.0897907399999</v>
      </c>
      <c r="S109" s="99">
        <v>1742.6203996799998</v>
      </c>
      <c r="T109" s="99">
        <v>1668.26918763</v>
      </c>
      <c r="U109" s="99">
        <v>918.63989131000005</v>
      </c>
      <c r="V109" s="99">
        <v>788.61905735000016</v>
      </c>
      <c r="W109" s="99">
        <v>732.58804167000017</v>
      </c>
      <c r="X109" s="142">
        <v>801.79016372000001</v>
      </c>
      <c r="Y109" s="142">
        <v>796.00101077999989</v>
      </c>
      <c r="Z109" s="142">
        <v>680.24175675999993</v>
      </c>
      <c r="AA109" s="142">
        <v>611.49915912000006</v>
      </c>
      <c r="AB109" s="142">
        <v>669.14697390999993</v>
      </c>
      <c r="AC109" s="175">
        <v>732.37927179000008</v>
      </c>
      <c r="AD109" s="26">
        <v>23558</v>
      </c>
      <c r="AE109" s="35" t="s">
        <v>67</v>
      </c>
    </row>
    <row r="110" spans="1:31" hidden="1" outlineLevel="1" x14ac:dyDescent="0.3">
      <c r="A110" s="35" t="s">
        <v>68</v>
      </c>
      <c r="B110" s="98">
        <v>469.29999999999995</v>
      </c>
      <c r="C110" s="99">
        <v>506.14600000000007</v>
      </c>
      <c r="D110" s="99">
        <v>851.04200000000014</v>
      </c>
      <c r="E110" s="99">
        <v>933.07700000000011</v>
      </c>
      <c r="F110" s="99">
        <v>815.61</v>
      </c>
      <c r="G110" s="99">
        <v>1086.894</v>
      </c>
      <c r="H110" s="99">
        <v>1255.9580000000001</v>
      </c>
      <c r="I110" s="99">
        <v>1013.0989999999999</v>
      </c>
      <c r="J110" s="99">
        <v>1027.732</v>
      </c>
      <c r="K110" s="99">
        <v>1149.115</v>
      </c>
      <c r="L110" s="99">
        <v>1947.2190000000001</v>
      </c>
      <c r="M110" s="99">
        <v>1966.86203125</v>
      </c>
      <c r="N110" s="99">
        <v>2473.2580000000003</v>
      </c>
      <c r="O110" s="99">
        <v>2744.216980468751</v>
      </c>
      <c r="P110" s="99">
        <v>2899.3788000000004</v>
      </c>
      <c r="Q110" s="99">
        <v>3015.2362342199995</v>
      </c>
      <c r="R110" s="99">
        <v>3164.4212557199999</v>
      </c>
      <c r="S110" s="99">
        <v>3152.6437254900002</v>
      </c>
      <c r="T110" s="99">
        <v>3329.4878282799996</v>
      </c>
      <c r="U110" s="99">
        <v>2156.5932205800004</v>
      </c>
      <c r="V110" s="99">
        <v>1833.67634309</v>
      </c>
      <c r="W110" s="99">
        <v>2296.4955805100003</v>
      </c>
      <c r="X110" s="142">
        <v>2035.9119432099997</v>
      </c>
      <c r="Y110" s="142">
        <v>2242.7055860700002</v>
      </c>
      <c r="Z110" s="142">
        <v>2016.8917478199999</v>
      </c>
      <c r="AA110" s="142">
        <v>1747.0933315</v>
      </c>
      <c r="AB110" s="142">
        <v>1585.96852648</v>
      </c>
      <c r="AC110" s="175">
        <v>1910.0569662999999</v>
      </c>
      <c r="AD110" s="26">
        <v>23559</v>
      </c>
      <c r="AE110" s="35" t="s">
        <v>68</v>
      </c>
    </row>
    <row r="111" spans="1:31" hidden="1" outlineLevel="1" x14ac:dyDescent="0.3">
      <c r="A111" s="36" t="s">
        <v>18</v>
      </c>
      <c r="B111" s="102">
        <v>-10747.133650225</v>
      </c>
      <c r="C111" s="103">
        <v>-11374.332123625001</v>
      </c>
      <c r="D111" s="103">
        <v>-14575.678722235001</v>
      </c>
      <c r="E111" s="103">
        <v>-17840.127972300001</v>
      </c>
      <c r="F111" s="103">
        <v>-18481.104231484998</v>
      </c>
      <c r="G111" s="103">
        <v>-17481.305188759998</v>
      </c>
      <c r="H111" s="103">
        <v>-19307.167664512879</v>
      </c>
      <c r="I111" s="103">
        <v>-17718.035705744474</v>
      </c>
      <c r="J111" s="103">
        <v>-18135.034587194663</v>
      </c>
      <c r="K111" s="103">
        <v>-20106.546328039844</v>
      </c>
      <c r="L111" s="103">
        <v>-25552.622705541962</v>
      </c>
      <c r="M111" s="103">
        <v>-26984.847083003191</v>
      </c>
      <c r="N111" s="103">
        <v>-28999.913937390291</v>
      </c>
      <c r="O111" s="103">
        <v>-41805.678595410791</v>
      </c>
      <c r="P111" s="103">
        <v>-34982.594459903383</v>
      </c>
      <c r="Q111" s="103">
        <v>-70244.842613059998</v>
      </c>
      <c r="R111" s="103">
        <v>-69730.794887109994</v>
      </c>
      <c r="S111" s="103">
        <v>-63876.445855710001</v>
      </c>
      <c r="T111" s="103">
        <v>-37483.613050200001</v>
      </c>
      <c r="U111" s="103">
        <v>-49426.684041730005</v>
      </c>
      <c r="V111" s="103">
        <v>-37935.161342320003</v>
      </c>
      <c r="W111" s="103">
        <v>-41542.866982030006</v>
      </c>
      <c r="X111" s="144">
        <v>-43169.62847345</v>
      </c>
      <c r="Y111" s="144">
        <v>-58824.024057790004</v>
      </c>
      <c r="Z111" s="144">
        <v>-57271.612076610007</v>
      </c>
      <c r="AA111" s="144">
        <v>-38263.937403469994</v>
      </c>
      <c r="AB111" s="144">
        <v>-58970.964729959989</v>
      </c>
      <c r="AC111" s="177">
        <v>-64930.455670859992</v>
      </c>
      <c r="AD111" s="26">
        <v>23560</v>
      </c>
      <c r="AE111" s="36" t="s">
        <v>18</v>
      </c>
    </row>
    <row r="112" spans="1:31" hidden="1" outlineLevel="1" x14ac:dyDescent="0.3">
      <c r="A112" s="35" t="s">
        <v>63</v>
      </c>
      <c r="B112" s="98">
        <v>3679.6333497749997</v>
      </c>
      <c r="C112" s="99">
        <v>5529.2058763750001</v>
      </c>
      <c r="D112" s="99">
        <v>5459.4362777650013</v>
      </c>
      <c r="E112" s="99">
        <v>4947.3610276999989</v>
      </c>
      <c r="F112" s="99">
        <v>4301.9567685149996</v>
      </c>
      <c r="G112" s="99">
        <v>4025.2498112399999</v>
      </c>
      <c r="H112" s="99">
        <v>3715.5745323800002</v>
      </c>
      <c r="I112" s="99">
        <v>3767.76302149</v>
      </c>
      <c r="J112" s="99">
        <v>3755.7401726099997</v>
      </c>
      <c r="K112" s="99">
        <v>3612.5117366549998</v>
      </c>
      <c r="L112" s="99">
        <v>3609.0783350549996</v>
      </c>
      <c r="M112" s="99">
        <v>6956.7638580825696</v>
      </c>
      <c r="N112" s="99">
        <v>12089.05960338251</v>
      </c>
      <c r="O112" s="99">
        <v>13086.981571540129</v>
      </c>
      <c r="P112" s="99">
        <v>9384.0147917449995</v>
      </c>
      <c r="Q112" s="99">
        <v>17696.449275760002</v>
      </c>
      <c r="R112" s="99">
        <v>22881.841633190001</v>
      </c>
      <c r="S112" s="99">
        <v>9307.0809355299989</v>
      </c>
      <c r="T112" s="99">
        <v>13066.390711639999</v>
      </c>
      <c r="U112" s="99">
        <v>7791.9298238800002</v>
      </c>
      <c r="V112" s="99">
        <v>2271.0831815400002</v>
      </c>
      <c r="W112" s="99">
        <v>12814.330439380001</v>
      </c>
      <c r="X112" s="142">
        <v>23230.416304390004</v>
      </c>
      <c r="Y112" s="142">
        <v>13223.269852900001</v>
      </c>
      <c r="Z112" s="142">
        <v>25128.814058470001</v>
      </c>
      <c r="AA112" s="142">
        <v>20097.957884439995</v>
      </c>
      <c r="AB112" s="142">
        <v>31102.124442359996</v>
      </c>
      <c r="AC112" s="175">
        <v>36770.275066490001</v>
      </c>
      <c r="AD112" s="26">
        <v>23561</v>
      </c>
      <c r="AE112" s="35" t="s">
        <v>63</v>
      </c>
    </row>
    <row r="113" spans="1:31" hidden="1" outlineLevel="1" x14ac:dyDescent="0.3">
      <c r="A113" s="35" t="s">
        <v>64</v>
      </c>
      <c r="B113" s="98">
        <v>14426.766999999998</v>
      </c>
      <c r="C113" s="99">
        <v>16903.538</v>
      </c>
      <c r="D113" s="99">
        <v>20035.114999999998</v>
      </c>
      <c r="E113" s="99">
        <v>22787.489000000001</v>
      </c>
      <c r="F113" s="99">
        <v>22783.061000000005</v>
      </c>
      <c r="G113" s="99">
        <v>21506.555</v>
      </c>
      <c r="H113" s="99">
        <v>23022.742196892868</v>
      </c>
      <c r="I113" s="99">
        <v>21485.798727234473</v>
      </c>
      <c r="J113" s="99">
        <v>21890.774759804663</v>
      </c>
      <c r="K113" s="99">
        <v>23719.058064694847</v>
      </c>
      <c r="L113" s="99">
        <v>29161.701040596967</v>
      </c>
      <c r="M113" s="99">
        <v>33941.610941085753</v>
      </c>
      <c r="N113" s="99">
        <v>41088.9735407728</v>
      </c>
      <c r="O113" s="99">
        <v>54892.660166950925</v>
      </c>
      <c r="P113" s="99">
        <v>44366.609251648391</v>
      </c>
      <c r="Q113" s="99">
        <v>87941.291888820007</v>
      </c>
      <c r="R113" s="99">
        <v>92612.636520300002</v>
      </c>
      <c r="S113" s="99">
        <v>73183.526791240001</v>
      </c>
      <c r="T113" s="99">
        <v>50550.003761839995</v>
      </c>
      <c r="U113" s="99">
        <v>57218.613865610001</v>
      </c>
      <c r="V113" s="99">
        <v>40206.244523859998</v>
      </c>
      <c r="W113" s="99">
        <v>54357.197421409997</v>
      </c>
      <c r="X113" s="142">
        <v>66400.044777839998</v>
      </c>
      <c r="Y113" s="142">
        <v>72047.293910690016</v>
      </c>
      <c r="Z113" s="142">
        <v>82400.426135080008</v>
      </c>
      <c r="AA113" s="142">
        <v>58361.895287909996</v>
      </c>
      <c r="AB113" s="142">
        <v>90073.089172319975</v>
      </c>
      <c r="AC113" s="175">
        <v>101700.73073735001</v>
      </c>
      <c r="AD113" s="26">
        <v>23562</v>
      </c>
      <c r="AE113" s="35" t="s">
        <v>64</v>
      </c>
    </row>
    <row r="114" spans="1:31" hidden="1" outlineLevel="1" x14ac:dyDescent="0.3">
      <c r="A114" s="36" t="s">
        <v>213</v>
      </c>
      <c r="B114" s="102">
        <v>-159.964</v>
      </c>
      <c r="C114" s="103">
        <v>-59.605999999999995</v>
      </c>
      <c r="D114" s="103">
        <v>49.881000000000007</v>
      </c>
      <c r="E114" s="103">
        <v>103.209</v>
      </c>
      <c r="F114" s="103">
        <v>142.01800000000003</v>
      </c>
      <c r="G114" s="103">
        <v>79.183999999999997</v>
      </c>
      <c r="H114" s="103">
        <v>95.091000000000008</v>
      </c>
      <c r="I114" s="103">
        <v>101.76199999999999</v>
      </c>
      <c r="J114" s="103">
        <v>108.57300000000001</v>
      </c>
      <c r="K114" s="103">
        <v>181.00700000000003</v>
      </c>
      <c r="L114" s="103">
        <v>214.04000000000002</v>
      </c>
      <c r="M114" s="103">
        <v>177.26</v>
      </c>
      <c r="N114" s="103">
        <v>448.36300000000006</v>
      </c>
      <c r="O114" s="103">
        <v>545.02099999999996</v>
      </c>
      <c r="P114" s="103">
        <v>603.10359999999991</v>
      </c>
      <c r="Q114" s="103">
        <v>498.48755057000005</v>
      </c>
      <c r="R114" s="103">
        <v>566.61019817999988</v>
      </c>
      <c r="S114" s="103">
        <v>511.32630097000003</v>
      </c>
      <c r="T114" s="103">
        <v>510.87933785999996</v>
      </c>
      <c r="U114" s="103">
        <v>356.70663510999998</v>
      </c>
      <c r="V114" s="103">
        <v>349.23423514000001</v>
      </c>
      <c r="W114" s="103">
        <v>290.48694541000003</v>
      </c>
      <c r="X114" s="144">
        <v>284.14030231000004</v>
      </c>
      <c r="Y114" s="144">
        <v>248.41228129000001</v>
      </c>
      <c r="Z114" s="144">
        <v>194.81889883000005</v>
      </c>
      <c r="AA114" s="144">
        <v>117.71546897999998</v>
      </c>
      <c r="AB114" s="144">
        <v>100.71117482999998</v>
      </c>
      <c r="AC114" s="177">
        <v>101.27076762999999</v>
      </c>
      <c r="AD114" s="26">
        <v>23563</v>
      </c>
      <c r="AE114" s="36" t="s">
        <v>213</v>
      </c>
    </row>
    <row r="115" spans="1:31" hidden="1" outlineLevel="1" x14ac:dyDescent="0.3">
      <c r="A115" s="35" t="s">
        <v>65</v>
      </c>
      <c r="B115" s="98">
        <v>59.518999999999998</v>
      </c>
      <c r="C115" s="99">
        <v>197.06100000000001</v>
      </c>
      <c r="D115" s="99">
        <v>253.05</v>
      </c>
      <c r="E115" s="99">
        <v>282.47500000000002</v>
      </c>
      <c r="F115" s="99">
        <v>310.041</v>
      </c>
      <c r="G115" s="99">
        <v>237.29500000000004</v>
      </c>
      <c r="H115" s="99">
        <v>270.43</v>
      </c>
      <c r="I115" s="99">
        <v>292.81500000000005</v>
      </c>
      <c r="J115" s="99">
        <v>268.60499999999996</v>
      </c>
      <c r="K115" s="99">
        <v>353.76499999999993</v>
      </c>
      <c r="L115" s="99">
        <v>325.49100000000004</v>
      </c>
      <c r="M115" s="99">
        <v>397.32600000000002</v>
      </c>
      <c r="N115" s="99">
        <v>496.91199999999998</v>
      </c>
      <c r="O115" s="99">
        <v>729.99299999999994</v>
      </c>
      <c r="P115" s="99">
        <v>665.37910000000011</v>
      </c>
      <c r="Q115" s="99">
        <v>564.78974550999999</v>
      </c>
      <c r="R115" s="99">
        <v>664.67731000999993</v>
      </c>
      <c r="S115" s="99">
        <v>593.02350503000002</v>
      </c>
      <c r="T115" s="99">
        <v>593.21239370000001</v>
      </c>
      <c r="U115" s="99">
        <v>520.16356982000002</v>
      </c>
      <c r="V115" s="99">
        <v>437.53483833000007</v>
      </c>
      <c r="W115" s="99">
        <v>374.71986686000002</v>
      </c>
      <c r="X115" s="142">
        <v>398.39976773000001</v>
      </c>
      <c r="Y115" s="142">
        <v>368.32520785999998</v>
      </c>
      <c r="Z115" s="142">
        <v>333.13753384999995</v>
      </c>
      <c r="AA115" s="142">
        <v>254.47663266000001</v>
      </c>
      <c r="AB115" s="142">
        <v>256.88026668000003</v>
      </c>
      <c r="AC115" s="175">
        <v>262.15524113999999</v>
      </c>
      <c r="AD115" s="26">
        <v>23564</v>
      </c>
      <c r="AE115" s="35" t="s">
        <v>65</v>
      </c>
    </row>
    <row r="116" spans="1:31" hidden="1" outlineLevel="1" x14ac:dyDescent="0.3">
      <c r="A116" s="35" t="s">
        <v>66</v>
      </c>
      <c r="B116" s="98">
        <v>219.483</v>
      </c>
      <c r="C116" s="99">
        <v>256.66700000000003</v>
      </c>
      <c r="D116" s="99">
        <v>203.16899999999998</v>
      </c>
      <c r="E116" s="99">
        <v>179.26600000000002</v>
      </c>
      <c r="F116" s="99">
        <v>168.02300000000002</v>
      </c>
      <c r="G116" s="99">
        <v>158.11099999999999</v>
      </c>
      <c r="H116" s="99">
        <v>175.339</v>
      </c>
      <c r="I116" s="99">
        <v>191.053</v>
      </c>
      <c r="J116" s="99">
        <v>160.03199999999998</v>
      </c>
      <c r="K116" s="99">
        <v>172.75800000000001</v>
      </c>
      <c r="L116" s="99">
        <v>111.45100000000002</v>
      </c>
      <c r="M116" s="99">
        <v>220.066</v>
      </c>
      <c r="N116" s="99">
        <v>48.549000000000007</v>
      </c>
      <c r="O116" s="99">
        <v>184.97199999999998</v>
      </c>
      <c r="P116" s="99">
        <v>62.275500000000008</v>
      </c>
      <c r="Q116" s="99">
        <v>66.302194939999993</v>
      </c>
      <c r="R116" s="99">
        <v>98.067111830000002</v>
      </c>
      <c r="S116" s="99">
        <v>81.697204060000004</v>
      </c>
      <c r="T116" s="99">
        <v>82.333055839999986</v>
      </c>
      <c r="U116" s="99">
        <v>163.45693470999998</v>
      </c>
      <c r="V116" s="99">
        <v>88.30060318999999</v>
      </c>
      <c r="W116" s="99">
        <v>84.232921450000006</v>
      </c>
      <c r="X116" s="142">
        <v>114.25946542</v>
      </c>
      <c r="Y116" s="142">
        <v>119.91292657</v>
      </c>
      <c r="Z116" s="142">
        <v>138.31863501999999</v>
      </c>
      <c r="AA116" s="142">
        <v>136.76116367999998</v>
      </c>
      <c r="AB116" s="142">
        <v>156.16909185</v>
      </c>
      <c r="AC116" s="175">
        <v>160.88447351000002</v>
      </c>
      <c r="AD116" s="26">
        <v>23565</v>
      </c>
      <c r="AE116" s="35" t="s">
        <v>66</v>
      </c>
    </row>
    <row r="117" spans="1:31" hidden="1" outlineLevel="1" x14ac:dyDescent="0.3">
      <c r="A117" s="36" t="s">
        <v>28</v>
      </c>
      <c r="B117" s="102">
        <v>-10587.169650225</v>
      </c>
      <c r="C117" s="103">
        <v>-11314.726123625</v>
      </c>
      <c r="D117" s="103">
        <v>-14625.559722235002</v>
      </c>
      <c r="E117" s="103">
        <v>-17943.3369723</v>
      </c>
      <c r="F117" s="103">
        <v>-18623.122231485002</v>
      </c>
      <c r="G117" s="103">
        <v>-17560.489188759999</v>
      </c>
      <c r="H117" s="103">
        <v>-19402.258664512876</v>
      </c>
      <c r="I117" s="103">
        <v>-17819.797705744473</v>
      </c>
      <c r="J117" s="103">
        <v>-18243.60758719466</v>
      </c>
      <c r="K117" s="103">
        <v>-20287.553328039845</v>
      </c>
      <c r="L117" s="103">
        <v>-25766.662705541967</v>
      </c>
      <c r="M117" s="103">
        <v>-27162.107083003189</v>
      </c>
      <c r="N117" s="103">
        <v>-29448.276937390292</v>
      </c>
      <c r="O117" s="103">
        <v>-42350.699595410799</v>
      </c>
      <c r="P117" s="103">
        <v>-35585.69805990337</v>
      </c>
      <c r="Q117" s="103">
        <v>-70743.330163630002</v>
      </c>
      <c r="R117" s="103">
        <v>-70297.405085290011</v>
      </c>
      <c r="S117" s="103">
        <v>-64387.772156680003</v>
      </c>
      <c r="T117" s="103">
        <v>-37994.492388059996</v>
      </c>
      <c r="U117" s="103">
        <v>-49783.390676839997</v>
      </c>
      <c r="V117" s="103">
        <v>-38284.395577460004</v>
      </c>
      <c r="W117" s="103">
        <v>-41833.353927440003</v>
      </c>
      <c r="X117" s="144">
        <v>-43453.76877576</v>
      </c>
      <c r="Y117" s="144">
        <v>-59072.436339079999</v>
      </c>
      <c r="Z117" s="144">
        <v>-57466.430975440002</v>
      </c>
      <c r="AA117" s="144">
        <v>-38381.652872450002</v>
      </c>
      <c r="AB117" s="144">
        <v>-59071.675904789998</v>
      </c>
      <c r="AC117" s="177">
        <v>-65031.72643848999</v>
      </c>
      <c r="AD117" s="26">
        <v>23566</v>
      </c>
      <c r="AE117" s="36" t="s">
        <v>28</v>
      </c>
    </row>
    <row r="118" spans="1:31" hidden="1" outlineLevel="1" x14ac:dyDescent="0.3">
      <c r="A118" s="35" t="s">
        <v>65</v>
      </c>
      <c r="B118" s="98">
        <v>3620.1143497749999</v>
      </c>
      <c r="C118" s="99">
        <v>5332.1448763749995</v>
      </c>
      <c r="D118" s="99">
        <v>5206.3862777650002</v>
      </c>
      <c r="E118" s="99">
        <v>4664.8860277000003</v>
      </c>
      <c r="F118" s="99">
        <v>3991.9157685149999</v>
      </c>
      <c r="G118" s="99">
        <v>3787.9548112400003</v>
      </c>
      <c r="H118" s="99">
        <v>3445.1445323799999</v>
      </c>
      <c r="I118" s="99">
        <v>3474.94802149</v>
      </c>
      <c r="J118" s="99">
        <v>3487.1351726100002</v>
      </c>
      <c r="K118" s="99">
        <v>3258.7467366549999</v>
      </c>
      <c r="L118" s="99">
        <v>3283.5873350549996</v>
      </c>
      <c r="M118" s="99">
        <v>6559.4378580825696</v>
      </c>
      <c r="N118" s="99">
        <v>11592.147603382509</v>
      </c>
      <c r="O118" s="99">
        <v>12356.988571540127</v>
      </c>
      <c r="P118" s="99">
        <v>8718.6356917449993</v>
      </c>
      <c r="Q118" s="99">
        <v>17131.659530249999</v>
      </c>
      <c r="R118" s="99">
        <v>22217.164323180001</v>
      </c>
      <c r="S118" s="99">
        <v>8714.0574305000009</v>
      </c>
      <c r="T118" s="99">
        <v>12473.178317940001</v>
      </c>
      <c r="U118" s="99">
        <v>7271.7662540600004</v>
      </c>
      <c r="V118" s="99">
        <v>1833.5483432099998</v>
      </c>
      <c r="W118" s="99">
        <v>12439.61057252</v>
      </c>
      <c r="X118" s="142">
        <v>22832.016536659998</v>
      </c>
      <c r="Y118" s="142">
        <v>12854.944645039999</v>
      </c>
      <c r="Z118" s="142">
        <v>24795.676524619998</v>
      </c>
      <c r="AA118" s="142">
        <v>19843.481251779998</v>
      </c>
      <c r="AB118" s="142">
        <v>30845.24417568</v>
      </c>
      <c r="AC118" s="175">
        <v>36508.119825350004</v>
      </c>
      <c r="AD118" s="26">
        <v>23567</v>
      </c>
      <c r="AE118" s="35" t="s">
        <v>65</v>
      </c>
    </row>
    <row r="119" spans="1:31" hidden="1" outlineLevel="1" x14ac:dyDescent="0.3">
      <c r="A119" s="35" t="s">
        <v>66</v>
      </c>
      <c r="B119" s="98">
        <v>14207.284000000001</v>
      </c>
      <c r="C119" s="99">
        <v>16646.871000000003</v>
      </c>
      <c r="D119" s="99">
        <v>19831.946</v>
      </c>
      <c r="E119" s="99">
        <v>22608.223000000002</v>
      </c>
      <c r="F119" s="99">
        <v>22615.038</v>
      </c>
      <c r="G119" s="99">
        <v>21348.443999999996</v>
      </c>
      <c r="H119" s="99">
        <v>22847.403196892876</v>
      </c>
      <c r="I119" s="99">
        <v>21294.745727234476</v>
      </c>
      <c r="J119" s="99">
        <v>21730.742759804663</v>
      </c>
      <c r="K119" s="99">
        <v>23546.300064694846</v>
      </c>
      <c r="L119" s="99">
        <v>29050.250040596962</v>
      </c>
      <c r="M119" s="99">
        <v>33721.544941085755</v>
      </c>
      <c r="N119" s="99">
        <v>41040.424540772801</v>
      </c>
      <c r="O119" s="99">
        <v>54707.688166950931</v>
      </c>
      <c r="P119" s="99">
        <v>44304.333751648381</v>
      </c>
      <c r="Q119" s="99">
        <v>87874.989693880008</v>
      </c>
      <c r="R119" s="99">
        <v>92514.569408469994</v>
      </c>
      <c r="S119" s="99">
        <v>73101.829587179993</v>
      </c>
      <c r="T119" s="99">
        <v>50467.67070599999</v>
      </c>
      <c r="U119" s="99">
        <v>57055.156930900004</v>
      </c>
      <c r="V119" s="99">
        <v>40117.943920670004</v>
      </c>
      <c r="W119" s="99">
        <v>54272.964499959999</v>
      </c>
      <c r="X119" s="142">
        <v>66285.785312420005</v>
      </c>
      <c r="Y119" s="142">
        <v>71927.380984120013</v>
      </c>
      <c r="Z119" s="142">
        <v>82262.107500059996</v>
      </c>
      <c r="AA119" s="142">
        <v>58225.134124229997</v>
      </c>
      <c r="AB119" s="142">
        <v>89916.920080470009</v>
      </c>
      <c r="AC119" s="175">
        <v>101539.84626383999</v>
      </c>
      <c r="AD119" s="26">
        <v>23568</v>
      </c>
      <c r="AE119" s="35" t="s">
        <v>66</v>
      </c>
    </row>
    <row r="120" spans="1:31" hidden="1" outlineLevel="1" x14ac:dyDescent="0.3">
      <c r="A120" s="36" t="s">
        <v>17</v>
      </c>
      <c r="B120" s="102">
        <v>-2545.3619999999996</v>
      </c>
      <c r="C120" s="103">
        <v>-2194.1779999999999</v>
      </c>
      <c r="D120" s="103">
        <v>-4581.2589999999991</v>
      </c>
      <c r="E120" s="103">
        <v>-5584.8059999999996</v>
      </c>
      <c r="F120" s="103">
        <v>-3663.7639999999992</v>
      </c>
      <c r="G120" s="103">
        <v>-3238.8770000000004</v>
      </c>
      <c r="H120" s="103">
        <v>-4638.2305447442532</v>
      </c>
      <c r="I120" s="103">
        <v>-4982.91327430401</v>
      </c>
      <c r="J120" s="103">
        <v>-5097.6570702505933</v>
      </c>
      <c r="K120" s="103">
        <v>-5789.0484991371777</v>
      </c>
      <c r="L120" s="103">
        <v>-10302.333129662966</v>
      </c>
      <c r="M120" s="103">
        <v>-12826.358380653804</v>
      </c>
      <c r="N120" s="103">
        <v>-17489.465411051602</v>
      </c>
      <c r="O120" s="103">
        <v>-26775.096056572547</v>
      </c>
      <c r="P120" s="103">
        <v>-19742.1201</v>
      </c>
      <c r="Q120" s="103">
        <v>-54599.954428020006</v>
      </c>
      <c r="R120" s="103">
        <v>-48813.863970260005</v>
      </c>
      <c r="S120" s="103">
        <v>-43909.07628257999</v>
      </c>
      <c r="T120" s="103">
        <v>-15879.398618680001</v>
      </c>
      <c r="U120" s="103">
        <v>-25453.812827220001</v>
      </c>
      <c r="V120" s="103">
        <v>-16312.695379780002</v>
      </c>
      <c r="W120" s="103">
        <v>-22481.001786960001</v>
      </c>
      <c r="X120" s="144">
        <v>-24142.227215889998</v>
      </c>
      <c r="Y120" s="144">
        <v>-40904.72668752</v>
      </c>
      <c r="Z120" s="144">
        <v>-37980.686993739997</v>
      </c>
      <c r="AA120" s="144">
        <v>-26165.491438670004</v>
      </c>
      <c r="AB120" s="144">
        <v>-39184.56069867</v>
      </c>
      <c r="AC120" s="177">
        <v>-42697.515786579999</v>
      </c>
      <c r="AD120" s="26">
        <v>23569</v>
      </c>
      <c r="AE120" s="36" t="s">
        <v>17</v>
      </c>
    </row>
    <row r="121" spans="1:31" hidden="1" outlineLevel="1" x14ac:dyDescent="0.3">
      <c r="A121" s="35" t="s">
        <v>67</v>
      </c>
      <c r="B121" s="98">
        <v>794.27199999999993</v>
      </c>
      <c r="C121" s="99">
        <v>1431.6920000000002</v>
      </c>
      <c r="D121" s="99">
        <v>889.13499999999999</v>
      </c>
      <c r="E121" s="99">
        <v>444.39400000000001</v>
      </c>
      <c r="F121" s="99">
        <v>1486.7569999999998</v>
      </c>
      <c r="G121" s="99">
        <v>999.05799999999999</v>
      </c>
      <c r="H121" s="99">
        <v>367.233</v>
      </c>
      <c r="I121" s="99">
        <v>966.68799999999999</v>
      </c>
      <c r="J121" s="99">
        <v>886.08199999999999</v>
      </c>
      <c r="K121" s="99">
        <v>1113.7049999999999</v>
      </c>
      <c r="L121" s="99">
        <v>732.99900000000002</v>
      </c>
      <c r="M121" s="99">
        <v>1072.9110000000001</v>
      </c>
      <c r="N121" s="99">
        <v>2202.2429414062503</v>
      </c>
      <c r="O121" s="99">
        <v>1997.4559999999999</v>
      </c>
      <c r="P121" s="99">
        <v>1286.5189</v>
      </c>
      <c r="Q121" s="99">
        <v>10773.14755824</v>
      </c>
      <c r="R121" s="99">
        <v>13613.034769710001</v>
      </c>
      <c r="S121" s="99">
        <v>2456.5244448800004</v>
      </c>
      <c r="T121" s="99">
        <v>7446.9952417400009</v>
      </c>
      <c r="U121" s="99">
        <v>2525.6958366199997</v>
      </c>
      <c r="V121" s="99">
        <v>-2398.0592129899997</v>
      </c>
      <c r="W121" s="99">
        <v>7877.8135893500003</v>
      </c>
      <c r="X121" s="142">
        <v>17331.772142289999</v>
      </c>
      <c r="Y121" s="142">
        <v>4834.8863287700005</v>
      </c>
      <c r="Z121" s="142">
        <v>16070.78878832</v>
      </c>
      <c r="AA121" s="142">
        <v>13198.972008570001</v>
      </c>
      <c r="AB121" s="142">
        <v>24855.857111300007</v>
      </c>
      <c r="AC121" s="175">
        <v>29127.136750659996</v>
      </c>
      <c r="AD121" s="26">
        <v>23570</v>
      </c>
      <c r="AE121" s="35" t="s">
        <v>67</v>
      </c>
    </row>
    <row r="122" spans="1:31" hidden="1" outlineLevel="1" x14ac:dyDescent="0.3">
      <c r="A122" s="35" t="s">
        <v>68</v>
      </c>
      <c r="B122" s="98">
        <v>3339.634</v>
      </c>
      <c r="C122" s="99">
        <v>3625.87</v>
      </c>
      <c r="D122" s="99">
        <v>5470.3940000000002</v>
      </c>
      <c r="E122" s="99">
        <v>6029.2000000000007</v>
      </c>
      <c r="F122" s="99">
        <v>5150.5209999999997</v>
      </c>
      <c r="G122" s="99">
        <v>4237.9350000000004</v>
      </c>
      <c r="H122" s="99">
        <v>5005.4635447442533</v>
      </c>
      <c r="I122" s="99">
        <v>5949.6012743040101</v>
      </c>
      <c r="J122" s="99">
        <v>5983.7390702505936</v>
      </c>
      <c r="K122" s="99">
        <v>6902.7534991371786</v>
      </c>
      <c r="L122" s="99">
        <v>11035.332129662964</v>
      </c>
      <c r="M122" s="99">
        <v>13899.269380653801</v>
      </c>
      <c r="N122" s="99">
        <v>19691.708352457848</v>
      </c>
      <c r="O122" s="99">
        <v>28772.552056572549</v>
      </c>
      <c r="P122" s="99">
        <v>21028.638999999999</v>
      </c>
      <c r="Q122" s="99">
        <v>65373.101986260001</v>
      </c>
      <c r="R122" s="99">
        <v>62426.898739970005</v>
      </c>
      <c r="S122" s="99">
        <v>46365.600727459998</v>
      </c>
      <c r="T122" s="99">
        <v>23326.393860420001</v>
      </c>
      <c r="U122" s="99">
        <v>27979.508663839999</v>
      </c>
      <c r="V122" s="99">
        <v>13914.63616679</v>
      </c>
      <c r="W122" s="99">
        <v>30358.815376309998</v>
      </c>
      <c r="X122" s="142">
        <v>41473.999358179994</v>
      </c>
      <c r="Y122" s="142">
        <v>45739.613016289994</v>
      </c>
      <c r="Z122" s="142">
        <v>54051.475782059999</v>
      </c>
      <c r="AA122" s="142">
        <v>39364.463447239999</v>
      </c>
      <c r="AB122" s="142">
        <v>64040.417809969978</v>
      </c>
      <c r="AC122" s="175">
        <v>71824.652537240006</v>
      </c>
      <c r="AD122" s="26">
        <v>23571</v>
      </c>
      <c r="AE122" s="35" t="s">
        <v>68</v>
      </c>
    </row>
    <row r="123" spans="1:31" hidden="1" outlineLevel="1" x14ac:dyDescent="0.3">
      <c r="A123" s="36" t="s">
        <v>181</v>
      </c>
      <c r="B123" s="102">
        <v>-1817.6780000000006</v>
      </c>
      <c r="C123" s="103">
        <v>-1295.3510000000001</v>
      </c>
      <c r="D123" s="103">
        <v>-3844.5469999999996</v>
      </c>
      <c r="E123" s="103">
        <v>-4672.5149999999994</v>
      </c>
      <c r="F123" s="103">
        <v>-2831.8199999999997</v>
      </c>
      <c r="G123" s="103">
        <v>-2172.7620000000002</v>
      </c>
      <c r="H123" s="103">
        <v>-3437.6940000000004</v>
      </c>
      <c r="I123" s="103">
        <v>-4033.7959999999998</v>
      </c>
      <c r="J123" s="103">
        <v>-4076.0430000000006</v>
      </c>
      <c r="K123" s="103">
        <v>-4937.2310000000016</v>
      </c>
      <c r="L123" s="103">
        <v>-9141.6460000000006</v>
      </c>
      <c r="M123" s="103">
        <v>-11445.095490234373</v>
      </c>
      <c r="N123" s="103">
        <v>-16745.495058593751</v>
      </c>
      <c r="O123" s="103">
        <v>-25348.362000000001</v>
      </c>
      <c r="P123" s="103">
        <v>-17765.100200000001</v>
      </c>
      <c r="Q123" s="103">
        <v>-32868.443556830003</v>
      </c>
      <c r="R123" s="103">
        <v>-25403.714484859996</v>
      </c>
      <c r="S123" s="103">
        <v>-21357.028880919999</v>
      </c>
      <c r="T123" s="103">
        <v>-22850.652658430001</v>
      </c>
      <c r="U123" s="103">
        <v>-21368.051765050001</v>
      </c>
      <c r="V123" s="103">
        <v>-13542.641165019999</v>
      </c>
      <c r="W123" s="103">
        <v>-16645.763022969997</v>
      </c>
      <c r="X123" s="144">
        <v>-17321.101004849999</v>
      </c>
      <c r="Y123" s="144">
        <v>-17903.528004350002</v>
      </c>
      <c r="Z123" s="144">
        <v>-18245.97617016</v>
      </c>
      <c r="AA123" s="144">
        <v>-10270.271253539999</v>
      </c>
      <c r="AB123" s="144">
        <v>-29521.110157089999</v>
      </c>
      <c r="AC123" s="177">
        <v>-21088.403892229999</v>
      </c>
      <c r="AD123" s="26">
        <v>23572</v>
      </c>
      <c r="AE123" s="36" t="s">
        <v>181</v>
      </c>
    </row>
    <row r="124" spans="1:31" hidden="1" outlineLevel="1" x14ac:dyDescent="0.3">
      <c r="A124" s="35" t="s">
        <v>73</v>
      </c>
      <c r="B124" s="98">
        <v>763.40599999999995</v>
      </c>
      <c r="C124" s="99">
        <v>1409.3989999999999</v>
      </c>
      <c r="D124" s="99">
        <v>862.45900000000006</v>
      </c>
      <c r="E124" s="99">
        <v>420.76700000000005</v>
      </c>
      <c r="F124" s="99">
        <v>1389.3330000000001</v>
      </c>
      <c r="G124" s="99">
        <v>931.92700000000013</v>
      </c>
      <c r="H124" s="99">
        <v>264.48200000000003</v>
      </c>
      <c r="I124" s="99">
        <v>857.41699999999992</v>
      </c>
      <c r="J124" s="99">
        <v>759.60099999999989</v>
      </c>
      <c r="K124" s="99">
        <v>915.67399999999986</v>
      </c>
      <c r="L124" s="99">
        <v>640.96399999999994</v>
      </c>
      <c r="M124" s="99">
        <v>928.0619999999999</v>
      </c>
      <c r="N124" s="99">
        <v>1152.0969414062499</v>
      </c>
      <c r="O124" s="99">
        <v>1525.8879999999999</v>
      </c>
      <c r="P124" s="99">
        <v>1186.2377999999999</v>
      </c>
      <c r="Q124" s="99">
        <v>887.81510649000006</v>
      </c>
      <c r="R124" s="99">
        <v>1805.3889375099998</v>
      </c>
      <c r="S124" s="99">
        <v>4638.820095009999</v>
      </c>
      <c r="T124" s="99">
        <v>1392.5139517299999</v>
      </c>
      <c r="U124" s="99">
        <v>1409.2336888699999</v>
      </c>
      <c r="V124" s="99">
        <v>2904.7413478200001</v>
      </c>
      <c r="W124" s="99">
        <v>2976.74813576</v>
      </c>
      <c r="X124" s="142">
        <v>1715.2473578300001</v>
      </c>
      <c r="Y124" s="142">
        <v>2065.2143284799999</v>
      </c>
      <c r="Z124" s="142">
        <v>4869.03401777</v>
      </c>
      <c r="AA124" s="142">
        <v>11713.308810539998</v>
      </c>
      <c r="AB124" s="142">
        <v>6746.1001846899999</v>
      </c>
      <c r="AC124" s="175">
        <v>6220.072630480001</v>
      </c>
      <c r="AD124" s="26">
        <v>23573</v>
      </c>
      <c r="AE124" s="35" t="s">
        <v>73</v>
      </c>
    </row>
    <row r="125" spans="1:31" hidden="1" outlineLevel="1" x14ac:dyDescent="0.3">
      <c r="A125" s="35" t="s">
        <v>74</v>
      </c>
      <c r="B125" s="98">
        <v>2581.0839999999998</v>
      </c>
      <c r="C125" s="99">
        <v>2704.75</v>
      </c>
      <c r="D125" s="99">
        <v>4707.0059999999994</v>
      </c>
      <c r="E125" s="99">
        <v>5093.2820000000002</v>
      </c>
      <c r="F125" s="99">
        <v>4221.1530000000002</v>
      </c>
      <c r="G125" s="99">
        <v>3104.6890000000003</v>
      </c>
      <c r="H125" s="99">
        <v>3702.1759999999999</v>
      </c>
      <c r="I125" s="99">
        <v>4891.2130000000006</v>
      </c>
      <c r="J125" s="99">
        <v>4835.6440000000002</v>
      </c>
      <c r="K125" s="99">
        <v>5852.9049999999988</v>
      </c>
      <c r="L125" s="99">
        <v>9782.61</v>
      </c>
      <c r="M125" s="99">
        <v>12373.157490234375</v>
      </c>
      <c r="N125" s="99">
        <v>17897.592000000001</v>
      </c>
      <c r="O125" s="99">
        <v>26874.25</v>
      </c>
      <c r="P125" s="99">
        <v>18951.338</v>
      </c>
      <c r="Q125" s="99">
        <v>33756.258663319997</v>
      </c>
      <c r="R125" s="99">
        <v>27209.103422370004</v>
      </c>
      <c r="S125" s="99">
        <v>25995.848975929999</v>
      </c>
      <c r="T125" s="99">
        <v>24243.166610160002</v>
      </c>
      <c r="U125" s="99">
        <v>22777.285453919998</v>
      </c>
      <c r="V125" s="99">
        <v>16447.382512840002</v>
      </c>
      <c r="W125" s="99">
        <v>19622.511158730002</v>
      </c>
      <c r="X125" s="142">
        <v>19036.348362680001</v>
      </c>
      <c r="Y125" s="142">
        <v>19968.742332829999</v>
      </c>
      <c r="Z125" s="142">
        <v>23115.010187930002</v>
      </c>
      <c r="AA125" s="142">
        <v>21983.580064080001</v>
      </c>
      <c r="AB125" s="142">
        <v>36267.210341780003</v>
      </c>
      <c r="AC125" s="175">
        <v>27308.47652271</v>
      </c>
      <c r="AD125" s="26">
        <v>23574</v>
      </c>
      <c r="AE125" s="35" t="s">
        <v>74</v>
      </c>
    </row>
    <row r="126" spans="1:31" hidden="1" outlineLevel="1" x14ac:dyDescent="0.3">
      <c r="A126" s="36" t="s">
        <v>39</v>
      </c>
      <c r="B126" s="102">
        <v>-383.7</v>
      </c>
      <c r="C126" s="103">
        <v>-531.39099999999996</v>
      </c>
      <c r="D126" s="103">
        <v>-151.108</v>
      </c>
      <c r="E126" s="103">
        <v>-124</v>
      </c>
      <c r="F126" s="103" t="s">
        <v>208</v>
      </c>
      <c r="G126" s="103" t="s">
        <v>208</v>
      </c>
      <c r="H126" s="103" t="s">
        <v>208</v>
      </c>
      <c r="I126" s="103" t="s">
        <v>208</v>
      </c>
      <c r="J126" s="103" t="s">
        <v>208</v>
      </c>
      <c r="K126" s="103" t="s">
        <v>208</v>
      </c>
      <c r="L126" s="103" t="s">
        <v>208</v>
      </c>
      <c r="M126" s="103" t="s">
        <v>208</v>
      </c>
      <c r="N126" s="103" t="s">
        <v>208</v>
      </c>
      <c r="O126" s="103" t="s">
        <v>208</v>
      </c>
      <c r="P126" s="103" t="s">
        <v>208</v>
      </c>
      <c r="Q126" s="103">
        <v>-19096.70871495</v>
      </c>
      <c r="R126" s="103">
        <v>-19651.024484779999</v>
      </c>
      <c r="S126" s="103">
        <v>-19476.961016720001</v>
      </c>
      <c r="T126" s="103">
        <v>10972.03428267</v>
      </c>
      <c r="U126" s="103">
        <v>-300.0176750200003</v>
      </c>
      <c r="V126" s="103">
        <v>2212.84992663</v>
      </c>
      <c r="W126" s="103">
        <v>517.39328489999934</v>
      </c>
      <c r="X126" s="144">
        <v>5541.1428010899999</v>
      </c>
      <c r="Y126" s="144">
        <v>-13607.705685680001</v>
      </c>
      <c r="Z126" s="144">
        <v>-9689.9725153100007</v>
      </c>
      <c r="AA126" s="144">
        <v>-4082.0607642799996</v>
      </c>
      <c r="AB126" s="144">
        <v>1013.9644021999998</v>
      </c>
      <c r="AC126" s="177">
        <v>-11083.675217970002</v>
      </c>
      <c r="AD126" s="26">
        <v>23575</v>
      </c>
      <c r="AE126" s="36" t="s">
        <v>39</v>
      </c>
    </row>
    <row r="127" spans="1:31" hidden="1" outlineLevel="1" x14ac:dyDescent="0.3">
      <c r="A127" s="35" t="s">
        <v>73</v>
      </c>
      <c r="B127" s="99" t="s">
        <v>208</v>
      </c>
      <c r="C127" s="99" t="s">
        <v>208</v>
      </c>
      <c r="D127" s="99" t="s">
        <v>208</v>
      </c>
      <c r="E127" s="99" t="s">
        <v>208</v>
      </c>
      <c r="F127" s="99" t="s">
        <v>208</v>
      </c>
      <c r="G127" s="99" t="s">
        <v>208</v>
      </c>
      <c r="H127" s="99" t="s">
        <v>208</v>
      </c>
      <c r="I127" s="99" t="s">
        <v>208</v>
      </c>
      <c r="J127" s="99" t="s">
        <v>208</v>
      </c>
      <c r="K127" s="99" t="s">
        <v>208</v>
      </c>
      <c r="L127" s="99" t="s">
        <v>208</v>
      </c>
      <c r="M127" s="99" t="s">
        <v>208</v>
      </c>
      <c r="N127" s="99" t="s">
        <v>208</v>
      </c>
      <c r="O127" s="99" t="s">
        <v>208</v>
      </c>
      <c r="P127" s="99" t="s">
        <v>208</v>
      </c>
      <c r="Q127" s="99">
        <v>9706.1757905899995</v>
      </c>
      <c r="R127" s="99">
        <v>11543.103917099999</v>
      </c>
      <c r="S127" s="99">
        <v>-2285.1516983899996</v>
      </c>
      <c r="T127" s="99">
        <v>5684.4444109599999</v>
      </c>
      <c r="U127" s="99">
        <v>873.54444873</v>
      </c>
      <c r="V127" s="99">
        <v>-5419.0915121000007</v>
      </c>
      <c r="W127" s="99">
        <v>4859.4652202500001</v>
      </c>
      <c r="X127" s="142">
        <v>15590.376586049999</v>
      </c>
      <c r="Y127" s="142">
        <v>2722.6495592200004</v>
      </c>
      <c r="Z127" s="142">
        <v>11063.053188300002</v>
      </c>
      <c r="AA127" s="142">
        <v>1376.7416752000011</v>
      </c>
      <c r="AB127" s="142">
        <v>17901.372106980001</v>
      </c>
      <c r="AC127" s="175">
        <v>22759.446518219997</v>
      </c>
      <c r="AD127" s="26">
        <v>23576</v>
      </c>
      <c r="AE127" s="35" t="s">
        <v>73</v>
      </c>
    </row>
    <row r="128" spans="1:31" hidden="1" outlineLevel="1" x14ac:dyDescent="0.3">
      <c r="A128" s="35" t="s">
        <v>74</v>
      </c>
      <c r="B128" s="98">
        <v>383.7</v>
      </c>
      <c r="C128" s="99">
        <v>531.39099999999996</v>
      </c>
      <c r="D128" s="99">
        <v>151.108</v>
      </c>
      <c r="E128" s="99">
        <v>124</v>
      </c>
      <c r="F128" s="99" t="s">
        <v>208</v>
      </c>
      <c r="G128" s="99" t="s">
        <v>208</v>
      </c>
      <c r="H128" s="99" t="s">
        <v>208</v>
      </c>
      <c r="I128" s="99" t="s">
        <v>208</v>
      </c>
      <c r="J128" s="99" t="s">
        <v>208</v>
      </c>
      <c r="K128" s="99" t="s">
        <v>208</v>
      </c>
      <c r="L128" s="99" t="s">
        <v>208</v>
      </c>
      <c r="M128" s="99" t="s">
        <v>208</v>
      </c>
      <c r="N128" s="99" t="s">
        <v>208</v>
      </c>
      <c r="O128" s="99" t="s">
        <v>208</v>
      </c>
      <c r="P128" s="99" t="s">
        <v>208</v>
      </c>
      <c r="Q128" s="99">
        <v>28802.884505539994</v>
      </c>
      <c r="R128" s="99">
        <v>31194.12840188</v>
      </c>
      <c r="S128" s="99">
        <v>17191.809318329997</v>
      </c>
      <c r="T128" s="99">
        <v>-5287.5898717099999</v>
      </c>
      <c r="U128" s="99">
        <v>1173.5621237500002</v>
      </c>
      <c r="V128" s="99">
        <v>-7631.9414387300003</v>
      </c>
      <c r="W128" s="99">
        <v>4342.071935349999</v>
      </c>
      <c r="X128" s="142">
        <v>10049.233784959999</v>
      </c>
      <c r="Y128" s="142">
        <v>16330.3552449</v>
      </c>
      <c r="Z128" s="142">
        <v>20753.025703610001</v>
      </c>
      <c r="AA128" s="142">
        <v>5458.8024394800004</v>
      </c>
      <c r="AB128" s="142">
        <v>16887.407704779998</v>
      </c>
      <c r="AC128" s="175">
        <v>33843.121736190005</v>
      </c>
      <c r="AD128" s="26">
        <v>23577</v>
      </c>
      <c r="AE128" s="35" t="s">
        <v>74</v>
      </c>
    </row>
    <row r="129" spans="1:31" hidden="1" outlineLevel="1" x14ac:dyDescent="0.3">
      <c r="A129" s="36" t="s">
        <v>40</v>
      </c>
      <c r="B129" s="102">
        <v>-343.98399999999998</v>
      </c>
      <c r="C129" s="103">
        <v>-367.43599999999998</v>
      </c>
      <c r="D129" s="103">
        <v>-585.60400000000004</v>
      </c>
      <c r="E129" s="103">
        <v>-788.29099999999994</v>
      </c>
      <c r="F129" s="103">
        <v>-831.94400000000007</v>
      </c>
      <c r="G129" s="103">
        <v>-1066.115</v>
      </c>
      <c r="H129" s="103">
        <v>-1200.536544744253</v>
      </c>
      <c r="I129" s="103">
        <v>-949.11727430401015</v>
      </c>
      <c r="J129" s="103">
        <v>-1021.6140702505932</v>
      </c>
      <c r="K129" s="103">
        <v>-851.81749913717817</v>
      </c>
      <c r="L129" s="103">
        <v>-1160.6871296629645</v>
      </c>
      <c r="M129" s="103">
        <v>-1381.2628904194271</v>
      </c>
      <c r="N129" s="103">
        <v>-743.9703524578523</v>
      </c>
      <c r="O129" s="103">
        <v>-1426.7340565725524</v>
      </c>
      <c r="P129" s="103">
        <v>-1977.0199000000002</v>
      </c>
      <c r="Q129" s="103">
        <v>-2634.8021562399999</v>
      </c>
      <c r="R129" s="103">
        <v>-3759.1250006199998</v>
      </c>
      <c r="S129" s="103">
        <v>-3075.0863849400002</v>
      </c>
      <c r="T129" s="103">
        <v>-4000.7802429199996</v>
      </c>
      <c r="U129" s="103">
        <v>-3785.7433871499998</v>
      </c>
      <c r="V129" s="103">
        <v>-4982.9041413900004</v>
      </c>
      <c r="W129" s="103">
        <v>-6352.6320488900001</v>
      </c>
      <c r="X129" s="144">
        <v>-12362.26901213</v>
      </c>
      <c r="Y129" s="144">
        <v>-9393.4929974900006</v>
      </c>
      <c r="Z129" s="144">
        <v>-10044.73830827</v>
      </c>
      <c r="AA129" s="144">
        <v>-11813.159420850001</v>
      </c>
      <c r="AB129" s="144">
        <v>-10677.414943780001</v>
      </c>
      <c r="AC129" s="177">
        <v>-10525.436676380003</v>
      </c>
      <c r="AD129" s="26">
        <v>23578</v>
      </c>
      <c r="AE129" s="36" t="s">
        <v>40</v>
      </c>
    </row>
    <row r="130" spans="1:31" hidden="1" outlineLevel="1" x14ac:dyDescent="0.3">
      <c r="A130" s="35" t="s">
        <v>73</v>
      </c>
      <c r="B130" s="98">
        <v>30.866</v>
      </c>
      <c r="C130" s="99">
        <v>22.292999999999996</v>
      </c>
      <c r="D130" s="99">
        <v>26.675999999999998</v>
      </c>
      <c r="E130" s="99">
        <v>23.626999999999999</v>
      </c>
      <c r="F130" s="99">
        <v>97.424000000000007</v>
      </c>
      <c r="G130" s="99">
        <v>67.131</v>
      </c>
      <c r="H130" s="99">
        <v>102.75099999999999</v>
      </c>
      <c r="I130" s="99">
        <v>109.27099999999999</v>
      </c>
      <c r="J130" s="99">
        <v>126.48099999999999</v>
      </c>
      <c r="K130" s="99">
        <v>198.03100000000001</v>
      </c>
      <c r="L130" s="99">
        <v>92.035000000000011</v>
      </c>
      <c r="M130" s="99">
        <v>144.84900000000002</v>
      </c>
      <c r="N130" s="99">
        <v>1050.146</v>
      </c>
      <c r="O130" s="99">
        <v>471.56799999999998</v>
      </c>
      <c r="P130" s="99">
        <v>100.28110000000001</v>
      </c>
      <c r="Q130" s="99">
        <v>179.15666116000003</v>
      </c>
      <c r="R130" s="99">
        <v>264.54191509999998</v>
      </c>
      <c r="S130" s="99">
        <v>102.85604826000001</v>
      </c>
      <c r="T130" s="99">
        <v>370.03687904999998</v>
      </c>
      <c r="U130" s="99">
        <v>242.91769901999999</v>
      </c>
      <c r="V130" s="99">
        <v>116.29095129000001</v>
      </c>
      <c r="W130" s="99">
        <v>41.600233339999996</v>
      </c>
      <c r="X130" s="142">
        <v>26.14819841000001</v>
      </c>
      <c r="Y130" s="142">
        <v>47.022441069999999</v>
      </c>
      <c r="Z130" s="142">
        <v>138.70158225</v>
      </c>
      <c r="AA130" s="142">
        <v>108.92152283</v>
      </c>
      <c r="AB130" s="142">
        <v>208.38481962999998</v>
      </c>
      <c r="AC130" s="175">
        <v>147.61760196</v>
      </c>
      <c r="AD130" s="26">
        <v>23579</v>
      </c>
      <c r="AE130" s="35" t="s">
        <v>73</v>
      </c>
    </row>
    <row r="131" spans="1:31" hidden="1" outlineLevel="1" x14ac:dyDescent="0.3">
      <c r="A131" s="35" t="s">
        <v>74</v>
      </c>
      <c r="B131" s="98">
        <v>374.84999999999997</v>
      </c>
      <c r="C131" s="99">
        <v>389.72899999999993</v>
      </c>
      <c r="D131" s="99">
        <v>612.28</v>
      </c>
      <c r="E131" s="99">
        <v>811.91800000000012</v>
      </c>
      <c r="F131" s="99">
        <v>929.36800000000017</v>
      </c>
      <c r="G131" s="99">
        <v>1133.2459999999999</v>
      </c>
      <c r="H131" s="99">
        <v>1303.287544744253</v>
      </c>
      <c r="I131" s="99">
        <v>1058.3882743040101</v>
      </c>
      <c r="J131" s="99">
        <v>1148.0950702505932</v>
      </c>
      <c r="K131" s="99">
        <v>1049.8484991371781</v>
      </c>
      <c r="L131" s="99">
        <v>1252.7221296629643</v>
      </c>
      <c r="M131" s="99">
        <v>1526.1118904194273</v>
      </c>
      <c r="N131" s="99">
        <v>1794.1163524578519</v>
      </c>
      <c r="O131" s="99">
        <v>1898.3020565725524</v>
      </c>
      <c r="P131" s="99">
        <v>2077.3009999999999</v>
      </c>
      <c r="Q131" s="99">
        <v>2813.9588173999996</v>
      </c>
      <c r="R131" s="99">
        <v>4023.6669157199995</v>
      </c>
      <c r="S131" s="99">
        <v>3177.9424331999999</v>
      </c>
      <c r="T131" s="99">
        <v>4370.8171219699998</v>
      </c>
      <c r="U131" s="99">
        <v>4028.6610861699996</v>
      </c>
      <c r="V131" s="99">
        <v>5099.1950926799991</v>
      </c>
      <c r="W131" s="99">
        <v>6394.2322822300002</v>
      </c>
      <c r="X131" s="142">
        <v>12388.417210539999</v>
      </c>
      <c r="Y131" s="142">
        <v>9440.5154385599999</v>
      </c>
      <c r="Z131" s="142">
        <v>10183.43989052</v>
      </c>
      <c r="AA131" s="142">
        <v>11922.080943680001</v>
      </c>
      <c r="AB131" s="142">
        <v>10885.799763409999</v>
      </c>
      <c r="AC131" s="175">
        <v>10673.054278340001</v>
      </c>
      <c r="AD131" s="26">
        <v>23580</v>
      </c>
      <c r="AE131" s="35" t="s">
        <v>74</v>
      </c>
    </row>
    <row r="132" spans="1:31" hidden="1" outlineLevel="1" x14ac:dyDescent="0.3">
      <c r="A132" s="36" t="s">
        <v>16</v>
      </c>
      <c r="B132" s="102">
        <v>-4834.2159999999994</v>
      </c>
      <c r="C132" s="103">
        <v>-5491.8970000000008</v>
      </c>
      <c r="D132" s="103">
        <v>-7080.0779999999995</v>
      </c>
      <c r="E132" s="103">
        <v>-8340.8240000000005</v>
      </c>
      <c r="F132" s="103">
        <v>-8260.3649999999998</v>
      </c>
      <c r="G132" s="103">
        <v>-9258.3919999999998</v>
      </c>
      <c r="H132" s="103">
        <v>-10796.752913665772</v>
      </c>
      <c r="I132" s="103">
        <v>-9721.2700008621214</v>
      </c>
      <c r="J132" s="103">
        <v>-9890.4018699569715</v>
      </c>
      <c r="K132" s="103">
        <v>-11031.663999999999</v>
      </c>
      <c r="L132" s="103">
        <v>-12432.179708774567</v>
      </c>
      <c r="M132" s="103">
        <v>-13306.830421875002</v>
      </c>
      <c r="N132" s="103">
        <v>-13025.592056950125</v>
      </c>
      <c r="O132" s="103">
        <v>-16933.697620257</v>
      </c>
      <c r="P132" s="103">
        <v>-15639.898651648382</v>
      </c>
      <c r="Q132" s="103">
        <v>-17175.249461709998</v>
      </c>
      <c r="R132" s="103">
        <v>-23881.806867620006</v>
      </c>
      <c r="S132" s="103">
        <v>-19894.04376439</v>
      </c>
      <c r="T132" s="103">
        <v>-20218.991638529995</v>
      </c>
      <c r="U132" s="103">
        <v>-21066.789451040004</v>
      </c>
      <c r="V132" s="103">
        <v>-18623.718009789998</v>
      </c>
      <c r="W132" s="103">
        <v>-14065.840309410001</v>
      </c>
      <c r="X132" s="144">
        <v>-15306.385941850001</v>
      </c>
      <c r="Y132" s="144">
        <v>-16100.86166696</v>
      </c>
      <c r="Z132" s="144">
        <v>-14886.403971359998</v>
      </c>
      <c r="AA132" s="144">
        <v>-10820.989655480002</v>
      </c>
      <c r="AB132" s="144">
        <v>-18824.442018310001</v>
      </c>
      <c r="AC132" s="177">
        <v>-21088.157946429998</v>
      </c>
      <c r="AD132" s="26">
        <v>23581</v>
      </c>
      <c r="AE132" s="36" t="s">
        <v>16</v>
      </c>
    </row>
    <row r="133" spans="1:31" hidden="1" outlineLevel="1" x14ac:dyDescent="0.3">
      <c r="A133" s="35" t="s">
        <v>67</v>
      </c>
      <c r="B133" s="98">
        <v>67.84</v>
      </c>
      <c r="C133" s="99">
        <v>61.10799999999999</v>
      </c>
      <c r="D133" s="99">
        <v>152.11699999999999</v>
      </c>
      <c r="E133" s="99">
        <v>106.24</v>
      </c>
      <c r="F133" s="99">
        <v>222.42500000000001</v>
      </c>
      <c r="G133" s="99">
        <v>145.536</v>
      </c>
      <c r="H133" s="99">
        <v>286.96499999999997</v>
      </c>
      <c r="I133" s="99">
        <v>45.669000000000004</v>
      </c>
      <c r="J133" s="99">
        <v>175.886</v>
      </c>
      <c r="K133" s="99">
        <v>117.233</v>
      </c>
      <c r="L133" s="99">
        <v>131.172</v>
      </c>
      <c r="M133" s="99">
        <v>794.00357812499999</v>
      </c>
      <c r="N133" s="99">
        <v>1299.5338515624999</v>
      </c>
      <c r="O133" s="99">
        <v>1620.4350000000002</v>
      </c>
      <c r="P133" s="99">
        <v>1257.3793000000001</v>
      </c>
      <c r="Q133" s="99">
        <v>933.8036043300001</v>
      </c>
      <c r="R133" s="99">
        <v>768.66097930000012</v>
      </c>
      <c r="S133" s="99">
        <v>440.97963422000009</v>
      </c>
      <c r="T133" s="99">
        <v>250.15247216999998</v>
      </c>
      <c r="U133" s="99">
        <v>468.73711848999994</v>
      </c>
      <c r="V133" s="99">
        <v>460.97294624999995</v>
      </c>
      <c r="W133" s="99">
        <v>350.69536882</v>
      </c>
      <c r="X133" s="142">
        <v>391.62093762999996</v>
      </c>
      <c r="Y133" s="142">
        <v>285.30806690999998</v>
      </c>
      <c r="Z133" s="142">
        <v>299.35443763000001</v>
      </c>
      <c r="AA133" s="142">
        <v>333.78970426000006</v>
      </c>
      <c r="AB133" s="142">
        <v>314.00960739999999</v>
      </c>
      <c r="AC133" s="175">
        <v>592.03838363</v>
      </c>
      <c r="AD133" s="26">
        <v>23582</v>
      </c>
      <c r="AE133" s="35" t="s">
        <v>67</v>
      </c>
    </row>
    <row r="134" spans="1:31" hidden="1" outlineLevel="1" x14ac:dyDescent="0.3">
      <c r="A134" s="35" t="s">
        <v>68</v>
      </c>
      <c r="B134" s="98">
        <v>4902.0560000000005</v>
      </c>
      <c r="C134" s="99">
        <v>5553.0050000000001</v>
      </c>
      <c r="D134" s="99">
        <v>7232.1949999999997</v>
      </c>
      <c r="E134" s="99">
        <v>8447.0640000000003</v>
      </c>
      <c r="F134" s="99">
        <v>8482.7900000000009</v>
      </c>
      <c r="G134" s="99">
        <v>9403.9279999999981</v>
      </c>
      <c r="H134" s="99">
        <v>11083.717913665771</v>
      </c>
      <c r="I134" s="99">
        <v>9766.9390008621212</v>
      </c>
      <c r="J134" s="99">
        <v>10066.287869956968</v>
      </c>
      <c r="K134" s="99">
        <v>11148.897000000001</v>
      </c>
      <c r="L134" s="99">
        <v>12563.351708774564</v>
      </c>
      <c r="M134" s="99">
        <v>14100.833999999999</v>
      </c>
      <c r="N134" s="99">
        <v>14325.125908512624</v>
      </c>
      <c r="O134" s="99">
        <v>18554.132620256998</v>
      </c>
      <c r="P134" s="99">
        <v>16897.277951648379</v>
      </c>
      <c r="Q134" s="99">
        <v>18109.053066039996</v>
      </c>
      <c r="R134" s="99">
        <v>24650.467846920001</v>
      </c>
      <c r="S134" s="99">
        <v>20335.023398610003</v>
      </c>
      <c r="T134" s="99">
        <v>20469.144110699999</v>
      </c>
      <c r="U134" s="99">
        <v>21535.52656953</v>
      </c>
      <c r="V134" s="99">
        <v>19084.690956039998</v>
      </c>
      <c r="W134" s="99">
        <v>14416.53567823</v>
      </c>
      <c r="X134" s="142">
        <v>15698.006879479999</v>
      </c>
      <c r="Y134" s="142">
        <v>16386.16973387</v>
      </c>
      <c r="Z134" s="142">
        <v>15185.758408989999</v>
      </c>
      <c r="AA134" s="142">
        <v>11154.779359740001</v>
      </c>
      <c r="AB134" s="142">
        <v>19138.451625710004</v>
      </c>
      <c r="AC134" s="175">
        <v>21680.19633006</v>
      </c>
      <c r="AD134" s="26">
        <v>23583</v>
      </c>
      <c r="AE134" s="35" t="s">
        <v>68</v>
      </c>
    </row>
    <row r="135" spans="1:31" hidden="1" outlineLevel="1" x14ac:dyDescent="0.3">
      <c r="A135" s="36" t="s">
        <v>41</v>
      </c>
      <c r="B135" s="102">
        <v>-749.84699999999998</v>
      </c>
      <c r="C135" s="103">
        <v>-1003.7089999999999</v>
      </c>
      <c r="D135" s="103">
        <v>-1447.473</v>
      </c>
      <c r="E135" s="103">
        <v>-2058.9090000000001</v>
      </c>
      <c r="F135" s="103">
        <v>-1282.7380000000001</v>
      </c>
      <c r="G135" s="103">
        <v>-1143.4370000000001</v>
      </c>
      <c r="H135" s="103">
        <v>-1523.287</v>
      </c>
      <c r="I135" s="103">
        <v>-1128.0330000000001</v>
      </c>
      <c r="J135" s="103">
        <v>-1564.4040000000002</v>
      </c>
      <c r="K135" s="103">
        <v>-2400.297</v>
      </c>
      <c r="L135" s="103">
        <v>-3544.1919999999996</v>
      </c>
      <c r="M135" s="103">
        <v>-4923.5200000000004</v>
      </c>
      <c r="N135" s="103">
        <v>-5689.4520000000002</v>
      </c>
      <c r="O135" s="103">
        <v>-8526.5420000000013</v>
      </c>
      <c r="P135" s="103">
        <v>-7452.7429000000002</v>
      </c>
      <c r="Q135" s="103">
        <v>-6785.1597327799991</v>
      </c>
      <c r="R135" s="103">
        <v>-10794.258263800002</v>
      </c>
      <c r="S135" s="103">
        <v>-6936.2982218299994</v>
      </c>
      <c r="T135" s="103">
        <v>-6800.1635709699995</v>
      </c>
      <c r="U135" s="103">
        <v>-6688.0106983299993</v>
      </c>
      <c r="V135" s="103">
        <v>-4128.2420921299999</v>
      </c>
      <c r="W135" s="103">
        <v>-2777.0566336500001</v>
      </c>
      <c r="X135" s="144">
        <v>-4046.97400118</v>
      </c>
      <c r="Y135" s="144">
        <v>-5028.0763860899988</v>
      </c>
      <c r="Z135" s="144">
        <v>-3982.8064160499998</v>
      </c>
      <c r="AA135" s="144">
        <v>-2471.1250450999996</v>
      </c>
      <c r="AB135" s="144">
        <v>-9935.2587299200004</v>
      </c>
      <c r="AC135" s="177">
        <v>-13488.217599909998</v>
      </c>
      <c r="AD135" s="26">
        <v>23584</v>
      </c>
      <c r="AE135" s="36" t="s">
        <v>41</v>
      </c>
    </row>
    <row r="136" spans="1:31" hidden="1" outlineLevel="1" x14ac:dyDescent="0.3">
      <c r="A136" s="35" t="s">
        <v>73</v>
      </c>
      <c r="B136" s="98">
        <v>65.557000000000002</v>
      </c>
      <c r="C136" s="99">
        <v>18.222000000000001</v>
      </c>
      <c r="D136" s="99">
        <v>26.650000000000002</v>
      </c>
      <c r="E136" s="99">
        <v>11.076000000000001</v>
      </c>
      <c r="F136" s="99">
        <v>10.795</v>
      </c>
      <c r="G136" s="99">
        <v>4.7070000000000007</v>
      </c>
      <c r="H136" s="99">
        <v>0.77400000000000002</v>
      </c>
      <c r="I136" s="99">
        <v>0.67700000000000005</v>
      </c>
      <c r="J136" s="99">
        <v>3.19</v>
      </c>
      <c r="K136" s="99">
        <v>4.1150000000000002</v>
      </c>
      <c r="L136" s="99">
        <v>10.284000000000001</v>
      </c>
      <c r="M136" s="99">
        <v>21.206999999999997</v>
      </c>
      <c r="N136" s="99">
        <v>12.570999999999998</v>
      </c>
      <c r="O136" s="99">
        <v>15.168000000000001</v>
      </c>
      <c r="P136" s="99">
        <v>44.497200000000007</v>
      </c>
      <c r="Q136" s="99">
        <v>0</v>
      </c>
      <c r="R136" s="99">
        <v>0</v>
      </c>
      <c r="S136" s="99">
        <v>0</v>
      </c>
      <c r="T136" s="99">
        <v>0</v>
      </c>
      <c r="U136" s="99">
        <v>115.5723758</v>
      </c>
      <c r="V136" s="99">
        <v>107.01764072999998</v>
      </c>
      <c r="W136" s="99">
        <v>78.038297459999995</v>
      </c>
      <c r="X136" s="142">
        <v>36.596587919999997</v>
      </c>
      <c r="Y136" s="142">
        <v>89.3620193</v>
      </c>
      <c r="Z136" s="142">
        <v>67.659551330000014</v>
      </c>
      <c r="AA136" s="142">
        <v>71.735657419999995</v>
      </c>
      <c r="AB136" s="142">
        <v>116.66516947</v>
      </c>
      <c r="AC136" s="175">
        <v>52.33029518</v>
      </c>
      <c r="AD136" s="26">
        <v>23585</v>
      </c>
      <c r="AE136" s="35" t="s">
        <v>73</v>
      </c>
    </row>
    <row r="137" spans="1:31" hidden="1" outlineLevel="1" x14ac:dyDescent="0.3">
      <c r="A137" s="35" t="s">
        <v>74</v>
      </c>
      <c r="B137" s="98">
        <v>815.40400000000022</v>
      </c>
      <c r="C137" s="99">
        <v>1021.931</v>
      </c>
      <c r="D137" s="99">
        <v>1474.123</v>
      </c>
      <c r="E137" s="99">
        <v>2069.9850000000001</v>
      </c>
      <c r="F137" s="99">
        <v>1293.5329999999999</v>
      </c>
      <c r="G137" s="99">
        <v>1148.144</v>
      </c>
      <c r="H137" s="99">
        <v>1524.0610000000001</v>
      </c>
      <c r="I137" s="99">
        <v>1128.71</v>
      </c>
      <c r="J137" s="99">
        <v>1567.5940000000001</v>
      </c>
      <c r="K137" s="99">
        <v>2404.4120000000003</v>
      </c>
      <c r="L137" s="99">
        <v>3554.4759999999997</v>
      </c>
      <c r="M137" s="99">
        <v>4944.726999999999</v>
      </c>
      <c r="N137" s="99">
        <v>5702.0230000000001</v>
      </c>
      <c r="O137" s="99">
        <v>8541.7100000000009</v>
      </c>
      <c r="P137" s="99">
        <v>7497.2401</v>
      </c>
      <c r="Q137" s="99">
        <v>6785.1597327799991</v>
      </c>
      <c r="R137" s="99">
        <v>10794.258263800002</v>
      </c>
      <c r="S137" s="99">
        <v>6936.2982218299994</v>
      </c>
      <c r="T137" s="99">
        <v>6800.1635709699995</v>
      </c>
      <c r="U137" s="99">
        <v>6803.5830741299997</v>
      </c>
      <c r="V137" s="99">
        <v>4235.2597328600004</v>
      </c>
      <c r="W137" s="99">
        <v>2855.0949311100003</v>
      </c>
      <c r="X137" s="142">
        <v>4083.5705890999998</v>
      </c>
      <c r="Y137" s="142">
        <v>5117.4384053900003</v>
      </c>
      <c r="Z137" s="142">
        <v>4050.4659673799997</v>
      </c>
      <c r="AA137" s="142">
        <v>2542.8607025199999</v>
      </c>
      <c r="AB137" s="142">
        <v>10051.92389939</v>
      </c>
      <c r="AC137" s="175">
        <v>13540.547895089998</v>
      </c>
      <c r="AD137" s="26">
        <v>23586</v>
      </c>
      <c r="AE137" s="35" t="s">
        <v>74</v>
      </c>
    </row>
    <row r="138" spans="1:31" hidden="1" outlineLevel="1" x14ac:dyDescent="0.3">
      <c r="A138" s="36" t="s">
        <v>42</v>
      </c>
      <c r="B138" s="102">
        <v>-4084.3689999999997</v>
      </c>
      <c r="C138" s="103">
        <v>-4488.1880000000001</v>
      </c>
      <c r="D138" s="103">
        <v>-5632.6049999999996</v>
      </c>
      <c r="E138" s="103">
        <v>-6281.9149999999991</v>
      </c>
      <c r="F138" s="103">
        <v>-6977.6270000000004</v>
      </c>
      <c r="G138" s="103">
        <v>-8114.954999999999</v>
      </c>
      <c r="H138" s="103">
        <v>-9273.4659136657701</v>
      </c>
      <c r="I138" s="103">
        <v>-8593.2370008621219</v>
      </c>
      <c r="J138" s="103">
        <v>-8325.9978699569692</v>
      </c>
      <c r="K138" s="103">
        <v>-8631.3669999999984</v>
      </c>
      <c r="L138" s="103">
        <v>-8887.9877087745681</v>
      </c>
      <c r="M138" s="103">
        <v>-8383.3104218749995</v>
      </c>
      <c r="N138" s="103">
        <v>-7031.0358889417648</v>
      </c>
      <c r="O138" s="103">
        <v>-6587.0782192382812</v>
      </c>
      <c r="P138" s="103">
        <v>-6330.5712000000003</v>
      </c>
      <c r="Q138" s="103">
        <v>-6572.4389984900008</v>
      </c>
      <c r="R138" s="103">
        <v>-7135.9297252100005</v>
      </c>
      <c r="S138" s="103">
        <v>-7309.1816329899984</v>
      </c>
      <c r="T138" s="103">
        <v>-7309.956393389999</v>
      </c>
      <c r="U138" s="103">
        <v>-6747.3523975099997</v>
      </c>
      <c r="V138" s="103">
        <v>-7072.6300868500002</v>
      </c>
      <c r="W138" s="103">
        <v>-5326.3071742100001</v>
      </c>
      <c r="X138" s="144">
        <v>-5029.4218952900001</v>
      </c>
      <c r="Y138" s="144">
        <v>-5233.8495158099995</v>
      </c>
      <c r="Z138" s="144">
        <v>-5228.4647509099996</v>
      </c>
      <c r="AA138" s="144">
        <v>-3929.2886792700006</v>
      </c>
      <c r="AB138" s="144">
        <v>-5092.5057307799998</v>
      </c>
      <c r="AC138" s="177">
        <v>-3423.1920354499998</v>
      </c>
      <c r="AD138" s="26">
        <v>23587</v>
      </c>
      <c r="AE138" s="36" t="s">
        <v>42</v>
      </c>
    </row>
    <row r="139" spans="1:31" hidden="1" outlineLevel="1" x14ac:dyDescent="0.3">
      <c r="A139" s="35" t="s">
        <v>73</v>
      </c>
      <c r="B139" s="98">
        <v>2.2829999999999999</v>
      </c>
      <c r="C139" s="99">
        <v>42.885999999999996</v>
      </c>
      <c r="D139" s="99">
        <v>125.46700000000001</v>
      </c>
      <c r="E139" s="99">
        <v>95.164000000000001</v>
      </c>
      <c r="F139" s="99">
        <v>211.63</v>
      </c>
      <c r="G139" s="99">
        <v>140.82900000000001</v>
      </c>
      <c r="H139" s="99">
        <v>286.19099999999992</v>
      </c>
      <c r="I139" s="99">
        <v>44.992000000000012</v>
      </c>
      <c r="J139" s="99">
        <v>172.696</v>
      </c>
      <c r="K139" s="99">
        <v>113.11799999999999</v>
      </c>
      <c r="L139" s="99">
        <v>120.88799999999999</v>
      </c>
      <c r="M139" s="99">
        <v>772.79657812499988</v>
      </c>
      <c r="N139" s="99">
        <v>1286.9628515625</v>
      </c>
      <c r="O139" s="99">
        <v>1605.2670000000001</v>
      </c>
      <c r="P139" s="99">
        <v>1212.8820999999998</v>
      </c>
      <c r="Q139" s="99">
        <v>933.8036043300001</v>
      </c>
      <c r="R139" s="99">
        <v>768.66097930000012</v>
      </c>
      <c r="S139" s="99">
        <v>440.97963422000009</v>
      </c>
      <c r="T139" s="99">
        <v>250.15247216999998</v>
      </c>
      <c r="U139" s="99">
        <v>353.16474269000003</v>
      </c>
      <c r="V139" s="99">
        <v>353.95530552000002</v>
      </c>
      <c r="W139" s="99">
        <v>272.65707135999997</v>
      </c>
      <c r="X139" s="142">
        <v>355.02434971000002</v>
      </c>
      <c r="Y139" s="142">
        <v>195.94604761000002</v>
      </c>
      <c r="Z139" s="142">
        <v>231.69488630000001</v>
      </c>
      <c r="AA139" s="142">
        <v>262.05404684000007</v>
      </c>
      <c r="AB139" s="142">
        <v>197.34443793</v>
      </c>
      <c r="AC139" s="175">
        <v>539.70808844999999</v>
      </c>
      <c r="AD139" s="26">
        <v>23588</v>
      </c>
      <c r="AE139" s="35" t="s">
        <v>73</v>
      </c>
    </row>
    <row r="140" spans="1:31" hidden="1" outlineLevel="1" x14ac:dyDescent="0.3">
      <c r="A140" s="35" t="s">
        <v>74</v>
      </c>
      <c r="B140" s="98">
        <v>4086.6520000000005</v>
      </c>
      <c r="C140" s="99">
        <v>4531.0739999999996</v>
      </c>
      <c r="D140" s="99">
        <v>5758.0720000000001</v>
      </c>
      <c r="E140" s="99">
        <v>6377.0789999999997</v>
      </c>
      <c r="F140" s="99">
        <v>7189.2569999999996</v>
      </c>
      <c r="G140" s="99">
        <v>8255.7839999999997</v>
      </c>
      <c r="H140" s="99">
        <v>9559.6569136657708</v>
      </c>
      <c r="I140" s="99">
        <v>8638.2290008621221</v>
      </c>
      <c r="J140" s="99">
        <v>8498.693869956971</v>
      </c>
      <c r="K140" s="99">
        <v>8744.4850000000006</v>
      </c>
      <c r="L140" s="99">
        <v>9008.8757087745671</v>
      </c>
      <c r="M140" s="99">
        <v>9156.1070000000018</v>
      </c>
      <c r="N140" s="99">
        <v>8317.9987405042648</v>
      </c>
      <c r="O140" s="99">
        <v>8192.3452192382811</v>
      </c>
      <c r="P140" s="99">
        <v>7543.4533000000001</v>
      </c>
      <c r="Q140" s="99">
        <v>7506.2426028199998</v>
      </c>
      <c r="R140" s="99">
        <v>7904.5907045099984</v>
      </c>
      <c r="S140" s="99">
        <v>7750.1612672100009</v>
      </c>
      <c r="T140" s="99">
        <v>7560.1088655599979</v>
      </c>
      <c r="U140" s="99">
        <v>7100.5171401999996</v>
      </c>
      <c r="V140" s="99">
        <v>7426.5853923699997</v>
      </c>
      <c r="W140" s="99">
        <v>5598.9642455700005</v>
      </c>
      <c r="X140" s="142">
        <v>5384.4462449999992</v>
      </c>
      <c r="Y140" s="142">
        <v>5429.7955634199998</v>
      </c>
      <c r="Z140" s="142">
        <v>5460.1596372100003</v>
      </c>
      <c r="AA140" s="142">
        <v>4191.3427261100005</v>
      </c>
      <c r="AB140" s="142">
        <v>5289.8501687099988</v>
      </c>
      <c r="AC140" s="175">
        <v>3962.9001238999999</v>
      </c>
      <c r="AD140" s="26">
        <v>23589</v>
      </c>
      <c r="AE140" s="35" t="s">
        <v>74</v>
      </c>
    </row>
    <row r="141" spans="1:31" hidden="1" outlineLevel="1" x14ac:dyDescent="0.3">
      <c r="A141" s="36" t="s">
        <v>43</v>
      </c>
      <c r="B141" s="102">
        <v>0</v>
      </c>
      <c r="C141" s="103">
        <v>0</v>
      </c>
      <c r="D141" s="103">
        <v>0</v>
      </c>
      <c r="E141" s="103">
        <v>0</v>
      </c>
      <c r="F141" s="103">
        <v>0</v>
      </c>
      <c r="G141" s="103">
        <v>0</v>
      </c>
      <c r="H141" s="103">
        <v>0</v>
      </c>
      <c r="I141" s="103">
        <v>0</v>
      </c>
      <c r="J141" s="103">
        <v>0</v>
      </c>
      <c r="K141" s="103">
        <v>0</v>
      </c>
      <c r="L141" s="103">
        <v>0</v>
      </c>
      <c r="M141" s="103">
        <v>0</v>
      </c>
      <c r="N141" s="103">
        <v>-305.10416800836055</v>
      </c>
      <c r="O141" s="103">
        <v>-1820.0774010187229</v>
      </c>
      <c r="P141" s="103">
        <v>-1856.5845516483798</v>
      </c>
      <c r="Q141" s="103">
        <v>-3817.6507304400002</v>
      </c>
      <c r="R141" s="103">
        <v>-5951.618878610001</v>
      </c>
      <c r="S141" s="103">
        <v>-5648.5639095699999</v>
      </c>
      <c r="T141" s="103">
        <v>-6108.8716741700018</v>
      </c>
      <c r="U141" s="103">
        <v>-7631.4263551999993</v>
      </c>
      <c r="V141" s="103">
        <v>-7422.8458308100007</v>
      </c>
      <c r="W141" s="103">
        <v>-5962.4765015500006</v>
      </c>
      <c r="X141" s="144">
        <v>-6229.9900453799992</v>
      </c>
      <c r="Y141" s="144">
        <v>-5838.9357650600004</v>
      </c>
      <c r="Z141" s="144">
        <v>-5675.1328044000002</v>
      </c>
      <c r="AA141" s="144">
        <v>-4420.5759311100001</v>
      </c>
      <c r="AB141" s="144">
        <v>-3796.6775576099999</v>
      </c>
      <c r="AC141" s="177">
        <v>-4176.7483110699995</v>
      </c>
      <c r="AD141" s="26">
        <v>23590</v>
      </c>
      <c r="AE141" s="36" t="s">
        <v>43</v>
      </c>
    </row>
    <row r="142" spans="1:31" hidden="1" outlineLevel="1" x14ac:dyDescent="0.3">
      <c r="A142" s="36" t="s">
        <v>182</v>
      </c>
      <c r="B142" s="102">
        <v>-5366.5686502250001</v>
      </c>
      <c r="C142" s="103">
        <v>-6800.5151236250003</v>
      </c>
      <c r="D142" s="103">
        <v>-6488.502722235</v>
      </c>
      <c r="E142" s="103">
        <v>-7410.6369722999989</v>
      </c>
      <c r="F142" s="103">
        <v>-8318.9092314850004</v>
      </c>
      <c r="G142" s="103">
        <v>-6803.8421887599998</v>
      </c>
      <c r="H142" s="103">
        <v>-5908.2752061028523</v>
      </c>
      <c r="I142" s="103">
        <v>-4724.7907305783438</v>
      </c>
      <c r="J142" s="103">
        <v>-4787.8530469870966</v>
      </c>
      <c r="K142" s="103">
        <v>-4600.9358289026686</v>
      </c>
      <c r="L142" s="103">
        <v>-4274.8640494244346</v>
      </c>
      <c r="M142" s="103">
        <v>-3855.4377358219572</v>
      </c>
      <c r="N142" s="103">
        <v>-5273.4684181023222</v>
      </c>
      <c r="O142" s="103">
        <v>-5836.5042896613641</v>
      </c>
      <c r="P142" s="103">
        <v>-4958.6970082550006</v>
      </c>
      <c r="Q142" s="103">
        <v>-3038.4187809499999</v>
      </c>
      <c r="R142" s="103">
        <v>-3943.2498907600002</v>
      </c>
      <c r="S142" s="103">
        <v>-4935.2592987000007</v>
      </c>
      <c r="T142" s="103">
        <v>-5293.4596502300001</v>
      </c>
      <c r="U142" s="103">
        <v>-6253.0881105400013</v>
      </c>
      <c r="V142" s="103">
        <v>-5920.8296041500007</v>
      </c>
      <c r="W142" s="103">
        <v>-8282.0383775999999</v>
      </c>
      <c r="X142" s="144">
        <v>-7797.3770488199998</v>
      </c>
      <c r="Y142" s="144">
        <v>-8505.6509395700014</v>
      </c>
      <c r="Z142" s="144">
        <v>-12112.976638569999</v>
      </c>
      <c r="AA142" s="144">
        <v>-7011.2629965300002</v>
      </c>
      <c r="AB142" s="144">
        <v>-6067.9382923900002</v>
      </c>
      <c r="AC142" s="177">
        <v>-7430.1944726000002</v>
      </c>
      <c r="AD142" s="26">
        <v>23591</v>
      </c>
      <c r="AE142" s="36" t="s">
        <v>182</v>
      </c>
    </row>
    <row r="143" spans="1:31" hidden="1" outlineLevel="1" x14ac:dyDescent="0.3">
      <c r="A143" s="35" t="s">
        <v>67</v>
      </c>
      <c r="B143" s="98">
        <v>599.025349775</v>
      </c>
      <c r="C143" s="99">
        <v>667.48087637499998</v>
      </c>
      <c r="D143" s="99">
        <v>640.85427776500001</v>
      </c>
      <c r="E143" s="99">
        <v>721.32202769999992</v>
      </c>
      <c r="F143" s="99">
        <v>662.8177685149999</v>
      </c>
      <c r="G143" s="99">
        <v>902.73881124000002</v>
      </c>
      <c r="H143" s="99">
        <v>849.94653238000001</v>
      </c>
      <c r="I143" s="99">
        <v>853.41472149000015</v>
      </c>
      <c r="J143" s="99">
        <v>892.86277261000009</v>
      </c>
      <c r="K143" s="99">
        <v>893.71373665500005</v>
      </c>
      <c r="L143" s="99">
        <v>1176.702152735</v>
      </c>
      <c r="M143" s="99">
        <v>1866.0038246099998</v>
      </c>
      <c r="N143" s="99">
        <v>1750.1218617</v>
      </c>
      <c r="O143" s="99">
        <v>1544.4992004599999</v>
      </c>
      <c r="P143" s="99">
        <v>1419.7197917449998</v>
      </c>
      <c r="Q143" s="99">
        <v>1354.41586063</v>
      </c>
      <c r="R143" s="99">
        <v>1493.9529308200001</v>
      </c>
      <c r="S143" s="99">
        <v>1465.9461624099999</v>
      </c>
      <c r="T143" s="99">
        <v>1378.67308465</v>
      </c>
      <c r="U143" s="99">
        <v>1287.0335869899998</v>
      </c>
      <c r="V143" s="99">
        <v>1197.7871936900001</v>
      </c>
      <c r="W143" s="99">
        <v>1215.57506782</v>
      </c>
      <c r="X143" s="142">
        <v>1316.4020259399997</v>
      </c>
      <c r="Y143" s="142">
        <v>1295.94729439</v>
      </c>
      <c r="Z143" s="142">
        <v>911.89667043999987</v>
      </c>
      <c r="AA143" s="142">
        <v>694.62832072000003</v>
      </c>
      <c r="AB143" s="142">
        <v>670.11235239999985</v>
      </c>
      <c r="AC143" s="175">
        <v>604.80292394000014</v>
      </c>
      <c r="AD143" s="26">
        <v>23592</v>
      </c>
      <c r="AE143" s="35" t="s">
        <v>67</v>
      </c>
    </row>
    <row r="144" spans="1:31" hidden="1" outlineLevel="1" x14ac:dyDescent="0.3">
      <c r="A144" s="35" t="s">
        <v>68</v>
      </c>
      <c r="B144" s="98">
        <v>5965.5939999999991</v>
      </c>
      <c r="C144" s="99">
        <v>7467.996000000001</v>
      </c>
      <c r="D144" s="99">
        <v>7129.3570000000009</v>
      </c>
      <c r="E144" s="99">
        <v>8131.9589999999989</v>
      </c>
      <c r="F144" s="99">
        <v>8981.7270000000008</v>
      </c>
      <c r="G144" s="99">
        <v>7706.5809999999992</v>
      </c>
      <c r="H144" s="99">
        <v>6758.2217384828527</v>
      </c>
      <c r="I144" s="99">
        <v>5578.2054520683441</v>
      </c>
      <c r="J144" s="99">
        <v>5680.715819597096</v>
      </c>
      <c r="K144" s="99">
        <v>5494.6495655576691</v>
      </c>
      <c r="L144" s="99">
        <v>5451.5662021594344</v>
      </c>
      <c r="M144" s="99">
        <v>5721.4415604319565</v>
      </c>
      <c r="N144" s="99">
        <v>7023.5902798023226</v>
      </c>
      <c r="O144" s="99">
        <v>7381.0034901213648</v>
      </c>
      <c r="P144" s="99">
        <v>6378.4168000000009</v>
      </c>
      <c r="Q144" s="99">
        <v>4392.8346415800006</v>
      </c>
      <c r="R144" s="99">
        <v>5437.202821580001</v>
      </c>
      <c r="S144" s="99">
        <v>6401.2054611099993</v>
      </c>
      <c r="T144" s="99">
        <v>6672.1327348799996</v>
      </c>
      <c r="U144" s="99">
        <v>7540.1216975299994</v>
      </c>
      <c r="V144" s="99">
        <v>7118.616797839999</v>
      </c>
      <c r="W144" s="99">
        <v>9497.6134454200001</v>
      </c>
      <c r="X144" s="142">
        <v>9113.7790747599993</v>
      </c>
      <c r="Y144" s="142">
        <v>9801.5982339600014</v>
      </c>
      <c r="Z144" s="142">
        <v>13024.87330901</v>
      </c>
      <c r="AA144" s="142">
        <v>7705.8913172500006</v>
      </c>
      <c r="AB144" s="142">
        <v>6738.0506447900007</v>
      </c>
      <c r="AC144" s="175">
        <v>8034.9973965399995</v>
      </c>
      <c r="AD144" s="26">
        <v>23593</v>
      </c>
      <c r="AE144" s="35" t="s">
        <v>68</v>
      </c>
    </row>
    <row r="145" spans="1:31" hidden="1" outlineLevel="1" x14ac:dyDescent="0.3">
      <c r="A145" s="36" t="s">
        <v>29</v>
      </c>
      <c r="B145" s="102">
        <v>2158.9769999999999</v>
      </c>
      <c r="C145" s="103">
        <v>3171.8639999999996</v>
      </c>
      <c r="D145" s="103">
        <v>3524.28</v>
      </c>
      <c r="E145" s="103">
        <v>3392.93</v>
      </c>
      <c r="F145" s="103">
        <v>1619.9160000000002</v>
      </c>
      <c r="G145" s="103">
        <v>1740.6219999999998</v>
      </c>
      <c r="H145" s="103">
        <v>1941</v>
      </c>
      <c r="I145" s="103">
        <v>1609.1762999999999</v>
      </c>
      <c r="J145" s="103">
        <v>1532.3043999999998</v>
      </c>
      <c r="K145" s="103">
        <v>1134.095</v>
      </c>
      <c r="L145" s="103">
        <v>1242.71418232</v>
      </c>
      <c r="M145" s="103">
        <v>2826.5194553475694</v>
      </c>
      <c r="N145" s="103">
        <v>6340.2489487137582</v>
      </c>
      <c r="O145" s="103">
        <v>7194.5983710801283</v>
      </c>
      <c r="P145" s="103">
        <v>4755.0177000000003</v>
      </c>
      <c r="Q145" s="103">
        <v>4070.29250705</v>
      </c>
      <c r="R145" s="103">
        <v>6341.5156433499988</v>
      </c>
      <c r="S145" s="103">
        <v>4350.6071889899995</v>
      </c>
      <c r="T145" s="103">
        <v>3397.3575193799998</v>
      </c>
      <c r="U145" s="103">
        <v>2990.2997119600004</v>
      </c>
      <c r="V145" s="103">
        <v>2572.84741626</v>
      </c>
      <c r="W145" s="103">
        <v>2995.5265465299999</v>
      </c>
      <c r="X145" s="144">
        <v>3792.2214307999998</v>
      </c>
      <c r="Y145" s="144">
        <v>6438.8029549699995</v>
      </c>
      <c r="Z145" s="144">
        <v>7513.6366282299996</v>
      </c>
      <c r="AA145" s="144">
        <v>5616.0912182299999</v>
      </c>
      <c r="AB145" s="144">
        <v>5005.2651045799994</v>
      </c>
      <c r="AC145" s="177">
        <v>6184.1417671200006</v>
      </c>
      <c r="AD145" s="26">
        <v>23594</v>
      </c>
      <c r="AE145" s="36" t="s">
        <v>29</v>
      </c>
    </row>
    <row r="146" spans="1:31" hidden="1" outlineLevel="1" x14ac:dyDescent="0.3">
      <c r="A146" s="36" t="s">
        <v>15</v>
      </c>
      <c r="B146" s="102">
        <v>0</v>
      </c>
      <c r="C146" s="103">
        <v>0</v>
      </c>
      <c r="D146" s="103">
        <v>0</v>
      </c>
      <c r="E146" s="103">
        <v>0</v>
      </c>
      <c r="F146" s="103">
        <v>0</v>
      </c>
      <c r="G146" s="103">
        <v>0</v>
      </c>
      <c r="H146" s="103">
        <v>0</v>
      </c>
      <c r="I146" s="103">
        <v>0</v>
      </c>
      <c r="J146" s="103">
        <v>0</v>
      </c>
      <c r="K146" s="103">
        <v>0</v>
      </c>
      <c r="L146" s="103">
        <v>0</v>
      </c>
      <c r="M146" s="103">
        <v>0</v>
      </c>
      <c r="N146" s="103">
        <v>0</v>
      </c>
      <c r="O146" s="103">
        <v>0</v>
      </c>
      <c r="P146" s="103">
        <v>0</v>
      </c>
      <c r="Q146" s="103">
        <v>0</v>
      </c>
      <c r="R146" s="103">
        <v>0</v>
      </c>
      <c r="S146" s="103">
        <v>0</v>
      </c>
      <c r="T146" s="103">
        <v>0</v>
      </c>
      <c r="U146" s="103">
        <v>0</v>
      </c>
      <c r="V146" s="103">
        <v>0</v>
      </c>
      <c r="W146" s="103">
        <v>0</v>
      </c>
      <c r="X146" s="144">
        <v>0</v>
      </c>
      <c r="Y146" s="144">
        <v>0</v>
      </c>
      <c r="Z146" s="144">
        <v>0</v>
      </c>
      <c r="AA146" s="144">
        <v>0</v>
      </c>
      <c r="AB146" s="144">
        <v>0</v>
      </c>
      <c r="AC146" s="177">
        <v>0</v>
      </c>
      <c r="AD146" s="26">
        <v>23595</v>
      </c>
      <c r="AE146" s="36" t="s">
        <v>15</v>
      </c>
    </row>
    <row r="147" spans="1:31" hidden="1" outlineLevel="1" x14ac:dyDescent="0.3">
      <c r="A147" s="35" t="s">
        <v>65</v>
      </c>
      <c r="B147" s="98">
        <v>0</v>
      </c>
      <c r="C147" s="99">
        <v>0</v>
      </c>
      <c r="D147" s="99">
        <v>0</v>
      </c>
      <c r="E147" s="99">
        <v>0</v>
      </c>
      <c r="F147" s="99">
        <v>0</v>
      </c>
      <c r="G147" s="99">
        <v>0</v>
      </c>
      <c r="H147" s="99">
        <v>0</v>
      </c>
      <c r="I147" s="99">
        <v>0</v>
      </c>
      <c r="J147" s="99">
        <v>0</v>
      </c>
      <c r="K147" s="99">
        <v>0</v>
      </c>
      <c r="L147" s="99">
        <v>0</v>
      </c>
      <c r="M147" s="99">
        <v>0</v>
      </c>
      <c r="N147" s="99">
        <v>0</v>
      </c>
      <c r="O147" s="99">
        <v>0</v>
      </c>
      <c r="P147" s="99">
        <v>0</v>
      </c>
      <c r="Q147" s="99">
        <v>0</v>
      </c>
      <c r="R147" s="99">
        <v>0</v>
      </c>
      <c r="S147" s="99">
        <v>0</v>
      </c>
      <c r="T147" s="99">
        <v>0</v>
      </c>
      <c r="U147" s="99">
        <v>0</v>
      </c>
      <c r="V147" s="99">
        <v>0</v>
      </c>
      <c r="W147" s="99">
        <v>0</v>
      </c>
      <c r="X147" s="142">
        <v>0</v>
      </c>
      <c r="Y147" s="142">
        <v>0</v>
      </c>
      <c r="Z147" s="142">
        <v>0</v>
      </c>
      <c r="AA147" s="142">
        <v>0</v>
      </c>
      <c r="AB147" s="142">
        <v>0</v>
      </c>
      <c r="AC147" s="175">
        <v>0</v>
      </c>
      <c r="AD147" s="26">
        <v>23596</v>
      </c>
      <c r="AE147" s="35" t="s">
        <v>65</v>
      </c>
    </row>
    <row r="148" spans="1:31" hidden="1" outlineLevel="1" x14ac:dyDescent="0.3">
      <c r="A148" s="35" t="s">
        <v>66</v>
      </c>
      <c r="B148" s="98">
        <v>0</v>
      </c>
      <c r="C148" s="99">
        <v>0</v>
      </c>
      <c r="D148" s="99">
        <v>0</v>
      </c>
      <c r="E148" s="99">
        <v>0</v>
      </c>
      <c r="F148" s="99">
        <v>0</v>
      </c>
      <c r="G148" s="99">
        <v>0</v>
      </c>
      <c r="H148" s="99">
        <v>0</v>
      </c>
      <c r="I148" s="99">
        <v>0</v>
      </c>
      <c r="J148" s="99">
        <v>0</v>
      </c>
      <c r="K148" s="99">
        <v>0</v>
      </c>
      <c r="L148" s="99">
        <v>0</v>
      </c>
      <c r="M148" s="99">
        <v>0</v>
      </c>
      <c r="N148" s="99">
        <v>0</v>
      </c>
      <c r="O148" s="99">
        <v>0</v>
      </c>
      <c r="P148" s="99">
        <v>0</v>
      </c>
      <c r="Q148" s="99">
        <v>0</v>
      </c>
      <c r="R148" s="99">
        <v>0</v>
      </c>
      <c r="S148" s="99">
        <v>0</v>
      </c>
      <c r="T148" s="99">
        <v>0</v>
      </c>
      <c r="U148" s="99">
        <v>0</v>
      </c>
      <c r="V148" s="99">
        <v>0</v>
      </c>
      <c r="W148" s="99">
        <v>0</v>
      </c>
      <c r="X148" s="142">
        <v>0</v>
      </c>
      <c r="Y148" s="142">
        <v>0</v>
      </c>
      <c r="Z148" s="142">
        <v>0</v>
      </c>
      <c r="AA148" s="142">
        <v>0</v>
      </c>
      <c r="AB148" s="142">
        <v>0</v>
      </c>
      <c r="AC148" s="175">
        <v>0</v>
      </c>
      <c r="AD148" s="26">
        <v>23597</v>
      </c>
      <c r="AE148" s="35" t="s">
        <v>66</v>
      </c>
    </row>
    <row r="149" spans="1:31" hidden="1" outlineLevel="1" x14ac:dyDescent="0.3">
      <c r="A149" s="36" t="s">
        <v>14</v>
      </c>
      <c r="B149" s="102">
        <v>3622.4119999999998</v>
      </c>
      <c r="C149" s="103">
        <v>2446.4769999999999</v>
      </c>
      <c r="D149" s="103">
        <v>1822.9106065193839</v>
      </c>
      <c r="E149" s="103">
        <v>1457.9937301000002</v>
      </c>
      <c r="F149" s="103">
        <v>1689.3970000000004</v>
      </c>
      <c r="G149" s="103">
        <v>1521.0650000000001</v>
      </c>
      <c r="H149" s="103">
        <v>1637.5239999999999</v>
      </c>
      <c r="I149" s="103">
        <v>2389.8150000000005</v>
      </c>
      <c r="J149" s="103">
        <v>2866.5889999999999</v>
      </c>
      <c r="K149" s="103">
        <v>3236.3487352173725</v>
      </c>
      <c r="L149" s="103">
        <v>3557.7684312480396</v>
      </c>
      <c r="M149" s="103">
        <v>4306.333184528894</v>
      </c>
      <c r="N149" s="103">
        <v>4028.9895661700002</v>
      </c>
      <c r="O149" s="103">
        <v>4223.8664706999998</v>
      </c>
      <c r="P149" s="103">
        <v>3337.5122000000001</v>
      </c>
      <c r="Q149" s="103">
        <v>2895.9714846399997</v>
      </c>
      <c r="R149" s="103">
        <v>2984.2974773199999</v>
      </c>
      <c r="S149" s="103">
        <v>2837.9103242900001</v>
      </c>
      <c r="T149" s="103">
        <v>3682.9450254900003</v>
      </c>
      <c r="U149" s="103">
        <v>2724.9501934499999</v>
      </c>
      <c r="V149" s="103">
        <v>2751.2041565500003</v>
      </c>
      <c r="W149" s="103">
        <v>3125.7731544099997</v>
      </c>
      <c r="X149" s="144">
        <v>2135.4641811700003</v>
      </c>
      <c r="Y149" s="144">
        <v>-15.020890609999952</v>
      </c>
      <c r="Z149" s="144">
        <v>1184.1447659400001</v>
      </c>
      <c r="AA149" s="144">
        <v>2343.8745219499997</v>
      </c>
      <c r="AB149" s="144">
        <v>3206.79938244</v>
      </c>
      <c r="AC149" s="177">
        <v>3797.8324392100008</v>
      </c>
      <c r="AD149" s="26">
        <v>23598</v>
      </c>
      <c r="AE149" s="36" t="s">
        <v>14</v>
      </c>
    </row>
    <row r="150" spans="1:31" hidden="1" outlineLevel="1" x14ac:dyDescent="0.3">
      <c r="A150" s="35" t="s">
        <v>63</v>
      </c>
      <c r="B150" s="98">
        <v>3861.4839999999999</v>
      </c>
      <c r="C150" s="99">
        <v>2702.163</v>
      </c>
      <c r="D150" s="99">
        <v>2135.492606519384</v>
      </c>
      <c r="E150" s="99">
        <v>1815.1887300999999</v>
      </c>
      <c r="F150" s="99">
        <v>1969.2130000000002</v>
      </c>
      <c r="G150" s="99">
        <v>1827.6610000000001</v>
      </c>
      <c r="H150" s="99">
        <v>1933.7449999999999</v>
      </c>
      <c r="I150" s="99">
        <v>2626.8579999999993</v>
      </c>
      <c r="J150" s="99">
        <v>3132.0389999999998</v>
      </c>
      <c r="K150" s="99">
        <v>3542.0187352173725</v>
      </c>
      <c r="L150" s="99">
        <v>4050.8064312480392</v>
      </c>
      <c r="M150" s="99">
        <v>4847.4401845288949</v>
      </c>
      <c r="N150" s="99">
        <v>4971.7755661700003</v>
      </c>
      <c r="O150" s="99">
        <v>5316.6344707000017</v>
      </c>
      <c r="P150" s="99">
        <v>4735.7190000000001</v>
      </c>
      <c r="Q150" s="99">
        <v>4765.7385043700006</v>
      </c>
      <c r="R150" s="99">
        <v>4909.2830615900002</v>
      </c>
      <c r="S150" s="99">
        <v>4616.1446922300001</v>
      </c>
      <c r="T150" s="99">
        <v>5793.4943771799999</v>
      </c>
      <c r="U150" s="99">
        <v>4930.3315348599999</v>
      </c>
      <c r="V150" s="99">
        <v>4712.4349742800005</v>
      </c>
      <c r="W150" s="99">
        <v>5466.87909356</v>
      </c>
      <c r="X150" s="142">
        <v>4955.1190656899998</v>
      </c>
      <c r="Y150" s="142">
        <v>4788.9682894999996</v>
      </c>
      <c r="Z150" s="142">
        <v>5137.0111070600005</v>
      </c>
      <c r="AA150" s="142">
        <v>5073.7819935099997</v>
      </c>
      <c r="AB150" s="142">
        <v>5788.4450626099997</v>
      </c>
      <c r="AC150" s="175">
        <v>6716.81195002</v>
      </c>
      <c r="AD150" s="26">
        <v>23599</v>
      </c>
      <c r="AE150" s="35" t="s">
        <v>63</v>
      </c>
    </row>
    <row r="151" spans="1:31" hidden="1" outlineLevel="1" x14ac:dyDescent="0.3">
      <c r="A151" s="35" t="s">
        <v>64</v>
      </c>
      <c r="B151" s="98">
        <v>239.07199999999997</v>
      </c>
      <c r="C151" s="99">
        <v>255.68599999999995</v>
      </c>
      <c r="D151" s="99">
        <v>312.58200000000005</v>
      </c>
      <c r="E151" s="99">
        <v>357.19499999999999</v>
      </c>
      <c r="F151" s="99">
        <v>279.81600000000003</v>
      </c>
      <c r="G151" s="99">
        <v>306.596</v>
      </c>
      <c r="H151" s="99">
        <v>296.221</v>
      </c>
      <c r="I151" s="99">
        <v>237.04300000000001</v>
      </c>
      <c r="J151" s="99">
        <v>265.45000000000005</v>
      </c>
      <c r="K151" s="99">
        <v>305.67</v>
      </c>
      <c r="L151" s="99">
        <v>493.03800000000001</v>
      </c>
      <c r="M151" s="99">
        <v>541.10699999999997</v>
      </c>
      <c r="N151" s="99">
        <v>942.78599999999994</v>
      </c>
      <c r="O151" s="99">
        <v>1092.768</v>
      </c>
      <c r="P151" s="99">
        <v>1398.2067999999999</v>
      </c>
      <c r="Q151" s="99">
        <v>1869.7670197300001</v>
      </c>
      <c r="R151" s="99">
        <v>1924.9855842699999</v>
      </c>
      <c r="S151" s="99">
        <v>1778.2343679400001</v>
      </c>
      <c r="T151" s="99">
        <v>2110.5493516900001</v>
      </c>
      <c r="U151" s="99">
        <v>2205.38134141</v>
      </c>
      <c r="V151" s="99">
        <v>1961.2308177299997</v>
      </c>
      <c r="W151" s="99">
        <v>2341.1059391500003</v>
      </c>
      <c r="X151" s="142">
        <v>2819.6548845200005</v>
      </c>
      <c r="Y151" s="142">
        <v>4803.9891801100002</v>
      </c>
      <c r="Z151" s="142">
        <v>3952.86634112</v>
      </c>
      <c r="AA151" s="142">
        <v>2729.9074715600004</v>
      </c>
      <c r="AB151" s="142">
        <v>2581.6456801700001</v>
      </c>
      <c r="AC151" s="175">
        <v>2918.9795108100006</v>
      </c>
      <c r="AD151" s="26">
        <v>23600</v>
      </c>
      <c r="AE151" s="35" t="s">
        <v>64</v>
      </c>
    </row>
    <row r="152" spans="1:31" hidden="1" outlineLevel="1" x14ac:dyDescent="0.3">
      <c r="A152" s="36" t="s">
        <v>13</v>
      </c>
      <c r="B152" s="102">
        <v>-40.698999999999998</v>
      </c>
      <c r="C152" s="103">
        <v>-33.489999999999995</v>
      </c>
      <c r="D152" s="103">
        <v>-30.178962873236323</v>
      </c>
      <c r="E152" s="103">
        <v>-16.223173100000004</v>
      </c>
      <c r="F152" s="103">
        <v>-39.084000000000003</v>
      </c>
      <c r="G152" s="103">
        <v>-31.216000000000001</v>
      </c>
      <c r="H152" s="103">
        <v>8.963000000000001</v>
      </c>
      <c r="I152" s="103">
        <v>-0.91499999999999915</v>
      </c>
      <c r="J152" s="103">
        <v>-20.771999999999998</v>
      </c>
      <c r="K152" s="103">
        <v>-37.560322984315043</v>
      </c>
      <c r="L152" s="103">
        <v>-58.573284375980649</v>
      </c>
      <c r="M152" s="103">
        <v>-34.37089385713432</v>
      </c>
      <c r="N152" s="103">
        <v>9.6760230450000009</v>
      </c>
      <c r="O152" s="103">
        <v>36.665173319999994</v>
      </c>
      <c r="P152" s="103">
        <v>-209.24469999999999</v>
      </c>
      <c r="Q152" s="103">
        <v>310.91463771999997</v>
      </c>
      <c r="R152" s="103">
        <v>91.998897370000037</v>
      </c>
      <c r="S152" s="103">
        <v>-140.42267428</v>
      </c>
      <c r="T152" s="103">
        <v>451.78145569000003</v>
      </c>
      <c r="U152" s="103">
        <v>63.569575710000009</v>
      </c>
      <c r="V152" s="103">
        <v>-17.483700930000012</v>
      </c>
      <c r="W152" s="103">
        <v>-58.056386759999967</v>
      </c>
      <c r="X152" s="144">
        <v>110.50086231000002</v>
      </c>
      <c r="Y152" s="144">
        <v>-128.07257025999999</v>
      </c>
      <c r="Z152" s="144">
        <v>-145.62487099000001</v>
      </c>
      <c r="AA152" s="144">
        <v>-16.171930480000015</v>
      </c>
      <c r="AB152" s="144">
        <v>-224.44829063</v>
      </c>
      <c r="AC152" s="177">
        <v>-79.005814750000013</v>
      </c>
      <c r="AD152" s="26">
        <v>23601</v>
      </c>
      <c r="AE152" s="36" t="s">
        <v>13</v>
      </c>
    </row>
    <row r="153" spans="1:31" hidden="1" outlineLevel="1" x14ac:dyDescent="0.3">
      <c r="A153" s="35" t="s">
        <v>65</v>
      </c>
      <c r="B153" s="98">
        <v>38.299999999999997</v>
      </c>
      <c r="C153" s="99">
        <v>44.661000000000008</v>
      </c>
      <c r="D153" s="99">
        <v>43.385037126763677</v>
      </c>
      <c r="E153" s="99">
        <v>83.535826900000004</v>
      </c>
      <c r="F153" s="99">
        <v>41.789000000000001</v>
      </c>
      <c r="G153" s="99">
        <v>42.300999999999995</v>
      </c>
      <c r="H153" s="99">
        <v>73.289000000000001</v>
      </c>
      <c r="I153" s="99">
        <v>57.235999999999997</v>
      </c>
      <c r="J153" s="99">
        <v>47.567000000000007</v>
      </c>
      <c r="K153" s="99">
        <v>44.420677015684959</v>
      </c>
      <c r="L153" s="99">
        <v>81.379715624019354</v>
      </c>
      <c r="M153" s="99">
        <v>86.081106142865664</v>
      </c>
      <c r="N153" s="99">
        <v>139.01202304499998</v>
      </c>
      <c r="O153" s="99">
        <v>146.15717332</v>
      </c>
      <c r="P153" s="99">
        <v>61.188499999999983</v>
      </c>
      <c r="Q153" s="99">
        <v>633.95670309000002</v>
      </c>
      <c r="R153" s="99">
        <v>491.06616327000006</v>
      </c>
      <c r="S153" s="99">
        <v>237.50222449</v>
      </c>
      <c r="T153" s="99">
        <v>861.02574743000002</v>
      </c>
      <c r="U153" s="99">
        <v>304.49031064999997</v>
      </c>
      <c r="V153" s="99">
        <v>278.85362061999996</v>
      </c>
      <c r="W153" s="99">
        <v>608.44424490999995</v>
      </c>
      <c r="X153" s="142">
        <v>427.93497494000002</v>
      </c>
      <c r="Y153" s="142">
        <v>304.75413973999997</v>
      </c>
      <c r="Z153" s="142">
        <v>175.44714808000001</v>
      </c>
      <c r="AA153" s="142">
        <v>282.35432546000004</v>
      </c>
      <c r="AB153" s="142">
        <v>213.64071109999998</v>
      </c>
      <c r="AC153" s="175">
        <v>181.40626622999997</v>
      </c>
      <c r="AD153" s="26">
        <v>23602</v>
      </c>
      <c r="AE153" s="35" t="s">
        <v>65</v>
      </c>
    </row>
    <row r="154" spans="1:31" hidden="1" outlineLevel="1" x14ac:dyDescent="0.3">
      <c r="A154" s="35" t="s">
        <v>66</v>
      </c>
      <c r="B154" s="98">
        <v>78.998999999999995</v>
      </c>
      <c r="C154" s="99">
        <v>78.150999999999996</v>
      </c>
      <c r="D154" s="99">
        <v>73.564000000000007</v>
      </c>
      <c r="E154" s="99">
        <v>99.758999999999986</v>
      </c>
      <c r="F154" s="99">
        <v>80.873000000000005</v>
      </c>
      <c r="G154" s="99">
        <v>73.516999999999996</v>
      </c>
      <c r="H154" s="99">
        <v>64.325999999999993</v>
      </c>
      <c r="I154" s="99">
        <v>58.151000000000003</v>
      </c>
      <c r="J154" s="99">
        <v>68.338999999999999</v>
      </c>
      <c r="K154" s="99">
        <v>81.980999999999995</v>
      </c>
      <c r="L154" s="99">
        <v>139.953</v>
      </c>
      <c r="M154" s="99">
        <v>120.452</v>
      </c>
      <c r="N154" s="99">
        <v>129.33599999999998</v>
      </c>
      <c r="O154" s="99">
        <v>109.49199999999996</v>
      </c>
      <c r="P154" s="99">
        <v>270.43319999999994</v>
      </c>
      <c r="Q154" s="99">
        <v>323.04206536999999</v>
      </c>
      <c r="R154" s="99">
        <v>399.06726589999994</v>
      </c>
      <c r="S154" s="99">
        <v>377.92489877000003</v>
      </c>
      <c r="T154" s="99">
        <v>409.24429173999999</v>
      </c>
      <c r="U154" s="99">
        <v>240.92073493999999</v>
      </c>
      <c r="V154" s="99">
        <v>296.33732155000001</v>
      </c>
      <c r="W154" s="99">
        <v>666.50063167000008</v>
      </c>
      <c r="X154" s="142">
        <v>317.43411263000002</v>
      </c>
      <c r="Y154" s="142">
        <v>432.82670999999993</v>
      </c>
      <c r="Z154" s="142">
        <v>321.07201907000001</v>
      </c>
      <c r="AA154" s="142">
        <v>298.52625594</v>
      </c>
      <c r="AB154" s="142">
        <v>438.08900173000001</v>
      </c>
      <c r="AC154" s="175">
        <v>260.41208098000004</v>
      </c>
      <c r="AD154" s="26">
        <v>23603</v>
      </c>
      <c r="AE154" s="35" t="s">
        <v>66</v>
      </c>
    </row>
    <row r="155" spans="1:31" hidden="1" outlineLevel="1" x14ac:dyDescent="0.3">
      <c r="A155" s="36" t="s">
        <v>77</v>
      </c>
      <c r="B155" s="102">
        <v>3663.1110000000003</v>
      </c>
      <c r="C155" s="103">
        <v>2479.9670000000001</v>
      </c>
      <c r="D155" s="103">
        <v>1853.0895693926204</v>
      </c>
      <c r="E155" s="103">
        <v>1474.2169032000002</v>
      </c>
      <c r="F155" s="103">
        <v>1728.481</v>
      </c>
      <c r="G155" s="103">
        <v>1552.2810000000002</v>
      </c>
      <c r="H155" s="103">
        <v>1628.5609999999999</v>
      </c>
      <c r="I155" s="103">
        <v>2390.73</v>
      </c>
      <c r="J155" s="103">
        <v>2887.3609999999999</v>
      </c>
      <c r="K155" s="103">
        <v>3273.9090582016875</v>
      </c>
      <c r="L155" s="103">
        <v>3616.3417156240189</v>
      </c>
      <c r="M155" s="103">
        <v>4340.7040783860284</v>
      </c>
      <c r="N155" s="103">
        <v>4019.3135431249998</v>
      </c>
      <c r="O155" s="103">
        <v>4187.2012973799992</v>
      </c>
      <c r="P155" s="103">
        <v>3546.7568999999999</v>
      </c>
      <c r="Q155" s="103">
        <v>2585.0568469199998</v>
      </c>
      <c r="R155" s="103">
        <v>2892.2985799499993</v>
      </c>
      <c r="S155" s="103">
        <v>2978.3329985700002</v>
      </c>
      <c r="T155" s="103">
        <v>3231.1635698000005</v>
      </c>
      <c r="U155" s="103">
        <v>2661.3806177399997</v>
      </c>
      <c r="V155" s="103">
        <v>2768.6878574800003</v>
      </c>
      <c r="W155" s="103">
        <v>3183.8295411700001</v>
      </c>
      <c r="X155" s="144">
        <v>2024.9633188600001</v>
      </c>
      <c r="Y155" s="144">
        <v>113.05167965000001</v>
      </c>
      <c r="Z155" s="144">
        <v>1329.7696369300002</v>
      </c>
      <c r="AA155" s="144">
        <v>2360.04645243</v>
      </c>
      <c r="AB155" s="144">
        <v>3431.24767307</v>
      </c>
      <c r="AC155" s="177">
        <v>3876.8382539599997</v>
      </c>
      <c r="AD155" s="26">
        <v>23604</v>
      </c>
      <c r="AE155" s="36" t="s">
        <v>77</v>
      </c>
    </row>
    <row r="156" spans="1:31" hidden="1" outlineLevel="1" x14ac:dyDescent="0.3">
      <c r="A156" s="35" t="s">
        <v>30</v>
      </c>
      <c r="B156" s="98">
        <v>2774.7110000000002</v>
      </c>
      <c r="C156" s="99">
        <v>1727.739</v>
      </c>
      <c r="D156" s="99">
        <v>1176.204308380127</v>
      </c>
      <c r="E156" s="99">
        <v>805.06200000000001</v>
      </c>
      <c r="F156" s="99">
        <v>1052.3979999999999</v>
      </c>
      <c r="G156" s="99">
        <v>932.08199999999999</v>
      </c>
      <c r="H156" s="99">
        <v>1008.9899999999999</v>
      </c>
      <c r="I156" s="99">
        <v>1572.6080000000002</v>
      </c>
      <c r="J156" s="99">
        <v>1882.127</v>
      </c>
      <c r="K156" s="99">
        <v>2292.0140000000001</v>
      </c>
      <c r="L156" s="99">
        <v>2217.3650000000002</v>
      </c>
      <c r="M156" s="99">
        <v>2580.596</v>
      </c>
      <c r="N156" s="99">
        <v>2294.6970000000001</v>
      </c>
      <c r="O156" s="99">
        <v>2284.4809999999998</v>
      </c>
      <c r="P156" s="99">
        <v>1555.1597999999999</v>
      </c>
      <c r="Q156" s="99">
        <v>1560.6575409000002</v>
      </c>
      <c r="R156" s="99">
        <v>1524.1749231800002</v>
      </c>
      <c r="S156" s="99">
        <v>1209.0748677300003</v>
      </c>
      <c r="T156" s="99">
        <v>1056.6067224599999</v>
      </c>
      <c r="U156" s="99">
        <v>752.42598068000007</v>
      </c>
      <c r="V156" s="99">
        <v>1208.5888264</v>
      </c>
      <c r="W156" s="99">
        <v>1064.2235747100001</v>
      </c>
      <c r="X156" s="142">
        <v>176.48950476999997</v>
      </c>
      <c r="Y156" s="142">
        <v>431.8295651599999</v>
      </c>
      <c r="Z156" s="142">
        <v>787.21957971000006</v>
      </c>
      <c r="AA156" s="142">
        <v>1840.7166172899999</v>
      </c>
      <c r="AB156" s="142">
        <v>2246.2252094300002</v>
      </c>
      <c r="AC156" s="175">
        <v>2629.5774928299998</v>
      </c>
      <c r="AD156" s="26">
        <v>23605</v>
      </c>
      <c r="AE156" s="35" t="s">
        <v>30</v>
      </c>
    </row>
    <row r="157" spans="1:31" hidden="1" outlineLevel="1" x14ac:dyDescent="0.3">
      <c r="A157" s="35" t="s">
        <v>67</v>
      </c>
      <c r="B157" s="98">
        <v>2891.0879999999997</v>
      </c>
      <c r="C157" s="99">
        <v>1866.8409999999997</v>
      </c>
      <c r="D157" s="99">
        <v>1333.3523083801269</v>
      </c>
      <c r="E157" s="99">
        <v>987.44000000000017</v>
      </c>
      <c r="F157" s="99">
        <v>1191.18</v>
      </c>
      <c r="G157" s="99">
        <v>1112.296</v>
      </c>
      <c r="H157" s="99">
        <v>1178.4839999999999</v>
      </c>
      <c r="I157" s="99">
        <v>1710.9759999999999</v>
      </c>
      <c r="J157" s="99">
        <v>2018.0749999999998</v>
      </c>
      <c r="K157" s="99">
        <v>2458.7489999999998</v>
      </c>
      <c r="L157" s="99">
        <v>2479.8669999999997</v>
      </c>
      <c r="M157" s="99">
        <v>2889.8360000000002</v>
      </c>
      <c r="N157" s="99">
        <v>2808.7820000000002</v>
      </c>
      <c r="O157" s="99">
        <v>2912.5919999999996</v>
      </c>
      <c r="P157" s="99">
        <v>2223.7804000000001</v>
      </c>
      <c r="Q157" s="99">
        <v>2518.0121206000003</v>
      </c>
      <c r="R157" s="99">
        <v>2549.9249329300001</v>
      </c>
      <c r="S157" s="99">
        <v>2191.0485504600001</v>
      </c>
      <c r="T157" s="99">
        <v>2124.4626749599997</v>
      </c>
      <c r="U157" s="99">
        <v>2127.7449432200006</v>
      </c>
      <c r="V157" s="99">
        <v>2459.3751133800006</v>
      </c>
      <c r="W157" s="99">
        <v>2365.0666597299996</v>
      </c>
      <c r="X157" s="142">
        <v>2300.3708835100001</v>
      </c>
      <c r="Y157" s="142">
        <v>2565.1640686299997</v>
      </c>
      <c r="Z157" s="142">
        <v>2880.4841428599998</v>
      </c>
      <c r="AA157" s="142">
        <v>3311.7428058199998</v>
      </c>
      <c r="AB157" s="142">
        <v>3845.1378810199999</v>
      </c>
      <c r="AC157" s="175">
        <v>4707.0761916700003</v>
      </c>
      <c r="AD157" s="26">
        <v>23606</v>
      </c>
      <c r="AE157" s="35" t="s">
        <v>67</v>
      </c>
    </row>
    <row r="158" spans="1:31" hidden="1" outlineLevel="1" x14ac:dyDescent="0.3">
      <c r="A158" s="35" t="s">
        <v>68</v>
      </c>
      <c r="B158" s="98">
        <v>116.37700000000001</v>
      </c>
      <c r="C158" s="99">
        <v>139.10199999999998</v>
      </c>
      <c r="D158" s="99">
        <v>157.148</v>
      </c>
      <c r="E158" s="99">
        <v>182.37799999999999</v>
      </c>
      <c r="F158" s="99">
        <v>138.78199999999998</v>
      </c>
      <c r="G158" s="99">
        <v>180.21399999999997</v>
      </c>
      <c r="H158" s="99">
        <v>169.494</v>
      </c>
      <c r="I158" s="99">
        <v>138.36799999999999</v>
      </c>
      <c r="J158" s="99">
        <v>135.94799999999998</v>
      </c>
      <c r="K158" s="99">
        <v>166.73499999999999</v>
      </c>
      <c r="L158" s="99">
        <v>262.50199999999995</v>
      </c>
      <c r="M158" s="99">
        <v>309.24</v>
      </c>
      <c r="N158" s="99">
        <v>514.08500000000004</v>
      </c>
      <c r="O158" s="99">
        <v>628.1110000000001</v>
      </c>
      <c r="P158" s="99">
        <v>668.62059999999997</v>
      </c>
      <c r="Q158" s="99">
        <v>957.35457969999993</v>
      </c>
      <c r="R158" s="99">
        <v>1025.7500097499997</v>
      </c>
      <c r="S158" s="99">
        <v>981.97368272999995</v>
      </c>
      <c r="T158" s="99">
        <v>1067.8559525000001</v>
      </c>
      <c r="U158" s="99">
        <v>1375.3189625400003</v>
      </c>
      <c r="V158" s="99">
        <v>1250.7862869800001</v>
      </c>
      <c r="W158" s="99">
        <v>1300.8430850200002</v>
      </c>
      <c r="X158" s="142">
        <v>2123.8813787399999</v>
      </c>
      <c r="Y158" s="142">
        <v>2133.3345034700001</v>
      </c>
      <c r="Z158" s="142">
        <v>2093.26456315</v>
      </c>
      <c r="AA158" s="142">
        <v>1471.0261885300001</v>
      </c>
      <c r="AB158" s="142">
        <v>1598.9126715899999</v>
      </c>
      <c r="AC158" s="175">
        <v>2077.4986988400001</v>
      </c>
      <c r="AD158" s="26">
        <v>23607</v>
      </c>
      <c r="AE158" s="35" t="s">
        <v>68</v>
      </c>
    </row>
    <row r="159" spans="1:31" hidden="1" outlineLevel="1" x14ac:dyDescent="0.3">
      <c r="A159" s="35" t="s">
        <v>31</v>
      </c>
      <c r="B159" s="98">
        <v>888.4</v>
      </c>
      <c r="C159" s="99">
        <v>752.22800000000007</v>
      </c>
      <c r="D159" s="99">
        <v>676.8852610124934</v>
      </c>
      <c r="E159" s="99">
        <v>669.15490319999992</v>
      </c>
      <c r="F159" s="99">
        <v>676.08300000000008</v>
      </c>
      <c r="G159" s="99">
        <v>620.19900000000007</v>
      </c>
      <c r="H159" s="99">
        <v>619.57100000000003</v>
      </c>
      <c r="I159" s="99">
        <v>818.12200000000007</v>
      </c>
      <c r="J159" s="99">
        <v>1005.2340000000002</v>
      </c>
      <c r="K159" s="99">
        <v>981.89505820168756</v>
      </c>
      <c r="L159" s="99">
        <v>1398.9767156240193</v>
      </c>
      <c r="M159" s="99">
        <v>1760.1080783860284</v>
      </c>
      <c r="N159" s="99">
        <v>1724.6165431249997</v>
      </c>
      <c r="O159" s="99">
        <v>1902.7202973800004</v>
      </c>
      <c r="P159" s="99">
        <v>1991.5971000000002</v>
      </c>
      <c r="Q159" s="99">
        <v>1024.39930602</v>
      </c>
      <c r="R159" s="99">
        <v>1368.1236567699998</v>
      </c>
      <c r="S159" s="99">
        <v>1769.2581308400004</v>
      </c>
      <c r="T159" s="99">
        <v>2174.5568473399999</v>
      </c>
      <c r="U159" s="99">
        <v>1908.9546370599999</v>
      </c>
      <c r="V159" s="99">
        <v>1560.09903108</v>
      </c>
      <c r="W159" s="99">
        <v>2119.6059664599998</v>
      </c>
      <c r="X159" s="142">
        <v>1848.4738140899999</v>
      </c>
      <c r="Y159" s="142">
        <v>-318.77788550999986</v>
      </c>
      <c r="Z159" s="142">
        <v>542.5500572200001</v>
      </c>
      <c r="AA159" s="142">
        <v>519.32983513999989</v>
      </c>
      <c r="AB159" s="142">
        <v>1185.0224636400003</v>
      </c>
      <c r="AC159" s="175">
        <v>1247.26076113</v>
      </c>
      <c r="AD159" s="26">
        <v>23608</v>
      </c>
      <c r="AE159" s="35" t="s">
        <v>31</v>
      </c>
    </row>
    <row r="160" spans="1:31" hidden="1" outlineLevel="1" x14ac:dyDescent="0.3">
      <c r="A160" s="35" t="s">
        <v>67</v>
      </c>
      <c r="B160" s="98">
        <v>932.096</v>
      </c>
      <c r="C160" s="99">
        <v>790.66099999999994</v>
      </c>
      <c r="D160" s="99">
        <v>758.75526101249329</v>
      </c>
      <c r="E160" s="99">
        <v>744.21290319999991</v>
      </c>
      <c r="F160" s="99">
        <v>736.24400000000003</v>
      </c>
      <c r="G160" s="99">
        <v>673.06399999999996</v>
      </c>
      <c r="H160" s="99">
        <v>681.97199999999998</v>
      </c>
      <c r="I160" s="99">
        <v>858.64599999999996</v>
      </c>
      <c r="J160" s="99">
        <v>1066.3970000000002</v>
      </c>
      <c r="K160" s="99">
        <v>1038.8490582016875</v>
      </c>
      <c r="L160" s="99">
        <v>1489.5597156240192</v>
      </c>
      <c r="M160" s="99">
        <v>1871.5230783860288</v>
      </c>
      <c r="N160" s="99">
        <v>2023.9815431250001</v>
      </c>
      <c r="O160" s="99">
        <v>2257.8852973800003</v>
      </c>
      <c r="P160" s="99">
        <v>2450.7500999999997</v>
      </c>
      <c r="Q160" s="99">
        <v>1613.76968068</v>
      </c>
      <c r="R160" s="99">
        <v>1868.2919653899999</v>
      </c>
      <c r="S160" s="99">
        <v>2187.5939172799999</v>
      </c>
      <c r="T160" s="99">
        <v>2808.0059547900005</v>
      </c>
      <c r="U160" s="99">
        <v>2498.0962809899997</v>
      </c>
      <c r="V160" s="99">
        <v>1974.2062402799997</v>
      </c>
      <c r="W160" s="99">
        <v>2493.3681889199997</v>
      </c>
      <c r="X160" s="142">
        <v>2226.8132072399999</v>
      </c>
      <c r="Y160" s="142">
        <v>1919.0500811300001</v>
      </c>
      <c r="Z160" s="142">
        <v>2081.07981612</v>
      </c>
      <c r="AA160" s="142">
        <v>1479.6848622299999</v>
      </c>
      <c r="AB160" s="142">
        <v>1729.6664704899999</v>
      </c>
      <c r="AC160" s="175">
        <v>1828.3294921200002</v>
      </c>
      <c r="AD160" s="26">
        <v>23609</v>
      </c>
      <c r="AE160" s="35" t="s">
        <v>67</v>
      </c>
    </row>
    <row r="161" spans="1:31" hidden="1" outlineLevel="1" x14ac:dyDescent="0.3">
      <c r="A161" s="35" t="s">
        <v>68</v>
      </c>
      <c r="B161" s="98">
        <v>43.695999999999991</v>
      </c>
      <c r="C161" s="99">
        <v>38.433</v>
      </c>
      <c r="D161" s="99">
        <v>81.87</v>
      </c>
      <c r="E161" s="99">
        <v>75.058000000000007</v>
      </c>
      <c r="F161" s="99">
        <v>60.161000000000001</v>
      </c>
      <c r="G161" s="99">
        <v>52.865000000000002</v>
      </c>
      <c r="H161" s="99">
        <v>62.401000000000003</v>
      </c>
      <c r="I161" s="99">
        <v>40.524000000000001</v>
      </c>
      <c r="J161" s="99">
        <v>61.163000000000011</v>
      </c>
      <c r="K161" s="99">
        <v>56.954000000000001</v>
      </c>
      <c r="L161" s="99">
        <v>90.583000000000013</v>
      </c>
      <c r="M161" s="99">
        <v>111.41500000000002</v>
      </c>
      <c r="N161" s="99">
        <v>299.36500000000001</v>
      </c>
      <c r="O161" s="99">
        <v>355.16500000000008</v>
      </c>
      <c r="P161" s="99">
        <v>459.15299999999996</v>
      </c>
      <c r="Q161" s="99">
        <v>589.37037466000004</v>
      </c>
      <c r="R161" s="99">
        <v>500.16830862</v>
      </c>
      <c r="S161" s="99">
        <v>418.33578643999999</v>
      </c>
      <c r="T161" s="99">
        <v>633.44910745000004</v>
      </c>
      <c r="U161" s="99">
        <v>589.14164392999999</v>
      </c>
      <c r="V161" s="99">
        <v>414.1072092</v>
      </c>
      <c r="W161" s="99">
        <v>373.76222245999998</v>
      </c>
      <c r="X161" s="142">
        <v>378.33939314999998</v>
      </c>
      <c r="Y161" s="142">
        <v>2237.8279666399999</v>
      </c>
      <c r="Z161" s="142">
        <v>1538.5297588999999</v>
      </c>
      <c r="AA161" s="142">
        <v>960.35502709000002</v>
      </c>
      <c r="AB161" s="142">
        <v>544.64400684999987</v>
      </c>
      <c r="AC161" s="175">
        <v>581.06873099000006</v>
      </c>
      <c r="AD161" s="26">
        <v>23610</v>
      </c>
      <c r="AE161" s="35" t="s">
        <v>68</v>
      </c>
    </row>
    <row r="162" spans="1:31" hidden="1" outlineLevel="1" x14ac:dyDescent="0.3">
      <c r="A162" s="40" t="s">
        <v>0</v>
      </c>
      <c r="B162" s="100"/>
      <c r="C162" s="101"/>
      <c r="D162" s="101"/>
      <c r="E162" s="101"/>
      <c r="F162" s="101"/>
      <c r="G162" s="101"/>
      <c r="H162" s="101"/>
      <c r="I162" s="101"/>
      <c r="J162" s="101"/>
      <c r="K162" s="101"/>
      <c r="L162" s="101"/>
      <c r="M162" s="101"/>
      <c r="N162" s="101"/>
      <c r="O162" s="101"/>
      <c r="P162" s="101"/>
      <c r="Q162" s="101"/>
      <c r="R162" s="101"/>
      <c r="S162" s="101"/>
      <c r="T162" s="101"/>
      <c r="U162" s="101"/>
      <c r="V162" s="101"/>
      <c r="W162" s="101"/>
      <c r="X162" s="143"/>
      <c r="Y162" s="143"/>
      <c r="Z162" s="143"/>
      <c r="AA162" s="143"/>
      <c r="AB162" s="143"/>
      <c r="AC162" s="176"/>
      <c r="AD162" s="27"/>
      <c r="AE162" s="40" t="s">
        <v>0</v>
      </c>
    </row>
    <row r="163" spans="1:31" collapsed="1" x14ac:dyDescent="0.3">
      <c r="A163" s="34" t="s">
        <v>103</v>
      </c>
      <c r="B163" s="96">
        <v>18.013833300000002</v>
      </c>
      <c r="C163" s="97">
        <v>46.58735703</v>
      </c>
      <c r="D163" s="97">
        <v>83.98301305999999</v>
      </c>
      <c r="E163" s="97">
        <v>50.426500279999992</v>
      </c>
      <c r="F163" s="97">
        <v>60.67692670000001</v>
      </c>
      <c r="G163" s="97">
        <v>126.81891644000002</v>
      </c>
      <c r="H163" s="97">
        <v>105.68460512</v>
      </c>
      <c r="I163" s="97">
        <v>79.278742120000004</v>
      </c>
      <c r="J163" s="97">
        <v>82.844954850000008</v>
      </c>
      <c r="K163" s="97">
        <v>-213.09614708999993</v>
      </c>
      <c r="L163" s="97">
        <v>187.04449177999999</v>
      </c>
      <c r="M163" s="97">
        <v>179.726415</v>
      </c>
      <c r="N163" s="97">
        <v>249.36078313999997</v>
      </c>
      <c r="O163" s="97">
        <v>152.09662678000001</v>
      </c>
      <c r="P163" s="97">
        <v>237.21730405</v>
      </c>
      <c r="Q163" s="97">
        <v>242.05349008000005</v>
      </c>
      <c r="R163" s="97">
        <v>255.79475067999999</v>
      </c>
      <c r="S163" s="97">
        <v>207.91430088999996</v>
      </c>
      <c r="T163" s="97">
        <v>322.25373797999998</v>
      </c>
      <c r="U163" s="97">
        <v>231.4785574</v>
      </c>
      <c r="V163" s="97">
        <v>461.15785617000006</v>
      </c>
      <c r="W163" s="97">
        <v>273.77032323999998</v>
      </c>
      <c r="X163" s="141">
        <v>379.36978312999997</v>
      </c>
      <c r="Y163" s="141">
        <v>439.67759308000001</v>
      </c>
      <c r="Z163" s="141">
        <v>369.20917880000002</v>
      </c>
      <c r="AA163" s="141">
        <v>4140.87273181</v>
      </c>
      <c r="AB163" s="141">
        <v>225.28290558000003</v>
      </c>
      <c r="AC163" s="174">
        <v>244.62287062000004</v>
      </c>
      <c r="AD163" s="26">
        <v>23611</v>
      </c>
      <c r="AE163" s="34" t="s">
        <v>103</v>
      </c>
    </row>
    <row r="164" spans="1:31" hidden="1" outlineLevel="1" x14ac:dyDescent="0.3">
      <c r="A164" s="35" t="s">
        <v>75</v>
      </c>
      <c r="B164" s="98">
        <v>19.03860418</v>
      </c>
      <c r="C164" s="99">
        <v>49.366755040000001</v>
      </c>
      <c r="D164" s="99">
        <v>123.04401516999999</v>
      </c>
      <c r="E164" s="99">
        <v>63.076519849999983</v>
      </c>
      <c r="F164" s="99">
        <v>101.65759374000001</v>
      </c>
      <c r="G164" s="99">
        <v>142.14761539</v>
      </c>
      <c r="H164" s="99">
        <v>111.41353408000002</v>
      </c>
      <c r="I164" s="99">
        <v>83.967060590000003</v>
      </c>
      <c r="J164" s="99">
        <v>85.974911000000006</v>
      </c>
      <c r="K164" s="99">
        <v>160.80468103999999</v>
      </c>
      <c r="L164" s="99">
        <v>315.39053183999994</v>
      </c>
      <c r="M164" s="99">
        <v>247.03952838000001</v>
      </c>
      <c r="N164" s="99">
        <v>273.33771930999995</v>
      </c>
      <c r="O164" s="99">
        <v>263.56384821</v>
      </c>
      <c r="P164" s="99">
        <v>282.45668161000003</v>
      </c>
      <c r="Q164" s="99">
        <v>346.89284117</v>
      </c>
      <c r="R164" s="99">
        <v>376.40370082000004</v>
      </c>
      <c r="S164" s="99">
        <v>321.82620657000001</v>
      </c>
      <c r="T164" s="99">
        <v>426.16858921999994</v>
      </c>
      <c r="U164" s="99">
        <v>376.30252314999996</v>
      </c>
      <c r="V164" s="99">
        <v>549.04727859000002</v>
      </c>
      <c r="W164" s="99">
        <v>420.75797367000007</v>
      </c>
      <c r="X164" s="142">
        <v>537.53699198000004</v>
      </c>
      <c r="Y164" s="142">
        <v>584.80244232000007</v>
      </c>
      <c r="Z164" s="142">
        <v>518.73909478000007</v>
      </c>
      <c r="AA164" s="142">
        <v>4385.0970378499997</v>
      </c>
      <c r="AB164" s="142">
        <v>435.80670540999995</v>
      </c>
      <c r="AC164" s="175">
        <v>472.70091419000005</v>
      </c>
      <c r="AD164" s="26">
        <v>23612</v>
      </c>
      <c r="AE164" s="35" t="s">
        <v>75</v>
      </c>
    </row>
    <row r="165" spans="1:31" hidden="1" outlineLevel="1" x14ac:dyDescent="0.3">
      <c r="A165" s="35" t="s">
        <v>76</v>
      </c>
      <c r="B165" s="98">
        <v>1.0247708799999999</v>
      </c>
      <c r="C165" s="99">
        <v>2.77939801</v>
      </c>
      <c r="D165" s="99">
        <v>39.061002109999997</v>
      </c>
      <c r="E165" s="99">
        <v>12.650019569999998</v>
      </c>
      <c r="F165" s="99">
        <v>40.980667039999993</v>
      </c>
      <c r="G165" s="99">
        <v>15.328698949999996</v>
      </c>
      <c r="H165" s="99">
        <v>5.7289289600000002</v>
      </c>
      <c r="I165" s="99">
        <v>4.6883184700000005</v>
      </c>
      <c r="J165" s="99">
        <v>3.1299561499999999</v>
      </c>
      <c r="K165" s="99">
        <v>373.90082812999998</v>
      </c>
      <c r="L165" s="99">
        <v>128.34604006000001</v>
      </c>
      <c r="M165" s="99">
        <v>67.313113380000004</v>
      </c>
      <c r="N165" s="99">
        <v>23.976936169999995</v>
      </c>
      <c r="O165" s="99">
        <v>111.46722142999998</v>
      </c>
      <c r="P165" s="99">
        <v>45.239377560000008</v>
      </c>
      <c r="Q165" s="99">
        <v>104.83935109000001</v>
      </c>
      <c r="R165" s="99">
        <v>120.60895013999999</v>
      </c>
      <c r="S165" s="99">
        <v>113.91190568</v>
      </c>
      <c r="T165" s="99">
        <v>103.91485124</v>
      </c>
      <c r="U165" s="99">
        <v>144.82396575000004</v>
      </c>
      <c r="V165" s="99">
        <v>87.889422419999988</v>
      </c>
      <c r="W165" s="99">
        <v>146.98765042999997</v>
      </c>
      <c r="X165" s="142">
        <v>158.16720884999998</v>
      </c>
      <c r="Y165" s="142">
        <v>145.12484923999997</v>
      </c>
      <c r="Z165" s="142">
        <v>149.52991598000003</v>
      </c>
      <c r="AA165" s="142">
        <v>244.22430603999999</v>
      </c>
      <c r="AB165" s="142">
        <v>210.52379983</v>
      </c>
      <c r="AC165" s="175">
        <v>228.07804356999998</v>
      </c>
      <c r="AD165" s="26">
        <v>23613</v>
      </c>
      <c r="AE165" s="35" t="s">
        <v>76</v>
      </c>
    </row>
    <row r="166" spans="1:31" hidden="1" outlineLevel="1" x14ac:dyDescent="0.3">
      <c r="A166" s="36" t="s">
        <v>12</v>
      </c>
      <c r="B166" s="102">
        <v>18.013833300000002</v>
      </c>
      <c r="C166" s="103">
        <v>46.58735703</v>
      </c>
      <c r="D166" s="103">
        <v>83.98301305999999</v>
      </c>
      <c r="E166" s="103">
        <v>50.426500279999992</v>
      </c>
      <c r="F166" s="103">
        <v>60.67692670000001</v>
      </c>
      <c r="G166" s="103">
        <v>126.81891644000002</v>
      </c>
      <c r="H166" s="103">
        <v>105.68460512</v>
      </c>
      <c r="I166" s="103">
        <v>79.278742120000004</v>
      </c>
      <c r="J166" s="103">
        <v>82.844954850000008</v>
      </c>
      <c r="K166" s="103">
        <v>118.83885291000001</v>
      </c>
      <c r="L166" s="103">
        <v>135.56049177999998</v>
      </c>
      <c r="M166" s="103">
        <v>114.87241499999999</v>
      </c>
      <c r="N166" s="103">
        <v>249.36078313999997</v>
      </c>
      <c r="O166" s="103">
        <v>187.79662678000003</v>
      </c>
      <c r="P166" s="103">
        <v>183.07430404999999</v>
      </c>
      <c r="Q166" s="103">
        <v>227.94579521000003</v>
      </c>
      <c r="R166" s="103">
        <v>238.27942629000003</v>
      </c>
      <c r="S166" s="103">
        <v>181.73161326000002</v>
      </c>
      <c r="T166" s="103">
        <v>298.98858435999995</v>
      </c>
      <c r="U166" s="103">
        <v>162.22044948000001</v>
      </c>
      <c r="V166" s="103">
        <v>382.51139734999998</v>
      </c>
      <c r="W166" s="103">
        <v>195.71690361</v>
      </c>
      <c r="X166" s="144">
        <v>291.20937098000002</v>
      </c>
      <c r="Y166" s="144">
        <v>340.52379961000003</v>
      </c>
      <c r="Z166" s="144">
        <v>274.48726004000002</v>
      </c>
      <c r="AA166" s="144">
        <v>143.67045530000001</v>
      </c>
      <c r="AB166" s="144">
        <v>183.31647002</v>
      </c>
      <c r="AC166" s="177">
        <v>173.96595033</v>
      </c>
      <c r="AD166" s="26">
        <v>23614</v>
      </c>
      <c r="AE166" s="36" t="s">
        <v>12</v>
      </c>
    </row>
    <row r="167" spans="1:31" hidden="1" outlineLevel="1" x14ac:dyDescent="0.3">
      <c r="A167" s="35" t="s">
        <v>63</v>
      </c>
      <c r="B167" s="98">
        <v>19.03860418</v>
      </c>
      <c r="C167" s="99">
        <v>49.366755040000001</v>
      </c>
      <c r="D167" s="99">
        <v>123.04401516999999</v>
      </c>
      <c r="E167" s="99">
        <v>63.076519849999983</v>
      </c>
      <c r="F167" s="99">
        <v>101.65759374000001</v>
      </c>
      <c r="G167" s="99">
        <v>142.14761539</v>
      </c>
      <c r="H167" s="99">
        <v>111.41353408000002</v>
      </c>
      <c r="I167" s="99">
        <v>83.967060590000003</v>
      </c>
      <c r="J167" s="99">
        <v>85.974911000000006</v>
      </c>
      <c r="K167" s="99">
        <v>120.33968104000002</v>
      </c>
      <c r="L167" s="99">
        <v>145.18953184000003</v>
      </c>
      <c r="M167" s="99">
        <v>130.26152837999999</v>
      </c>
      <c r="N167" s="99">
        <v>273.33771930999995</v>
      </c>
      <c r="O167" s="99">
        <v>226.48584821</v>
      </c>
      <c r="P167" s="99">
        <v>200.27218160999996</v>
      </c>
      <c r="Q167" s="99">
        <v>303.18289771000008</v>
      </c>
      <c r="R167" s="99">
        <v>318.62166888000002</v>
      </c>
      <c r="S167" s="99">
        <v>264.30506303999999</v>
      </c>
      <c r="T167" s="99">
        <v>368.18390928000002</v>
      </c>
      <c r="U167" s="99">
        <v>266.54451663000003</v>
      </c>
      <c r="V167" s="99">
        <v>418.83376792999996</v>
      </c>
      <c r="W167" s="99">
        <v>264.38576031000002</v>
      </c>
      <c r="X167" s="142">
        <v>364.31545113000004</v>
      </c>
      <c r="Y167" s="142">
        <v>407.18231111</v>
      </c>
      <c r="Z167" s="142">
        <v>357.70114456999994</v>
      </c>
      <c r="AA167" s="142">
        <v>340.07756476999998</v>
      </c>
      <c r="AB167" s="142">
        <v>298.31150124000004</v>
      </c>
      <c r="AC167" s="175">
        <v>344.67947516999993</v>
      </c>
      <c r="AD167" s="26">
        <v>23615</v>
      </c>
      <c r="AE167" s="35" t="s">
        <v>63</v>
      </c>
    </row>
    <row r="168" spans="1:31" hidden="1" outlineLevel="1" x14ac:dyDescent="0.3">
      <c r="A168" s="35" t="s">
        <v>64</v>
      </c>
      <c r="B168" s="98">
        <v>1.0247708799999999</v>
      </c>
      <c r="C168" s="99">
        <v>2.77939801</v>
      </c>
      <c r="D168" s="99">
        <v>39.061002109999997</v>
      </c>
      <c r="E168" s="99">
        <v>12.650019569999998</v>
      </c>
      <c r="F168" s="99">
        <v>40.980667039999993</v>
      </c>
      <c r="G168" s="99">
        <v>15.328698949999996</v>
      </c>
      <c r="H168" s="99">
        <v>5.7289289600000002</v>
      </c>
      <c r="I168" s="99">
        <v>4.6883184700000005</v>
      </c>
      <c r="J168" s="99">
        <v>3.1299561499999999</v>
      </c>
      <c r="K168" s="99">
        <v>1.5008281300000001</v>
      </c>
      <c r="L168" s="99">
        <v>9.6290400600000012</v>
      </c>
      <c r="M168" s="99">
        <v>15.389113379999998</v>
      </c>
      <c r="N168" s="99">
        <v>23.976936169999995</v>
      </c>
      <c r="O168" s="99">
        <v>38.689221430000003</v>
      </c>
      <c r="P168" s="99">
        <v>17.197877560000002</v>
      </c>
      <c r="Q168" s="99">
        <v>75.237102499999992</v>
      </c>
      <c r="R168" s="99">
        <v>80.342242589999984</v>
      </c>
      <c r="S168" s="99">
        <v>82.573449780000004</v>
      </c>
      <c r="T168" s="99">
        <v>69.195324920000004</v>
      </c>
      <c r="U168" s="99">
        <v>104.32406714999999</v>
      </c>
      <c r="V168" s="99">
        <v>36.322370579999998</v>
      </c>
      <c r="W168" s="99">
        <v>68.668856700000006</v>
      </c>
      <c r="X168" s="142">
        <v>73.106080149999997</v>
      </c>
      <c r="Y168" s="142">
        <v>66.658511500000003</v>
      </c>
      <c r="Z168" s="142">
        <v>83.213884529999987</v>
      </c>
      <c r="AA168" s="142">
        <v>196.40710946999999</v>
      </c>
      <c r="AB168" s="142">
        <v>114.99503122</v>
      </c>
      <c r="AC168" s="175">
        <v>170.71352484000002</v>
      </c>
      <c r="AD168" s="26">
        <v>23616</v>
      </c>
      <c r="AE168" s="35" t="s">
        <v>64</v>
      </c>
    </row>
    <row r="169" spans="1:31" hidden="1" outlineLevel="1" x14ac:dyDescent="0.3">
      <c r="A169" s="39" t="s">
        <v>44</v>
      </c>
      <c r="B169" s="106">
        <v>18.013833300000002</v>
      </c>
      <c r="C169" s="107">
        <v>46.58735703</v>
      </c>
      <c r="D169" s="107">
        <v>83.98301305999999</v>
      </c>
      <c r="E169" s="107">
        <v>50.426500279999992</v>
      </c>
      <c r="F169" s="107">
        <v>60.67692670000001</v>
      </c>
      <c r="G169" s="107">
        <v>126.41691644000001</v>
      </c>
      <c r="H169" s="107">
        <v>103.35260511999999</v>
      </c>
      <c r="I169" s="107">
        <v>60.021742119999999</v>
      </c>
      <c r="J169" s="107">
        <v>82.053954849999997</v>
      </c>
      <c r="K169" s="107">
        <v>117.00485291000001</v>
      </c>
      <c r="L169" s="107">
        <v>135.35449177999999</v>
      </c>
      <c r="M169" s="107">
        <v>114.883415</v>
      </c>
      <c r="N169" s="107">
        <v>237.13178313999998</v>
      </c>
      <c r="O169" s="107">
        <v>165.50862677999999</v>
      </c>
      <c r="P169" s="107">
        <v>181.66330404999999</v>
      </c>
      <c r="Q169" s="107">
        <v>199.0531857</v>
      </c>
      <c r="R169" s="107">
        <v>185.23190608000002</v>
      </c>
      <c r="S169" s="107">
        <v>118.31181331000001</v>
      </c>
      <c r="T169" s="107">
        <v>250.01893540000003</v>
      </c>
      <c r="U169" s="107">
        <v>167.99136729999998</v>
      </c>
      <c r="V169" s="107">
        <v>216.25695363</v>
      </c>
      <c r="W169" s="107">
        <v>181.30970053999997</v>
      </c>
      <c r="X169" s="146">
        <v>230.77809398000002</v>
      </c>
      <c r="Y169" s="146">
        <v>319.84912092999997</v>
      </c>
      <c r="Z169" s="146">
        <v>269.75051372000001</v>
      </c>
      <c r="AA169" s="146">
        <v>218.89904135000003</v>
      </c>
      <c r="AB169" s="146">
        <v>153.90015260000004</v>
      </c>
      <c r="AC169" s="179">
        <v>167.60474862999999</v>
      </c>
      <c r="AD169" s="26">
        <v>23617</v>
      </c>
      <c r="AE169" s="39" t="s">
        <v>44</v>
      </c>
    </row>
    <row r="170" spans="1:31" hidden="1" outlineLevel="1" x14ac:dyDescent="0.3">
      <c r="A170" s="39" t="s">
        <v>67</v>
      </c>
      <c r="B170" s="98">
        <v>19.03860418</v>
      </c>
      <c r="C170" s="99">
        <v>49.366755040000001</v>
      </c>
      <c r="D170" s="99">
        <v>123.04401516999999</v>
      </c>
      <c r="E170" s="99">
        <v>63.076519849999983</v>
      </c>
      <c r="F170" s="99">
        <v>101.65759374000001</v>
      </c>
      <c r="G170" s="99">
        <v>141.74561539000001</v>
      </c>
      <c r="H170" s="99">
        <v>109.08153408000001</v>
      </c>
      <c r="I170" s="99">
        <v>64.710060590000012</v>
      </c>
      <c r="J170" s="99">
        <v>85.183910999999995</v>
      </c>
      <c r="K170" s="99">
        <v>118.50568104000001</v>
      </c>
      <c r="L170" s="99">
        <v>144.60553184000003</v>
      </c>
      <c r="M170" s="99">
        <v>129.12552838000002</v>
      </c>
      <c r="N170" s="99">
        <v>261.10871930999997</v>
      </c>
      <c r="O170" s="99">
        <v>204.19784820999999</v>
      </c>
      <c r="P170" s="99">
        <v>198.77118161000001</v>
      </c>
      <c r="Q170" s="99">
        <v>231.77346087000001</v>
      </c>
      <c r="R170" s="99">
        <v>238.63834037000004</v>
      </c>
      <c r="S170" s="99">
        <v>180.9276313</v>
      </c>
      <c r="T170" s="99">
        <v>311.41318838000007</v>
      </c>
      <c r="U170" s="99">
        <v>223.64956302000002</v>
      </c>
      <c r="V170" s="99">
        <v>243.25683598999998</v>
      </c>
      <c r="W170" s="99">
        <v>237.72025503000003</v>
      </c>
      <c r="X170" s="142">
        <v>301.33984882999999</v>
      </c>
      <c r="Y170" s="142">
        <v>383.70905953000005</v>
      </c>
      <c r="Z170" s="142">
        <v>329.82489527000001</v>
      </c>
      <c r="AA170" s="142">
        <v>282.37518263999999</v>
      </c>
      <c r="AB170" s="142">
        <v>244.96723898000002</v>
      </c>
      <c r="AC170" s="175">
        <v>258.29148964000001</v>
      </c>
      <c r="AD170" s="26">
        <v>23618</v>
      </c>
      <c r="AE170" s="39" t="s">
        <v>67</v>
      </c>
    </row>
    <row r="171" spans="1:31" hidden="1" outlineLevel="1" x14ac:dyDescent="0.3">
      <c r="A171" s="39" t="s">
        <v>68</v>
      </c>
      <c r="B171" s="98">
        <v>1.0247708799999999</v>
      </c>
      <c r="C171" s="99">
        <v>2.77939801</v>
      </c>
      <c r="D171" s="99">
        <v>39.061002109999997</v>
      </c>
      <c r="E171" s="99">
        <v>12.650019569999998</v>
      </c>
      <c r="F171" s="99">
        <v>40.980667039999993</v>
      </c>
      <c r="G171" s="99">
        <v>15.328698949999996</v>
      </c>
      <c r="H171" s="99">
        <v>5.7289289600000002</v>
      </c>
      <c r="I171" s="99">
        <v>4.6883184700000005</v>
      </c>
      <c r="J171" s="99">
        <v>3.1299561499999999</v>
      </c>
      <c r="K171" s="99">
        <v>1.5008281300000001</v>
      </c>
      <c r="L171" s="99">
        <v>9.2510400600000011</v>
      </c>
      <c r="M171" s="99">
        <v>14.242113379999996</v>
      </c>
      <c r="N171" s="99">
        <v>23.976936169999995</v>
      </c>
      <c r="O171" s="99">
        <v>38.689221430000003</v>
      </c>
      <c r="P171" s="99">
        <v>17.107877560000002</v>
      </c>
      <c r="Q171" s="99">
        <v>32.720275169999994</v>
      </c>
      <c r="R171" s="99">
        <v>53.40643429</v>
      </c>
      <c r="S171" s="99">
        <v>62.615817989999989</v>
      </c>
      <c r="T171" s="99">
        <v>61.39425297999999</v>
      </c>
      <c r="U171" s="99">
        <v>55.658195720000009</v>
      </c>
      <c r="V171" s="99">
        <v>26.999882359999997</v>
      </c>
      <c r="W171" s="99">
        <v>56.410554490000003</v>
      </c>
      <c r="X171" s="142">
        <v>70.56175485</v>
      </c>
      <c r="Y171" s="142">
        <v>63.8599386</v>
      </c>
      <c r="Z171" s="142">
        <v>60.074381550000005</v>
      </c>
      <c r="AA171" s="142">
        <v>63.476141290000001</v>
      </c>
      <c r="AB171" s="142">
        <v>91.067086379999992</v>
      </c>
      <c r="AC171" s="175">
        <v>90.686741010000006</v>
      </c>
      <c r="AD171" s="26">
        <v>23619</v>
      </c>
      <c r="AE171" s="39" t="s">
        <v>68</v>
      </c>
    </row>
    <row r="172" spans="1:31" hidden="1" outlineLevel="1" x14ac:dyDescent="0.3">
      <c r="A172" s="36" t="s">
        <v>11</v>
      </c>
      <c r="B172" s="102">
        <v>0</v>
      </c>
      <c r="C172" s="103">
        <v>0</v>
      </c>
      <c r="D172" s="103">
        <v>0</v>
      </c>
      <c r="E172" s="103">
        <v>0</v>
      </c>
      <c r="F172" s="103">
        <v>0</v>
      </c>
      <c r="G172" s="103">
        <v>0</v>
      </c>
      <c r="H172" s="103">
        <v>0</v>
      </c>
      <c r="I172" s="103">
        <v>0</v>
      </c>
      <c r="J172" s="103">
        <v>0</v>
      </c>
      <c r="K172" s="103">
        <v>-331.93500000000006</v>
      </c>
      <c r="L172" s="103">
        <v>51.483999999999995</v>
      </c>
      <c r="M172" s="103">
        <v>64.853999999999999</v>
      </c>
      <c r="N172" s="103">
        <v>0</v>
      </c>
      <c r="O172" s="103">
        <v>-35.699999999999996</v>
      </c>
      <c r="P172" s="103">
        <v>54.143000000000001</v>
      </c>
      <c r="Q172" s="103">
        <v>14.107694869999998</v>
      </c>
      <c r="R172" s="103">
        <v>17.515324389999996</v>
      </c>
      <c r="S172" s="103">
        <v>26.182687630000004</v>
      </c>
      <c r="T172" s="103">
        <v>23.265153620000003</v>
      </c>
      <c r="U172" s="103">
        <v>69.258107920000015</v>
      </c>
      <c r="V172" s="103">
        <v>78.646458820000021</v>
      </c>
      <c r="W172" s="103">
        <v>78.053419630000008</v>
      </c>
      <c r="X172" s="144">
        <v>88.160412150000013</v>
      </c>
      <c r="Y172" s="144">
        <v>99.153793470000011</v>
      </c>
      <c r="Z172" s="144">
        <v>94.721918759999994</v>
      </c>
      <c r="AA172" s="144">
        <v>3997.20227651</v>
      </c>
      <c r="AB172" s="144">
        <v>41.966435559999994</v>
      </c>
      <c r="AC172" s="177">
        <v>70.656920290000016</v>
      </c>
      <c r="AD172" s="26">
        <v>23620</v>
      </c>
      <c r="AE172" s="36" t="s">
        <v>11</v>
      </c>
    </row>
    <row r="173" spans="1:31" hidden="1" outlineLevel="1" x14ac:dyDescent="0.3">
      <c r="A173" s="35" t="s">
        <v>63</v>
      </c>
      <c r="B173" s="98">
        <v>0</v>
      </c>
      <c r="C173" s="99">
        <v>0</v>
      </c>
      <c r="D173" s="99">
        <v>0</v>
      </c>
      <c r="E173" s="99">
        <v>0</v>
      </c>
      <c r="F173" s="99">
        <v>0</v>
      </c>
      <c r="G173" s="99">
        <v>0</v>
      </c>
      <c r="H173" s="99">
        <v>0</v>
      </c>
      <c r="I173" s="99">
        <v>0</v>
      </c>
      <c r="J173" s="99">
        <v>0</v>
      </c>
      <c r="K173" s="99">
        <v>40.465000000000003</v>
      </c>
      <c r="L173" s="99">
        <v>170.20099999999999</v>
      </c>
      <c r="M173" s="99">
        <v>116.77800000000001</v>
      </c>
      <c r="N173" s="99">
        <v>0</v>
      </c>
      <c r="O173" s="99">
        <v>37.078000000000003</v>
      </c>
      <c r="P173" s="99">
        <v>82.1845</v>
      </c>
      <c r="Q173" s="99">
        <v>43.709943459999998</v>
      </c>
      <c r="R173" s="99">
        <v>57.782031939999996</v>
      </c>
      <c r="S173" s="99">
        <v>57.521143530000003</v>
      </c>
      <c r="T173" s="99">
        <v>57.984679940000007</v>
      </c>
      <c r="U173" s="99">
        <v>109.75800652</v>
      </c>
      <c r="V173" s="99">
        <v>130.21351066</v>
      </c>
      <c r="W173" s="99">
        <v>156.37221335999999</v>
      </c>
      <c r="X173" s="142">
        <v>173.22154084999997</v>
      </c>
      <c r="Y173" s="142">
        <v>177.62013121000001</v>
      </c>
      <c r="Z173" s="142">
        <v>161.03795020999999</v>
      </c>
      <c r="AA173" s="142">
        <v>4045.0194730799999</v>
      </c>
      <c r="AB173" s="142">
        <v>137.49520416999999</v>
      </c>
      <c r="AC173" s="175">
        <v>128.02143902</v>
      </c>
      <c r="AD173" s="26">
        <v>23621</v>
      </c>
      <c r="AE173" s="35" t="s">
        <v>63</v>
      </c>
    </row>
    <row r="174" spans="1:31" hidden="1" outlineLevel="1" x14ac:dyDescent="0.3">
      <c r="A174" s="35" t="s">
        <v>64</v>
      </c>
      <c r="B174" s="98">
        <v>0</v>
      </c>
      <c r="C174" s="99">
        <v>0</v>
      </c>
      <c r="D174" s="99">
        <v>0</v>
      </c>
      <c r="E174" s="99">
        <v>0</v>
      </c>
      <c r="F174" s="99">
        <v>0</v>
      </c>
      <c r="G174" s="99">
        <v>0</v>
      </c>
      <c r="H174" s="99">
        <v>0</v>
      </c>
      <c r="I174" s="99">
        <v>0</v>
      </c>
      <c r="J174" s="99">
        <v>0</v>
      </c>
      <c r="K174" s="99">
        <v>372.40000000000003</v>
      </c>
      <c r="L174" s="99">
        <v>118.71700000000001</v>
      </c>
      <c r="M174" s="99">
        <v>51.924000000000007</v>
      </c>
      <c r="N174" s="99">
        <v>0</v>
      </c>
      <c r="O174" s="99">
        <v>72.778000000000006</v>
      </c>
      <c r="P174" s="99">
        <v>28.041500000000006</v>
      </c>
      <c r="Q174" s="99">
        <v>29.602248589999999</v>
      </c>
      <c r="R174" s="99">
        <v>40.26670755</v>
      </c>
      <c r="S174" s="99">
        <v>31.338455900000003</v>
      </c>
      <c r="T174" s="99">
        <v>34.71952632</v>
      </c>
      <c r="U174" s="99">
        <v>40.499898600000002</v>
      </c>
      <c r="V174" s="99">
        <v>51.567051839999991</v>
      </c>
      <c r="W174" s="99">
        <v>78.318793729999996</v>
      </c>
      <c r="X174" s="142">
        <v>85.061128699999998</v>
      </c>
      <c r="Y174" s="142">
        <v>78.466337739999986</v>
      </c>
      <c r="Z174" s="142">
        <v>66.316031449999997</v>
      </c>
      <c r="AA174" s="142">
        <v>47.81719657</v>
      </c>
      <c r="AB174" s="142">
        <v>95.52876861</v>
      </c>
      <c r="AC174" s="175">
        <v>57.36451873</v>
      </c>
      <c r="AD174" s="26">
        <v>23622</v>
      </c>
      <c r="AE174" s="35" t="s">
        <v>64</v>
      </c>
    </row>
    <row r="175" spans="1:31" hidden="1" outlineLevel="1" x14ac:dyDescent="0.3">
      <c r="A175" s="41"/>
      <c r="B175" s="98"/>
      <c r="C175" s="99"/>
      <c r="D175" s="99"/>
      <c r="E175" s="99"/>
      <c r="F175" s="99"/>
      <c r="G175" s="99"/>
      <c r="H175" s="99"/>
      <c r="I175" s="99"/>
      <c r="J175" s="99"/>
      <c r="K175" s="99"/>
      <c r="L175" s="99"/>
      <c r="M175" s="99"/>
      <c r="N175" s="99"/>
      <c r="O175" s="99"/>
      <c r="P175" s="99"/>
      <c r="Q175" s="99"/>
      <c r="R175" s="99"/>
      <c r="S175" s="99"/>
      <c r="T175" s="99"/>
      <c r="U175" s="99"/>
      <c r="V175" s="99"/>
      <c r="W175" s="99"/>
      <c r="X175" s="142"/>
      <c r="Y175" s="142"/>
      <c r="Z175" s="142"/>
      <c r="AA175" s="142"/>
      <c r="AB175" s="142"/>
      <c r="AC175" s="175"/>
      <c r="AD175" s="27"/>
      <c r="AE175" s="41"/>
    </row>
    <row r="176" spans="1:31" collapsed="1" x14ac:dyDescent="0.3">
      <c r="A176" s="34" t="s">
        <v>10</v>
      </c>
      <c r="B176" s="96">
        <v>-16487.249311715001</v>
      </c>
      <c r="C176" s="97">
        <v>-25596.328913515001</v>
      </c>
      <c r="D176" s="97">
        <v>-32502.922011319897</v>
      </c>
      <c r="E176" s="97">
        <v>-36842.398709379901</v>
      </c>
      <c r="F176" s="97">
        <v>-24558.07504691093</v>
      </c>
      <c r="G176" s="97">
        <v>-20424.422773695478</v>
      </c>
      <c r="H176" s="97">
        <v>-23010.139280375959</v>
      </c>
      <c r="I176" s="97">
        <v>-6893.3475562075964</v>
      </c>
      <c r="J176" s="97">
        <v>4360.9965636084235</v>
      </c>
      <c r="K176" s="97">
        <v>11153.288499953487</v>
      </c>
      <c r="L176" s="97">
        <v>15204.31458792766</v>
      </c>
      <c r="M176" s="97">
        <v>15429.690200198196</v>
      </c>
      <c r="N176" s="97">
        <v>681.90923763247974</v>
      </c>
      <c r="O176" s="97">
        <v>-24139.910814638301</v>
      </c>
      <c r="P176" s="97">
        <v>-23454.391003101264</v>
      </c>
      <c r="Q176" s="97">
        <v>-78059.967969849997</v>
      </c>
      <c r="R176" s="97">
        <v>-88988.772857295</v>
      </c>
      <c r="S176" s="97">
        <v>-93929.695159509996</v>
      </c>
      <c r="T176" s="97">
        <v>-89601.938961310021</v>
      </c>
      <c r="U176" s="97">
        <v>-108932.08571338499</v>
      </c>
      <c r="V176" s="97">
        <v>-65429.524745745002</v>
      </c>
      <c r="W176" s="97">
        <v>-22191.680802709994</v>
      </c>
      <c r="X176" s="141">
        <v>-20406.385909210003</v>
      </c>
      <c r="Y176" s="141">
        <v>-55783.716230145001</v>
      </c>
      <c r="Z176" s="141">
        <v>-67347.20643492497</v>
      </c>
      <c r="AA176" s="141">
        <v>-16260.263275065003</v>
      </c>
      <c r="AB176" s="141">
        <v>-50167.884370850014</v>
      </c>
      <c r="AC176" s="174">
        <v>-58279.563265260003</v>
      </c>
      <c r="AD176" s="26">
        <v>23623</v>
      </c>
      <c r="AE176" s="34" t="s">
        <v>10</v>
      </c>
    </row>
    <row r="177" spans="1:31" outlineLevel="1" x14ac:dyDescent="0.3">
      <c r="A177" s="41" t="s">
        <v>0</v>
      </c>
      <c r="B177" s="100"/>
      <c r="C177" s="101"/>
      <c r="D177" s="101"/>
      <c r="E177" s="101"/>
      <c r="F177" s="101"/>
      <c r="G177" s="101"/>
      <c r="H177" s="101"/>
      <c r="I177" s="101"/>
      <c r="J177" s="101"/>
      <c r="K177" s="101"/>
      <c r="L177" s="101"/>
      <c r="M177" s="101"/>
      <c r="N177" s="101"/>
      <c r="O177" s="101"/>
      <c r="P177" s="101"/>
      <c r="Q177" s="101"/>
      <c r="R177" s="101"/>
      <c r="S177" s="101"/>
      <c r="T177" s="101"/>
      <c r="U177" s="101"/>
      <c r="V177" s="101"/>
      <c r="W177" s="101"/>
      <c r="X177" s="143"/>
      <c r="Y177" s="143"/>
      <c r="Z177" s="143"/>
      <c r="AA177" s="143"/>
      <c r="AB177" s="143"/>
      <c r="AC177" s="176"/>
      <c r="AD177" s="27"/>
      <c r="AE177" s="41" t="s">
        <v>0</v>
      </c>
    </row>
    <row r="178" spans="1:31" outlineLevel="1" x14ac:dyDescent="0.3">
      <c r="A178" s="42" t="s">
        <v>9</v>
      </c>
      <c r="B178" s="102">
        <v>-3309.4840000000004</v>
      </c>
      <c r="C178" s="103">
        <v>-11260.750999999998</v>
      </c>
      <c r="D178" s="103">
        <v>-17877.370310646798</v>
      </c>
      <c r="E178" s="103">
        <v>-26001.59691642</v>
      </c>
      <c r="F178" s="103">
        <v>-26888.017614990233</v>
      </c>
      <c r="G178" s="103">
        <v>-30497.65269975</v>
      </c>
      <c r="H178" s="103">
        <v>-24714.939372250999</v>
      </c>
      <c r="I178" s="103">
        <v>-14108.096193114037</v>
      </c>
      <c r="J178" s="103">
        <v>-9894.2246709900974</v>
      </c>
      <c r="K178" s="103">
        <v>-8338.8964597533504</v>
      </c>
      <c r="L178" s="103">
        <v>-12549.590734978996</v>
      </c>
      <c r="M178" s="103">
        <v>9380.2830470622357</v>
      </c>
      <c r="N178" s="103">
        <v>-27518.241273264877</v>
      </c>
      <c r="O178" s="103">
        <v>-24601.090273612495</v>
      </c>
      <c r="P178" s="103">
        <v>-36032.805800000002</v>
      </c>
      <c r="Q178" s="103">
        <v>-55626.921872600004</v>
      </c>
      <c r="R178" s="103">
        <v>-86360.111204539993</v>
      </c>
      <c r="S178" s="103">
        <v>-90485.123670429995</v>
      </c>
      <c r="T178" s="103">
        <v>-59567.525424579995</v>
      </c>
      <c r="U178" s="103">
        <v>-67107.129352100004</v>
      </c>
      <c r="V178" s="103">
        <v>-61604.176364710002</v>
      </c>
      <c r="W178" s="103">
        <v>-59601.145882349992</v>
      </c>
      <c r="X178" s="144">
        <v>-47544.97833998999</v>
      </c>
      <c r="Y178" s="144">
        <v>-76138.154756029995</v>
      </c>
      <c r="Z178" s="144">
        <v>-46354.807251469989</v>
      </c>
      <c r="AA178" s="144">
        <v>-41253.539809010006</v>
      </c>
      <c r="AB178" s="144">
        <v>-30199.741445430001</v>
      </c>
      <c r="AC178" s="177">
        <v>-60808.030833880002</v>
      </c>
      <c r="AD178" s="26">
        <v>23624</v>
      </c>
      <c r="AE178" s="42" t="s">
        <v>9</v>
      </c>
    </row>
    <row r="179" spans="1:31" outlineLevel="1" x14ac:dyDescent="0.3">
      <c r="A179" s="36" t="s">
        <v>45</v>
      </c>
      <c r="B179" s="102">
        <v>1073.9379999999999</v>
      </c>
      <c r="C179" s="103">
        <v>-469.06399999999979</v>
      </c>
      <c r="D179" s="103">
        <v>1115.5640000000001</v>
      </c>
      <c r="E179" s="103">
        <v>2854.0129999999999</v>
      </c>
      <c r="F179" s="103">
        <v>1497.6580000000001</v>
      </c>
      <c r="G179" s="103">
        <v>2497.0659999999998</v>
      </c>
      <c r="H179" s="103">
        <v>-1489.0930000000001</v>
      </c>
      <c r="I179" s="103">
        <v>2478.5039999999995</v>
      </c>
      <c r="J179" s="103">
        <v>228.78899999999999</v>
      </c>
      <c r="K179" s="103">
        <v>9822.4840000000004</v>
      </c>
      <c r="L179" s="103">
        <v>2910.3908691406245</v>
      </c>
      <c r="M179" s="103">
        <v>28798.368645141603</v>
      </c>
      <c r="N179" s="103">
        <v>17061.25119036865</v>
      </c>
      <c r="O179" s="103">
        <v>26115.312437866211</v>
      </c>
      <c r="P179" s="103">
        <v>-4551.8740999999991</v>
      </c>
      <c r="Q179" s="103">
        <v>26763.010595469997</v>
      </c>
      <c r="R179" s="103">
        <v>16067.11702688</v>
      </c>
      <c r="S179" s="103">
        <v>2083.2646509100005</v>
      </c>
      <c r="T179" s="103">
        <v>15643.503704819999</v>
      </c>
      <c r="U179" s="103">
        <v>20606.853865139998</v>
      </c>
      <c r="V179" s="103">
        <v>3133.9771297299994</v>
      </c>
      <c r="W179" s="103">
        <v>14693.48191884</v>
      </c>
      <c r="X179" s="144">
        <v>21340.512975240003</v>
      </c>
      <c r="Y179" s="144">
        <v>2024.5696143200007</v>
      </c>
      <c r="Z179" s="144">
        <v>22819.604501960002</v>
      </c>
      <c r="AA179" s="144">
        <v>-3467.2535015600001</v>
      </c>
      <c r="AB179" s="144">
        <v>16239.330119849994</v>
      </c>
      <c r="AC179" s="177">
        <v>30694.072743659999</v>
      </c>
      <c r="AD179" s="26">
        <v>23625</v>
      </c>
      <c r="AE179" s="36" t="s">
        <v>45</v>
      </c>
    </row>
    <row r="180" spans="1:31" outlineLevel="1" x14ac:dyDescent="0.3">
      <c r="A180" s="35" t="s">
        <v>78</v>
      </c>
      <c r="B180" s="98">
        <v>459.83499999999998</v>
      </c>
      <c r="C180" s="99">
        <v>1572.1529999999998</v>
      </c>
      <c r="D180" s="99">
        <v>198.97700000000003</v>
      </c>
      <c r="E180" s="99">
        <v>171.16400000000002</v>
      </c>
      <c r="F180" s="99">
        <v>678.32999999999993</v>
      </c>
      <c r="G180" s="99">
        <v>1014.804</v>
      </c>
      <c r="H180" s="99">
        <v>4341.6140000000005</v>
      </c>
      <c r="I180" s="99">
        <v>586.64800000000014</v>
      </c>
      <c r="J180" s="99">
        <v>1766.59</v>
      </c>
      <c r="K180" s="99">
        <v>1275.0519999999999</v>
      </c>
      <c r="L180" s="99">
        <v>1368.318</v>
      </c>
      <c r="M180" s="99">
        <v>1343.6125222167968</v>
      </c>
      <c r="N180" s="99">
        <v>14342.376419006348</v>
      </c>
      <c r="O180" s="99">
        <v>9360.5809910888674</v>
      </c>
      <c r="P180" s="99">
        <v>20547.5488</v>
      </c>
      <c r="Q180" s="99">
        <v>17938.969657019999</v>
      </c>
      <c r="R180" s="99">
        <v>21981.229189030004</v>
      </c>
      <c r="S180" s="99">
        <v>11504.523789730001</v>
      </c>
      <c r="T180" s="99">
        <v>11487.40740056</v>
      </c>
      <c r="U180" s="99">
        <v>7417.9281070300003</v>
      </c>
      <c r="V180" s="99">
        <v>13067.096592560001</v>
      </c>
      <c r="W180" s="99">
        <v>9366.7534910499999</v>
      </c>
      <c r="X180" s="142">
        <v>8490.2551760799997</v>
      </c>
      <c r="Y180" s="142">
        <v>21133.000912049996</v>
      </c>
      <c r="Z180" s="142">
        <v>6953.9176544200009</v>
      </c>
      <c r="AA180" s="142">
        <v>21230.229421310003</v>
      </c>
      <c r="AB180" s="142">
        <v>14252.537042239999</v>
      </c>
      <c r="AC180" s="175">
        <v>9651.2252998599997</v>
      </c>
      <c r="AD180" s="26">
        <v>23626</v>
      </c>
      <c r="AE180" s="35" t="s">
        <v>78</v>
      </c>
    </row>
    <row r="181" spans="1:31" outlineLevel="1" x14ac:dyDescent="0.3">
      <c r="A181" s="35" t="s">
        <v>79</v>
      </c>
      <c r="B181" s="98">
        <v>1533.7729999999999</v>
      </c>
      <c r="C181" s="99">
        <v>1103.0889999999999</v>
      </c>
      <c r="D181" s="99">
        <v>1314.5409999999999</v>
      </c>
      <c r="E181" s="99">
        <v>3025.1769999999997</v>
      </c>
      <c r="F181" s="99">
        <v>2175.9879999999998</v>
      </c>
      <c r="G181" s="99">
        <v>3511.87</v>
      </c>
      <c r="H181" s="99">
        <v>2852.5210000000002</v>
      </c>
      <c r="I181" s="99">
        <v>3065.1519999999996</v>
      </c>
      <c r="J181" s="99">
        <v>1995.3790000000001</v>
      </c>
      <c r="K181" s="99">
        <v>11097.536</v>
      </c>
      <c r="L181" s="99">
        <v>4278.7088691406252</v>
      </c>
      <c r="M181" s="99">
        <v>30141.981167358401</v>
      </c>
      <c r="N181" s="99">
        <v>31403.627609374995</v>
      </c>
      <c r="O181" s="99">
        <v>35475.893428955082</v>
      </c>
      <c r="P181" s="99">
        <v>15995.674700000001</v>
      </c>
      <c r="Q181" s="99">
        <v>44701.980252489993</v>
      </c>
      <c r="R181" s="99">
        <v>38048.346215910002</v>
      </c>
      <c r="S181" s="99">
        <v>13587.788440639999</v>
      </c>
      <c r="T181" s="99">
        <v>27130.911105380001</v>
      </c>
      <c r="U181" s="99">
        <v>28024.78197217</v>
      </c>
      <c r="V181" s="99">
        <v>16201.073722290002</v>
      </c>
      <c r="W181" s="99">
        <v>24060.235409890003</v>
      </c>
      <c r="X181" s="142">
        <v>29830.76815132</v>
      </c>
      <c r="Y181" s="142">
        <v>23157.570526369997</v>
      </c>
      <c r="Z181" s="142">
        <v>29773.522156379997</v>
      </c>
      <c r="AA181" s="142">
        <v>17762.975919750003</v>
      </c>
      <c r="AB181" s="142">
        <v>30491.867162090006</v>
      </c>
      <c r="AC181" s="175">
        <v>40345.298043520001</v>
      </c>
      <c r="AD181" s="26">
        <v>23627</v>
      </c>
      <c r="AE181" s="35" t="s">
        <v>79</v>
      </c>
    </row>
    <row r="182" spans="1:31" outlineLevel="1" x14ac:dyDescent="0.3">
      <c r="A182" s="36" t="s">
        <v>83</v>
      </c>
      <c r="B182" s="102">
        <v>1095.6379999999999</v>
      </c>
      <c r="C182" s="103">
        <v>-469.06399999999979</v>
      </c>
      <c r="D182" s="103">
        <v>1115.5640000000001</v>
      </c>
      <c r="E182" s="103">
        <v>2854.0129999999999</v>
      </c>
      <c r="F182" s="103">
        <v>1110.105</v>
      </c>
      <c r="G182" s="103">
        <v>1754.5519999999999</v>
      </c>
      <c r="H182" s="103">
        <v>-1752.3090000000002</v>
      </c>
      <c r="I182" s="103">
        <v>2401.598</v>
      </c>
      <c r="J182" s="103">
        <v>62.099999999999866</v>
      </c>
      <c r="K182" s="103">
        <v>6640.192</v>
      </c>
      <c r="L182" s="103">
        <v>2694.5519999999997</v>
      </c>
      <c r="M182" s="103">
        <v>23413.471000000001</v>
      </c>
      <c r="N182" s="103">
        <v>10091.322411499023</v>
      </c>
      <c r="O182" s="103">
        <v>13859.086468750002</v>
      </c>
      <c r="P182" s="103">
        <v>4545.2608</v>
      </c>
      <c r="Q182" s="103">
        <v>36537.174369820001</v>
      </c>
      <c r="R182" s="103">
        <v>31087.474417110003</v>
      </c>
      <c r="S182" s="103">
        <v>1618.3727047</v>
      </c>
      <c r="T182" s="103">
        <v>17002.005191410004</v>
      </c>
      <c r="U182" s="103">
        <v>19895.205353329995</v>
      </c>
      <c r="V182" s="103">
        <v>3973.0466787200003</v>
      </c>
      <c r="W182" s="103">
        <v>14918.771835910002</v>
      </c>
      <c r="X182" s="144">
        <v>21226.72953697</v>
      </c>
      <c r="Y182" s="144">
        <v>-2266.8203654399981</v>
      </c>
      <c r="Z182" s="144">
        <v>20790.065147320001</v>
      </c>
      <c r="AA182" s="144">
        <v>-4797.7368689999985</v>
      </c>
      <c r="AB182" s="144">
        <v>16421.190284550001</v>
      </c>
      <c r="AC182" s="177">
        <v>29554.645283729995</v>
      </c>
      <c r="AD182" s="26">
        <v>23628</v>
      </c>
      <c r="AE182" s="36" t="s">
        <v>83</v>
      </c>
    </row>
    <row r="183" spans="1:31" outlineLevel="1" x14ac:dyDescent="0.3">
      <c r="A183" s="35" t="s">
        <v>80</v>
      </c>
      <c r="B183" s="98">
        <v>438.13499999999999</v>
      </c>
      <c r="C183" s="99">
        <v>1572.1529999999998</v>
      </c>
      <c r="D183" s="99">
        <v>198.97700000000003</v>
      </c>
      <c r="E183" s="99">
        <v>171.16400000000002</v>
      </c>
      <c r="F183" s="99">
        <v>388.197</v>
      </c>
      <c r="G183" s="99">
        <v>840.19499999999994</v>
      </c>
      <c r="H183" s="99">
        <v>4235.7729999999992</v>
      </c>
      <c r="I183" s="99">
        <v>416.76099999999997</v>
      </c>
      <c r="J183" s="99">
        <v>1644.549</v>
      </c>
      <c r="K183" s="99">
        <v>1155.729</v>
      </c>
      <c r="L183" s="99">
        <v>1179.953</v>
      </c>
      <c r="M183" s="99">
        <v>1002.359</v>
      </c>
      <c r="N183" s="99">
        <v>2043.7955885009769</v>
      </c>
      <c r="O183" s="99">
        <v>4168.8295312499995</v>
      </c>
      <c r="P183" s="99">
        <v>3917.0724</v>
      </c>
      <c r="Q183" s="99">
        <v>3451.1062867400001</v>
      </c>
      <c r="R183" s="99">
        <v>3932.2342625099996</v>
      </c>
      <c r="S183" s="99">
        <v>9815.5995950600009</v>
      </c>
      <c r="T183" s="99">
        <v>6890.6755677599986</v>
      </c>
      <c r="U183" s="99">
        <v>4869.0799111899996</v>
      </c>
      <c r="V183" s="99">
        <v>11055.973405660001</v>
      </c>
      <c r="W183" s="99">
        <v>7854.1672315799997</v>
      </c>
      <c r="X183" s="142">
        <v>7390.0425326900004</v>
      </c>
      <c r="Y183" s="142">
        <v>19784.151186480001</v>
      </c>
      <c r="Z183" s="142">
        <v>4502.8550917400007</v>
      </c>
      <c r="AA183" s="142">
        <v>20209.422042319995</v>
      </c>
      <c r="AB183" s="142">
        <v>12286.692817349998</v>
      </c>
      <c r="AC183" s="175">
        <v>7775.3316055999985</v>
      </c>
      <c r="AD183" s="26">
        <v>23629</v>
      </c>
      <c r="AE183" s="35" t="s">
        <v>80</v>
      </c>
    </row>
    <row r="184" spans="1:31" outlineLevel="1" x14ac:dyDescent="0.3">
      <c r="A184" s="35" t="s">
        <v>81</v>
      </c>
      <c r="B184" s="98">
        <v>1533.7729999999999</v>
      </c>
      <c r="C184" s="99">
        <v>1103.0889999999999</v>
      </c>
      <c r="D184" s="99">
        <v>1314.5409999999999</v>
      </c>
      <c r="E184" s="99">
        <v>3025.1769999999997</v>
      </c>
      <c r="F184" s="99">
        <v>1498.3020000000001</v>
      </c>
      <c r="G184" s="99">
        <v>2594.7469999999998</v>
      </c>
      <c r="H184" s="99">
        <v>2483.4639999999999</v>
      </c>
      <c r="I184" s="99">
        <v>2818.3589999999999</v>
      </c>
      <c r="J184" s="99">
        <v>1706.6490000000001</v>
      </c>
      <c r="K184" s="99">
        <v>7795.9209999999994</v>
      </c>
      <c r="L184" s="99">
        <v>3874.5050000000006</v>
      </c>
      <c r="M184" s="99">
        <v>24415.83</v>
      </c>
      <c r="N184" s="99">
        <v>12135.117999999999</v>
      </c>
      <c r="O184" s="99">
        <v>18027.916000000005</v>
      </c>
      <c r="P184" s="99">
        <v>8462.3331999999991</v>
      </c>
      <c r="Q184" s="99">
        <v>39988.280656560004</v>
      </c>
      <c r="R184" s="99">
        <v>35019.708679620002</v>
      </c>
      <c r="S184" s="99">
        <v>11433.97229976</v>
      </c>
      <c r="T184" s="99">
        <v>23892.680759169998</v>
      </c>
      <c r="U184" s="99">
        <v>24764.285264520004</v>
      </c>
      <c r="V184" s="99">
        <v>15029.020084379999</v>
      </c>
      <c r="W184" s="99">
        <v>22772.939067490002</v>
      </c>
      <c r="X184" s="142">
        <v>28616.772069660001</v>
      </c>
      <c r="Y184" s="142">
        <v>17517.330821039999</v>
      </c>
      <c r="Z184" s="142">
        <v>25292.920239059997</v>
      </c>
      <c r="AA184" s="142">
        <v>15411.685173320002</v>
      </c>
      <c r="AB184" s="142">
        <v>28707.883101899999</v>
      </c>
      <c r="AC184" s="175">
        <v>37329.976889329999</v>
      </c>
      <c r="AD184" s="26">
        <v>23630</v>
      </c>
      <c r="AE184" s="35" t="s">
        <v>81</v>
      </c>
    </row>
    <row r="185" spans="1:31" outlineLevel="1" x14ac:dyDescent="0.3">
      <c r="A185" s="36" t="s">
        <v>209</v>
      </c>
      <c r="B185" s="102">
        <v>1095.6379999999999</v>
      </c>
      <c r="C185" s="103">
        <v>-469.06399999999979</v>
      </c>
      <c r="D185" s="103">
        <v>1115.5640000000001</v>
      </c>
      <c r="E185" s="103">
        <v>2854.0129999999999</v>
      </c>
      <c r="F185" s="103">
        <v>1110.105</v>
      </c>
      <c r="G185" s="103">
        <v>1754.5519999999999</v>
      </c>
      <c r="H185" s="103">
        <v>-1752.3090000000002</v>
      </c>
      <c r="I185" s="103">
        <v>2401.598</v>
      </c>
      <c r="J185" s="103">
        <v>62.099999999999866</v>
      </c>
      <c r="K185" s="103">
        <v>6640.192</v>
      </c>
      <c r="L185" s="103">
        <v>2694.5519999999997</v>
      </c>
      <c r="M185" s="103">
        <v>23413.471000000001</v>
      </c>
      <c r="N185" s="103">
        <v>10091.322411499023</v>
      </c>
      <c r="O185" s="103">
        <v>13859.086468750002</v>
      </c>
      <c r="P185" s="103">
        <v>4545.2608</v>
      </c>
      <c r="Q185" s="103">
        <v>26830.998579229999</v>
      </c>
      <c r="R185" s="103">
        <v>19544.370500010002</v>
      </c>
      <c r="S185" s="103">
        <v>3903.5244030899994</v>
      </c>
      <c r="T185" s="103">
        <v>11317.56078045</v>
      </c>
      <c r="U185" s="103">
        <v>19021.660904599998</v>
      </c>
      <c r="V185" s="103">
        <v>9392.1381908200001</v>
      </c>
      <c r="W185" s="103">
        <v>10059.30661566</v>
      </c>
      <c r="X185" s="144">
        <v>5636.3529509199998</v>
      </c>
      <c r="Y185" s="144">
        <v>-4989.4699246599976</v>
      </c>
      <c r="Z185" s="144">
        <v>9727.0119590199993</v>
      </c>
      <c r="AA185" s="144">
        <v>-6174.4785442000011</v>
      </c>
      <c r="AB185" s="144">
        <v>-1480.1818224299996</v>
      </c>
      <c r="AC185" s="177">
        <v>6795.1987655100002</v>
      </c>
      <c r="AD185" s="26">
        <v>23631</v>
      </c>
      <c r="AE185" s="36" t="s">
        <v>209</v>
      </c>
    </row>
    <row r="186" spans="1:31" outlineLevel="1" x14ac:dyDescent="0.3">
      <c r="A186" s="36" t="s">
        <v>210</v>
      </c>
      <c r="B186" s="102" t="s">
        <v>208</v>
      </c>
      <c r="C186" s="103" t="s">
        <v>208</v>
      </c>
      <c r="D186" s="103" t="s">
        <v>208</v>
      </c>
      <c r="E186" s="103" t="s">
        <v>208</v>
      </c>
      <c r="F186" s="103" t="s">
        <v>208</v>
      </c>
      <c r="G186" s="103" t="s">
        <v>208</v>
      </c>
      <c r="H186" s="103" t="s">
        <v>208</v>
      </c>
      <c r="I186" s="103" t="s">
        <v>208</v>
      </c>
      <c r="J186" s="103" t="s">
        <v>208</v>
      </c>
      <c r="K186" s="103" t="s">
        <v>208</v>
      </c>
      <c r="L186" s="103" t="s">
        <v>208</v>
      </c>
      <c r="M186" s="103" t="s">
        <v>208</v>
      </c>
      <c r="N186" s="103" t="s">
        <v>208</v>
      </c>
      <c r="O186" s="103" t="s">
        <v>208</v>
      </c>
      <c r="P186" s="103" t="s">
        <v>208</v>
      </c>
      <c r="Q186" s="103">
        <v>9706.1757905899995</v>
      </c>
      <c r="R186" s="103">
        <v>11543.103917099999</v>
      </c>
      <c r="S186" s="103">
        <v>-2285.1516983899996</v>
      </c>
      <c r="T186" s="103">
        <v>5684.4444109599999</v>
      </c>
      <c r="U186" s="103">
        <v>873.54444873</v>
      </c>
      <c r="V186" s="103">
        <v>-5419.0915121000007</v>
      </c>
      <c r="W186" s="103">
        <v>4859.4652202500001</v>
      </c>
      <c r="X186" s="144">
        <v>15590.376586049999</v>
      </c>
      <c r="Y186" s="144">
        <v>2722.6495592200004</v>
      </c>
      <c r="Z186" s="144">
        <v>11063.053188300002</v>
      </c>
      <c r="AA186" s="144">
        <v>1376.7416752000011</v>
      </c>
      <c r="AB186" s="144">
        <v>17901.372106980001</v>
      </c>
      <c r="AC186" s="177">
        <v>22759.446518219997</v>
      </c>
      <c r="AD186" s="26">
        <v>23632</v>
      </c>
      <c r="AE186" s="36" t="s">
        <v>210</v>
      </c>
    </row>
    <row r="187" spans="1:31" outlineLevel="1" x14ac:dyDescent="0.3">
      <c r="A187" s="36" t="s">
        <v>84</v>
      </c>
      <c r="B187" s="102">
        <v>-21.7</v>
      </c>
      <c r="C187" s="103">
        <v>0</v>
      </c>
      <c r="D187" s="103">
        <v>0</v>
      </c>
      <c r="E187" s="103">
        <v>0</v>
      </c>
      <c r="F187" s="103">
        <v>387.553</v>
      </c>
      <c r="G187" s="103">
        <v>742.5139999999999</v>
      </c>
      <c r="H187" s="103">
        <v>263.21599999999995</v>
      </c>
      <c r="I187" s="103">
        <v>76.905999999999992</v>
      </c>
      <c r="J187" s="103">
        <v>166.68900000000002</v>
      </c>
      <c r="K187" s="103">
        <v>3182.2919999999999</v>
      </c>
      <c r="L187" s="103">
        <v>215.83886914062504</v>
      </c>
      <c r="M187" s="103">
        <v>5384.897645141602</v>
      </c>
      <c r="N187" s="103">
        <v>6969.9287788696256</v>
      </c>
      <c r="O187" s="103">
        <v>12256.225969116214</v>
      </c>
      <c r="P187" s="103">
        <v>-9097.1348999999991</v>
      </c>
      <c r="Q187" s="103">
        <v>-9774.1637743499996</v>
      </c>
      <c r="R187" s="103">
        <v>-15020.357390230001</v>
      </c>
      <c r="S187" s="103">
        <v>464.89194621000001</v>
      </c>
      <c r="T187" s="103">
        <v>-1358.5014865899996</v>
      </c>
      <c r="U187" s="103">
        <v>711.64851180999995</v>
      </c>
      <c r="V187" s="103">
        <v>-839.06954899000027</v>
      </c>
      <c r="W187" s="103">
        <v>-225.28991707000006</v>
      </c>
      <c r="X187" s="144">
        <v>113.78343827000006</v>
      </c>
      <c r="Y187" s="144">
        <v>4291.3899797599997</v>
      </c>
      <c r="Z187" s="144">
        <v>2029.5393546400001</v>
      </c>
      <c r="AA187" s="144">
        <v>1330.4833674399999</v>
      </c>
      <c r="AB187" s="144">
        <v>-181.86016469999993</v>
      </c>
      <c r="AC187" s="177">
        <v>1139.4274599299999</v>
      </c>
      <c r="AD187" s="26">
        <v>23633</v>
      </c>
      <c r="AE187" s="36" t="s">
        <v>84</v>
      </c>
    </row>
    <row r="188" spans="1:31" outlineLevel="1" x14ac:dyDescent="0.3">
      <c r="A188" s="35" t="s">
        <v>160</v>
      </c>
      <c r="B188" s="98">
        <v>21.7</v>
      </c>
      <c r="C188" s="99">
        <v>0</v>
      </c>
      <c r="D188" s="99">
        <v>0</v>
      </c>
      <c r="E188" s="99">
        <v>0</v>
      </c>
      <c r="F188" s="99">
        <v>290.13299999999998</v>
      </c>
      <c r="G188" s="99">
        <v>174.60899999999998</v>
      </c>
      <c r="H188" s="99">
        <v>105.84100000000001</v>
      </c>
      <c r="I188" s="99">
        <v>169.88700000000003</v>
      </c>
      <c r="J188" s="99">
        <v>122.04099999999998</v>
      </c>
      <c r="K188" s="99">
        <v>119.32300000000001</v>
      </c>
      <c r="L188" s="99">
        <v>188.36499999999998</v>
      </c>
      <c r="M188" s="99">
        <v>341.2535222167968</v>
      </c>
      <c r="N188" s="99">
        <v>12298.580830505371</v>
      </c>
      <c r="O188" s="99">
        <v>5191.751459838868</v>
      </c>
      <c r="P188" s="99">
        <v>16630.4764</v>
      </c>
      <c r="Q188" s="99">
        <v>14487.863370280002</v>
      </c>
      <c r="R188" s="99">
        <v>18048.994926519998</v>
      </c>
      <c r="S188" s="99">
        <v>1688.9241946700001</v>
      </c>
      <c r="T188" s="99">
        <v>4596.7318327999983</v>
      </c>
      <c r="U188" s="99">
        <v>2548.8481958399998</v>
      </c>
      <c r="V188" s="99">
        <v>2011.1231868999998</v>
      </c>
      <c r="W188" s="99">
        <v>1512.5862594699997</v>
      </c>
      <c r="X188" s="142">
        <v>1100.21264339</v>
      </c>
      <c r="Y188" s="142">
        <v>1348.8497255699999</v>
      </c>
      <c r="Z188" s="142">
        <v>2451.0625626800006</v>
      </c>
      <c r="AA188" s="142">
        <v>1020.80737899</v>
      </c>
      <c r="AB188" s="142">
        <v>1965.8442248900001</v>
      </c>
      <c r="AC188" s="175">
        <v>1875.8936942600001</v>
      </c>
      <c r="AD188" s="26">
        <v>23634</v>
      </c>
      <c r="AE188" s="35" t="s">
        <v>160</v>
      </c>
    </row>
    <row r="189" spans="1:31" outlineLevel="1" x14ac:dyDescent="0.3">
      <c r="A189" s="35" t="s">
        <v>50</v>
      </c>
      <c r="B189" s="98">
        <v>0</v>
      </c>
      <c r="C189" s="99">
        <v>0</v>
      </c>
      <c r="D189" s="99">
        <v>0</v>
      </c>
      <c r="E189" s="99">
        <v>0</v>
      </c>
      <c r="F189" s="99">
        <v>677.68600000000015</v>
      </c>
      <c r="G189" s="99">
        <v>917.12299999999993</v>
      </c>
      <c r="H189" s="99">
        <v>369.05699999999996</v>
      </c>
      <c r="I189" s="99">
        <v>246.79299999999998</v>
      </c>
      <c r="J189" s="99">
        <v>288.72999999999996</v>
      </c>
      <c r="K189" s="99">
        <v>3301.6149999999998</v>
      </c>
      <c r="L189" s="99">
        <v>404.20386914062499</v>
      </c>
      <c r="M189" s="99">
        <v>5726.1511673583982</v>
      </c>
      <c r="N189" s="99">
        <v>19268.509609374996</v>
      </c>
      <c r="O189" s="99">
        <v>17447.977428955081</v>
      </c>
      <c r="P189" s="99">
        <v>7533.3414999999995</v>
      </c>
      <c r="Q189" s="99">
        <v>4713.6995959299993</v>
      </c>
      <c r="R189" s="99">
        <v>3028.6375362899998</v>
      </c>
      <c r="S189" s="99">
        <v>2153.8161408800001</v>
      </c>
      <c r="T189" s="99">
        <v>3238.2303462100003</v>
      </c>
      <c r="U189" s="99">
        <v>3260.4967076500002</v>
      </c>
      <c r="V189" s="99">
        <v>1172.0536379099999</v>
      </c>
      <c r="W189" s="99">
        <v>1287.2963424000002</v>
      </c>
      <c r="X189" s="142">
        <v>1213.9960816599998</v>
      </c>
      <c r="Y189" s="142">
        <v>5640.2397053300001</v>
      </c>
      <c r="Z189" s="142">
        <v>4480.6019173200002</v>
      </c>
      <c r="AA189" s="142">
        <v>2351.2907464300001</v>
      </c>
      <c r="AB189" s="142">
        <v>1783.98406019</v>
      </c>
      <c r="AC189" s="175">
        <v>3015.32115419</v>
      </c>
      <c r="AD189" s="26">
        <v>23635</v>
      </c>
      <c r="AE189" s="35" t="s">
        <v>50</v>
      </c>
    </row>
    <row r="190" spans="1:31" outlineLevel="1" x14ac:dyDescent="0.3">
      <c r="A190" s="36" t="s">
        <v>104</v>
      </c>
      <c r="B190" s="102">
        <v>0</v>
      </c>
      <c r="C190" s="103">
        <v>0</v>
      </c>
      <c r="D190" s="103">
        <v>0</v>
      </c>
      <c r="E190" s="103">
        <v>0</v>
      </c>
      <c r="F190" s="103">
        <v>384.84900000000005</v>
      </c>
      <c r="G190" s="103">
        <v>546.81700000000001</v>
      </c>
      <c r="H190" s="103">
        <v>267.53700000000003</v>
      </c>
      <c r="I190" s="103">
        <v>78.514999999999986</v>
      </c>
      <c r="J190" s="103">
        <v>187.214</v>
      </c>
      <c r="K190" s="103">
        <v>3169.8479999999995</v>
      </c>
      <c r="L190" s="103">
        <v>-102.96</v>
      </c>
      <c r="M190" s="103">
        <v>4772.9960000000001</v>
      </c>
      <c r="N190" s="103">
        <v>5823.0566098632771</v>
      </c>
      <c r="O190" s="103">
        <v>12349.053958984381</v>
      </c>
      <c r="P190" s="103">
        <v>-10119.2068</v>
      </c>
      <c r="Q190" s="103">
        <v>-9694.8653831600022</v>
      </c>
      <c r="R190" s="103">
        <v>-13781.260878239998</v>
      </c>
      <c r="S190" s="103">
        <v>89.98774066999998</v>
      </c>
      <c r="T190" s="103">
        <v>-1244.6061535999997</v>
      </c>
      <c r="U190" s="103">
        <v>1150.2365185399999</v>
      </c>
      <c r="V190" s="103">
        <v>-250.72402546999996</v>
      </c>
      <c r="W190" s="103">
        <v>-444.84422651000006</v>
      </c>
      <c r="X190" s="144">
        <v>218.11878363000005</v>
      </c>
      <c r="Y190" s="144">
        <v>3426.9979739899995</v>
      </c>
      <c r="Z190" s="144">
        <v>1784.0964149400002</v>
      </c>
      <c r="AA190" s="144">
        <v>522.03991523999991</v>
      </c>
      <c r="AB190" s="144">
        <v>64.103611470000004</v>
      </c>
      <c r="AC190" s="177">
        <v>161.75243284999999</v>
      </c>
      <c r="AD190" s="26">
        <v>23636</v>
      </c>
      <c r="AE190" s="36" t="s">
        <v>104</v>
      </c>
    </row>
    <row r="191" spans="1:31" outlineLevel="1" x14ac:dyDescent="0.3">
      <c r="A191" s="35" t="s">
        <v>105</v>
      </c>
      <c r="B191" s="98">
        <v>0</v>
      </c>
      <c r="C191" s="99">
        <v>0</v>
      </c>
      <c r="D191" s="99">
        <v>0</v>
      </c>
      <c r="E191" s="99">
        <v>0</v>
      </c>
      <c r="F191" s="99">
        <v>253.636</v>
      </c>
      <c r="G191" s="99">
        <v>64.297999999999988</v>
      </c>
      <c r="H191" s="99">
        <v>92.852000000000004</v>
      </c>
      <c r="I191" s="99">
        <v>164.69300000000001</v>
      </c>
      <c r="J191" s="99">
        <v>91.628</v>
      </c>
      <c r="K191" s="99">
        <v>114.54599999999999</v>
      </c>
      <c r="L191" s="99">
        <v>159.72</v>
      </c>
      <c r="M191" s="99">
        <v>120.464</v>
      </c>
      <c r="N191" s="99">
        <v>11603.437790039063</v>
      </c>
      <c r="O191" s="99">
        <v>3150.9745000000003</v>
      </c>
      <c r="P191" s="99">
        <v>15252.187599999997</v>
      </c>
      <c r="Q191" s="99">
        <v>10661.754591460001</v>
      </c>
      <c r="R191" s="99">
        <v>14624.121252739998</v>
      </c>
      <c r="S191" s="99">
        <v>434.77133737999998</v>
      </c>
      <c r="T191" s="99">
        <v>2986.6886221799996</v>
      </c>
      <c r="U191" s="99">
        <v>862.16613813999993</v>
      </c>
      <c r="V191" s="99">
        <v>816.46626358999981</v>
      </c>
      <c r="W191" s="99">
        <v>895.65903458999992</v>
      </c>
      <c r="X191" s="142">
        <v>187.28135628000001</v>
      </c>
      <c r="Y191" s="142">
        <v>418.94272244000007</v>
      </c>
      <c r="Z191" s="142">
        <v>732.39775493000002</v>
      </c>
      <c r="AA191" s="142">
        <v>183.75930502000003</v>
      </c>
      <c r="AB191" s="142">
        <v>131.50699220999999</v>
      </c>
      <c r="AC191" s="175">
        <v>152.30685192999999</v>
      </c>
      <c r="AD191" s="26">
        <v>23637</v>
      </c>
      <c r="AE191" s="35" t="s">
        <v>105</v>
      </c>
    </row>
    <row r="192" spans="1:31" outlineLevel="1" x14ac:dyDescent="0.3">
      <c r="A192" s="35" t="s">
        <v>106</v>
      </c>
      <c r="B192" s="98">
        <v>0</v>
      </c>
      <c r="C192" s="99">
        <v>0</v>
      </c>
      <c r="D192" s="99">
        <v>0</v>
      </c>
      <c r="E192" s="99">
        <v>0</v>
      </c>
      <c r="F192" s="99">
        <v>638.48500000000001</v>
      </c>
      <c r="G192" s="99">
        <v>611.11500000000012</v>
      </c>
      <c r="H192" s="99">
        <v>360.38900000000001</v>
      </c>
      <c r="I192" s="99">
        <v>243.20799999999997</v>
      </c>
      <c r="J192" s="99">
        <v>278.84199999999993</v>
      </c>
      <c r="K192" s="99">
        <v>3284.3939999999998</v>
      </c>
      <c r="L192" s="99">
        <v>56.760000000000005</v>
      </c>
      <c r="M192" s="99">
        <v>4893.46</v>
      </c>
      <c r="N192" s="99">
        <v>17426.494399902338</v>
      </c>
      <c r="O192" s="99">
        <v>15500.028458984376</v>
      </c>
      <c r="P192" s="99">
        <v>5132.9808000000003</v>
      </c>
      <c r="Q192" s="99">
        <v>966.88920829999995</v>
      </c>
      <c r="R192" s="99">
        <v>842.86037449999992</v>
      </c>
      <c r="S192" s="99">
        <v>524.75907805000008</v>
      </c>
      <c r="T192" s="99">
        <v>1742.0824685800001</v>
      </c>
      <c r="U192" s="99">
        <v>2012.4026566800001</v>
      </c>
      <c r="V192" s="99">
        <v>565.74223812000002</v>
      </c>
      <c r="W192" s="99">
        <v>450.81480807999992</v>
      </c>
      <c r="X192" s="142">
        <v>405.40013991000001</v>
      </c>
      <c r="Y192" s="142">
        <v>3845.9406964300001</v>
      </c>
      <c r="Z192" s="142">
        <v>2516.4941698700004</v>
      </c>
      <c r="AA192" s="142">
        <v>705.79922025999986</v>
      </c>
      <c r="AB192" s="142">
        <v>195.61060367999994</v>
      </c>
      <c r="AC192" s="175">
        <v>314.05928477999998</v>
      </c>
      <c r="AD192" s="26">
        <v>23638</v>
      </c>
      <c r="AE192" s="35" t="s">
        <v>106</v>
      </c>
    </row>
    <row r="193" spans="1:31" outlineLevel="1" x14ac:dyDescent="0.3">
      <c r="A193" s="36" t="s">
        <v>107</v>
      </c>
      <c r="B193" s="102">
        <v>-21.7</v>
      </c>
      <c r="C193" s="103">
        <v>0</v>
      </c>
      <c r="D193" s="103">
        <v>0</v>
      </c>
      <c r="E193" s="103">
        <v>0</v>
      </c>
      <c r="F193" s="103">
        <v>2.7040000000000051</v>
      </c>
      <c r="G193" s="103">
        <v>195.697</v>
      </c>
      <c r="H193" s="103">
        <v>-4.3209999999999997</v>
      </c>
      <c r="I193" s="103">
        <v>-1.6090000000000002</v>
      </c>
      <c r="J193" s="103">
        <v>-20.525000000000006</v>
      </c>
      <c r="K193" s="103">
        <v>12.444000000000001</v>
      </c>
      <c r="L193" s="103">
        <v>318.79886914062502</v>
      </c>
      <c r="M193" s="103">
        <v>611.90164514160165</v>
      </c>
      <c r="N193" s="103">
        <v>1146.872169006348</v>
      </c>
      <c r="O193" s="103">
        <v>-92.82798986816384</v>
      </c>
      <c r="P193" s="103">
        <v>1022.0718999999999</v>
      </c>
      <c r="Q193" s="103">
        <v>-79.298391190000473</v>
      </c>
      <c r="R193" s="103">
        <v>-1239.09651199</v>
      </c>
      <c r="S193" s="103">
        <v>374.90420554000002</v>
      </c>
      <c r="T193" s="103">
        <v>-113.89533298999994</v>
      </c>
      <c r="U193" s="103">
        <v>-232.74037087999997</v>
      </c>
      <c r="V193" s="103">
        <v>-396.84415120000011</v>
      </c>
      <c r="W193" s="103">
        <v>110.45338919999999</v>
      </c>
      <c r="X193" s="144">
        <v>79.213896369999986</v>
      </c>
      <c r="Y193" s="144">
        <v>598.82037247000005</v>
      </c>
      <c r="Z193" s="144">
        <v>-503.73995482999999</v>
      </c>
      <c r="AA193" s="144">
        <v>524.18221489000007</v>
      </c>
      <c r="AB193" s="144">
        <v>115.38699453000002</v>
      </c>
      <c r="AC193" s="177">
        <v>1317.1491119699999</v>
      </c>
      <c r="AD193" s="26">
        <v>23639</v>
      </c>
      <c r="AE193" s="36" t="s">
        <v>107</v>
      </c>
    </row>
    <row r="194" spans="1:31" outlineLevel="1" x14ac:dyDescent="0.3">
      <c r="A194" s="35" t="s">
        <v>105</v>
      </c>
      <c r="B194" s="98">
        <v>21.7</v>
      </c>
      <c r="C194" s="99">
        <v>0</v>
      </c>
      <c r="D194" s="99">
        <v>0</v>
      </c>
      <c r="E194" s="99">
        <v>0</v>
      </c>
      <c r="F194" s="99">
        <v>36.497000000000007</v>
      </c>
      <c r="G194" s="99">
        <v>110.31100000000001</v>
      </c>
      <c r="H194" s="99">
        <v>12.989000000000001</v>
      </c>
      <c r="I194" s="99">
        <v>5.1940000000000008</v>
      </c>
      <c r="J194" s="99">
        <v>30.413000000000004</v>
      </c>
      <c r="K194" s="99">
        <v>4.7770000000000001</v>
      </c>
      <c r="L194" s="99">
        <v>28.645</v>
      </c>
      <c r="M194" s="99">
        <v>220.78952221679683</v>
      </c>
      <c r="N194" s="99">
        <v>695.14304046630843</v>
      </c>
      <c r="O194" s="99">
        <v>2040.7769598388677</v>
      </c>
      <c r="P194" s="99">
        <v>1378.2888</v>
      </c>
      <c r="Q194" s="99">
        <v>3826.1087788200002</v>
      </c>
      <c r="R194" s="99">
        <v>3424.87367378</v>
      </c>
      <c r="S194" s="99">
        <v>1254.1528572899999</v>
      </c>
      <c r="T194" s="99">
        <v>1610.0432106200001</v>
      </c>
      <c r="U194" s="99">
        <v>702.31238368000004</v>
      </c>
      <c r="V194" s="99">
        <v>729.72450031000005</v>
      </c>
      <c r="W194" s="99">
        <v>305.35714689999998</v>
      </c>
      <c r="X194" s="142">
        <v>372.35547803000003</v>
      </c>
      <c r="Y194" s="142">
        <v>418.41253045000008</v>
      </c>
      <c r="Z194" s="142">
        <v>1365.4423661900003</v>
      </c>
      <c r="AA194" s="142">
        <v>426.99738979999995</v>
      </c>
      <c r="AB194" s="142">
        <v>534.83584658000007</v>
      </c>
      <c r="AC194" s="175">
        <v>412.27184669000007</v>
      </c>
      <c r="AD194" s="26">
        <v>23640</v>
      </c>
      <c r="AE194" s="35" t="s">
        <v>105</v>
      </c>
    </row>
    <row r="195" spans="1:31" outlineLevel="1" x14ac:dyDescent="0.3">
      <c r="A195" s="35" t="s">
        <v>106</v>
      </c>
      <c r="B195" s="98">
        <v>0</v>
      </c>
      <c r="C195" s="99">
        <v>0</v>
      </c>
      <c r="D195" s="99">
        <v>0</v>
      </c>
      <c r="E195" s="99">
        <v>0</v>
      </c>
      <c r="F195" s="99">
        <v>39.200999999999993</v>
      </c>
      <c r="G195" s="99">
        <v>306.00799999999998</v>
      </c>
      <c r="H195" s="99">
        <v>8.6679999999999993</v>
      </c>
      <c r="I195" s="99">
        <v>3.585</v>
      </c>
      <c r="J195" s="99">
        <v>9.8879999999999999</v>
      </c>
      <c r="K195" s="99">
        <v>17.221000000000004</v>
      </c>
      <c r="L195" s="99">
        <v>347.443869140625</v>
      </c>
      <c r="M195" s="99">
        <v>832.69116735839839</v>
      </c>
      <c r="N195" s="99">
        <v>1842.0152094726564</v>
      </c>
      <c r="O195" s="99">
        <v>1947.9489699707037</v>
      </c>
      <c r="P195" s="99">
        <v>2400.3607000000002</v>
      </c>
      <c r="Q195" s="99">
        <v>3746.8103876299997</v>
      </c>
      <c r="R195" s="99">
        <v>2185.7771617900003</v>
      </c>
      <c r="S195" s="99">
        <v>1629.0570628300002</v>
      </c>
      <c r="T195" s="99">
        <v>1496.14787763</v>
      </c>
      <c r="U195" s="99">
        <v>469.57201279999992</v>
      </c>
      <c r="V195" s="99">
        <v>332.88034911</v>
      </c>
      <c r="W195" s="99">
        <v>415.81053609999998</v>
      </c>
      <c r="X195" s="142">
        <v>451.56937439999996</v>
      </c>
      <c r="Y195" s="142">
        <v>1017.23290292</v>
      </c>
      <c r="Z195" s="142">
        <v>861.70241135999993</v>
      </c>
      <c r="AA195" s="142">
        <v>951.17960468999979</v>
      </c>
      <c r="AB195" s="142">
        <v>650.22284110999999</v>
      </c>
      <c r="AC195" s="175">
        <v>1729.42095866</v>
      </c>
      <c r="AD195" s="26">
        <v>23641</v>
      </c>
      <c r="AE195" s="35" t="s">
        <v>106</v>
      </c>
    </row>
    <row r="196" spans="1:31" outlineLevel="1" x14ac:dyDescent="0.3">
      <c r="A196" s="36" t="s">
        <v>108</v>
      </c>
      <c r="B196" s="102">
        <v>0</v>
      </c>
      <c r="C196" s="103">
        <v>0</v>
      </c>
      <c r="D196" s="103">
        <v>0</v>
      </c>
      <c r="E196" s="103">
        <v>0</v>
      </c>
      <c r="F196" s="103">
        <v>0</v>
      </c>
      <c r="G196" s="103">
        <v>0</v>
      </c>
      <c r="H196" s="103">
        <v>0</v>
      </c>
      <c r="I196" s="103">
        <v>0</v>
      </c>
      <c r="J196" s="103">
        <v>0</v>
      </c>
      <c r="K196" s="103">
        <v>0</v>
      </c>
      <c r="L196" s="103">
        <v>0</v>
      </c>
      <c r="M196" s="103">
        <v>0</v>
      </c>
      <c r="N196" s="103">
        <v>0</v>
      </c>
      <c r="O196" s="103">
        <v>0</v>
      </c>
      <c r="P196" s="103">
        <v>0</v>
      </c>
      <c r="Q196" s="103">
        <v>0</v>
      </c>
      <c r="R196" s="103">
        <v>0</v>
      </c>
      <c r="S196" s="103">
        <v>0</v>
      </c>
      <c r="T196" s="103">
        <v>0</v>
      </c>
      <c r="U196" s="103">
        <v>-205.84763585000002</v>
      </c>
      <c r="V196" s="103">
        <v>-191.50137231999997</v>
      </c>
      <c r="W196" s="103">
        <v>109.10092024000002</v>
      </c>
      <c r="X196" s="144">
        <v>-183.54924172999992</v>
      </c>
      <c r="Y196" s="144">
        <v>265.5716332999998</v>
      </c>
      <c r="Z196" s="144">
        <v>749.18289453</v>
      </c>
      <c r="AA196" s="144">
        <v>284.26123731000001</v>
      </c>
      <c r="AB196" s="144">
        <v>-361.3507707</v>
      </c>
      <c r="AC196" s="177">
        <v>-339.47408489000003</v>
      </c>
      <c r="AD196" s="26">
        <v>23642</v>
      </c>
      <c r="AE196" s="36" t="s">
        <v>108</v>
      </c>
    </row>
    <row r="197" spans="1:31" outlineLevel="1" x14ac:dyDescent="0.3">
      <c r="A197" s="35" t="s">
        <v>105</v>
      </c>
      <c r="B197" s="98">
        <v>0</v>
      </c>
      <c r="C197" s="99">
        <v>0</v>
      </c>
      <c r="D197" s="99">
        <v>0</v>
      </c>
      <c r="E197" s="99">
        <v>0</v>
      </c>
      <c r="F197" s="99">
        <v>0</v>
      </c>
      <c r="G197" s="99">
        <v>0</v>
      </c>
      <c r="H197" s="99">
        <v>0</v>
      </c>
      <c r="I197" s="99">
        <v>0</v>
      </c>
      <c r="J197" s="99">
        <v>0</v>
      </c>
      <c r="K197" s="99">
        <v>0</v>
      </c>
      <c r="L197" s="99">
        <v>0</v>
      </c>
      <c r="M197" s="99">
        <v>0</v>
      </c>
      <c r="N197" s="99">
        <v>0</v>
      </c>
      <c r="O197" s="99">
        <v>0</v>
      </c>
      <c r="P197" s="99">
        <v>0</v>
      </c>
      <c r="Q197" s="99">
        <v>0</v>
      </c>
      <c r="R197" s="99">
        <v>0</v>
      </c>
      <c r="S197" s="99">
        <v>0</v>
      </c>
      <c r="T197" s="99">
        <v>0</v>
      </c>
      <c r="U197" s="99">
        <v>984.36967402000005</v>
      </c>
      <c r="V197" s="99">
        <v>464.93242300000009</v>
      </c>
      <c r="W197" s="99">
        <v>311.57007797999995</v>
      </c>
      <c r="X197" s="142">
        <v>540.57580907999989</v>
      </c>
      <c r="Y197" s="142">
        <v>511.49447268000006</v>
      </c>
      <c r="Z197" s="142">
        <v>353.22244155999999</v>
      </c>
      <c r="AA197" s="142">
        <v>410.05068417000001</v>
      </c>
      <c r="AB197" s="142">
        <v>1299.5013861000002</v>
      </c>
      <c r="AC197" s="175">
        <v>1311.31499564</v>
      </c>
      <c r="AD197" s="26">
        <v>23643</v>
      </c>
      <c r="AE197" s="35" t="s">
        <v>105</v>
      </c>
    </row>
    <row r="198" spans="1:31" outlineLevel="1" x14ac:dyDescent="0.3">
      <c r="A198" s="35" t="s">
        <v>106</v>
      </c>
      <c r="B198" s="98">
        <v>0</v>
      </c>
      <c r="C198" s="99">
        <v>0</v>
      </c>
      <c r="D198" s="99">
        <v>0</v>
      </c>
      <c r="E198" s="99">
        <v>0</v>
      </c>
      <c r="F198" s="99">
        <v>0</v>
      </c>
      <c r="G198" s="99">
        <v>0</v>
      </c>
      <c r="H198" s="99">
        <v>0</v>
      </c>
      <c r="I198" s="99">
        <v>0</v>
      </c>
      <c r="J198" s="99">
        <v>0</v>
      </c>
      <c r="K198" s="99">
        <v>0</v>
      </c>
      <c r="L198" s="99">
        <v>0</v>
      </c>
      <c r="M198" s="99">
        <v>0</v>
      </c>
      <c r="N198" s="99">
        <v>0</v>
      </c>
      <c r="O198" s="99">
        <v>0</v>
      </c>
      <c r="P198" s="99">
        <v>0</v>
      </c>
      <c r="Q198" s="99">
        <v>0</v>
      </c>
      <c r="R198" s="99">
        <v>0</v>
      </c>
      <c r="S198" s="99">
        <v>0</v>
      </c>
      <c r="T198" s="99">
        <v>0</v>
      </c>
      <c r="U198" s="99">
        <v>778.52203817000009</v>
      </c>
      <c r="V198" s="99">
        <v>273.43105068</v>
      </c>
      <c r="W198" s="99">
        <v>420.67099822</v>
      </c>
      <c r="X198" s="142">
        <v>357.02656734999999</v>
      </c>
      <c r="Y198" s="142">
        <v>777.0661059800002</v>
      </c>
      <c r="Z198" s="142">
        <v>1102.40533609</v>
      </c>
      <c r="AA198" s="142">
        <v>694.31192148000002</v>
      </c>
      <c r="AB198" s="142">
        <v>938.15061539999988</v>
      </c>
      <c r="AC198" s="175">
        <v>971.84091075000015</v>
      </c>
      <c r="AD198" s="26">
        <v>23644</v>
      </c>
      <c r="AE198" s="35" t="s">
        <v>106</v>
      </c>
    </row>
    <row r="199" spans="1:31" outlineLevel="1" x14ac:dyDescent="0.3">
      <c r="A199" s="36" t="s">
        <v>46</v>
      </c>
      <c r="B199" s="102">
        <v>4383.4219999999996</v>
      </c>
      <c r="C199" s="103">
        <v>10791.687</v>
      </c>
      <c r="D199" s="103">
        <v>18992.9343106468</v>
      </c>
      <c r="E199" s="103">
        <v>28855.609916419999</v>
      </c>
      <c r="F199" s="103">
        <v>28385.675614990236</v>
      </c>
      <c r="G199" s="103">
        <v>32994.718699750003</v>
      </c>
      <c r="H199" s="103">
        <v>23225.846372250995</v>
      </c>
      <c r="I199" s="103">
        <v>16586.600193114038</v>
      </c>
      <c r="J199" s="103">
        <v>10123.013670990096</v>
      </c>
      <c r="K199" s="103">
        <v>18161.380459753353</v>
      </c>
      <c r="L199" s="103">
        <v>15459.981604119619</v>
      </c>
      <c r="M199" s="103">
        <v>19418.085598079364</v>
      </c>
      <c r="N199" s="103">
        <v>44579.49246363352</v>
      </c>
      <c r="O199" s="103">
        <v>50716.402711478717</v>
      </c>
      <c r="P199" s="103">
        <v>31480.931700000001</v>
      </c>
      <c r="Q199" s="103">
        <v>82389.932468070008</v>
      </c>
      <c r="R199" s="103">
        <v>102427.22823142001</v>
      </c>
      <c r="S199" s="103">
        <v>92568.388321339982</v>
      </c>
      <c r="T199" s="103">
        <v>75211.029129400005</v>
      </c>
      <c r="U199" s="103">
        <v>87713.983217240006</v>
      </c>
      <c r="V199" s="103">
        <v>64738.153494439997</v>
      </c>
      <c r="W199" s="103">
        <v>74294.627801190014</v>
      </c>
      <c r="X199" s="144">
        <v>68885.49131523</v>
      </c>
      <c r="Y199" s="144">
        <v>78162.724370349999</v>
      </c>
      <c r="Z199" s="144">
        <v>69174.411753429988</v>
      </c>
      <c r="AA199" s="144">
        <v>37786.286307450006</v>
      </c>
      <c r="AB199" s="144">
        <v>46439.071565280006</v>
      </c>
      <c r="AC199" s="177">
        <v>91502.103577539994</v>
      </c>
      <c r="AD199" s="26">
        <v>23645</v>
      </c>
      <c r="AE199" s="36" t="s">
        <v>46</v>
      </c>
    </row>
    <row r="200" spans="1:31" outlineLevel="1" x14ac:dyDescent="0.3">
      <c r="A200" s="35" t="s">
        <v>78</v>
      </c>
      <c r="B200" s="98">
        <v>6348.0779999999995</v>
      </c>
      <c r="C200" s="99">
        <v>12033.665000000001</v>
      </c>
      <c r="D200" s="99">
        <v>22081.080310646797</v>
      </c>
      <c r="E200" s="99">
        <v>34982.160916420005</v>
      </c>
      <c r="F200" s="99">
        <v>36289.450000000004</v>
      </c>
      <c r="G200" s="99">
        <v>40228.277999999991</v>
      </c>
      <c r="H200" s="99">
        <v>30781.578563900872</v>
      </c>
      <c r="I200" s="99">
        <v>26458.50501076199</v>
      </c>
      <c r="J200" s="99">
        <v>19208.409118531508</v>
      </c>
      <c r="K200" s="99">
        <v>25812.244837515955</v>
      </c>
      <c r="L200" s="99">
        <v>30208.412769493782</v>
      </c>
      <c r="M200" s="99">
        <v>32184.475411907919</v>
      </c>
      <c r="N200" s="99">
        <v>58387.187819593979</v>
      </c>
      <c r="O200" s="99">
        <v>76109.669768347972</v>
      </c>
      <c r="P200" s="99">
        <v>58213.573799999998</v>
      </c>
      <c r="Q200" s="99">
        <v>112172.48400603002</v>
      </c>
      <c r="R200" s="99">
        <v>137780.89247661</v>
      </c>
      <c r="S200" s="99">
        <v>113261.14482032</v>
      </c>
      <c r="T200" s="99">
        <v>101124.37162341001</v>
      </c>
      <c r="U200" s="99">
        <v>121468.86531697999</v>
      </c>
      <c r="V200" s="99">
        <v>113419.88860613</v>
      </c>
      <c r="W200" s="99">
        <v>123376.24297098001</v>
      </c>
      <c r="X200" s="142">
        <v>143329.28597123001</v>
      </c>
      <c r="Y200" s="142">
        <v>153992.01430554999</v>
      </c>
      <c r="Z200" s="142">
        <v>146559.30301758999</v>
      </c>
      <c r="AA200" s="142">
        <v>120858.52111702999</v>
      </c>
      <c r="AB200" s="142">
        <v>132962.67945568002</v>
      </c>
      <c r="AC200" s="175">
        <v>160454.3512153</v>
      </c>
      <c r="AD200" s="26">
        <v>23646</v>
      </c>
      <c r="AE200" s="35" t="s">
        <v>78</v>
      </c>
    </row>
    <row r="201" spans="1:31" outlineLevel="1" x14ac:dyDescent="0.3">
      <c r="A201" s="35" t="s">
        <v>79</v>
      </c>
      <c r="B201" s="98">
        <v>1964.6559999999999</v>
      </c>
      <c r="C201" s="99">
        <v>1241.9780000000001</v>
      </c>
      <c r="D201" s="99">
        <v>3088.1460000000002</v>
      </c>
      <c r="E201" s="99">
        <v>6126.5510000000004</v>
      </c>
      <c r="F201" s="99">
        <v>7903.7743850097659</v>
      </c>
      <c r="G201" s="99">
        <v>7233.5593002500009</v>
      </c>
      <c r="H201" s="99">
        <v>7555.7321916498713</v>
      </c>
      <c r="I201" s="99">
        <v>9871.9048176479519</v>
      </c>
      <c r="J201" s="99">
        <v>9085.3954475414139</v>
      </c>
      <c r="K201" s="99">
        <v>7650.8643777626066</v>
      </c>
      <c r="L201" s="99">
        <v>14748.431165374162</v>
      </c>
      <c r="M201" s="99">
        <v>12766.389813828553</v>
      </c>
      <c r="N201" s="99">
        <v>13807.695355960444</v>
      </c>
      <c r="O201" s="99">
        <v>25393.267056869267</v>
      </c>
      <c r="P201" s="99">
        <v>26732.642100000005</v>
      </c>
      <c r="Q201" s="99">
        <v>29782.551537960004</v>
      </c>
      <c r="R201" s="99">
        <v>35353.664245189997</v>
      </c>
      <c r="S201" s="99">
        <v>20692.756498980001</v>
      </c>
      <c r="T201" s="99">
        <v>25913.342494010001</v>
      </c>
      <c r="U201" s="99">
        <v>33754.882099739996</v>
      </c>
      <c r="V201" s="99">
        <v>48681.735111689995</v>
      </c>
      <c r="W201" s="99">
        <v>49081.615169789999</v>
      </c>
      <c r="X201" s="142">
        <v>74443.794655999998</v>
      </c>
      <c r="Y201" s="142">
        <v>75829.289935200009</v>
      </c>
      <c r="Z201" s="142">
        <v>77384.891264160004</v>
      </c>
      <c r="AA201" s="142">
        <v>83072.234809579997</v>
      </c>
      <c r="AB201" s="142">
        <v>86523.607890400017</v>
      </c>
      <c r="AC201" s="175">
        <v>68952.247637759996</v>
      </c>
      <c r="AD201" s="26">
        <v>23647</v>
      </c>
      <c r="AE201" s="35" t="s">
        <v>79</v>
      </c>
    </row>
    <row r="202" spans="1:31" outlineLevel="1" x14ac:dyDescent="0.3">
      <c r="A202" s="36" t="s">
        <v>47</v>
      </c>
      <c r="B202" s="102">
        <v>4238.8310000000001</v>
      </c>
      <c r="C202" s="103">
        <v>9893.19</v>
      </c>
      <c r="D202" s="103">
        <v>16817.012310646798</v>
      </c>
      <c r="E202" s="103">
        <v>25478.753916420002</v>
      </c>
      <c r="F202" s="103">
        <v>29983</v>
      </c>
      <c r="G202" s="103">
        <v>30016.294999999995</v>
      </c>
      <c r="H202" s="103">
        <v>18765.004007809559</v>
      </c>
      <c r="I202" s="103">
        <v>17118.05071034695</v>
      </c>
      <c r="J202" s="103">
        <v>9320.1790058606111</v>
      </c>
      <c r="K202" s="103">
        <v>18570.285571646818</v>
      </c>
      <c r="L202" s="103">
        <v>15044.91976802894</v>
      </c>
      <c r="M202" s="103">
        <v>15372.602683026083</v>
      </c>
      <c r="N202" s="103">
        <v>26074.440956961673</v>
      </c>
      <c r="O202" s="103">
        <v>30064.027182226258</v>
      </c>
      <c r="P202" s="103">
        <v>19906.3524</v>
      </c>
      <c r="Q202" s="103">
        <v>68919.608143999998</v>
      </c>
      <c r="R202" s="103">
        <v>85976.522840699996</v>
      </c>
      <c r="S202" s="103">
        <v>70027.491218629992</v>
      </c>
      <c r="T202" s="103">
        <v>36864.895859369994</v>
      </c>
      <c r="U202" s="103">
        <v>48674.081990580009</v>
      </c>
      <c r="V202" s="103">
        <v>41887.594824800006</v>
      </c>
      <c r="W202" s="103">
        <v>48854.214011350006</v>
      </c>
      <c r="X202" s="144">
        <v>63999.355125939997</v>
      </c>
      <c r="Y202" s="144">
        <v>57322.380085729994</v>
      </c>
      <c r="Z202" s="144">
        <v>63631.339890839998</v>
      </c>
      <c r="AA202" s="144">
        <v>33576.963891499996</v>
      </c>
      <c r="AB202" s="144">
        <v>46885.372049060003</v>
      </c>
      <c r="AC202" s="177">
        <v>70426.785631250008</v>
      </c>
      <c r="AD202" s="26">
        <v>23648</v>
      </c>
      <c r="AE202" s="36" t="s">
        <v>47</v>
      </c>
    </row>
    <row r="203" spans="1:31" outlineLevel="1" x14ac:dyDescent="0.3">
      <c r="A203" s="35" t="s">
        <v>80</v>
      </c>
      <c r="B203" s="98">
        <v>5475.4</v>
      </c>
      <c r="C203" s="99">
        <v>10496.454</v>
      </c>
      <c r="D203" s="99">
        <v>18760.964310646796</v>
      </c>
      <c r="E203" s="99">
        <v>28480.255916420003</v>
      </c>
      <c r="F203" s="99">
        <v>31372.328000000001</v>
      </c>
      <c r="G203" s="99">
        <v>33402.846000000005</v>
      </c>
      <c r="H203" s="99">
        <v>21092.922563900869</v>
      </c>
      <c r="I203" s="99">
        <v>18959.763710346957</v>
      </c>
      <c r="J203" s="99">
        <v>13087.47500586061</v>
      </c>
      <c r="K203" s="99">
        <v>20541.781571646818</v>
      </c>
      <c r="L203" s="99">
        <v>22043.393768028938</v>
      </c>
      <c r="M203" s="99">
        <v>22768.566923260456</v>
      </c>
      <c r="N203" s="99">
        <v>34334.864956961675</v>
      </c>
      <c r="O203" s="99">
        <v>44457.056182226253</v>
      </c>
      <c r="P203" s="99">
        <v>31679.497000000003</v>
      </c>
      <c r="Q203" s="99">
        <v>81386.221298279997</v>
      </c>
      <c r="R203" s="99">
        <v>100723.93362054</v>
      </c>
      <c r="S203" s="99">
        <v>77734.473535000012</v>
      </c>
      <c r="T203" s="99">
        <v>44562.378898670002</v>
      </c>
      <c r="U203" s="99">
        <v>57577.317466469998</v>
      </c>
      <c r="V203" s="99">
        <v>50536.869128650003</v>
      </c>
      <c r="W203" s="99">
        <v>57643.030879060003</v>
      </c>
      <c r="X203" s="142">
        <v>70385.30857257999</v>
      </c>
      <c r="Y203" s="142">
        <v>62495.119306339999</v>
      </c>
      <c r="Z203" s="142">
        <v>69704.179953170009</v>
      </c>
      <c r="AA203" s="142">
        <v>38327.990913670001</v>
      </c>
      <c r="AB203" s="142">
        <v>56273.604724379999</v>
      </c>
      <c r="AC203" s="175">
        <v>77433.648622859997</v>
      </c>
      <c r="AD203" s="26">
        <v>23649</v>
      </c>
      <c r="AE203" s="35" t="s">
        <v>80</v>
      </c>
    </row>
    <row r="204" spans="1:31" outlineLevel="1" x14ac:dyDescent="0.3">
      <c r="A204" s="35" t="s">
        <v>81</v>
      </c>
      <c r="B204" s="98">
        <v>1236.569</v>
      </c>
      <c r="C204" s="99">
        <v>603.26400000000001</v>
      </c>
      <c r="D204" s="99">
        <v>1943.952</v>
      </c>
      <c r="E204" s="99">
        <v>3001.502</v>
      </c>
      <c r="F204" s="99">
        <v>1389.328</v>
      </c>
      <c r="G204" s="99">
        <v>3386.5509999999999</v>
      </c>
      <c r="H204" s="99">
        <v>2327.9185560913083</v>
      </c>
      <c r="I204" s="99">
        <v>1841.7130000000002</v>
      </c>
      <c r="J204" s="99">
        <v>3767.2960000000003</v>
      </c>
      <c r="K204" s="99">
        <v>1971.4959999999999</v>
      </c>
      <c r="L204" s="99">
        <v>6998.4739999999983</v>
      </c>
      <c r="M204" s="99">
        <v>7395.9642402343752</v>
      </c>
      <c r="N204" s="99">
        <v>8260.4239999999991</v>
      </c>
      <c r="O204" s="99">
        <v>14393.029000000002</v>
      </c>
      <c r="P204" s="99">
        <v>11773.1446</v>
      </c>
      <c r="Q204" s="99">
        <v>12466.613154280001</v>
      </c>
      <c r="R204" s="99">
        <v>14747.410779840002</v>
      </c>
      <c r="S204" s="99">
        <v>7706.9823163700003</v>
      </c>
      <c r="T204" s="99">
        <v>7697.4830392999993</v>
      </c>
      <c r="U204" s="99">
        <v>8903.2354758900001</v>
      </c>
      <c r="V204" s="99">
        <v>8649.2743038500012</v>
      </c>
      <c r="W204" s="99">
        <v>8788.8168677100002</v>
      </c>
      <c r="X204" s="142">
        <v>6385.95344664</v>
      </c>
      <c r="Y204" s="142">
        <v>5172.7392206099994</v>
      </c>
      <c r="Z204" s="142">
        <v>6072.8400623300004</v>
      </c>
      <c r="AA204" s="142">
        <v>4751.0270221700002</v>
      </c>
      <c r="AB204" s="142">
        <v>9388.2326753199995</v>
      </c>
      <c r="AC204" s="175">
        <v>7006.8629916099999</v>
      </c>
      <c r="AD204" s="26">
        <v>23650</v>
      </c>
      <c r="AE204" s="35" t="s">
        <v>81</v>
      </c>
    </row>
    <row r="205" spans="1:31" outlineLevel="1" x14ac:dyDescent="0.3">
      <c r="A205" s="36" t="s">
        <v>211</v>
      </c>
      <c r="B205" s="102">
        <v>3855.1310000000003</v>
      </c>
      <c r="C205" s="103">
        <v>9361.7989999999991</v>
      </c>
      <c r="D205" s="103">
        <v>16665.904310646798</v>
      </c>
      <c r="E205" s="103">
        <v>25354.753916420002</v>
      </c>
      <c r="F205" s="103">
        <v>29983</v>
      </c>
      <c r="G205" s="103">
        <v>30016.294999999995</v>
      </c>
      <c r="H205" s="103">
        <v>18765.004007809559</v>
      </c>
      <c r="I205" s="103">
        <v>17118.05071034695</v>
      </c>
      <c r="J205" s="103">
        <v>9320.1790058606111</v>
      </c>
      <c r="K205" s="103">
        <v>18570.285571646818</v>
      </c>
      <c r="L205" s="103">
        <v>15044.91976802894</v>
      </c>
      <c r="M205" s="103">
        <v>15372.602683026083</v>
      </c>
      <c r="N205" s="103">
        <v>26074.440956961673</v>
      </c>
      <c r="O205" s="103">
        <v>30064.027182226258</v>
      </c>
      <c r="P205" s="103">
        <v>19906.3524</v>
      </c>
      <c r="Q205" s="103">
        <v>40116.723638459996</v>
      </c>
      <c r="R205" s="103">
        <v>54782.394438820003</v>
      </c>
      <c r="S205" s="103">
        <v>52835.681900300006</v>
      </c>
      <c r="T205" s="103">
        <v>42152.485731079993</v>
      </c>
      <c r="U205" s="103">
        <v>47500.51986683</v>
      </c>
      <c r="V205" s="103">
        <v>49519.536263529997</v>
      </c>
      <c r="W205" s="103">
        <v>44512.142076000004</v>
      </c>
      <c r="X205" s="144">
        <v>53950.121340979997</v>
      </c>
      <c r="Y205" s="144">
        <v>40992.024840829996</v>
      </c>
      <c r="Z205" s="144">
        <v>42878.314187230004</v>
      </c>
      <c r="AA205" s="144">
        <v>28118.161452019998</v>
      </c>
      <c r="AB205" s="144">
        <v>29997.964344280001</v>
      </c>
      <c r="AC205" s="177">
        <v>36583.663895060003</v>
      </c>
      <c r="AD205" s="26">
        <v>23651</v>
      </c>
      <c r="AE205" s="36" t="s">
        <v>211</v>
      </c>
    </row>
    <row r="206" spans="1:31" outlineLevel="1" x14ac:dyDescent="0.3">
      <c r="A206" s="36" t="s">
        <v>212</v>
      </c>
      <c r="B206" s="102">
        <v>383.7</v>
      </c>
      <c r="C206" s="103">
        <v>531.39099999999996</v>
      </c>
      <c r="D206" s="103">
        <v>151.108</v>
      </c>
      <c r="E206" s="103">
        <v>124</v>
      </c>
      <c r="F206" s="103" t="s">
        <v>208</v>
      </c>
      <c r="G206" s="103" t="s">
        <v>208</v>
      </c>
      <c r="H206" s="103" t="s">
        <v>208</v>
      </c>
      <c r="I206" s="103" t="s">
        <v>208</v>
      </c>
      <c r="J206" s="103" t="s">
        <v>208</v>
      </c>
      <c r="K206" s="103" t="s">
        <v>208</v>
      </c>
      <c r="L206" s="103" t="s">
        <v>208</v>
      </c>
      <c r="M206" s="103" t="s">
        <v>208</v>
      </c>
      <c r="N206" s="103" t="s">
        <v>208</v>
      </c>
      <c r="O206" s="103" t="s">
        <v>208</v>
      </c>
      <c r="P206" s="103" t="s">
        <v>208</v>
      </c>
      <c r="Q206" s="103">
        <v>28802.884505539994</v>
      </c>
      <c r="R206" s="103">
        <v>31194.12840188</v>
      </c>
      <c r="S206" s="103">
        <v>17191.809318329997</v>
      </c>
      <c r="T206" s="103">
        <v>-5287.5898717099999</v>
      </c>
      <c r="U206" s="103">
        <v>1173.5621237500002</v>
      </c>
      <c r="V206" s="103">
        <v>-7631.9414387300003</v>
      </c>
      <c r="W206" s="103">
        <v>4342.071935349999</v>
      </c>
      <c r="X206" s="144">
        <v>10049.233784959999</v>
      </c>
      <c r="Y206" s="144">
        <v>16330.3552449</v>
      </c>
      <c r="Z206" s="144">
        <v>20753.025703610001</v>
      </c>
      <c r="AA206" s="144">
        <v>5458.8024394800004</v>
      </c>
      <c r="AB206" s="144">
        <v>16887.407704779998</v>
      </c>
      <c r="AC206" s="177">
        <v>33843.121736190005</v>
      </c>
      <c r="AD206" s="26">
        <v>23652</v>
      </c>
      <c r="AE206" s="36" t="s">
        <v>212</v>
      </c>
    </row>
    <row r="207" spans="1:31" outlineLevel="1" x14ac:dyDescent="0.3">
      <c r="A207" s="36" t="s">
        <v>32</v>
      </c>
      <c r="B207" s="102">
        <v>144.59100000000001</v>
      </c>
      <c r="C207" s="103">
        <v>898.49700000000007</v>
      </c>
      <c r="D207" s="103">
        <v>2175.922</v>
      </c>
      <c r="E207" s="103">
        <v>3376.8559999999998</v>
      </c>
      <c r="F207" s="103">
        <v>-1597.324385009766</v>
      </c>
      <c r="G207" s="103">
        <v>2978.4236997500002</v>
      </c>
      <c r="H207" s="103">
        <v>4460.8423644414379</v>
      </c>
      <c r="I207" s="103">
        <v>-531.45051723291249</v>
      </c>
      <c r="J207" s="103">
        <v>802.83466512948598</v>
      </c>
      <c r="K207" s="103">
        <v>-408.90511189346586</v>
      </c>
      <c r="L207" s="103">
        <v>415.0618360906808</v>
      </c>
      <c r="M207" s="103">
        <v>4045.4829150532833</v>
      </c>
      <c r="N207" s="103">
        <v>18505.051506671862</v>
      </c>
      <c r="O207" s="103">
        <v>20652.375529252455</v>
      </c>
      <c r="P207" s="103">
        <v>11574.579299999999</v>
      </c>
      <c r="Q207" s="103">
        <v>13470.324324069999</v>
      </c>
      <c r="R207" s="103">
        <v>16450.705390720002</v>
      </c>
      <c r="S207" s="103">
        <v>22540.897102710001</v>
      </c>
      <c r="T207" s="103">
        <v>38346.133270029997</v>
      </c>
      <c r="U207" s="103">
        <v>39039.901226659997</v>
      </c>
      <c r="V207" s="103">
        <v>22850.558669640002</v>
      </c>
      <c r="W207" s="103">
        <v>25440.41378984</v>
      </c>
      <c r="X207" s="144">
        <v>4886.1361892899995</v>
      </c>
      <c r="Y207" s="144">
        <v>20840.344284619998</v>
      </c>
      <c r="Z207" s="144">
        <v>5543.071862589999</v>
      </c>
      <c r="AA207" s="144">
        <v>4209.3224159500041</v>
      </c>
      <c r="AB207" s="144">
        <v>-446.30048377999879</v>
      </c>
      <c r="AC207" s="177">
        <v>21075.317946290001</v>
      </c>
      <c r="AD207" s="26">
        <v>23653</v>
      </c>
      <c r="AE207" s="36" t="s">
        <v>32</v>
      </c>
    </row>
    <row r="208" spans="1:31" outlineLevel="1" x14ac:dyDescent="0.3">
      <c r="A208" s="35" t="s">
        <v>48</v>
      </c>
      <c r="B208" s="98">
        <v>872.678</v>
      </c>
      <c r="C208" s="99">
        <v>1537.211</v>
      </c>
      <c r="D208" s="99">
        <v>3320.116</v>
      </c>
      <c r="E208" s="99">
        <v>6501.9049999999988</v>
      </c>
      <c r="F208" s="99">
        <v>4917.1220000000012</v>
      </c>
      <c r="G208" s="99">
        <v>6825.4320000000007</v>
      </c>
      <c r="H208" s="99">
        <v>9688.6560000000009</v>
      </c>
      <c r="I208" s="99">
        <v>7498.7413004150385</v>
      </c>
      <c r="J208" s="99">
        <v>6120.9341126708996</v>
      </c>
      <c r="K208" s="99">
        <v>5270.4632658691417</v>
      </c>
      <c r="L208" s="99">
        <v>8165.0190014648442</v>
      </c>
      <c r="M208" s="99">
        <v>9415.9084886474611</v>
      </c>
      <c r="N208" s="99">
        <v>24052.322862632307</v>
      </c>
      <c r="O208" s="99">
        <v>31652.613586121715</v>
      </c>
      <c r="P208" s="99">
        <v>26534.076800000003</v>
      </c>
      <c r="Q208" s="99">
        <v>30786.26270775</v>
      </c>
      <c r="R208" s="99">
        <v>37056.958856069999</v>
      </c>
      <c r="S208" s="99">
        <v>35526.671285320001</v>
      </c>
      <c r="T208" s="99">
        <v>56561.992724740012</v>
      </c>
      <c r="U208" s="99">
        <v>63891.547850509996</v>
      </c>
      <c r="V208" s="99">
        <v>62883.019477480004</v>
      </c>
      <c r="W208" s="99">
        <v>65733.21209192001</v>
      </c>
      <c r="X208" s="142">
        <v>72943.977398650008</v>
      </c>
      <c r="Y208" s="142">
        <v>91496.894999209995</v>
      </c>
      <c r="Z208" s="142">
        <v>76855.123064419982</v>
      </c>
      <c r="AA208" s="142">
        <v>82530.530203359987</v>
      </c>
      <c r="AB208" s="142">
        <v>76689.074731300003</v>
      </c>
      <c r="AC208" s="175">
        <v>83020.702592440008</v>
      </c>
      <c r="AD208" s="26">
        <v>23654</v>
      </c>
      <c r="AE208" s="35" t="s">
        <v>48</v>
      </c>
    </row>
    <row r="209" spans="1:31" outlineLevel="1" x14ac:dyDescent="0.3">
      <c r="A209" s="35" t="s">
        <v>49</v>
      </c>
      <c r="B209" s="98">
        <v>728.08699999999988</v>
      </c>
      <c r="C209" s="99">
        <v>638.71399999999994</v>
      </c>
      <c r="D209" s="99">
        <v>1144.194</v>
      </c>
      <c r="E209" s="99">
        <v>3125.049</v>
      </c>
      <c r="F209" s="99">
        <v>6514.4463850097663</v>
      </c>
      <c r="G209" s="99">
        <v>3847.00830025</v>
      </c>
      <c r="H209" s="99">
        <v>5227.8136355585621</v>
      </c>
      <c r="I209" s="99">
        <v>8030.191817647953</v>
      </c>
      <c r="J209" s="99">
        <v>5318.0994475414136</v>
      </c>
      <c r="K209" s="99">
        <v>5679.3683777626056</v>
      </c>
      <c r="L209" s="99">
        <v>7749.9571653741641</v>
      </c>
      <c r="M209" s="99">
        <v>5370.425573594177</v>
      </c>
      <c r="N209" s="99">
        <v>5547.2713559604435</v>
      </c>
      <c r="O209" s="99">
        <v>11000.238056869264</v>
      </c>
      <c r="P209" s="99">
        <v>14959.497499999999</v>
      </c>
      <c r="Q209" s="99">
        <v>17315.938383680001</v>
      </c>
      <c r="R209" s="99">
        <v>20606.253465349997</v>
      </c>
      <c r="S209" s="99">
        <v>12985.774182609999</v>
      </c>
      <c r="T209" s="99">
        <v>18215.85945471</v>
      </c>
      <c r="U209" s="99">
        <v>24851.64662385</v>
      </c>
      <c r="V209" s="99">
        <v>40032.460807840005</v>
      </c>
      <c r="W209" s="99">
        <v>40292.798302080002</v>
      </c>
      <c r="X209" s="142">
        <v>68057.841209360005</v>
      </c>
      <c r="Y209" s="142">
        <v>70656.55071458999</v>
      </c>
      <c r="Z209" s="142">
        <v>71312.051201830007</v>
      </c>
      <c r="AA209" s="142">
        <v>78321.207787410007</v>
      </c>
      <c r="AB209" s="142">
        <v>77135.375215079999</v>
      </c>
      <c r="AC209" s="175">
        <v>61945.38464615</v>
      </c>
      <c r="AD209" s="26">
        <v>23655</v>
      </c>
      <c r="AE209" s="35" t="s">
        <v>49</v>
      </c>
    </row>
    <row r="210" spans="1:31" outlineLevel="1" x14ac:dyDescent="0.3">
      <c r="A210" s="36" t="s">
        <v>109</v>
      </c>
      <c r="B210" s="102">
        <v>144.59100000000001</v>
      </c>
      <c r="C210" s="103">
        <v>898.49700000000007</v>
      </c>
      <c r="D210" s="103">
        <v>2175.922</v>
      </c>
      <c r="E210" s="103">
        <v>3376.8559999999998</v>
      </c>
      <c r="F210" s="103">
        <v>-1401.866385009766</v>
      </c>
      <c r="G210" s="103">
        <v>2958.64169975</v>
      </c>
      <c r="H210" s="103">
        <v>3688.0283644414371</v>
      </c>
      <c r="I210" s="103">
        <v>-529.45551723291283</v>
      </c>
      <c r="J210" s="103">
        <v>802.82066512948609</v>
      </c>
      <c r="K210" s="103">
        <v>-411.9581118934658</v>
      </c>
      <c r="L210" s="103">
        <v>340.17083609068106</v>
      </c>
      <c r="M210" s="103">
        <v>4061.5069150532836</v>
      </c>
      <c r="N210" s="103">
        <v>9657.3322371867052</v>
      </c>
      <c r="O210" s="103">
        <v>14901.301131672457</v>
      </c>
      <c r="P210" s="103">
        <v>7064.2993000000006</v>
      </c>
      <c r="Q210" s="103">
        <v>8687.9405647900003</v>
      </c>
      <c r="R210" s="103">
        <v>10206.165434569999</v>
      </c>
      <c r="S210" s="103">
        <v>12407.251584380003</v>
      </c>
      <c r="T210" s="103">
        <v>22110.554460120002</v>
      </c>
      <c r="U210" s="103">
        <v>9062.8439704500015</v>
      </c>
      <c r="V210" s="103">
        <v>3828.718835610001</v>
      </c>
      <c r="W210" s="103">
        <v>2943.5405158300005</v>
      </c>
      <c r="X210" s="144">
        <v>2898.0705412099996</v>
      </c>
      <c r="Y210" s="144">
        <v>-2162.3021251599985</v>
      </c>
      <c r="Z210" s="144">
        <v>997.7453804799984</v>
      </c>
      <c r="AA210" s="144">
        <v>-5226.9605383499993</v>
      </c>
      <c r="AB210" s="144">
        <v>-1723.9241409499996</v>
      </c>
      <c r="AC210" s="177">
        <v>9206.0909036499979</v>
      </c>
      <c r="AD210" s="26">
        <v>23656</v>
      </c>
      <c r="AE210" s="36" t="s">
        <v>109</v>
      </c>
    </row>
    <row r="211" spans="1:31" outlineLevel="1" x14ac:dyDescent="0.3">
      <c r="A211" s="35" t="s">
        <v>110</v>
      </c>
      <c r="B211" s="98">
        <v>872.678</v>
      </c>
      <c r="C211" s="99">
        <v>1537.211</v>
      </c>
      <c r="D211" s="99">
        <v>3320.116</v>
      </c>
      <c r="E211" s="99">
        <v>6501.9049999999988</v>
      </c>
      <c r="F211" s="99">
        <v>4845.6720000000005</v>
      </c>
      <c r="G211" s="99">
        <v>6777.33</v>
      </c>
      <c r="H211" s="99">
        <v>8910.9200000000019</v>
      </c>
      <c r="I211" s="99">
        <v>7495.0203004150389</v>
      </c>
      <c r="J211" s="99">
        <v>6119.9991126708992</v>
      </c>
      <c r="K211" s="99">
        <v>5253.9932658691405</v>
      </c>
      <c r="L211" s="99">
        <v>7989.8450014648433</v>
      </c>
      <c r="M211" s="99">
        <v>9410.1134886474611</v>
      </c>
      <c r="N211" s="99">
        <v>15202.718593147147</v>
      </c>
      <c r="O211" s="99">
        <v>25337.831188541717</v>
      </c>
      <c r="P211" s="99">
        <v>20449.037199999999</v>
      </c>
      <c r="Q211" s="99">
        <v>22326.177859209998</v>
      </c>
      <c r="R211" s="99">
        <v>28397.222430850001</v>
      </c>
      <c r="S211" s="99">
        <v>21685.89931067</v>
      </c>
      <c r="T211" s="99">
        <v>35264.66811893</v>
      </c>
      <c r="U211" s="99">
        <v>19004.433492179996</v>
      </c>
      <c r="V211" s="99">
        <v>22271.637899170004</v>
      </c>
      <c r="W211" s="99">
        <v>21483.747447239999</v>
      </c>
      <c r="X211" s="142">
        <v>23430.67503627</v>
      </c>
      <c r="Y211" s="142">
        <v>22755.325785740002</v>
      </c>
      <c r="Z211" s="142">
        <v>26031.790753079997</v>
      </c>
      <c r="AA211" s="142">
        <v>22473.928267089999</v>
      </c>
      <c r="AB211" s="142">
        <v>22162.126797429999</v>
      </c>
      <c r="AC211" s="175">
        <v>35877.921092339995</v>
      </c>
      <c r="AD211" s="26">
        <v>23657</v>
      </c>
      <c r="AE211" s="35" t="s">
        <v>110</v>
      </c>
    </row>
    <row r="212" spans="1:31" outlineLevel="1" x14ac:dyDescent="0.3">
      <c r="A212" s="35" t="s">
        <v>111</v>
      </c>
      <c r="B212" s="98">
        <v>728.08699999999988</v>
      </c>
      <c r="C212" s="99">
        <v>638.71399999999994</v>
      </c>
      <c r="D212" s="99">
        <v>1144.194</v>
      </c>
      <c r="E212" s="99">
        <v>3125.049</v>
      </c>
      <c r="F212" s="99">
        <v>6247.5383850097651</v>
      </c>
      <c r="G212" s="99">
        <v>3818.6883002499999</v>
      </c>
      <c r="H212" s="99">
        <v>5222.8916355585634</v>
      </c>
      <c r="I212" s="99">
        <v>8024.4758176479527</v>
      </c>
      <c r="J212" s="99">
        <v>5317.1784475414133</v>
      </c>
      <c r="K212" s="99">
        <v>5665.9513777626062</v>
      </c>
      <c r="L212" s="99">
        <v>7649.6741653741628</v>
      </c>
      <c r="M212" s="99">
        <v>5348.6065735941775</v>
      </c>
      <c r="N212" s="99">
        <v>5545.3863559604442</v>
      </c>
      <c r="O212" s="99">
        <v>10436.530056869264</v>
      </c>
      <c r="P212" s="99">
        <v>13384.7379</v>
      </c>
      <c r="Q212" s="99">
        <v>13638.23729442</v>
      </c>
      <c r="R212" s="99">
        <v>18191.05699628</v>
      </c>
      <c r="S212" s="99">
        <v>9278.6477262900007</v>
      </c>
      <c r="T212" s="99">
        <v>13154.113658810002</v>
      </c>
      <c r="U212" s="99">
        <v>9941.5895217300003</v>
      </c>
      <c r="V212" s="99">
        <v>18442.919063559999</v>
      </c>
      <c r="W212" s="99">
        <v>18540.206931410001</v>
      </c>
      <c r="X212" s="142">
        <v>20532.604495060001</v>
      </c>
      <c r="Y212" s="142">
        <v>24917.627910899999</v>
      </c>
      <c r="Z212" s="142">
        <v>25034.045372600001</v>
      </c>
      <c r="AA212" s="142">
        <v>27700.888805440001</v>
      </c>
      <c r="AB212" s="142">
        <v>23886.050938379998</v>
      </c>
      <c r="AC212" s="175">
        <v>26671.830188690001</v>
      </c>
      <c r="AD212" s="26">
        <v>23658</v>
      </c>
      <c r="AE212" s="35" t="s">
        <v>111</v>
      </c>
    </row>
    <row r="213" spans="1:31" outlineLevel="1" x14ac:dyDescent="0.3">
      <c r="A213" s="36" t="s">
        <v>112</v>
      </c>
      <c r="B213" s="102">
        <v>0</v>
      </c>
      <c r="C213" s="103">
        <v>0</v>
      </c>
      <c r="D213" s="103">
        <v>0</v>
      </c>
      <c r="E213" s="103">
        <v>0</v>
      </c>
      <c r="F213" s="103">
        <v>-195.45800000000003</v>
      </c>
      <c r="G213" s="103">
        <v>19.782000000000007</v>
      </c>
      <c r="H213" s="103">
        <v>772.81400000000008</v>
      </c>
      <c r="I213" s="103">
        <v>-1.9950000000000001</v>
      </c>
      <c r="J213" s="103">
        <v>1.4000000000000123E-2</v>
      </c>
      <c r="K213" s="103">
        <v>3.0530000000000017</v>
      </c>
      <c r="L213" s="103">
        <v>74.891000000000005</v>
      </c>
      <c r="M213" s="103">
        <v>-16.023999999999997</v>
      </c>
      <c r="N213" s="103">
        <v>8847.7192694851547</v>
      </c>
      <c r="O213" s="103">
        <v>5751.0743975799996</v>
      </c>
      <c r="P213" s="103">
        <v>4510.28</v>
      </c>
      <c r="Q213" s="103">
        <v>4782.38375928</v>
      </c>
      <c r="R213" s="103">
        <v>6244.5399561499989</v>
      </c>
      <c r="S213" s="103">
        <v>10133.645518329999</v>
      </c>
      <c r="T213" s="103">
        <v>16235.578809909999</v>
      </c>
      <c r="U213" s="103">
        <v>24306.68930405</v>
      </c>
      <c r="V213" s="103">
        <v>15331.13821827</v>
      </c>
      <c r="W213" s="103">
        <v>20779.284817650001</v>
      </c>
      <c r="X213" s="144">
        <v>3969.4172143699998</v>
      </c>
      <c r="Y213" s="144">
        <v>17610.761271649997</v>
      </c>
      <c r="Z213" s="144">
        <v>3634.8530353599999</v>
      </c>
      <c r="AA213" s="144">
        <v>8370.7118385600006</v>
      </c>
      <c r="AB213" s="144">
        <v>-5706.193986289999</v>
      </c>
      <c r="AC213" s="177">
        <v>4255.0467185999987</v>
      </c>
      <c r="AD213" s="26">
        <v>23659</v>
      </c>
      <c r="AE213" s="36" t="s">
        <v>112</v>
      </c>
    </row>
    <row r="214" spans="1:31" outlineLevel="1" x14ac:dyDescent="0.3">
      <c r="A214" s="35" t="s">
        <v>110</v>
      </c>
      <c r="B214" s="98">
        <v>0</v>
      </c>
      <c r="C214" s="99">
        <v>0</v>
      </c>
      <c r="D214" s="99">
        <v>0</v>
      </c>
      <c r="E214" s="99">
        <v>0</v>
      </c>
      <c r="F214" s="99">
        <v>71.45</v>
      </c>
      <c r="G214" s="99">
        <v>48.102000000000004</v>
      </c>
      <c r="H214" s="99">
        <v>777.7360000000001</v>
      </c>
      <c r="I214" s="99">
        <v>3.7210000000000001</v>
      </c>
      <c r="J214" s="99">
        <v>0.93500000000000016</v>
      </c>
      <c r="K214" s="99">
        <v>16.47</v>
      </c>
      <c r="L214" s="99">
        <v>175.17399999999998</v>
      </c>
      <c r="M214" s="99">
        <v>5.7949999999999999</v>
      </c>
      <c r="N214" s="99">
        <v>8849.6042694851549</v>
      </c>
      <c r="O214" s="99">
        <v>6314.7823975799993</v>
      </c>
      <c r="P214" s="99">
        <v>6085.0396000000001</v>
      </c>
      <c r="Q214" s="99">
        <v>8460.0848485400002</v>
      </c>
      <c r="R214" s="99">
        <v>8659.7364252200005</v>
      </c>
      <c r="S214" s="99">
        <v>13840.771974649999</v>
      </c>
      <c r="T214" s="99">
        <v>21297.324605810001</v>
      </c>
      <c r="U214" s="99">
        <v>27831.134938759998</v>
      </c>
      <c r="V214" s="99">
        <v>24179.691169379999</v>
      </c>
      <c r="W214" s="99">
        <v>25174.306633669999</v>
      </c>
      <c r="X214" s="142">
        <v>28181.333367030002</v>
      </c>
      <c r="Y214" s="142">
        <v>47069.121415479996</v>
      </c>
      <c r="Z214" s="142">
        <v>32596.71026046</v>
      </c>
      <c r="AA214" s="142">
        <v>37773.573545079998</v>
      </c>
      <c r="AB214" s="142">
        <v>16237.274525330002</v>
      </c>
      <c r="AC214" s="175">
        <v>19722.954836200002</v>
      </c>
      <c r="AD214" s="26">
        <v>23660</v>
      </c>
      <c r="AE214" s="35" t="s">
        <v>110</v>
      </c>
    </row>
    <row r="215" spans="1:31" outlineLevel="1" x14ac:dyDescent="0.3">
      <c r="A215" s="35" t="s">
        <v>111</v>
      </c>
      <c r="B215" s="98">
        <v>0</v>
      </c>
      <c r="C215" s="99">
        <v>0</v>
      </c>
      <c r="D215" s="99">
        <v>0</v>
      </c>
      <c r="E215" s="99">
        <v>0</v>
      </c>
      <c r="F215" s="99">
        <v>266.90800000000002</v>
      </c>
      <c r="G215" s="99">
        <v>28.32</v>
      </c>
      <c r="H215" s="99">
        <v>4.9220000000000006</v>
      </c>
      <c r="I215" s="99">
        <v>5.7160000000000011</v>
      </c>
      <c r="J215" s="99">
        <v>0.92100000000000004</v>
      </c>
      <c r="K215" s="99">
        <v>13.416999999999998</v>
      </c>
      <c r="L215" s="99">
        <v>100.283</v>
      </c>
      <c r="M215" s="99">
        <v>21.818999999999996</v>
      </c>
      <c r="N215" s="99">
        <v>1.885</v>
      </c>
      <c r="O215" s="99">
        <v>563.70799999999997</v>
      </c>
      <c r="P215" s="99">
        <v>1574.7596000000001</v>
      </c>
      <c r="Q215" s="99">
        <v>3677.7010892600006</v>
      </c>
      <c r="R215" s="99">
        <v>2415.1964690700001</v>
      </c>
      <c r="S215" s="99">
        <v>3707.1264563200007</v>
      </c>
      <c r="T215" s="99">
        <v>5061.7457958999994</v>
      </c>
      <c r="U215" s="99">
        <v>3524.4456347099999</v>
      </c>
      <c r="V215" s="99">
        <v>8848.5529511099994</v>
      </c>
      <c r="W215" s="99">
        <v>4395.0218160200002</v>
      </c>
      <c r="X215" s="142">
        <v>24211.916152659996</v>
      </c>
      <c r="Y215" s="142">
        <v>29458.360143829999</v>
      </c>
      <c r="Z215" s="142">
        <v>28961.857225099997</v>
      </c>
      <c r="AA215" s="142">
        <v>29402.861706520001</v>
      </c>
      <c r="AB215" s="142">
        <v>21943.468511619998</v>
      </c>
      <c r="AC215" s="175">
        <v>15467.908117600004</v>
      </c>
      <c r="AD215" s="26">
        <v>23661</v>
      </c>
      <c r="AE215" s="35" t="s">
        <v>111</v>
      </c>
    </row>
    <row r="216" spans="1:31" outlineLevel="1" x14ac:dyDescent="0.3">
      <c r="A216" s="36" t="s">
        <v>108</v>
      </c>
      <c r="B216" s="102">
        <v>0</v>
      </c>
      <c r="C216" s="103">
        <v>0</v>
      </c>
      <c r="D216" s="103">
        <v>0</v>
      </c>
      <c r="E216" s="103">
        <v>0</v>
      </c>
      <c r="F216" s="103">
        <v>0</v>
      </c>
      <c r="G216" s="103">
        <v>0</v>
      </c>
      <c r="H216" s="103">
        <v>0</v>
      </c>
      <c r="I216" s="103">
        <v>0</v>
      </c>
      <c r="J216" s="103">
        <v>0</v>
      </c>
      <c r="K216" s="103">
        <v>0</v>
      </c>
      <c r="L216" s="103">
        <v>0</v>
      </c>
      <c r="M216" s="103">
        <v>0</v>
      </c>
      <c r="N216" s="103">
        <v>0</v>
      </c>
      <c r="O216" s="103">
        <v>0</v>
      </c>
      <c r="P216" s="103">
        <v>0</v>
      </c>
      <c r="Q216" s="103">
        <v>0</v>
      </c>
      <c r="R216" s="103">
        <v>0</v>
      </c>
      <c r="S216" s="103">
        <v>0</v>
      </c>
      <c r="T216" s="103">
        <v>0</v>
      </c>
      <c r="U216" s="103">
        <v>5670.3679521600006</v>
      </c>
      <c r="V216" s="103">
        <v>3690.7016157600001</v>
      </c>
      <c r="W216" s="103">
        <v>1717.5884563600005</v>
      </c>
      <c r="X216" s="144">
        <v>-1981.3515662900006</v>
      </c>
      <c r="Y216" s="144">
        <v>5391.8851381299983</v>
      </c>
      <c r="Z216" s="144">
        <v>910.47344675000011</v>
      </c>
      <c r="AA216" s="144">
        <v>1065.5711157400006</v>
      </c>
      <c r="AB216" s="144">
        <v>6983.8176434599982</v>
      </c>
      <c r="AC216" s="177">
        <v>7614.1803240400004</v>
      </c>
      <c r="AD216" s="26">
        <v>23662</v>
      </c>
      <c r="AE216" s="36" t="s">
        <v>108</v>
      </c>
    </row>
    <row r="217" spans="1:31" outlineLevel="1" x14ac:dyDescent="0.3">
      <c r="A217" s="35" t="s">
        <v>110</v>
      </c>
      <c r="B217" s="98">
        <v>0</v>
      </c>
      <c r="C217" s="99">
        <v>0</v>
      </c>
      <c r="D217" s="99">
        <v>0</v>
      </c>
      <c r="E217" s="99">
        <v>0</v>
      </c>
      <c r="F217" s="99">
        <v>0</v>
      </c>
      <c r="G217" s="99">
        <v>0</v>
      </c>
      <c r="H217" s="99">
        <v>0</v>
      </c>
      <c r="I217" s="99">
        <v>0</v>
      </c>
      <c r="J217" s="99">
        <v>0</v>
      </c>
      <c r="K217" s="99">
        <v>0</v>
      </c>
      <c r="L217" s="99">
        <v>0</v>
      </c>
      <c r="M217" s="99">
        <v>0</v>
      </c>
      <c r="N217" s="99">
        <v>0</v>
      </c>
      <c r="O217" s="99">
        <v>0</v>
      </c>
      <c r="P217" s="99">
        <v>0</v>
      </c>
      <c r="Q217" s="99">
        <v>0</v>
      </c>
      <c r="R217" s="99">
        <v>0</v>
      </c>
      <c r="S217" s="99">
        <v>0</v>
      </c>
      <c r="T217" s="99">
        <v>0</v>
      </c>
      <c r="U217" s="99">
        <v>17055.979419570001</v>
      </c>
      <c r="V217" s="99">
        <v>16431.690408930001</v>
      </c>
      <c r="W217" s="99">
        <v>19075.158011010004</v>
      </c>
      <c r="X217" s="142">
        <v>21331.968995350002</v>
      </c>
      <c r="Y217" s="142">
        <v>21672.44779799</v>
      </c>
      <c r="Z217" s="142">
        <v>18226.62205088</v>
      </c>
      <c r="AA217" s="142">
        <v>22283.028391190001</v>
      </c>
      <c r="AB217" s="142">
        <v>38289.673408539995</v>
      </c>
      <c r="AC217" s="175">
        <v>27419.826663900003</v>
      </c>
      <c r="AD217" s="26">
        <v>23663</v>
      </c>
      <c r="AE217" s="35" t="s">
        <v>110</v>
      </c>
    </row>
    <row r="218" spans="1:31" outlineLevel="1" x14ac:dyDescent="0.3">
      <c r="A218" s="35" t="s">
        <v>111</v>
      </c>
      <c r="B218" s="98">
        <v>0</v>
      </c>
      <c r="C218" s="99">
        <v>0</v>
      </c>
      <c r="D218" s="99">
        <v>0</v>
      </c>
      <c r="E218" s="99">
        <v>0</v>
      </c>
      <c r="F218" s="99">
        <v>0</v>
      </c>
      <c r="G218" s="99">
        <v>0</v>
      </c>
      <c r="H218" s="99">
        <v>0</v>
      </c>
      <c r="I218" s="99">
        <v>0</v>
      </c>
      <c r="J218" s="99">
        <v>0</v>
      </c>
      <c r="K218" s="99">
        <v>0</v>
      </c>
      <c r="L218" s="99">
        <v>0</v>
      </c>
      <c r="M218" s="99">
        <v>0</v>
      </c>
      <c r="N218" s="99">
        <v>0</v>
      </c>
      <c r="O218" s="99">
        <v>0</v>
      </c>
      <c r="P218" s="99">
        <v>0</v>
      </c>
      <c r="Q218" s="99">
        <v>0</v>
      </c>
      <c r="R218" s="99">
        <v>0</v>
      </c>
      <c r="S218" s="99">
        <v>0</v>
      </c>
      <c r="T218" s="99">
        <v>0</v>
      </c>
      <c r="U218" s="99">
        <v>11385.611467409999</v>
      </c>
      <c r="V218" s="99">
        <v>12740.98879317</v>
      </c>
      <c r="W218" s="99">
        <v>17357.569554649999</v>
      </c>
      <c r="X218" s="142">
        <v>23313.320561639997</v>
      </c>
      <c r="Y218" s="142">
        <v>16280.562659859999</v>
      </c>
      <c r="Z218" s="142">
        <v>17316.148604129998</v>
      </c>
      <c r="AA218" s="142">
        <v>21217.457275449997</v>
      </c>
      <c r="AB218" s="142">
        <v>31305.855765079999</v>
      </c>
      <c r="AC218" s="175">
        <v>19805.646339860003</v>
      </c>
      <c r="AD218" s="26">
        <v>23664</v>
      </c>
      <c r="AE218" s="35" t="s">
        <v>111</v>
      </c>
    </row>
    <row r="219" spans="1:31" outlineLevel="1" x14ac:dyDescent="0.3">
      <c r="A219" s="41" t="s">
        <v>0</v>
      </c>
      <c r="B219" s="98"/>
      <c r="C219" s="99"/>
      <c r="D219" s="99"/>
      <c r="E219" s="99"/>
      <c r="F219" s="99"/>
      <c r="G219" s="99"/>
      <c r="H219" s="99"/>
      <c r="I219" s="99"/>
      <c r="J219" s="99"/>
      <c r="K219" s="99"/>
      <c r="L219" s="99"/>
      <c r="M219" s="99"/>
      <c r="N219" s="99"/>
      <c r="O219" s="99"/>
      <c r="P219" s="99"/>
      <c r="Q219" s="99"/>
      <c r="R219" s="99"/>
      <c r="S219" s="99"/>
      <c r="T219" s="99"/>
      <c r="U219" s="99"/>
      <c r="V219" s="99"/>
      <c r="W219" s="99"/>
      <c r="X219" s="142"/>
      <c r="Y219" s="142"/>
      <c r="Z219" s="142"/>
      <c r="AA219" s="142"/>
      <c r="AB219" s="142"/>
      <c r="AC219" s="175"/>
      <c r="AD219" s="27"/>
      <c r="AE219" s="41" t="s">
        <v>0</v>
      </c>
    </row>
    <row r="220" spans="1:31" outlineLevel="1" x14ac:dyDescent="0.3">
      <c r="A220" s="42" t="s">
        <v>51</v>
      </c>
      <c r="B220" s="110">
        <v>-9216.7870000000003</v>
      </c>
      <c r="C220" s="111">
        <v>-21618.867999999999</v>
      </c>
      <c r="D220" s="111">
        <v>-12615.571</v>
      </c>
      <c r="E220" s="111">
        <v>-18124.973000000002</v>
      </c>
      <c r="F220" s="111">
        <v>-3801.5580000000004</v>
      </c>
      <c r="G220" s="111">
        <v>-6955.0570163085949</v>
      </c>
      <c r="H220" s="111">
        <v>-76.993759999999156</v>
      </c>
      <c r="I220" s="111">
        <v>5118.5662228124993</v>
      </c>
      <c r="J220" s="111">
        <v>-5307.5247400000007</v>
      </c>
      <c r="K220" s="111">
        <v>4750.133359999998</v>
      </c>
      <c r="L220" s="111">
        <v>-4884.5363337499984</v>
      </c>
      <c r="M220" s="111">
        <v>-9081.235678125</v>
      </c>
      <c r="N220" s="111">
        <v>-48695.46146924737</v>
      </c>
      <c r="O220" s="111">
        <v>-2953.2023502374668</v>
      </c>
      <c r="P220" s="111">
        <v>-52139.633051648379</v>
      </c>
      <c r="Q220" s="111">
        <v>-66912.96647994002</v>
      </c>
      <c r="R220" s="111">
        <v>-41247.71917288001</v>
      </c>
      <c r="S220" s="111">
        <v>-15825.80753276</v>
      </c>
      <c r="T220" s="111">
        <v>-32281.848087409995</v>
      </c>
      <c r="U220" s="111">
        <v>-41416.091806349999</v>
      </c>
      <c r="V220" s="111">
        <v>-17838.699681949991</v>
      </c>
      <c r="W220" s="111">
        <v>20033.386641699999</v>
      </c>
      <c r="X220" s="148">
        <v>17723.824466809998</v>
      </c>
      <c r="Y220" s="148">
        <v>6734.7823904100032</v>
      </c>
      <c r="Z220" s="148">
        <v>19216.443786460019</v>
      </c>
      <c r="AA220" s="148">
        <v>12882.255995880005</v>
      </c>
      <c r="AB220" s="148">
        <v>-7881.1046795100019</v>
      </c>
      <c r="AC220" s="181">
        <v>4090.9825853399966</v>
      </c>
      <c r="AD220" s="26">
        <v>23665</v>
      </c>
      <c r="AE220" s="42" t="s">
        <v>51</v>
      </c>
    </row>
    <row r="221" spans="1:31" outlineLevel="1" x14ac:dyDescent="0.3">
      <c r="A221" s="36" t="s">
        <v>52</v>
      </c>
      <c r="B221" s="102">
        <v>1155.3810000000003</v>
      </c>
      <c r="C221" s="103">
        <v>402.79700000000003</v>
      </c>
      <c r="D221" s="103">
        <v>-1707.6350000000002</v>
      </c>
      <c r="E221" s="103">
        <v>457.23200000000008</v>
      </c>
      <c r="F221" s="103">
        <v>-259.19299999999987</v>
      </c>
      <c r="G221" s="103">
        <v>1695.7223984374996</v>
      </c>
      <c r="H221" s="103">
        <v>795.13099999999997</v>
      </c>
      <c r="I221" s="103">
        <v>321.14100000000002</v>
      </c>
      <c r="J221" s="103">
        <v>-178.76699999999994</v>
      </c>
      <c r="K221" s="103">
        <v>754.56699999999989</v>
      </c>
      <c r="L221" s="103">
        <v>1770.7920000000001</v>
      </c>
      <c r="M221" s="103">
        <v>-5.6281250000001251</v>
      </c>
      <c r="N221" s="103">
        <v>-286.07190820312508</v>
      </c>
      <c r="O221" s="103">
        <v>-1900.047</v>
      </c>
      <c r="P221" s="103">
        <v>-4124.5029999999997</v>
      </c>
      <c r="Q221" s="103">
        <v>4735.1649936300009</v>
      </c>
      <c r="R221" s="103">
        <v>-16855.50730755</v>
      </c>
      <c r="S221" s="103">
        <v>7402.6755192799983</v>
      </c>
      <c r="T221" s="103">
        <v>8981.0728169899994</v>
      </c>
      <c r="U221" s="103">
        <v>2822.1564489799998</v>
      </c>
      <c r="V221" s="103">
        <v>-3568.7048022199992</v>
      </c>
      <c r="W221" s="103">
        <v>-598.58059729999945</v>
      </c>
      <c r="X221" s="144">
        <v>12370.598455900001</v>
      </c>
      <c r="Y221" s="144">
        <v>457.96041828000125</v>
      </c>
      <c r="Z221" s="144">
        <v>8995.230419239997</v>
      </c>
      <c r="AA221" s="144">
        <v>11001.78722738</v>
      </c>
      <c r="AB221" s="144">
        <v>15381.553400190005</v>
      </c>
      <c r="AC221" s="177">
        <v>-250.61332177000077</v>
      </c>
      <c r="AD221" s="26">
        <v>23666</v>
      </c>
      <c r="AE221" s="36" t="s">
        <v>52</v>
      </c>
    </row>
    <row r="222" spans="1:31" outlineLevel="1" x14ac:dyDescent="0.3">
      <c r="A222" s="35" t="s">
        <v>63</v>
      </c>
      <c r="B222" s="98">
        <v>1052.989</v>
      </c>
      <c r="C222" s="99">
        <v>182.48700000000002</v>
      </c>
      <c r="D222" s="99">
        <v>2769.9660000000003</v>
      </c>
      <c r="E222" s="99">
        <v>2089.1900000000005</v>
      </c>
      <c r="F222" s="99">
        <v>4219.7390000000005</v>
      </c>
      <c r="G222" s="99">
        <v>2887.8306015624994</v>
      </c>
      <c r="H222" s="99">
        <v>1626.1790000000001</v>
      </c>
      <c r="I222" s="99">
        <v>1016.24</v>
      </c>
      <c r="J222" s="99">
        <v>1804.7369999999999</v>
      </c>
      <c r="K222" s="99">
        <v>2767.0329999999999</v>
      </c>
      <c r="L222" s="99">
        <v>3158.6109999999999</v>
      </c>
      <c r="M222" s="99">
        <v>6024.0451250000006</v>
      </c>
      <c r="N222" s="99">
        <v>5735.5049082031246</v>
      </c>
      <c r="O222" s="99">
        <v>5408.3640000000005</v>
      </c>
      <c r="P222" s="99">
        <v>10473.259900000001</v>
      </c>
      <c r="Q222" s="99">
        <v>10913.686862709999</v>
      </c>
      <c r="R222" s="99">
        <v>28879.26890381</v>
      </c>
      <c r="S222" s="99">
        <v>8906.6590550300007</v>
      </c>
      <c r="T222" s="99">
        <v>11278.755872559997</v>
      </c>
      <c r="U222" s="99">
        <v>17204.516914</v>
      </c>
      <c r="V222" s="99">
        <v>19885.730524719998</v>
      </c>
      <c r="W222" s="99">
        <v>15746.6398441</v>
      </c>
      <c r="X222" s="142">
        <v>13621.12825032</v>
      </c>
      <c r="Y222" s="142">
        <v>22474.203272429997</v>
      </c>
      <c r="Z222" s="142">
        <v>17138.130942629999</v>
      </c>
      <c r="AA222" s="142">
        <v>23329.125288259998</v>
      </c>
      <c r="AB222" s="142">
        <v>30418.262563849996</v>
      </c>
      <c r="AC222" s="175">
        <v>40426.5720153</v>
      </c>
      <c r="AD222" s="26">
        <v>23667</v>
      </c>
      <c r="AE222" s="35" t="s">
        <v>63</v>
      </c>
    </row>
    <row r="223" spans="1:31" outlineLevel="1" x14ac:dyDescent="0.3">
      <c r="A223" s="35" t="s">
        <v>64</v>
      </c>
      <c r="B223" s="98">
        <v>2208.37</v>
      </c>
      <c r="C223" s="99">
        <v>585.28400000000011</v>
      </c>
      <c r="D223" s="99">
        <v>1062.3310000000001</v>
      </c>
      <c r="E223" s="99">
        <v>2546.422</v>
      </c>
      <c r="F223" s="99">
        <v>3960.5459999999998</v>
      </c>
      <c r="G223" s="99">
        <v>4583.5529999999999</v>
      </c>
      <c r="H223" s="99">
        <v>2421.3099999999995</v>
      </c>
      <c r="I223" s="99">
        <v>1337.3810000000003</v>
      </c>
      <c r="J223" s="99">
        <v>1625.9699999999998</v>
      </c>
      <c r="K223" s="99">
        <v>3521.6</v>
      </c>
      <c r="L223" s="99">
        <v>4929.4030000000002</v>
      </c>
      <c r="M223" s="99">
        <v>6018.4169999999995</v>
      </c>
      <c r="N223" s="99">
        <v>5449.433</v>
      </c>
      <c r="O223" s="99">
        <v>3508.317</v>
      </c>
      <c r="P223" s="99">
        <v>6348.7569000000012</v>
      </c>
      <c r="Q223" s="99">
        <v>15648.851856340001</v>
      </c>
      <c r="R223" s="99">
        <v>12023.761596260003</v>
      </c>
      <c r="S223" s="99">
        <v>16309.334574309998</v>
      </c>
      <c r="T223" s="99">
        <v>20259.828689549999</v>
      </c>
      <c r="U223" s="99">
        <v>20026.67336298</v>
      </c>
      <c r="V223" s="99">
        <v>16317.025722500002</v>
      </c>
      <c r="W223" s="99">
        <v>15148.0592468</v>
      </c>
      <c r="X223" s="142">
        <v>25991.726706219997</v>
      </c>
      <c r="Y223" s="142">
        <v>22932.163690710004</v>
      </c>
      <c r="Z223" s="142">
        <v>26133.361361870004</v>
      </c>
      <c r="AA223" s="142">
        <v>34330.912515640004</v>
      </c>
      <c r="AB223" s="142">
        <v>45799.815964039997</v>
      </c>
      <c r="AC223" s="175">
        <v>40175.958693529996</v>
      </c>
      <c r="AD223" s="26">
        <v>23668</v>
      </c>
      <c r="AE223" s="35" t="s">
        <v>64</v>
      </c>
    </row>
    <row r="224" spans="1:31" outlineLevel="1" x14ac:dyDescent="0.3">
      <c r="A224" s="36" t="s">
        <v>154</v>
      </c>
      <c r="B224" s="102">
        <v>243.85499999999999</v>
      </c>
      <c r="C224" s="103">
        <v>270.46699999999993</v>
      </c>
      <c r="D224" s="103">
        <v>360.93599999999998</v>
      </c>
      <c r="E224" s="103">
        <v>-19.918000000000095</v>
      </c>
      <c r="F224" s="103">
        <v>864.28</v>
      </c>
      <c r="G224" s="103">
        <v>1953.3253984374999</v>
      </c>
      <c r="H224" s="103">
        <v>1121.1669999999997</v>
      </c>
      <c r="I224" s="103">
        <v>388.62199999999996</v>
      </c>
      <c r="J224" s="103">
        <v>257.83199999999994</v>
      </c>
      <c r="K224" s="103">
        <v>121.36199999999988</v>
      </c>
      <c r="L224" s="103">
        <v>830.77299999999991</v>
      </c>
      <c r="M224" s="103">
        <v>915.23300000000029</v>
      </c>
      <c r="N224" s="103">
        <v>1413.4249999999997</v>
      </c>
      <c r="O224" s="103">
        <v>-257.05400000000003</v>
      </c>
      <c r="P224" s="103">
        <v>-2582.1918000000005</v>
      </c>
      <c r="Q224" s="103">
        <v>-6364.8063043800012</v>
      </c>
      <c r="R224" s="103">
        <v>-8689.1737769499996</v>
      </c>
      <c r="S224" s="103">
        <v>2318.712316099999</v>
      </c>
      <c r="T224" s="103">
        <v>1569.4500383299999</v>
      </c>
      <c r="U224" s="103">
        <v>60.005058359998316</v>
      </c>
      <c r="V224" s="103">
        <v>163.27229510000052</v>
      </c>
      <c r="W224" s="103">
        <v>-708.07902048999915</v>
      </c>
      <c r="X224" s="144">
        <v>481.21943968000073</v>
      </c>
      <c r="Y224" s="144">
        <v>686.66124794000007</v>
      </c>
      <c r="Z224" s="144">
        <v>508.14987357999951</v>
      </c>
      <c r="AA224" s="144">
        <v>3083.2541549000039</v>
      </c>
      <c r="AB224" s="144">
        <v>4345.0035636699995</v>
      </c>
      <c r="AC224" s="177">
        <v>1720.7594294199989</v>
      </c>
      <c r="AD224" s="26">
        <v>23669</v>
      </c>
      <c r="AE224" s="36" t="s">
        <v>154</v>
      </c>
    </row>
    <row r="225" spans="1:31" outlineLevel="1" x14ac:dyDescent="0.3">
      <c r="A225" s="33" t="s">
        <v>33</v>
      </c>
      <c r="B225" s="98">
        <v>90.668000000000006</v>
      </c>
      <c r="C225" s="99">
        <v>3.5320000000000005</v>
      </c>
      <c r="D225" s="99">
        <v>26.906999999999989</v>
      </c>
      <c r="E225" s="99">
        <v>93.54899999999995</v>
      </c>
      <c r="F225" s="99">
        <v>371.07900000000012</v>
      </c>
      <c r="G225" s="99">
        <v>1969.9296015624998</v>
      </c>
      <c r="H225" s="99">
        <v>169.67000000000002</v>
      </c>
      <c r="I225" s="99">
        <v>320.22000000000008</v>
      </c>
      <c r="J225" s="99">
        <v>66.47799999999998</v>
      </c>
      <c r="K225" s="99">
        <v>35.531000000000091</v>
      </c>
      <c r="L225" s="99">
        <v>69.931999999999917</v>
      </c>
      <c r="M225" s="99">
        <v>406.28699999999992</v>
      </c>
      <c r="N225" s="99">
        <v>562.08900000000006</v>
      </c>
      <c r="O225" s="99">
        <v>1536.4439999999997</v>
      </c>
      <c r="P225" s="99">
        <v>3549.9478000000004</v>
      </c>
      <c r="Q225" s="99">
        <v>7371.8241816400005</v>
      </c>
      <c r="R225" s="99">
        <v>9873.3434649699993</v>
      </c>
      <c r="S225" s="99">
        <v>329.29415585000055</v>
      </c>
      <c r="T225" s="99">
        <v>369.21792881999983</v>
      </c>
      <c r="U225" s="99">
        <v>1359.9221885200009</v>
      </c>
      <c r="V225" s="99">
        <v>1230.9230229499999</v>
      </c>
      <c r="W225" s="99">
        <v>2031.2186080499987</v>
      </c>
      <c r="X225" s="142">
        <v>973.5041176800006</v>
      </c>
      <c r="Y225" s="142">
        <v>1068.8193645300003</v>
      </c>
      <c r="Z225" s="142">
        <v>1930.3020054800004</v>
      </c>
      <c r="AA225" s="142">
        <v>2349.0102493599989</v>
      </c>
      <c r="AB225" s="142">
        <v>2348.8650275</v>
      </c>
      <c r="AC225" s="175">
        <v>2430.4303850600013</v>
      </c>
      <c r="AD225" s="26">
        <v>23670</v>
      </c>
      <c r="AE225" s="33" t="s">
        <v>33</v>
      </c>
    </row>
    <row r="226" spans="1:31" outlineLevel="1" x14ac:dyDescent="0.3">
      <c r="A226" s="33" t="s">
        <v>34</v>
      </c>
      <c r="B226" s="98">
        <v>334.52300000000002</v>
      </c>
      <c r="C226" s="99">
        <v>273.99900000000002</v>
      </c>
      <c r="D226" s="99">
        <v>387.84299999999996</v>
      </c>
      <c r="E226" s="99">
        <v>73.630999999999858</v>
      </c>
      <c r="F226" s="99">
        <v>1235.3589999999999</v>
      </c>
      <c r="G226" s="99">
        <v>3923.2549999999997</v>
      </c>
      <c r="H226" s="99">
        <v>1290.837</v>
      </c>
      <c r="I226" s="99">
        <v>708.84199999999998</v>
      </c>
      <c r="J226" s="99">
        <v>324.30999999999989</v>
      </c>
      <c r="K226" s="99">
        <v>156.89299999999997</v>
      </c>
      <c r="L226" s="99">
        <v>900.70499999999993</v>
      </c>
      <c r="M226" s="99">
        <v>1321.52</v>
      </c>
      <c r="N226" s="99">
        <v>1975.5139999999997</v>
      </c>
      <c r="O226" s="99">
        <v>1279.3900000000003</v>
      </c>
      <c r="P226" s="99">
        <v>967.75599999999997</v>
      </c>
      <c r="Q226" s="99">
        <v>1007.0178772600001</v>
      </c>
      <c r="R226" s="99">
        <v>1184.16968802</v>
      </c>
      <c r="S226" s="99">
        <v>2648.0064719499996</v>
      </c>
      <c r="T226" s="99">
        <v>1938.6679671499996</v>
      </c>
      <c r="U226" s="99">
        <v>1419.9272468799993</v>
      </c>
      <c r="V226" s="99">
        <v>1394.1953180500007</v>
      </c>
      <c r="W226" s="99">
        <v>1323.1395875599994</v>
      </c>
      <c r="X226" s="142">
        <v>1454.7235573600015</v>
      </c>
      <c r="Y226" s="142">
        <v>1755.4806124700003</v>
      </c>
      <c r="Z226" s="142">
        <v>2438.4518790599996</v>
      </c>
      <c r="AA226" s="142">
        <v>5432.2644042600023</v>
      </c>
      <c r="AB226" s="142">
        <v>6693.8685911699986</v>
      </c>
      <c r="AC226" s="175">
        <v>4151.1898144799998</v>
      </c>
      <c r="AD226" s="26">
        <v>23671</v>
      </c>
      <c r="AE226" s="33" t="s">
        <v>34</v>
      </c>
    </row>
    <row r="227" spans="1:31" outlineLevel="1" x14ac:dyDescent="0.3">
      <c r="A227" s="36" t="s">
        <v>155</v>
      </c>
      <c r="B227" s="102">
        <v>168.22643844999993</v>
      </c>
      <c r="C227" s="103">
        <v>31.529098489999999</v>
      </c>
      <c r="D227" s="103">
        <v>140.17883978</v>
      </c>
      <c r="E227" s="103">
        <v>505.89597481999982</v>
      </c>
      <c r="F227" s="103">
        <v>-767.76226241999973</v>
      </c>
      <c r="G227" s="103">
        <v>27.670728389999997</v>
      </c>
      <c r="H227" s="103">
        <v>59.249990800000049</v>
      </c>
      <c r="I227" s="103">
        <v>-32.141701859999998</v>
      </c>
      <c r="J227" s="103">
        <v>-78.669875150000024</v>
      </c>
      <c r="K227" s="103">
        <v>670.99997269999994</v>
      </c>
      <c r="L227" s="103">
        <v>394.71487783000003</v>
      </c>
      <c r="M227" s="103">
        <v>-371.10647333999975</v>
      </c>
      <c r="N227" s="103">
        <v>-652.38736984999991</v>
      </c>
      <c r="O227" s="103">
        <v>355.28409802000004</v>
      </c>
      <c r="P227" s="103">
        <v>1059.6327723499999</v>
      </c>
      <c r="Q227" s="103">
        <v>2100.4164727099997</v>
      </c>
      <c r="R227" s="103">
        <v>1032.6418361299993</v>
      </c>
      <c r="S227" s="103">
        <v>4623.1161957500008</v>
      </c>
      <c r="T227" s="103">
        <v>4649.7165675499991</v>
      </c>
      <c r="U227" s="103">
        <v>2084.3040607700004</v>
      </c>
      <c r="V227" s="103">
        <v>-281.2449204200002</v>
      </c>
      <c r="W227" s="103">
        <v>15.034575310000264</v>
      </c>
      <c r="X227" s="144">
        <v>9521.1326542599982</v>
      </c>
      <c r="Y227" s="144">
        <v>1302.9394884600019</v>
      </c>
      <c r="Z227" s="144">
        <v>7262.9470179000009</v>
      </c>
      <c r="AA227" s="144">
        <v>8414.5747345799991</v>
      </c>
      <c r="AB227" s="144">
        <v>10174.420401750001</v>
      </c>
      <c r="AC227" s="177">
        <v>-5816.3834005699973</v>
      </c>
      <c r="AD227" s="26">
        <v>23672</v>
      </c>
      <c r="AE227" s="36" t="s">
        <v>155</v>
      </c>
    </row>
    <row r="228" spans="1:31" outlineLevel="1" x14ac:dyDescent="0.3">
      <c r="A228" s="33" t="s">
        <v>33</v>
      </c>
      <c r="B228" s="98">
        <v>108.77755559000002</v>
      </c>
      <c r="C228" s="99">
        <v>161.70881828999998</v>
      </c>
      <c r="D228" s="99">
        <v>424.00390842000002</v>
      </c>
      <c r="E228" s="99">
        <v>1926.4711259600001</v>
      </c>
      <c r="F228" s="99">
        <v>3391.1584481000004</v>
      </c>
      <c r="G228" s="99">
        <v>631.61956601999998</v>
      </c>
      <c r="H228" s="99">
        <v>1061.94882416</v>
      </c>
      <c r="I228" s="99">
        <v>659.27932919</v>
      </c>
      <c r="J228" s="99">
        <v>1374.9751385700001</v>
      </c>
      <c r="K228" s="99">
        <v>2691.7338942800002</v>
      </c>
      <c r="L228" s="99">
        <v>3095.0665463300006</v>
      </c>
      <c r="M228" s="99">
        <v>3815.1648055999999</v>
      </c>
      <c r="N228" s="99">
        <v>2847.8815965600002</v>
      </c>
      <c r="O228" s="99">
        <v>959.60486828999979</v>
      </c>
      <c r="P228" s="99">
        <v>907.67774579999991</v>
      </c>
      <c r="Q228" s="99">
        <v>2244.4231136099997</v>
      </c>
      <c r="R228" s="99">
        <v>4643.1713863700006</v>
      </c>
      <c r="S228" s="99">
        <v>4431.1316071799993</v>
      </c>
      <c r="T228" s="99">
        <v>9023.4100522400004</v>
      </c>
      <c r="U228" s="99">
        <v>12445.23036014</v>
      </c>
      <c r="V228" s="99">
        <v>13718.423049999998</v>
      </c>
      <c r="W228" s="99">
        <v>11698.570031429997</v>
      </c>
      <c r="X228" s="142">
        <v>9959.5131349399999</v>
      </c>
      <c r="Y228" s="142">
        <v>16201.622408089999</v>
      </c>
      <c r="Z228" s="142">
        <v>10070.089593250001</v>
      </c>
      <c r="AA228" s="142">
        <v>18032.839832540001</v>
      </c>
      <c r="AB228" s="142">
        <v>23482.079065139998</v>
      </c>
      <c r="AC228" s="175">
        <v>33251.74286061</v>
      </c>
      <c r="AD228" s="26">
        <v>23673</v>
      </c>
      <c r="AE228" s="33" t="s">
        <v>33</v>
      </c>
    </row>
    <row r="229" spans="1:31" outlineLevel="1" x14ac:dyDescent="0.3">
      <c r="A229" s="33" t="s">
        <v>34</v>
      </c>
      <c r="B229" s="98">
        <v>277.00399404000001</v>
      </c>
      <c r="C229" s="99">
        <v>193.23791677999998</v>
      </c>
      <c r="D229" s="99">
        <v>564.18274819999999</v>
      </c>
      <c r="E229" s="99">
        <v>2432.3671007800003</v>
      </c>
      <c r="F229" s="99">
        <v>2623.3961856799992</v>
      </c>
      <c r="G229" s="99">
        <v>659.29029441</v>
      </c>
      <c r="H229" s="99">
        <v>1121.1988149600002</v>
      </c>
      <c r="I229" s="99">
        <v>627.13762732999999</v>
      </c>
      <c r="J229" s="99">
        <v>1296.3052634200001</v>
      </c>
      <c r="K229" s="99">
        <v>3362.7338669799997</v>
      </c>
      <c r="L229" s="99">
        <v>3489.7814241600004</v>
      </c>
      <c r="M229" s="99">
        <v>3444.0583322600005</v>
      </c>
      <c r="N229" s="99">
        <v>2195.4942267099996</v>
      </c>
      <c r="O229" s="99">
        <v>1314.8889663099999</v>
      </c>
      <c r="P229" s="99">
        <v>1967.31051815</v>
      </c>
      <c r="Q229" s="99">
        <v>4344.8395863200003</v>
      </c>
      <c r="R229" s="99">
        <v>5675.8132225000008</v>
      </c>
      <c r="S229" s="99">
        <v>9054.24780293</v>
      </c>
      <c r="T229" s="99">
        <v>13673.126619790002</v>
      </c>
      <c r="U229" s="99">
        <v>14529.53442091</v>
      </c>
      <c r="V229" s="99">
        <v>13437.178129580001</v>
      </c>
      <c r="W229" s="99">
        <v>11713.60460674</v>
      </c>
      <c r="X229" s="142">
        <v>19480.645789199996</v>
      </c>
      <c r="Y229" s="142">
        <v>17504.56189655</v>
      </c>
      <c r="Z229" s="142">
        <v>17333.036611150001</v>
      </c>
      <c r="AA229" s="142">
        <v>26447.414567119995</v>
      </c>
      <c r="AB229" s="142">
        <v>33656.499466889996</v>
      </c>
      <c r="AC229" s="175">
        <v>27435.359460040003</v>
      </c>
      <c r="AD229" s="26">
        <v>23674</v>
      </c>
      <c r="AE229" s="33" t="s">
        <v>34</v>
      </c>
    </row>
    <row r="230" spans="1:31" outlineLevel="1" x14ac:dyDescent="0.3">
      <c r="A230" s="36" t="s">
        <v>234</v>
      </c>
      <c r="B230" s="102">
        <v>743.29956155000002</v>
      </c>
      <c r="C230" s="103">
        <v>100.80090150999999</v>
      </c>
      <c r="D230" s="103">
        <v>-2208.74983978</v>
      </c>
      <c r="E230" s="103">
        <v>-28.74597481999993</v>
      </c>
      <c r="F230" s="103">
        <v>-355.71073758</v>
      </c>
      <c r="G230" s="103">
        <v>-285.27372838999992</v>
      </c>
      <c r="H230" s="103">
        <v>-385.28599079999998</v>
      </c>
      <c r="I230" s="103">
        <v>-35.339298139999997</v>
      </c>
      <c r="J230" s="103">
        <v>-357.92912484999988</v>
      </c>
      <c r="K230" s="103">
        <v>-37.794972699999889</v>
      </c>
      <c r="L230" s="103">
        <v>545.30412217000003</v>
      </c>
      <c r="M230" s="103">
        <v>-549.75465165999981</v>
      </c>
      <c r="N230" s="103">
        <v>-1047.1095383531251</v>
      </c>
      <c r="O230" s="103">
        <v>-1998.27709802</v>
      </c>
      <c r="P230" s="103">
        <v>-2601.9439723499995</v>
      </c>
      <c r="Q230" s="103">
        <v>8999.5548252999997</v>
      </c>
      <c r="R230" s="103">
        <v>-9198.9753667299992</v>
      </c>
      <c r="S230" s="103">
        <v>460.84700742999962</v>
      </c>
      <c r="T230" s="103">
        <v>2761.9062111099997</v>
      </c>
      <c r="U230" s="103">
        <v>677.84732985000028</v>
      </c>
      <c r="V230" s="103">
        <v>-3450.7321769</v>
      </c>
      <c r="W230" s="103">
        <v>94.463847879999605</v>
      </c>
      <c r="X230" s="144">
        <v>2368.2463619600003</v>
      </c>
      <c r="Y230" s="144">
        <v>-1531.6403181199996</v>
      </c>
      <c r="Z230" s="144">
        <v>1224.1335277600001</v>
      </c>
      <c r="AA230" s="144">
        <v>-496.04166209999983</v>
      </c>
      <c r="AB230" s="144">
        <v>862.12943476999999</v>
      </c>
      <c r="AC230" s="177">
        <v>3845.0106493800004</v>
      </c>
      <c r="AD230" s="26">
        <v>23675</v>
      </c>
      <c r="AE230" s="36" t="s">
        <v>234</v>
      </c>
    </row>
    <row r="231" spans="1:31" outlineLevel="1" x14ac:dyDescent="0.3">
      <c r="A231" s="33" t="s">
        <v>33</v>
      </c>
      <c r="B231" s="98">
        <v>853.54344440999989</v>
      </c>
      <c r="C231" s="99">
        <v>17.246181709999988</v>
      </c>
      <c r="D231" s="99">
        <v>2319.05509158</v>
      </c>
      <c r="E231" s="99">
        <v>69.169874039999925</v>
      </c>
      <c r="F231" s="99">
        <v>457.50155189999992</v>
      </c>
      <c r="G231" s="99">
        <v>286.28143397999997</v>
      </c>
      <c r="H231" s="99">
        <v>394.56017583999994</v>
      </c>
      <c r="I231" s="99">
        <v>36.740670809999983</v>
      </c>
      <c r="J231" s="99">
        <v>363.28386143</v>
      </c>
      <c r="K231" s="99">
        <v>39.768105719999951</v>
      </c>
      <c r="L231" s="99">
        <v>-6.3875463300000233</v>
      </c>
      <c r="M231" s="99">
        <v>1802.5933193999999</v>
      </c>
      <c r="N231" s="99">
        <v>2325.534311643125</v>
      </c>
      <c r="O231" s="99">
        <v>2912.3151317100001</v>
      </c>
      <c r="P231" s="99">
        <v>6015.6343541999995</v>
      </c>
      <c r="Q231" s="99">
        <v>1297.4395674599998</v>
      </c>
      <c r="R231" s="99">
        <v>14362.75405247</v>
      </c>
      <c r="S231" s="99">
        <v>4146.2332920000008</v>
      </c>
      <c r="T231" s="99">
        <v>1886.1278914999996</v>
      </c>
      <c r="U231" s="99">
        <v>3399.3643653399999</v>
      </c>
      <c r="V231" s="99">
        <v>4936.3844517699999</v>
      </c>
      <c r="W231" s="99">
        <v>2016.8512046200003</v>
      </c>
      <c r="X231" s="142">
        <v>2688.1109976999996</v>
      </c>
      <c r="Y231" s="142">
        <v>5203.7614998099998</v>
      </c>
      <c r="Z231" s="142">
        <v>5137.7393438999998</v>
      </c>
      <c r="AA231" s="142">
        <v>2947.2752063600001</v>
      </c>
      <c r="AB231" s="142">
        <v>4587.3184712100001</v>
      </c>
      <c r="AC231" s="175">
        <v>4744.3987696300001</v>
      </c>
      <c r="AD231" s="26">
        <v>23676</v>
      </c>
      <c r="AE231" s="33" t="s">
        <v>33</v>
      </c>
    </row>
    <row r="232" spans="1:31" outlineLevel="1" x14ac:dyDescent="0.3">
      <c r="A232" s="33" t="s">
        <v>34</v>
      </c>
      <c r="B232" s="98">
        <v>1596.84300596</v>
      </c>
      <c r="C232" s="99">
        <v>118.04708322</v>
      </c>
      <c r="D232" s="99">
        <v>110.30525180000001</v>
      </c>
      <c r="E232" s="99">
        <v>40.423899219999974</v>
      </c>
      <c r="F232" s="99">
        <v>101.79081431999991</v>
      </c>
      <c r="G232" s="99">
        <v>1.0077055899999952</v>
      </c>
      <c r="H232" s="99">
        <v>9.274185040000031</v>
      </c>
      <c r="I232" s="99">
        <v>1.4013726699999944</v>
      </c>
      <c r="J232" s="99">
        <v>5.3547365800000213</v>
      </c>
      <c r="K232" s="99">
        <v>1.9731330200000594</v>
      </c>
      <c r="L232" s="99">
        <v>538.91657583999984</v>
      </c>
      <c r="M232" s="99">
        <v>1252.8386677399999</v>
      </c>
      <c r="N232" s="99">
        <v>1278.4247732900001</v>
      </c>
      <c r="O232" s="99">
        <v>914.03803369000002</v>
      </c>
      <c r="P232" s="99">
        <v>3413.6903818499995</v>
      </c>
      <c r="Q232" s="99">
        <v>10296.99439276</v>
      </c>
      <c r="R232" s="99">
        <v>5163.7786857400006</v>
      </c>
      <c r="S232" s="99">
        <v>4607.0802994299993</v>
      </c>
      <c r="T232" s="99">
        <v>4648.0341026099986</v>
      </c>
      <c r="U232" s="99">
        <v>4077.2116951900002</v>
      </c>
      <c r="V232" s="99">
        <v>1485.6522748700002</v>
      </c>
      <c r="W232" s="99">
        <v>2111.3150524999996</v>
      </c>
      <c r="X232" s="142">
        <v>5056.3573596599999</v>
      </c>
      <c r="Y232" s="142">
        <v>3672.12118169</v>
      </c>
      <c r="Z232" s="142">
        <v>6361.872871659999</v>
      </c>
      <c r="AA232" s="142">
        <v>2451.2335442600001</v>
      </c>
      <c r="AB232" s="142">
        <v>5449.4479059799996</v>
      </c>
      <c r="AC232" s="175">
        <v>8589.4094190100004</v>
      </c>
      <c r="AD232" s="26">
        <v>23677</v>
      </c>
      <c r="AE232" s="33" t="s">
        <v>34</v>
      </c>
    </row>
    <row r="233" spans="1:31" outlineLevel="1" x14ac:dyDescent="0.3">
      <c r="A233" s="41" t="s">
        <v>0</v>
      </c>
      <c r="B233" s="98"/>
      <c r="C233" s="99"/>
      <c r="D233" s="99"/>
      <c r="E233" s="99"/>
      <c r="F233" s="99"/>
      <c r="G233" s="99"/>
      <c r="H233" s="99"/>
      <c r="I233" s="99"/>
      <c r="J233" s="99"/>
      <c r="K233" s="99"/>
      <c r="L233" s="99"/>
      <c r="M233" s="99"/>
      <c r="N233" s="99"/>
      <c r="O233" s="99"/>
      <c r="P233" s="99"/>
      <c r="Q233" s="99"/>
      <c r="R233" s="99"/>
      <c r="S233" s="99"/>
      <c r="T233" s="99"/>
      <c r="U233" s="99"/>
      <c r="V233" s="99"/>
      <c r="W233" s="99"/>
      <c r="X233" s="142"/>
      <c r="Y233" s="142"/>
      <c r="Z233" s="142"/>
      <c r="AA233" s="142"/>
      <c r="AB233" s="142"/>
      <c r="AC233" s="175"/>
      <c r="AD233" s="27"/>
      <c r="AE233" s="41" t="s">
        <v>0</v>
      </c>
    </row>
    <row r="234" spans="1:31" outlineLevel="1" x14ac:dyDescent="0.3">
      <c r="A234" s="43" t="s">
        <v>235</v>
      </c>
      <c r="B234" s="108">
        <v>-5.3890000000000029</v>
      </c>
      <c r="C234" s="109">
        <v>0.32800000000000118</v>
      </c>
      <c r="D234" s="109">
        <v>0</v>
      </c>
      <c r="E234" s="109">
        <v>0</v>
      </c>
      <c r="F234" s="109">
        <v>-1.1000000000000001E-2</v>
      </c>
      <c r="G234" s="109">
        <v>0.21299999999999999</v>
      </c>
      <c r="H234" s="109">
        <v>-0.16200000000000001</v>
      </c>
      <c r="I234" s="109">
        <v>0</v>
      </c>
      <c r="J234" s="109">
        <v>-1.3999999999999999E-2</v>
      </c>
      <c r="K234" s="109">
        <v>-0.02</v>
      </c>
      <c r="L234" s="109">
        <v>421.23199999999997</v>
      </c>
      <c r="M234" s="109">
        <v>-579.49699999999996</v>
      </c>
      <c r="N234" s="109">
        <v>89.87</v>
      </c>
      <c r="O234" s="109">
        <v>-120.13599999999995</v>
      </c>
      <c r="P234" s="109">
        <v>-1.2486999999999429</v>
      </c>
      <c r="Q234" s="109">
        <v>-8.4761009999999998E-2</v>
      </c>
      <c r="R234" s="109">
        <v>-0.41612018000000006</v>
      </c>
      <c r="S234" s="109">
        <v>-0.11097266000000001</v>
      </c>
      <c r="T234" s="109">
        <v>31.894970359999999</v>
      </c>
      <c r="U234" s="109">
        <v>50.403255750000021</v>
      </c>
      <c r="V234" s="109">
        <v>-260.38791286000003</v>
      </c>
      <c r="W234" s="109">
        <v>-31.354386399999999</v>
      </c>
      <c r="X234" s="147">
        <v>270.78861065000001</v>
      </c>
      <c r="Y234" s="147">
        <v>-303.45272034999999</v>
      </c>
      <c r="Z234" s="147">
        <v>-550.43051834999994</v>
      </c>
      <c r="AA234" s="147">
        <v>192.48578916</v>
      </c>
      <c r="AB234" s="147">
        <v>-88.761619339999996</v>
      </c>
      <c r="AC234" s="180">
        <v>253.40795826000004</v>
      </c>
      <c r="AD234" s="26">
        <v>23678</v>
      </c>
      <c r="AE234" s="43" t="s">
        <v>235</v>
      </c>
    </row>
    <row r="235" spans="1:31" outlineLevel="1" x14ac:dyDescent="0.3">
      <c r="A235" s="44" t="s">
        <v>88</v>
      </c>
      <c r="B235" s="108">
        <v>50.988999999999997</v>
      </c>
      <c r="C235" s="109">
        <v>10.744999999999999</v>
      </c>
      <c r="D235" s="109">
        <v>0</v>
      </c>
      <c r="E235" s="109">
        <v>0</v>
      </c>
      <c r="F235" s="109">
        <v>1.1000000000000001E-2</v>
      </c>
      <c r="G235" s="109">
        <v>2E-3</v>
      </c>
      <c r="H235" s="109">
        <v>0.16200000000000001</v>
      </c>
      <c r="I235" s="109">
        <v>0</v>
      </c>
      <c r="J235" s="109">
        <v>1.3999999999999999E-2</v>
      </c>
      <c r="K235" s="109">
        <v>0.02</v>
      </c>
      <c r="L235" s="109">
        <v>0.25800000000000001</v>
      </c>
      <c r="M235" s="109">
        <v>904.08999999999992</v>
      </c>
      <c r="N235" s="109">
        <v>300.096</v>
      </c>
      <c r="O235" s="109">
        <v>571.24099999999999</v>
      </c>
      <c r="P235" s="109">
        <v>301.2487000000001</v>
      </c>
      <c r="Q235" s="109">
        <v>0.18476101000000003</v>
      </c>
      <c r="R235" s="109">
        <v>0.41612018000000006</v>
      </c>
      <c r="S235" s="109">
        <v>0.11097266000000001</v>
      </c>
      <c r="T235" s="109">
        <v>0.10502963999999998</v>
      </c>
      <c r="U235" s="109">
        <v>99.298519570000011</v>
      </c>
      <c r="V235" s="109">
        <v>316.79113670000004</v>
      </c>
      <c r="W235" s="109">
        <v>92.180686420000001</v>
      </c>
      <c r="X235" s="147">
        <v>61.698876430000006</v>
      </c>
      <c r="Y235" s="147">
        <v>328.79189228000001</v>
      </c>
      <c r="Z235" s="147">
        <v>608.6517896900001</v>
      </c>
      <c r="AA235" s="147">
        <v>115.23426687</v>
      </c>
      <c r="AB235" s="147">
        <v>326.76660027000003</v>
      </c>
      <c r="AC235" s="180">
        <v>358.74775986999998</v>
      </c>
      <c r="AD235" s="26">
        <v>23679</v>
      </c>
      <c r="AE235" s="44" t="s">
        <v>88</v>
      </c>
    </row>
    <row r="236" spans="1:31" outlineLevel="1" x14ac:dyDescent="0.3">
      <c r="A236" s="44" t="s">
        <v>89</v>
      </c>
      <c r="B236" s="108">
        <v>45.599999999999994</v>
      </c>
      <c r="C236" s="109">
        <v>11.073</v>
      </c>
      <c r="D236" s="109">
        <v>0</v>
      </c>
      <c r="E236" s="109">
        <v>0</v>
      </c>
      <c r="F236" s="109">
        <v>0</v>
      </c>
      <c r="G236" s="109">
        <v>0.215</v>
      </c>
      <c r="H236" s="109">
        <v>0</v>
      </c>
      <c r="I236" s="109">
        <v>0</v>
      </c>
      <c r="J236" s="109">
        <v>0</v>
      </c>
      <c r="K236" s="109">
        <v>0</v>
      </c>
      <c r="L236" s="109">
        <v>421.48999999999995</v>
      </c>
      <c r="M236" s="109">
        <v>324.59300000000002</v>
      </c>
      <c r="N236" s="109">
        <v>389.96600000000001</v>
      </c>
      <c r="O236" s="109">
        <v>451.10500000000008</v>
      </c>
      <c r="P236" s="109">
        <v>300</v>
      </c>
      <c r="Q236" s="109">
        <v>0.1</v>
      </c>
      <c r="R236" s="109">
        <v>0</v>
      </c>
      <c r="S236" s="109">
        <v>0</v>
      </c>
      <c r="T236" s="109">
        <v>32</v>
      </c>
      <c r="U236" s="109">
        <v>149.70177532000002</v>
      </c>
      <c r="V236" s="109">
        <v>56.403223840000003</v>
      </c>
      <c r="W236" s="109">
        <v>60.826300020000005</v>
      </c>
      <c r="X236" s="147">
        <v>332.48748707999999</v>
      </c>
      <c r="Y236" s="147">
        <v>25.339171929999992</v>
      </c>
      <c r="Z236" s="147">
        <v>58.221271340000008</v>
      </c>
      <c r="AA236" s="147">
        <v>307.72005602999997</v>
      </c>
      <c r="AB236" s="147">
        <v>238.00498093000002</v>
      </c>
      <c r="AC236" s="180">
        <v>612.15571812999997</v>
      </c>
      <c r="AD236" s="26">
        <v>23680</v>
      </c>
      <c r="AE236" s="44" t="s">
        <v>89</v>
      </c>
    </row>
    <row r="237" spans="1:31" outlineLevel="1" x14ac:dyDescent="0.3">
      <c r="A237" s="43" t="s">
        <v>236</v>
      </c>
      <c r="B237" s="108">
        <v>748.68856154999992</v>
      </c>
      <c r="C237" s="109">
        <v>100.47290150999999</v>
      </c>
      <c r="D237" s="109">
        <v>-2208.74983978</v>
      </c>
      <c r="E237" s="109">
        <v>-28.74597481999993</v>
      </c>
      <c r="F237" s="109">
        <v>-355.69973758000003</v>
      </c>
      <c r="G237" s="109">
        <v>-285.48672839</v>
      </c>
      <c r="H237" s="109">
        <v>-385.12399080000006</v>
      </c>
      <c r="I237" s="109">
        <v>-35.339298139999997</v>
      </c>
      <c r="J237" s="109">
        <v>-357.91512484999993</v>
      </c>
      <c r="K237" s="109">
        <v>-37.774972699999893</v>
      </c>
      <c r="L237" s="109">
        <v>124.07212217</v>
      </c>
      <c r="M237" s="109">
        <v>29.742348340000092</v>
      </c>
      <c r="N237" s="109">
        <v>-1136.979538353125</v>
      </c>
      <c r="O237" s="109">
        <v>-1878.1410980199998</v>
      </c>
      <c r="P237" s="109">
        <v>-2600.6952723499999</v>
      </c>
      <c r="Q237" s="109">
        <v>8999.6395863100006</v>
      </c>
      <c r="R237" s="109">
        <v>-9198.5592465500013</v>
      </c>
      <c r="S237" s="109">
        <v>460.95798009000009</v>
      </c>
      <c r="T237" s="109">
        <v>2730.0112407500001</v>
      </c>
      <c r="U237" s="109">
        <v>627.44407410000008</v>
      </c>
      <c r="V237" s="109">
        <v>-3190.3442640399999</v>
      </c>
      <c r="W237" s="109">
        <v>125.81823427999984</v>
      </c>
      <c r="X237" s="147">
        <v>2097.4577513099998</v>
      </c>
      <c r="Y237" s="147">
        <v>-1228.1875977699999</v>
      </c>
      <c r="Z237" s="147">
        <v>1774.5640461100002</v>
      </c>
      <c r="AA237" s="147">
        <v>-688.52745125999991</v>
      </c>
      <c r="AB237" s="147">
        <v>950.89105410999923</v>
      </c>
      <c r="AC237" s="180">
        <v>3591.6026911200006</v>
      </c>
      <c r="AD237" s="26">
        <v>23681</v>
      </c>
      <c r="AE237" s="43" t="s">
        <v>236</v>
      </c>
    </row>
    <row r="238" spans="1:31" outlineLevel="1" x14ac:dyDescent="0.3">
      <c r="A238" s="44" t="s">
        <v>88</v>
      </c>
      <c r="B238" s="108">
        <v>802.55444441000009</v>
      </c>
      <c r="C238" s="109">
        <v>6.5011817099999911</v>
      </c>
      <c r="D238" s="109">
        <v>2319.05509158</v>
      </c>
      <c r="E238" s="109">
        <v>69.169874039999925</v>
      </c>
      <c r="F238" s="109">
        <v>457.4905518999999</v>
      </c>
      <c r="G238" s="109">
        <v>286.27943398000002</v>
      </c>
      <c r="H238" s="109">
        <v>394.39817584000002</v>
      </c>
      <c r="I238" s="109">
        <v>36.740670809999983</v>
      </c>
      <c r="J238" s="109">
        <v>363.26986142999999</v>
      </c>
      <c r="K238" s="109">
        <v>39.748105719999955</v>
      </c>
      <c r="L238" s="109">
        <v>-6.6455463300000215</v>
      </c>
      <c r="M238" s="109">
        <v>898.50331940000001</v>
      </c>
      <c r="N238" s="109">
        <v>2025.438311643125</v>
      </c>
      <c r="O238" s="109">
        <v>2341.0741317100001</v>
      </c>
      <c r="P238" s="109">
        <v>5714.3856541999994</v>
      </c>
      <c r="Q238" s="109">
        <v>1297.2548064500002</v>
      </c>
      <c r="R238" s="109">
        <v>14362.337932290002</v>
      </c>
      <c r="S238" s="109">
        <v>4146.1223193399992</v>
      </c>
      <c r="T238" s="109">
        <v>1886.0228618599999</v>
      </c>
      <c r="U238" s="109">
        <v>3300.0658457699997</v>
      </c>
      <c r="V238" s="109">
        <v>4619.5933150700002</v>
      </c>
      <c r="W238" s="109">
        <v>1924.6705182000003</v>
      </c>
      <c r="X238" s="147">
        <v>2626.4121212700002</v>
      </c>
      <c r="Y238" s="147">
        <v>4874.9696075299998</v>
      </c>
      <c r="Z238" s="147">
        <v>4529.0875542100002</v>
      </c>
      <c r="AA238" s="147">
        <v>2832.0409394900003</v>
      </c>
      <c r="AB238" s="147">
        <v>4260.5518709400003</v>
      </c>
      <c r="AC238" s="180">
        <v>4385.6510097599994</v>
      </c>
      <c r="AD238" s="26">
        <v>23682</v>
      </c>
      <c r="AE238" s="44" t="s">
        <v>88</v>
      </c>
    </row>
    <row r="239" spans="1:31" outlineLevel="1" x14ac:dyDescent="0.3">
      <c r="A239" s="44" t="s">
        <v>89</v>
      </c>
      <c r="B239" s="108">
        <v>1551.2430059600001</v>
      </c>
      <c r="C239" s="109">
        <v>106.97408322</v>
      </c>
      <c r="D239" s="109">
        <v>110.30525180000001</v>
      </c>
      <c r="E239" s="109">
        <v>40.423899219999974</v>
      </c>
      <c r="F239" s="109">
        <v>101.79081431999991</v>
      </c>
      <c r="G239" s="109">
        <v>0.7927055899999953</v>
      </c>
      <c r="H239" s="109">
        <v>9.274185040000031</v>
      </c>
      <c r="I239" s="109">
        <v>1.4013726699999944</v>
      </c>
      <c r="J239" s="109">
        <v>5.3547365800000213</v>
      </c>
      <c r="K239" s="109">
        <v>1.9731330200000594</v>
      </c>
      <c r="L239" s="109">
        <v>117.42657583999996</v>
      </c>
      <c r="M239" s="109">
        <v>928.24566773999982</v>
      </c>
      <c r="N239" s="109">
        <v>888.45877328999995</v>
      </c>
      <c r="O239" s="109">
        <v>462.93303369000006</v>
      </c>
      <c r="P239" s="109">
        <v>3113.6903818499995</v>
      </c>
      <c r="Q239" s="109">
        <v>10296.894392759999</v>
      </c>
      <c r="R239" s="109">
        <v>5163.7786857400006</v>
      </c>
      <c r="S239" s="109">
        <v>4607.0802994299993</v>
      </c>
      <c r="T239" s="109">
        <v>4616.0341026099986</v>
      </c>
      <c r="U239" s="109">
        <v>3927.5099198700004</v>
      </c>
      <c r="V239" s="109">
        <v>1429.2490510300004</v>
      </c>
      <c r="W239" s="109">
        <v>2050.4887524799997</v>
      </c>
      <c r="X239" s="147">
        <v>4723.8698725799995</v>
      </c>
      <c r="Y239" s="147">
        <v>3646.7820097599993</v>
      </c>
      <c r="Z239" s="147">
        <v>6303.6516003199995</v>
      </c>
      <c r="AA239" s="147">
        <v>2143.5134882299999</v>
      </c>
      <c r="AB239" s="147">
        <v>5211.4429250499998</v>
      </c>
      <c r="AC239" s="180">
        <v>7977.2537008800009</v>
      </c>
      <c r="AD239" s="26">
        <v>23683</v>
      </c>
      <c r="AE239" s="44" t="s">
        <v>89</v>
      </c>
    </row>
    <row r="240" spans="1:31" outlineLevel="1" x14ac:dyDescent="0.3">
      <c r="A240" s="41" t="s">
        <v>0</v>
      </c>
      <c r="B240" s="98"/>
      <c r="C240" s="99"/>
      <c r="D240" s="99"/>
      <c r="E240" s="99"/>
      <c r="F240" s="99"/>
      <c r="G240" s="99"/>
      <c r="H240" s="99"/>
      <c r="I240" s="99"/>
      <c r="J240" s="99"/>
      <c r="K240" s="99"/>
      <c r="L240" s="99"/>
      <c r="M240" s="99"/>
      <c r="N240" s="99"/>
      <c r="O240" s="99"/>
      <c r="P240" s="99"/>
      <c r="Q240" s="99"/>
      <c r="R240" s="99"/>
      <c r="S240" s="99"/>
      <c r="T240" s="99"/>
      <c r="U240" s="99"/>
      <c r="V240" s="99"/>
      <c r="W240" s="99"/>
      <c r="X240" s="142"/>
      <c r="Y240" s="142"/>
      <c r="Z240" s="142"/>
      <c r="AA240" s="142"/>
      <c r="AB240" s="142"/>
      <c r="AC240" s="175"/>
      <c r="AD240" s="27"/>
      <c r="AE240" s="41" t="s">
        <v>0</v>
      </c>
    </row>
    <row r="241" spans="1:31" outlineLevel="1" x14ac:dyDescent="0.3">
      <c r="A241" s="36" t="s">
        <v>53</v>
      </c>
      <c r="B241" s="102">
        <v>10372.168</v>
      </c>
      <c r="C241" s="103">
        <v>22021.665000000001</v>
      </c>
      <c r="D241" s="103">
        <v>10907.935999999998</v>
      </c>
      <c r="E241" s="103">
        <v>18582.205000000002</v>
      </c>
      <c r="F241" s="103">
        <v>3542.3650000000007</v>
      </c>
      <c r="G241" s="103">
        <v>8650.7794147460954</v>
      </c>
      <c r="H241" s="103">
        <v>872.12475999999913</v>
      </c>
      <c r="I241" s="103">
        <v>-4797.4252228124997</v>
      </c>
      <c r="J241" s="103">
        <v>5128.7577400000009</v>
      </c>
      <c r="K241" s="103">
        <v>-3995.5663599999993</v>
      </c>
      <c r="L241" s="103">
        <v>6655.3283337499979</v>
      </c>
      <c r="M241" s="103">
        <v>9075.607553124999</v>
      </c>
      <c r="N241" s="103">
        <v>48409.389561044256</v>
      </c>
      <c r="O241" s="103">
        <v>1053.1553502374718</v>
      </c>
      <c r="P241" s="103">
        <v>48015.130051648383</v>
      </c>
      <c r="Q241" s="103">
        <v>71648.13147357</v>
      </c>
      <c r="R241" s="103">
        <v>24392.211865330006</v>
      </c>
      <c r="S241" s="103">
        <v>23228.483052039999</v>
      </c>
      <c r="T241" s="103">
        <v>41262.920904400009</v>
      </c>
      <c r="U241" s="103">
        <v>44238.24825533</v>
      </c>
      <c r="V241" s="103">
        <v>14269.994879729997</v>
      </c>
      <c r="W241" s="103">
        <v>-20631.967238999998</v>
      </c>
      <c r="X241" s="144">
        <v>-5353.2260109099989</v>
      </c>
      <c r="Y241" s="144">
        <v>-6276.821972130002</v>
      </c>
      <c r="Z241" s="144">
        <v>-10221.213367220018</v>
      </c>
      <c r="AA241" s="144">
        <v>-1880.468768499999</v>
      </c>
      <c r="AB241" s="144">
        <v>23262.658079700006</v>
      </c>
      <c r="AC241" s="177">
        <v>-4341.5959071099987</v>
      </c>
      <c r="AD241" s="26">
        <v>23684</v>
      </c>
      <c r="AE241" s="36" t="s">
        <v>53</v>
      </c>
    </row>
    <row r="242" spans="1:31" outlineLevel="1" x14ac:dyDescent="0.3">
      <c r="A242" s="35" t="s">
        <v>63</v>
      </c>
      <c r="B242" s="98">
        <v>36484.011000000006</v>
      </c>
      <c r="C242" s="99">
        <v>45528.601000000002</v>
      </c>
      <c r="D242" s="99">
        <v>60183.178999999996</v>
      </c>
      <c r="E242" s="99">
        <v>59740.341</v>
      </c>
      <c r="F242" s="99">
        <v>38874.752999999997</v>
      </c>
      <c r="G242" s="99">
        <v>38815.939219999993</v>
      </c>
      <c r="H242" s="99">
        <v>29496.833060000001</v>
      </c>
      <c r="I242" s="99">
        <v>18352.2453971875</v>
      </c>
      <c r="J242" s="99">
        <v>27346.625739999999</v>
      </c>
      <c r="K242" s="99">
        <v>30614.457859999999</v>
      </c>
      <c r="L242" s="99">
        <v>59376.387480000005</v>
      </c>
      <c r="M242" s="99">
        <v>99366.738859999998</v>
      </c>
      <c r="N242" s="99">
        <v>210232.03716800839</v>
      </c>
      <c r="O242" s="99">
        <v>268280.23640101869</v>
      </c>
      <c r="P242" s="99">
        <v>196307.49825164839</v>
      </c>
      <c r="Q242" s="99">
        <v>178821.33905688001</v>
      </c>
      <c r="R242" s="99">
        <v>134322.57934649001</v>
      </c>
      <c r="S242" s="99">
        <v>162437.29330677999</v>
      </c>
      <c r="T242" s="99">
        <v>243925.35998616001</v>
      </c>
      <c r="U242" s="99">
        <v>275010.32794606005</v>
      </c>
      <c r="V242" s="99">
        <v>215863.63374148001</v>
      </c>
      <c r="W242" s="99">
        <v>182317.28405126999</v>
      </c>
      <c r="X242" s="142">
        <v>207632.52038659999</v>
      </c>
      <c r="Y242" s="142">
        <v>240167.39087365998</v>
      </c>
      <c r="Z242" s="142">
        <v>273413.99771654996</v>
      </c>
      <c r="AA242" s="142">
        <v>231839.53000880001</v>
      </c>
      <c r="AB242" s="142">
        <v>261097.08893097</v>
      </c>
      <c r="AC242" s="175">
        <v>236071.94414938</v>
      </c>
      <c r="AD242" s="26">
        <v>23685</v>
      </c>
      <c r="AE242" s="35" t="s">
        <v>63</v>
      </c>
    </row>
    <row r="243" spans="1:31" outlineLevel="1" x14ac:dyDescent="0.3">
      <c r="A243" s="35" t="s">
        <v>64</v>
      </c>
      <c r="B243" s="98">
        <v>26111.843000000001</v>
      </c>
      <c r="C243" s="99">
        <v>23506.935999999998</v>
      </c>
      <c r="D243" s="99">
        <v>49275.242999999995</v>
      </c>
      <c r="E243" s="99">
        <v>41158.135999999991</v>
      </c>
      <c r="F243" s="99">
        <v>35332.387999999999</v>
      </c>
      <c r="G243" s="99">
        <v>30165.159805253901</v>
      </c>
      <c r="H243" s="99">
        <v>28624.708300000006</v>
      </c>
      <c r="I243" s="99">
        <v>23149.670620000001</v>
      </c>
      <c r="J243" s="99">
        <v>22217.868000000002</v>
      </c>
      <c r="K243" s="99">
        <v>34610.024219999999</v>
      </c>
      <c r="L243" s="99">
        <v>52721.059146249994</v>
      </c>
      <c r="M243" s="99">
        <v>90291.131306874988</v>
      </c>
      <c r="N243" s="99">
        <v>161822.64760696411</v>
      </c>
      <c r="O243" s="99">
        <v>267227.08105078124</v>
      </c>
      <c r="P243" s="99">
        <v>148292.3682</v>
      </c>
      <c r="Q243" s="99">
        <v>107173.20758331001</v>
      </c>
      <c r="R243" s="99">
        <v>109930.36748116001</v>
      </c>
      <c r="S243" s="99">
        <v>139208.81025474</v>
      </c>
      <c r="T243" s="99">
        <v>202662.43908176001</v>
      </c>
      <c r="U243" s="99">
        <v>230772.07969073</v>
      </c>
      <c r="V243" s="99">
        <v>201593.63886174999</v>
      </c>
      <c r="W243" s="99">
        <v>202949.25129026998</v>
      </c>
      <c r="X243" s="142">
        <v>212985.74639751</v>
      </c>
      <c r="Y243" s="142">
        <v>246444.21284579003</v>
      </c>
      <c r="Z243" s="142">
        <v>283635.21108377003</v>
      </c>
      <c r="AA243" s="142">
        <v>233719.9987773</v>
      </c>
      <c r="AB243" s="142">
        <v>237834.43085126998</v>
      </c>
      <c r="AC243" s="175">
        <v>240413.54005649002</v>
      </c>
      <c r="AD243" s="26">
        <v>23686</v>
      </c>
      <c r="AE243" s="35" t="s">
        <v>64</v>
      </c>
    </row>
    <row r="244" spans="1:31" outlineLevel="1" x14ac:dyDescent="0.3">
      <c r="A244" s="36" t="s">
        <v>156</v>
      </c>
      <c r="B244" s="102">
        <v>3242.9849999999997</v>
      </c>
      <c r="C244" s="103">
        <v>6145.3979999999992</v>
      </c>
      <c r="D244" s="103">
        <v>6870.7369999999992</v>
      </c>
      <c r="E244" s="103">
        <v>994.72999999999956</v>
      </c>
      <c r="F244" s="103">
        <v>2571.509</v>
      </c>
      <c r="G244" s="103">
        <v>3075.9137566406262</v>
      </c>
      <c r="H244" s="103">
        <v>2481.2009400000002</v>
      </c>
      <c r="I244" s="103">
        <v>1980.7425400000002</v>
      </c>
      <c r="J244" s="103">
        <v>2972.6048099999998</v>
      </c>
      <c r="K244" s="103">
        <v>2080.9331600000005</v>
      </c>
      <c r="L244" s="103">
        <v>6451.2523099999989</v>
      </c>
      <c r="M244" s="103">
        <v>7715.8134745095749</v>
      </c>
      <c r="N244" s="103">
        <v>26217.335943550032</v>
      </c>
      <c r="O244" s="103">
        <v>-7565.3674499713597</v>
      </c>
      <c r="P244" s="103">
        <v>37071.2382</v>
      </c>
      <c r="Q244" s="103">
        <v>37673.91373398</v>
      </c>
      <c r="R244" s="103">
        <v>7188.5807211000047</v>
      </c>
      <c r="S244" s="103">
        <v>5604.1703062700008</v>
      </c>
      <c r="T244" s="103">
        <v>11135.851725200002</v>
      </c>
      <c r="U244" s="103">
        <v>10656.111498989998</v>
      </c>
      <c r="V244" s="103">
        <v>6546.5823065399964</v>
      </c>
      <c r="W244" s="103">
        <v>6795.0122617100005</v>
      </c>
      <c r="X244" s="144">
        <v>2962.9382377300008</v>
      </c>
      <c r="Y244" s="144">
        <v>-2103.6561658600026</v>
      </c>
      <c r="Z244" s="144">
        <v>-4718.5305765000094</v>
      </c>
      <c r="AA244" s="144">
        <v>-4617.8139352000044</v>
      </c>
      <c r="AB244" s="144">
        <v>5245.7483241100017</v>
      </c>
      <c r="AC244" s="177">
        <v>9459.7464284199996</v>
      </c>
      <c r="AD244" s="26">
        <v>23687</v>
      </c>
      <c r="AE244" s="36" t="s">
        <v>156</v>
      </c>
    </row>
    <row r="245" spans="1:31" outlineLevel="1" x14ac:dyDescent="0.3">
      <c r="A245" s="35" t="s">
        <v>80</v>
      </c>
      <c r="B245" s="98">
        <v>24616.841</v>
      </c>
      <c r="C245" s="99">
        <v>25748.658000000003</v>
      </c>
      <c r="D245" s="99">
        <v>39017.028000000006</v>
      </c>
      <c r="E245" s="99">
        <v>27785.550999999999</v>
      </c>
      <c r="F245" s="99">
        <v>15533.157999999999</v>
      </c>
      <c r="G245" s="99">
        <v>18345.630430000001</v>
      </c>
      <c r="H245" s="99">
        <v>10493.91389</v>
      </c>
      <c r="I245" s="99">
        <v>10054.904070000001</v>
      </c>
      <c r="J245" s="99">
        <v>10551.785810000001</v>
      </c>
      <c r="K245" s="99">
        <v>16369.604090000001</v>
      </c>
      <c r="L245" s="99">
        <v>34032.880120000002</v>
      </c>
      <c r="M245" s="99">
        <v>51286.89251546724</v>
      </c>
      <c r="N245" s="99">
        <v>119423.69601863984</v>
      </c>
      <c r="O245" s="99">
        <v>217601.59588413019</v>
      </c>
      <c r="P245" s="99">
        <v>149742.54150000002</v>
      </c>
      <c r="Q245" s="99">
        <v>113840.53063641001</v>
      </c>
      <c r="R245" s="99">
        <v>84965.955278370006</v>
      </c>
      <c r="S245" s="99">
        <v>123515.21890174999</v>
      </c>
      <c r="T245" s="99">
        <v>150443.21319049</v>
      </c>
      <c r="U245" s="99">
        <v>141664.94993865001</v>
      </c>
      <c r="V245" s="99">
        <v>99224.304393829996</v>
      </c>
      <c r="W245" s="99">
        <v>92339.081149680002</v>
      </c>
      <c r="X245" s="142">
        <v>110438.02662009998</v>
      </c>
      <c r="Y245" s="142">
        <v>129801.76560701999</v>
      </c>
      <c r="Z245" s="142">
        <v>150697.97259665999</v>
      </c>
      <c r="AA245" s="142">
        <v>145459.74143810003</v>
      </c>
      <c r="AB245" s="142">
        <v>166963.40780533999</v>
      </c>
      <c r="AC245" s="175">
        <v>164146.48213048</v>
      </c>
      <c r="AD245" s="26">
        <v>23688</v>
      </c>
      <c r="AE245" s="35" t="s">
        <v>80</v>
      </c>
    </row>
    <row r="246" spans="1:31" outlineLevel="1" x14ac:dyDescent="0.3">
      <c r="A246" s="35" t="s">
        <v>81</v>
      </c>
      <c r="B246" s="98">
        <v>21373.856</v>
      </c>
      <c r="C246" s="99">
        <v>19603.259999999998</v>
      </c>
      <c r="D246" s="99">
        <v>32146.290999999997</v>
      </c>
      <c r="E246" s="99">
        <v>26790.821</v>
      </c>
      <c r="F246" s="99">
        <v>12961.648999999999</v>
      </c>
      <c r="G246" s="99">
        <v>15269.716673359373</v>
      </c>
      <c r="H246" s="99">
        <v>8012.7129499999992</v>
      </c>
      <c r="I246" s="99">
        <v>8074.1615300000012</v>
      </c>
      <c r="J246" s="99">
        <v>7579.1809999999996</v>
      </c>
      <c r="K246" s="99">
        <v>14288.670929999998</v>
      </c>
      <c r="L246" s="99">
        <v>27581.627809999998</v>
      </c>
      <c r="M246" s="99">
        <v>43571.079040957658</v>
      </c>
      <c r="N246" s="99">
        <v>93206.360075089804</v>
      </c>
      <c r="O246" s="99">
        <v>225166.96333410154</v>
      </c>
      <c r="P246" s="99">
        <v>112671.3033</v>
      </c>
      <c r="Q246" s="99">
        <v>76166.616902429989</v>
      </c>
      <c r="R246" s="99">
        <v>77777.374557269999</v>
      </c>
      <c r="S246" s="99">
        <v>117911.04859547998</v>
      </c>
      <c r="T246" s="99">
        <v>139307.36146528999</v>
      </c>
      <c r="U246" s="99">
        <v>131008.83843966002</v>
      </c>
      <c r="V246" s="99">
        <v>92677.722087290022</v>
      </c>
      <c r="W246" s="99">
        <v>85544.068887970003</v>
      </c>
      <c r="X246" s="142">
        <v>107475.08838237</v>
      </c>
      <c r="Y246" s="142">
        <v>131905.42177288001</v>
      </c>
      <c r="Z246" s="142">
        <v>155416.50317316002</v>
      </c>
      <c r="AA246" s="142">
        <v>150077.55537329998</v>
      </c>
      <c r="AB246" s="142">
        <v>161717.65948122999</v>
      </c>
      <c r="AC246" s="175">
        <v>154686.73570206002</v>
      </c>
      <c r="AD246" s="26">
        <v>23689</v>
      </c>
      <c r="AE246" s="35" t="s">
        <v>81</v>
      </c>
    </row>
    <row r="247" spans="1:31" outlineLevel="1" x14ac:dyDescent="0.3">
      <c r="A247" s="36" t="s">
        <v>157</v>
      </c>
      <c r="B247" s="102">
        <v>2443.969000000001</v>
      </c>
      <c r="C247" s="103">
        <v>4899.7800000000007</v>
      </c>
      <c r="D247" s="103">
        <v>2636.3980000000006</v>
      </c>
      <c r="E247" s="103">
        <v>-2785.2799999999997</v>
      </c>
      <c r="F247" s="103">
        <v>1490.4039999999995</v>
      </c>
      <c r="G247" s="103">
        <v>-3262.2012433593745</v>
      </c>
      <c r="H247" s="103">
        <v>-545.01006000000007</v>
      </c>
      <c r="I247" s="103">
        <v>-723.2854599999996</v>
      </c>
      <c r="J247" s="103">
        <v>2094.25081</v>
      </c>
      <c r="K247" s="103">
        <v>1235.6731599999998</v>
      </c>
      <c r="L247" s="103">
        <v>5421.4703099999997</v>
      </c>
      <c r="M247" s="103">
        <v>5858.965474509575</v>
      </c>
      <c r="N247" s="103">
        <v>24613.045943550038</v>
      </c>
      <c r="O247" s="103">
        <v>-10849.90444997136</v>
      </c>
      <c r="P247" s="103">
        <v>32097.247399999993</v>
      </c>
      <c r="Q247" s="103">
        <v>24445.400578500004</v>
      </c>
      <c r="R247" s="103">
        <v>6259.1954459500012</v>
      </c>
      <c r="S247" s="103">
        <v>5924.5540507400056</v>
      </c>
      <c r="T247" s="103">
        <v>11363.473164409999</v>
      </c>
      <c r="U247" s="103">
        <v>9679.5394135500028</v>
      </c>
      <c r="V247" s="103">
        <v>6189.6122086299993</v>
      </c>
      <c r="W247" s="103">
        <v>7064.9900839900029</v>
      </c>
      <c r="X247" s="144">
        <v>2581.8080720000044</v>
      </c>
      <c r="Y247" s="144">
        <v>-4156.0334901000042</v>
      </c>
      <c r="Z247" s="144">
        <v>-5642.1391747000216</v>
      </c>
      <c r="AA247" s="144">
        <v>-7232.0520815000109</v>
      </c>
      <c r="AB247" s="144">
        <v>7131.9253182399989</v>
      </c>
      <c r="AC247" s="177">
        <v>10046.51064174</v>
      </c>
      <c r="AD247" s="26">
        <v>23690</v>
      </c>
      <c r="AE247" s="36" t="s">
        <v>157</v>
      </c>
    </row>
    <row r="248" spans="1:31" outlineLevel="1" x14ac:dyDescent="0.3">
      <c r="A248" s="35" t="s">
        <v>90</v>
      </c>
      <c r="B248" s="98">
        <v>22773.805</v>
      </c>
      <c r="C248" s="99">
        <v>22776.055</v>
      </c>
      <c r="D248" s="99">
        <v>31297.949999999997</v>
      </c>
      <c r="E248" s="99">
        <v>21988.952999999998</v>
      </c>
      <c r="F248" s="99">
        <v>12580.326000000001</v>
      </c>
      <c r="G248" s="99">
        <v>10424.974430000002</v>
      </c>
      <c r="H248" s="99">
        <v>7015.4228899999998</v>
      </c>
      <c r="I248" s="99">
        <v>7102.8610699999999</v>
      </c>
      <c r="J248" s="99">
        <v>9475.4148100000002</v>
      </c>
      <c r="K248" s="99">
        <v>14797.20909</v>
      </c>
      <c r="L248" s="99">
        <v>32332.168120000002</v>
      </c>
      <c r="M248" s="99">
        <v>48510.777515467234</v>
      </c>
      <c r="N248" s="99">
        <v>116581.24201863984</v>
      </c>
      <c r="O248" s="99">
        <v>212759.27988413017</v>
      </c>
      <c r="P248" s="99">
        <v>144425.69320000001</v>
      </c>
      <c r="Q248" s="99">
        <v>100115.08926457001</v>
      </c>
      <c r="R248" s="99">
        <v>83692.461883019991</v>
      </c>
      <c r="S248" s="99">
        <v>123320.31297236998</v>
      </c>
      <c r="T248" s="99">
        <v>150404.83149084999</v>
      </c>
      <c r="U248" s="99">
        <v>140402.12136600999</v>
      </c>
      <c r="V248" s="99">
        <v>98561.953569479985</v>
      </c>
      <c r="W248" s="99">
        <v>92303.104509180004</v>
      </c>
      <c r="X248" s="142">
        <v>109930.54869486</v>
      </c>
      <c r="Y248" s="142">
        <v>127462.43238197999</v>
      </c>
      <c r="Z248" s="142">
        <v>149263.99242965999</v>
      </c>
      <c r="AA248" s="142">
        <v>142789.18554057</v>
      </c>
      <c r="AB248" s="142">
        <v>166951.803407</v>
      </c>
      <c r="AC248" s="175">
        <v>164059.59374272998</v>
      </c>
      <c r="AD248" s="26">
        <v>23691</v>
      </c>
      <c r="AE248" s="35" t="s">
        <v>90</v>
      </c>
    </row>
    <row r="249" spans="1:31" outlineLevel="1" x14ac:dyDescent="0.3">
      <c r="A249" s="35" t="s">
        <v>82</v>
      </c>
      <c r="B249" s="98">
        <v>20329.835999999999</v>
      </c>
      <c r="C249" s="99">
        <v>17876.274999999998</v>
      </c>
      <c r="D249" s="99">
        <v>28661.552</v>
      </c>
      <c r="E249" s="99">
        <v>24774.233</v>
      </c>
      <c r="F249" s="99">
        <v>11089.921999999999</v>
      </c>
      <c r="G249" s="99">
        <v>13687.175673359377</v>
      </c>
      <c r="H249" s="99">
        <v>7560.4329500000003</v>
      </c>
      <c r="I249" s="99">
        <v>7826.14653</v>
      </c>
      <c r="J249" s="99">
        <v>7381.1640000000016</v>
      </c>
      <c r="K249" s="99">
        <v>13561.535929999998</v>
      </c>
      <c r="L249" s="99">
        <v>26910.697810000001</v>
      </c>
      <c r="M249" s="99">
        <v>42651.812040957673</v>
      </c>
      <c r="N249" s="99">
        <v>91968.196075089785</v>
      </c>
      <c r="O249" s="99">
        <v>223609.18433410153</v>
      </c>
      <c r="P249" s="99">
        <v>112328.4458</v>
      </c>
      <c r="Q249" s="99">
        <v>75669.688686069989</v>
      </c>
      <c r="R249" s="99">
        <v>77433.266437069993</v>
      </c>
      <c r="S249" s="99">
        <v>117395.75892162998</v>
      </c>
      <c r="T249" s="99">
        <v>139041.35832644001</v>
      </c>
      <c r="U249" s="99">
        <v>130722.58195246001</v>
      </c>
      <c r="V249" s="99">
        <v>92372.341360850012</v>
      </c>
      <c r="W249" s="99">
        <v>85238.114425189997</v>
      </c>
      <c r="X249" s="142">
        <v>107348.74062285999</v>
      </c>
      <c r="Y249" s="142">
        <v>131618.46587208001</v>
      </c>
      <c r="Z249" s="142">
        <v>154906.13160436001</v>
      </c>
      <c r="AA249" s="142">
        <v>150021.23762207001</v>
      </c>
      <c r="AB249" s="142">
        <v>159819.87808876004</v>
      </c>
      <c r="AC249" s="175">
        <v>154013.08310098998</v>
      </c>
      <c r="AD249" s="26">
        <v>23692</v>
      </c>
      <c r="AE249" s="35" t="s">
        <v>82</v>
      </c>
    </row>
    <row r="250" spans="1:31" outlineLevel="1" x14ac:dyDescent="0.3">
      <c r="A250" s="36" t="s">
        <v>158</v>
      </c>
      <c r="B250" s="102">
        <v>799.01599999999996</v>
      </c>
      <c r="C250" s="103">
        <v>1245.6180000000002</v>
      </c>
      <c r="D250" s="103">
        <v>4234.3389999999999</v>
      </c>
      <c r="E250" s="103">
        <v>3780.01</v>
      </c>
      <c r="F250" s="103">
        <v>1081.1049999999998</v>
      </c>
      <c r="G250" s="103">
        <v>6338.1149999999998</v>
      </c>
      <c r="H250" s="103">
        <v>3026.2109999999998</v>
      </c>
      <c r="I250" s="103">
        <v>2704.0280000000002</v>
      </c>
      <c r="J250" s="103">
        <v>878.35400000000004</v>
      </c>
      <c r="K250" s="103">
        <v>845.26</v>
      </c>
      <c r="L250" s="103">
        <v>1029.7820000000002</v>
      </c>
      <c r="M250" s="103">
        <v>1856.848</v>
      </c>
      <c r="N250" s="103">
        <v>1604.29</v>
      </c>
      <c r="O250" s="103">
        <v>3284.5370000000003</v>
      </c>
      <c r="P250" s="103">
        <v>4973.9907999999996</v>
      </c>
      <c r="Q250" s="103">
        <v>13228.513155479999</v>
      </c>
      <c r="R250" s="103">
        <v>929.38527514999987</v>
      </c>
      <c r="S250" s="103">
        <v>-320.38374446999995</v>
      </c>
      <c r="T250" s="103">
        <v>-227.62143920999998</v>
      </c>
      <c r="U250" s="103">
        <v>976.5720854399998</v>
      </c>
      <c r="V250" s="103">
        <v>356.97009790999994</v>
      </c>
      <c r="W250" s="103">
        <v>-269.97782228</v>
      </c>
      <c r="X250" s="144">
        <v>381.13016572999987</v>
      </c>
      <c r="Y250" s="144">
        <v>2052.3773242400002</v>
      </c>
      <c r="Z250" s="144">
        <v>923.60859819999985</v>
      </c>
      <c r="AA250" s="144">
        <v>2614.2381463000002</v>
      </c>
      <c r="AB250" s="144">
        <v>-1886.1769941300001</v>
      </c>
      <c r="AC250" s="177">
        <v>-586.76421331999995</v>
      </c>
      <c r="AD250" s="26">
        <v>23693</v>
      </c>
      <c r="AE250" s="36" t="s">
        <v>158</v>
      </c>
    </row>
    <row r="251" spans="1:31" outlineLevel="1" x14ac:dyDescent="0.3">
      <c r="A251" s="35" t="s">
        <v>90</v>
      </c>
      <c r="B251" s="98">
        <v>1843.0360000000001</v>
      </c>
      <c r="C251" s="99">
        <v>2972.6030000000005</v>
      </c>
      <c r="D251" s="99">
        <v>7719.0780000000013</v>
      </c>
      <c r="E251" s="99">
        <v>5796.598</v>
      </c>
      <c r="F251" s="99">
        <v>2952.8319999999999</v>
      </c>
      <c r="G251" s="99">
        <v>7920.655999999999</v>
      </c>
      <c r="H251" s="99">
        <v>3478.4909999999995</v>
      </c>
      <c r="I251" s="99">
        <v>2952.0430000000001</v>
      </c>
      <c r="J251" s="99">
        <v>1076.3710000000001</v>
      </c>
      <c r="K251" s="99">
        <v>1572.395</v>
      </c>
      <c r="L251" s="99">
        <v>1700.712</v>
      </c>
      <c r="M251" s="99">
        <v>2776.1150000000002</v>
      </c>
      <c r="N251" s="99">
        <v>2842.4540000000002</v>
      </c>
      <c r="O251" s="99">
        <v>4842.3160000000007</v>
      </c>
      <c r="P251" s="99">
        <v>5316.8482999999987</v>
      </c>
      <c r="Q251" s="99">
        <v>13725.441371840001</v>
      </c>
      <c r="R251" s="99">
        <v>1273.4933953500001</v>
      </c>
      <c r="S251" s="99">
        <v>194.90592938</v>
      </c>
      <c r="T251" s="99">
        <v>38.381699640000008</v>
      </c>
      <c r="U251" s="99">
        <v>1262.8285726399997</v>
      </c>
      <c r="V251" s="99">
        <v>662.35082434999993</v>
      </c>
      <c r="W251" s="99">
        <v>35.976640500000002</v>
      </c>
      <c r="X251" s="142">
        <v>507.47792523999988</v>
      </c>
      <c r="Y251" s="142">
        <v>2339.3332250400003</v>
      </c>
      <c r="Z251" s="142">
        <v>1433.9801670000002</v>
      </c>
      <c r="AA251" s="142">
        <v>2670.5558975300005</v>
      </c>
      <c r="AB251" s="142">
        <v>11.604398339999999</v>
      </c>
      <c r="AC251" s="175">
        <v>86.888387750000007</v>
      </c>
      <c r="AD251" s="26">
        <v>23694</v>
      </c>
      <c r="AE251" s="35" t="s">
        <v>90</v>
      </c>
    </row>
    <row r="252" spans="1:31" outlineLevel="1" x14ac:dyDescent="0.3">
      <c r="A252" s="35" t="s">
        <v>82</v>
      </c>
      <c r="B252" s="98">
        <v>1044.0200000000002</v>
      </c>
      <c r="C252" s="99">
        <v>1726.9850000000004</v>
      </c>
      <c r="D252" s="99">
        <v>3484.739</v>
      </c>
      <c r="E252" s="99">
        <v>2016.5880000000004</v>
      </c>
      <c r="F252" s="99">
        <v>1871.7270000000001</v>
      </c>
      <c r="G252" s="99">
        <v>1582.5410000000002</v>
      </c>
      <c r="H252" s="99">
        <v>452.28000000000009</v>
      </c>
      <c r="I252" s="99">
        <v>248.01499999999999</v>
      </c>
      <c r="J252" s="99">
        <v>198.01699999999997</v>
      </c>
      <c r="K252" s="99">
        <v>727.13499999999999</v>
      </c>
      <c r="L252" s="99">
        <v>670.93</v>
      </c>
      <c r="M252" s="99">
        <v>919.26700000000005</v>
      </c>
      <c r="N252" s="99">
        <v>1238.164</v>
      </c>
      <c r="O252" s="99">
        <v>1557.7789999999998</v>
      </c>
      <c r="P252" s="99">
        <v>342.85750000000002</v>
      </c>
      <c r="Q252" s="99">
        <v>496.92821636000008</v>
      </c>
      <c r="R252" s="99">
        <v>344.10812019999992</v>
      </c>
      <c r="S252" s="99">
        <v>515.28967384999999</v>
      </c>
      <c r="T252" s="99">
        <v>266.00313884999997</v>
      </c>
      <c r="U252" s="99">
        <v>286.25648720000004</v>
      </c>
      <c r="V252" s="99">
        <v>305.38072643999999</v>
      </c>
      <c r="W252" s="99">
        <v>305.95446278000009</v>
      </c>
      <c r="X252" s="142">
        <v>126.34775950999997</v>
      </c>
      <c r="Y252" s="142">
        <v>286.95590079999999</v>
      </c>
      <c r="Z252" s="142">
        <v>510.37156879999998</v>
      </c>
      <c r="AA252" s="142">
        <v>56.317751229999999</v>
      </c>
      <c r="AB252" s="142">
        <v>1897.7813924700001</v>
      </c>
      <c r="AC252" s="175">
        <v>673.65260107000006</v>
      </c>
      <c r="AD252" s="26">
        <v>23695</v>
      </c>
      <c r="AE252" s="35" t="s">
        <v>82</v>
      </c>
    </row>
    <row r="253" spans="1:31" outlineLevel="1" x14ac:dyDescent="0.3">
      <c r="A253" s="36" t="s">
        <v>159</v>
      </c>
      <c r="B253" s="102">
        <v>0</v>
      </c>
      <c r="C253" s="103">
        <v>0</v>
      </c>
      <c r="D253" s="103">
        <v>0</v>
      </c>
      <c r="E253" s="103">
        <v>0</v>
      </c>
      <c r="F253" s="103">
        <v>0</v>
      </c>
      <c r="G253" s="103">
        <v>0</v>
      </c>
      <c r="H253" s="103">
        <v>0</v>
      </c>
      <c r="I253" s="103">
        <v>0</v>
      </c>
      <c r="J253" s="103">
        <v>0</v>
      </c>
      <c r="K253" s="103">
        <v>0</v>
      </c>
      <c r="L253" s="103">
        <v>0</v>
      </c>
      <c r="M253" s="103">
        <v>0</v>
      </c>
      <c r="N253" s="103">
        <v>0</v>
      </c>
      <c r="O253" s="103">
        <v>0</v>
      </c>
      <c r="P253" s="103">
        <v>0</v>
      </c>
      <c r="Q253" s="103">
        <v>-2.63081276</v>
      </c>
      <c r="R253" s="103">
        <v>-14.633426759999999</v>
      </c>
      <c r="S253" s="103">
        <v>-2.4129948700000003</v>
      </c>
      <c r="T253" s="103">
        <v>-9.4802449899999992</v>
      </c>
      <c r="U253" s="103">
        <v>836.81014681000011</v>
      </c>
      <c r="V253" s="103">
        <v>3240.2920798300001</v>
      </c>
      <c r="W253" s="103">
        <v>4244.81858792</v>
      </c>
      <c r="X253" s="144">
        <v>2710.5969824599997</v>
      </c>
      <c r="Y253" s="144">
        <v>-849.55965830000036</v>
      </c>
      <c r="Z253" s="144">
        <v>2908.7823854300004</v>
      </c>
      <c r="AA253" s="144">
        <v>-588.27068371000064</v>
      </c>
      <c r="AB253" s="144">
        <v>2242.0137010999993</v>
      </c>
      <c r="AC253" s="177">
        <v>826.95858430999976</v>
      </c>
      <c r="AD253" s="26">
        <v>23696</v>
      </c>
      <c r="AE253" s="36" t="s">
        <v>159</v>
      </c>
    </row>
    <row r="254" spans="1:31" outlineLevel="1" x14ac:dyDescent="0.3">
      <c r="A254" s="35" t="s">
        <v>80</v>
      </c>
      <c r="B254" s="98">
        <v>0</v>
      </c>
      <c r="C254" s="99">
        <v>0</v>
      </c>
      <c r="D254" s="99">
        <v>0</v>
      </c>
      <c r="E254" s="99">
        <v>0</v>
      </c>
      <c r="F254" s="99">
        <v>0</v>
      </c>
      <c r="G254" s="99">
        <v>0</v>
      </c>
      <c r="H254" s="99">
        <v>0</v>
      </c>
      <c r="I254" s="99">
        <v>0</v>
      </c>
      <c r="J254" s="99">
        <v>0</v>
      </c>
      <c r="K254" s="99">
        <v>0</v>
      </c>
      <c r="L254" s="99">
        <v>0</v>
      </c>
      <c r="M254" s="99">
        <v>0</v>
      </c>
      <c r="N254" s="99">
        <v>0</v>
      </c>
      <c r="O254" s="99">
        <v>0</v>
      </c>
      <c r="P254" s="99">
        <v>0</v>
      </c>
      <c r="Q254" s="99">
        <v>3.2984499999999999</v>
      </c>
      <c r="R254" s="99">
        <v>6.1120382700000011</v>
      </c>
      <c r="S254" s="99">
        <v>1.9025396700000001</v>
      </c>
      <c r="T254" s="99">
        <v>1.1874656000000001</v>
      </c>
      <c r="U254" s="99">
        <v>3473.2696585100002</v>
      </c>
      <c r="V254" s="99">
        <v>6020.6332966</v>
      </c>
      <c r="W254" s="99">
        <v>6206.5077097000003</v>
      </c>
      <c r="X254" s="142">
        <v>7384.8792501899989</v>
      </c>
      <c r="Y254" s="142">
        <v>8198.2285126000006</v>
      </c>
      <c r="Z254" s="142">
        <v>10315.273269599998</v>
      </c>
      <c r="AA254" s="142">
        <v>7697.5399951499985</v>
      </c>
      <c r="AB254" s="142">
        <v>9683.3172807099982</v>
      </c>
      <c r="AC254" s="175">
        <v>10970.71751676</v>
      </c>
      <c r="AD254" s="26">
        <v>23697</v>
      </c>
      <c r="AE254" s="35" t="s">
        <v>80</v>
      </c>
    </row>
    <row r="255" spans="1:31" outlineLevel="1" x14ac:dyDescent="0.3">
      <c r="A255" s="35" t="s">
        <v>81</v>
      </c>
      <c r="B255" s="98">
        <v>0</v>
      </c>
      <c r="C255" s="99">
        <v>0</v>
      </c>
      <c r="D255" s="99">
        <v>0</v>
      </c>
      <c r="E255" s="99">
        <v>0</v>
      </c>
      <c r="F255" s="99">
        <v>0</v>
      </c>
      <c r="G255" s="99">
        <v>0</v>
      </c>
      <c r="H255" s="99">
        <v>0</v>
      </c>
      <c r="I255" s="99">
        <v>0</v>
      </c>
      <c r="J255" s="99">
        <v>0</v>
      </c>
      <c r="K255" s="99">
        <v>0</v>
      </c>
      <c r="L255" s="99">
        <v>0</v>
      </c>
      <c r="M255" s="99">
        <v>0</v>
      </c>
      <c r="N255" s="99">
        <v>0</v>
      </c>
      <c r="O255" s="99">
        <v>0</v>
      </c>
      <c r="P255" s="99">
        <v>0</v>
      </c>
      <c r="Q255" s="99">
        <v>5.9292627600000003</v>
      </c>
      <c r="R255" s="99">
        <v>20.745465029999995</v>
      </c>
      <c r="S255" s="99">
        <v>4.3155345400000007</v>
      </c>
      <c r="T255" s="99">
        <v>10.667710589999997</v>
      </c>
      <c r="U255" s="99">
        <v>2636.4595117000003</v>
      </c>
      <c r="V255" s="99">
        <v>2780.3412167699998</v>
      </c>
      <c r="W255" s="99">
        <v>1961.6891217800003</v>
      </c>
      <c r="X255" s="142">
        <v>4674.2822677300001</v>
      </c>
      <c r="Y255" s="142">
        <v>9047.7881708999994</v>
      </c>
      <c r="Z255" s="142">
        <v>7406.4908841699998</v>
      </c>
      <c r="AA255" s="142">
        <v>8285.8106788599998</v>
      </c>
      <c r="AB255" s="142">
        <v>7441.3035796099994</v>
      </c>
      <c r="AC255" s="175">
        <v>10143.758932449999</v>
      </c>
      <c r="AD255" s="26">
        <v>23698</v>
      </c>
      <c r="AE255" s="35" t="s">
        <v>81</v>
      </c>
    </row>
    <row r="256" spans="1:31" outlineLevel="1" x14ac:dyDescent="0.3">
      <c r="A256" s="36" t="s">
        <v>237</v>
      </c>
      <c r="B256" s="102">
        <v>7129.183</v>
      </c>
      <c r="C256" s="103">
        <v>15876.267000000003</v>
      </c>
      <c r="D256" s="103">
        <v>4037.1989999999992</v>
      </c>
      <c r="E256" s="103">
        <v>17587.474999999999</v>
      </c>
      <c r="F256" s="103">
        <v>970.85599999999999</v>
      </c>
      <c r="G256" s="103">
        <v>5574.8656581054674</v>
      </c>
      <c r="H256" s="103">
        <v>-1609.0761799999996</v>
      </c>
      <c r="I256" s="103">
        <v>-6778.1677628125008</v>
      </c>
      <c r="J256" s="103">
        <v>2156.1529300000002</v>
      </c>
      <c r="K256" s="103">
        <v>-6076.4995200000003</v>
      </c>
      <c r="L256" s="103">
        <v>204.07602374999902</v>
      </c>
      <c r="M256" s="103">
        <v>1359.7940786154259</v>
      </c>
      <c r="N256" s="103">
        <v>22192.053617494217</v>
      </c>
      <c r="O256" s="103">
        <v>8618.5228002088315</v>
      </c>
      <c r="P256" s="103">
        <v>10943.891851648379</v>
      </c>
      <c r="Q256" s="103">
        <v>33976.848552349998</v>
      </c>
      <c r="R256" s="103">
        <v>17218.264570990003</v>
      </c>
      <c r="S256" s="103">
        <v>17626.725740639999</v>
      </c>
      <c r="T256" s="103">
        <v>30136.549424190005</v>
      </c>
      <c r="U256" s="103">
        <v>32745.326609529995</v>
      </c>
      <c r="V256" s="103">
        <v>4483.1204933600002</v>
      </c>
      <c r="W256" s="103">
        <v>-31671.798088629999</v>
      </c>
      <c r="X256" s="144">
        <v>-11026.761231100001</v>
      </c>
      <c r="Y256" s="144">
        <v>-3323.6061479699983</v>
      </c>
      <c r="Z256" s="144">
        <v>-8411.4651761500045</v>
      </c>
      <c r="AA256" s="144">
        <v>3325.6158504100013</v>
      </c>
      <c r="AB256" s="144">
        <v>15774.896054490002</v>
      </c>
      <c r="AC256" s="177">
        <v>-14628.30091984</v>
      </c>
      <c r="AD256" s="26">
        <v>23699</v>
      </c>
      <c r="AE256" s="36" t="s">
        <v>237</v>
      </c>
    </row>
    <row r="257" spans="1:31" outlineLevel="1" x14ac:dyDescent="0.3">
      <c r="A257" s="35" t="s">
        <v>80</v>
      </c>
      <c r="B257" s="98">
        <v>11867.17</v>
      </c>
      <c r="C257" s="99">
        <v>19779.942999999999</v>
      </c>
      <c r="D257" s="99">
        <v>21166.150999999998</v>
      </c>
      <c r="E257" s="99">
        <v>31954.789999999994</v>
      </c>
      <c r="F257" s="99">
        <v>23341.595000000001</v>
      </c>
      <c r="G257" s="99">
        <v>20470.308790000003</v>
      </c>
      <c r="H257" s="99">
        <v>19002.919170000001</v>
      </c>
      <c r="I257" s="99">
        <v>8297.3413271874997</v>
      </c>
      <c r="J257" s="99">
        <v>16794.839929999998</v>
      </c>
      <c r="K257" s="99">
        <v>14244.85377</v>
      </c>
      <c r="L257" s="99">
        <v>25343.507360000003</v>
      </c>
      <c r="M257" s="99">
        <v>48079.846344532765</v>
      </c>
      <c r="N257" s="99">
        <v>90808.341149368542</v>
      </c>
      <c r="O257" s="99">
        <v>50678.640516888554</v>
      </c>
      <c r="P257" s="99">
        <v>46564.95675164838</v>
      </c>
      <c r="Q257" s="99">
        <v>64977.509970470004</v>
      </c>
      <c r="R257" s="99">
        <v>49350.51202984999</v>
      </c>
      <c r="S257" s="99">
        <v>38920.171865360004</v>
      </c>
      <c r="T257" s="99">
        <v>93480.959330070007</v>
      </c>
      <c r="U257" s="99">
        <v>129872.10834889999</v>
      </c>
      <c r="V257" s="99">
        <v>110618.69605105001</v>
      </c>
      <c r="W257" s="99">
        <v>83771.695191890001</v>
      </c>
      <c r="X257" s="142">
        <v>89809.614516310001</v>
      </c>
      <c r="Y257" s="142">
        <v>102167.39675404</v>
      </c>
      <c r="Z257" s="142">
        <v>112400.75185029001</v>
      </c>
      <c r="AA257" s="142">
        <v>78682.248575549995</v>
      </c>
      <c r="AB257" s="142">
        <v>84450.363844920008</v>
      </c>
      <c r="AC257" s="175">
        <v>60954.744502139998</v>
      </c>
      <c r="AD257" s="26">
        <v>23700</v>
      </c>
      <c r="AE257" s="35" t="s">
        <v>80</v>
      </c>
    </row>
    <row r="258" spans="1:31" outlineLevel="1" x14ac:dyDescent="0.3">
      <c r="A258" s="35" t="s">
        <v>81</v>
      </c>
      <c r="B258" s="98">
        <v>4737.9869999999992</v>
      </c>
      <c r="C258" s="99">
        <v>3903.6759999999999</v>
      </c>
      <c r="D258" s="99">
        <v>17128.951999999997</v>
      </c>
      <c r="E258" s="99">
        <v>14367.314999999999</v>
      </c>
      <c r="F258" s="99">
        <v>22370.738999999998</v>
      </c>
      <c r="G258" s="99">
        <v>14895.44313189453</v>
      </c>
      <c r="H258" s="99">
        <v>20611.995350000001</v>
      </c>
      <c r="I258" s="99">
        <v>15075.50909</v>
      </c>
      <c r="J258" s="99">
        <v>14638.686999999998</v>
      </c>
      <c r="K258" s="99">
        <v>20321.353289999995</v>
      </c>
      <c r="L258" s="99">
        <v>25139.43133625</v>
      </c>
      <c r="M258" s="99">
        <v>46720.052265917337</v>
      </c>
      <c r="N258" s="99">
        <v>68616.287531874332</v>
      </c>
      <c r="O258" s="99">
        <v>42060.117716679721</v>
      </c>
      <c r="P258" s="99">
        <v>35621.064900000005</v>
      </c>
      <c r="Q258" s="99">
        <v>31000.661418119995</v>
      </c>
      <c r="R258" s="99">
        <v>32132.247458860002</v>
      </c>
      <c r="S258" s="99">
        <v>21293.446124720002</v>
      </c>
      <c r="T258" s="99">
        <v>63344.409905879998</v>
      </c>
      <c r="U258" s="99">
        <v>97126.78173937001</v>
      </c>
      <c r="V258" s="99">
        <v>106135.57555769</v>
      </c>
      <c r="W258" s="99">
        <v>115443.49328051998</v>
      </c>
      <c r="X258" s="142">
        <v>100836.37574741</v>
      </c>
      <c r="Y258" s="142">
        <v>105491.00290200999</v>
      </c>
      <c r="Z258" s="142">
        <v>120812.21702644</v>
      </c>
      <c r="AA258" s="142">
        <v>75356.632725139993</v>
      </c>
      <c r="AB258" s="142">
        <v>68675.467790430004</v>
      </c>
      <c r="AC258" s="175">
        <v>75583.045421980001</v>
      </c>
      <c r="AD258" s="26">
        <v>23701</v>
      </c>
      <c r="AE258" s="35" t="s">
        <v>81</v>
      </c>
    </row>
    <row r="259" spans="1:31" outlineLevel="1" x14ac:dyDescent="0.3">
      <c r="A259" s="36" t="s">
        <v>113</v>
      </c>
      <c r="B259" s="102">
        <v>-915.41699999999992</v>
      </c>
      <c r="C259" s="103">
        <v>-64.97</v>
      </c>
      <c r="D259" s="103">
        <v>-1612.9699999999998</v>
      </c>
      <c r="E259" s="103">
        <v>-2932.1160000000004</v>
      </c>
      <c r="F259" s="103">
        <v>-1378.0030000000002</v>
      </c>
      <c r="G259" s="103">
        <v>-198.99622617187504</v>
      </c>
      <c r="H259" s="103">
        <v>-273.89617999999996</v>
      </c>
      <c r="I259" s="103">
        <v>-222.56437999999997</v>
      </c>
      <c r="J259" s="103">
        <v>272.05493000000001</v>
      </c>
      <c r="K259" s="103">
        <v>101.15447999999999</v>
      </c>
      <c r="L259" s="103">
        <v>688.93143000000009</v>
      </c>
      <c r="M259" s="103">
        <v>11041.806125490426</v>
      </c>
      <c r="N259" s="103">
        <v>20786.853224458333</v>
      </c>
      <c r="O259" s="103">
        <v>17109.12385099008</v>
      </c>
      <c r="P259" s="103">
        <v>11933.15155164838</v>
      </c>
      <c r="Q259" s="103">
        <v>17515.736135799998</v>
      </c>
      <c r="R259" s="103">
        <v>5250.0233762100006</v>
      </c>
      <c r="S259" s="103">
        <v>11373.34664704</v>
      </c>
      <c r="T259" s="103">
        <v>30961.892051919996</v>
      </c>
      <c r="U259" s="103">
        <v>27068.462546549999</v>
      </c>
      <c r="V259" s="103">
        <v>16717.540732020007</v>
      </c>
      <c r="W259" s="103">
        <v>-26663.768752130003</v>
      </c>
      <c r="X259" s="144">
        <v>-5066.3005608099993</v>
      </c>
      <c r="Y259" s="144">
        <v>-4327.2023857900022</v>
      </c>
      <c r="Z259" s="144">
        <v>-3960.1154299400077</v>
      </c>
      <c r="AA259" s="144">
        <v>41.279108270002325</v>
      </c>
      <c r="AB259" s="144">
        <v>18490.089824590003</v>
      </c>
      <c r="AC259" s="177">
        <v>-4498.0305291099994</v>
      </c>
      <c r="AD259" s="26">
        <v>23702</v>
      </c>
      <c r="AE259" s="36" t="s">
        <v>113</v>
      </c>
    </row>
    <row r="260" spans="1:31" outlineLevel="1" x14ac:dyDescent="0.3">
      <c r="A260" s="35" t="s">
        <v>90</v>
      </c>
      <c r="B260" s="98">
        <v>465.66999999999996</v>
      </c>
      <c r="C260" s="99">
        <v>413.10999999999996</v>
      </c>
      <c r="D260" s="99">
        <v>538.26499999999999</v>
      </c>
      <c r="E260" s="99">
        <v>4077.7020000000007</v>
      </c>
      <c r="F260" s="99">
        <v>2863.95</v>
      </c>
      <c r="G260" s="99">
        <v>1448.4407899999999</v>
      </c>
      <c r="H260" s="99">
        <v>888.30117000000007</v>
      </c>
      <c r="I260" s="99">
        <v>921.54570999999987</v>
      </c>
      <c r="J260" s="99">
        <v>1196.3189300000001</v>
      </c>
      <c r="K260" s="99">
        <v>1869.11077</v>
      </c>
      <c r="L260" s="99">
        <v>4083.4173600000004</v>
      </c>
      <c r="M260" s="99">
        <v>28176.916344532758</v>
      </c>
      <c r="N260" s="99">
        <v>61628.677149368545</v>
      </c>
      <c r="O260" s="99">
        <v>39301.840516888551</v>
      </c>
      <c r="P260" s="99">
        <v>30400.463051648378</v>
      </c>
      <c r="Q260" s="99">
        <v>30255.058703979998</v>
      </c>
      <c r="R260" s="99">
        <v>18791.301607240002</v>
      </c>
      <c r="S260" s="99">
        <v>21643.572256720006</v>
      </c>
      <c r="T260" s="99">
        <v>79455.408405810012</v>
      </c>
      <c r="U260" s="99">
        <v>109360.70459644002</v>
      </c>
      <c r="V260" s="99">
        <v>103457.34712210999</v>
      </c>
      <c r="W260" s="99">
        <v>74802.786892169999</v>
      </c>
      <c r="X260" s="142">
        <v>79415.554749600007</v>
      </c>
      <c r="Y260" s="142">
        <v>91234.568723480013</v>
      </c>
      <c r="Z260" s="142">
        <v>100450.33986403</v>
      </c>
      <c r="AA260" s="142">
        <v>65140.814146889999</v>
      </c>
      <c r="AB260" s="142">
        <v>71572.37320478</v>
      </c>
      <c r="AC260" s="175">
        <v>57588.232069999998</v>
      </c>
      <c r="AD260" s="26">
        <v>23703</v>
      </c>
      <c r="AE260" s="35" t="s">
        <v>90</v>
      </c>
    </row>
    <row r="261" spans="1:31" outlineLevel="1" x14ac:dyDescent="0.3">
      <c r="A261" s="35" t="s">
        <v>82</v>
      </c>
      <c r="B261" s="98">
        <v>1381.0869999999995</v>
      </c>
      <c r="C261" s="99">
        <v>478.08000000000004</v>
      </c>
      <c r="D261" s="99">
        <v>2151.2350000000001</v>
      </c>
      <c r="E261" s="99">
        <v>7009.8180000000002</v>
      </c>
      <c r="F261" s="99">
        <v>4241.9530000000013</v>
      </c>
      <c r="G261" s="99">
        <v>1647.4370161718748</v>
      </c>
      <c r="H261" s="99">
        <v>1162.1973499999997</v>
      </c>
      <c r="I261" s="99">
        <v>1144.1100900000001</v>
      </c>
      <c r="J261" s="99">
        <v>924.26400000000012</v>
      </c>
      <c r="K261" s="99">
        <v>1767.9562899999999</v>
      </c>
      <c r="L261" s="99">
        <v>3394.4859300000003</v>
      </c>
      <c r="M261" s="99">
        <v>17135.110219042337</v>
      </c>
      <c r="N261" s="99">
        <v>40841.823924910219</v>
      </c>
      <c r="O261" s="99">
        <v>22192.716665898472</v>
      </c>
      <c r="P261" s="99">
        <v>18467.3115</v>
      </c>
      <c r="Q261" s="99">
        <v>12739.32256818</v>
      </c>
      <c r="R261" s="99">
        <v>13541.278231030003</v>
      </c>
      <c r="S261" s="99">
        <v>10270.225609680001</v>
      </c>
      <c r="T261" s="99">
        <v>48493.516353890001</v>
      </c>
      <c r="U261" s="99">
        <v>82292.242049890003</v>
      </c>
      <c r="V261" s="99">
        <v>86739.806390089987</v>
      </c>
      <c r="W261" s="99">
        <v>101466.5556443</v>
      </c>
      <c r="X261" s="142">
        <v>84481.855310409999</v>
      </c>
      <c r="Y261" s="142">
        <v>95561.77110926999</v>
      </c>
      <c r="Z261" s="142">
        <v>104410.45529397002</v>
      </c>
      <c r="AA261" s="142">
        <v>65099.535038620001</v>
      </c>
      <c r="AB261" s="142">
        <v>53082.283380189998</v>
      </c>
      <c r="AC261" s="175">
        <v>62086.262599110007</v>
      </c>
      <c r="AD261" s="26">
        <v>23704</v>
      </c>
      <c r="AE261" s="35" t="s">
        <v>82</v>
      </c>
    </row>
    <row r="262" spans="1:31" outlineLevel="1" x14ac:dyDescent="0.3">
      <c r="A262" s="36" t="s">
        <v>183</v>
      </c>
      <c r="B262" s="102">
        <v>8044.6</v>
      </c>
      <c r="C262" s="103">
        <v>15941.237000000001</v>
      </c>
      <c r="D262" s="103">
        <v>5650.1689999999999</v>
      </c>
      <c r="E262" s="103">
        <v>20519.591</v>
      </c>
      <c r="F262" s="103">
        <v>2348.8590000000004</v>
      </c>
      <c r="G262" s="103">
        <v>5773.861884277344</v>
      </c>
      <c r="H262" s="103">
        <v>-1335.1800000000003</v>
      </c>
      <c r="I262" s="103">
        <v>-6555.6033828125001</v>
      </c>
      <c r="J262" s="103">
        <v>1884.0979999999995</v>
      </c>
      <c r="K262" s="103">
        <v>-6177.6540000000014</v>
      </c>
      <c r="L262" s="103">
        <v>-484.85540624999999</v>
      </c>
      <c r="M262" s="103">
        <v>-9682.0120468749974</v>
      </c>
      <c r="N262" s="103">
        <v>1405.2003930358892</v>
      </c>
      <c r="O262" s="103">
        <v>-8490.6010507812498</v>
      </c>
      <c r="P262" s="103">
        <v>-989.25970000000007</v>
      </c>
      <c r="Q262" s="103">
        <v>16461.11241655</v>
      </c>
      <c r="R262" s="103">
        <v>11968.241194780001</v>
      </c>
      <c r="S262" s="103">
        <v>6253.3790935999987</v>
      </c>
      <c r="T262" s="103">
        <v>-825.34262772999909</v>
      </c>
      <c r="U262" s="103">
        <v>5676.8640629799993</v>
      </c>
      <c r="V262" s="103">
        <v>-12234.420238660001</v>
      </c>
      <c r="W262" s="103">
        <v>-5008.0293364999989</v>
      </c>
      <c r="X262" s="144">
        <v>-5960.4606702899991</v>
      </c>
      <c r="Y262" s="144">
        <v>1003.5962378200002</v>
      </c>
      <c r="Z262" s="144">
        <v>-4451.3497462099995</v>
      </c>
      <c r="AA262" s="144">
        <v>3284.3367421400003</v>
      </c>
      <c r="AB262" s="144">
        <v>-2715.1937700999997</v>
      </c>
      <c r="AC262" s="177">
        <v>-10130.27039073</v>
      </c>
      <c r="AD262" s="26">
        <v>23705</v>
      </c>
      <c r="AE262" s="36" t="s">
        <v>183</v>
      </c>
    </row>
    <row r="263" spans="1:31" outlineLevel="1" x14ac:dyDescent="0.3">
      <c r="A263" s="35" t="s">
        <v>90</v>
      </c>
      <c r="B263" s="98">
        <v>11401.499999999998</v>
      </c>
      <c r="C263" s="99">
        <v>19366.833000000002</v>
      </c>
      <c r="D263" s="99">
        <v>20627.886000000002</v>
      </c>
      <c r="E263" s="99">
        <v>27877.087999999996</v>
      </c>
      <c r="F263" s="99">
        <v>20477.644999999997</v>
      </c>
      <c r="G263" s="99">
        <v>19021.867999999995</v>
      </c>
      <c r="H263" s="99">
        <v>18114.617999999999</v>
      </c>
      <c r="I263" s="99">
        <v>7375.7956171875003</v>
      </c>
      <c r="J263" s="99">
        <v>15598.521000000001</v>
      </c>
      <c r="K263" s="99">
        <v>12375.742999999999</v>
      </c>
      <c r="L263" s="99">
        <v>21260.089999999997</v>
      </c>
      <c r="M263" s="99">
        <v>19902.929999999997</v>
      </c>
      <c r="N263" s="99">
        <v>29179.663999999997</v>
      </c>
      <c r="O263" s="99">
        <v>11376.8</v>
      </c>
      <c r="P263" s="99">
        <v>16164.493700000001</v>
      </c>
      <c r="Q263" s="99">
        <v>34722.451266490003</v>
      </c>
      <c r="R263" s="99">
        <v>30559.210422610002</v>
      </c>
      <c r="S263" s="99">
        <v>17276.599608639997</v>
      </c>
      <c r="T263" s="99">
        <v>14025.550924260002</v>
      </c>
      <c r="U263" s="99">
        <v>20511.403752459999</v>
      </c>
      <c r="V263" s="99">
        <v>7161.3489289400013</v>
      </c>
      <c r="W263" s="99">
        <v>8968.9082997200021</v>
      </c>
      <c r="X263" s="142">
        <v>10394.059766710001</v>
      </c>
      <c r="Y263" s="142">
        <v>10932.828030560002</v>
      </c>
      <c r="Z263" s="142">
        <v>11950.41198626</v>
      </c>
      <c r="AA263" s="142">
        <v>13541.434428660003</v>
      </c>
      <c r="AB263" s="142">
        <v>12877.990640139999</v>
      </c>
      <c r="AC263" s="175">
        <v>3366.5124321399999</v>
      </c>
      <c r="AD263" s="26">
        <v>23706</v>
      </c>
      <c r="AE263" s="35" t="s">
        <v>90</v>
      </c>
    </row>
    <row r="264" spans="1:31" outlineLevel="1" x14ac:dyDescent="0.3">
      <c r="A264" s="35" t="s">
        <v>82</v>
      </c>
      <c r="B264" s="98">
        <v>3356.9</v>
      </c>
      <c r="C264" s="99">
        <v>3425.596</v>
      </c>
      <c r="D264" s="99">
        <v>14977.717000000001</v>
      </c>
      <c r="E264" s="99">
        <v>7357.4969999999994</v>
      </c>
      <c r="F264" s="99">
        <v>18128.786000000004</v>
      </c>
      <c r="G264" s="99">
        <v>13248.006115722656</v>
      </c>
      <c r="H264" s="99">
        <v>19449.798000000003</v>
      </c>
      <c r="I264" s="99">
        <v>13931.398999999999</v>
      </c>
      <c r="J264" s="99">
        <v>13714.423000000003</v>
      </c>
      <c r="K264" s="99">
        <v>18553.396999999997</v>
      </c>
      <c r="L264" s="99">
        <v>21744.945406249997</v>
      </c>
      <c r="M264" s="99">
        <v>29584.942046874996</v>
      </c>
      <c r="N264" s="99">
        <v>27774.463606964113</v>
      </c>
      <c r="O264" s="99">
        <v>19867.401050781249</v>
      </c>
      <c r="P264" s="99">
        <v>17153.753400000001</v>
      </c>
      <c r="Q264" s="99">
        <v>18261.338849939999</v>
      </c>
      <c r="R264" s="99">
        <v>18590.969227830006</v>
      </c>
      <c r="S264" s="99">
        <v>11023.22051504</v>
      </c>
      <c r="T264" s="99">
        <v>14850.893551990001</v>
      </c>
      <c r="U264" s="99">
        <v>14834.53968948</v>
      </c>
      <c r="V264" s="99">
        <v>19395.769167599999</v>
      </c>
      <c r="W264" s="99">
        <v>13976.93763622</v>
      </c>
      <c r="X264" s="142">
        <v>16354.520437000003</v>
      </c>
      <c r="Y264" s="142">
        <v>9929.2317927399999</v>
      </c>
      <c r="Z264" s="142">
        <v>16401.761732469997</v>
      </c>
      <c r="AA264" s="142">
        <v>10257.097686519999</v>
      </c>
      <c r="AB264" s="142">
        <v>15593.184410239999</v>
      </c>
      <c r="AC264" s="175">
        <v>13496.782822869998</v>
      </c>
      <c r="AD264" s="26">
        <v>23707</v>
      </c>
      <c r="AE264" s="35" t="s">
        <v>82</v>
      </c>
    </row>
    <row r="265" spans="1:31" outlineLevel="1" x14ac:dyDescent="0.3">
      <c r="A265" s="35" t="s">
        <v>61</v>
      </c>
      <c r="B265" s="98">
        <v>87.700000000000017</v>
      </c>
      <c r="C265" s="99">
        <v>71.050999999999988</v>
      </c>
      <c r="D265" s="99">
        <v>-200.44</v>
      </c>
      <c r="E265" s="99">
        <v>59.97000000000002</v>
      </c>
      <c r="F265" s="99">
        <v>436.80499999999995</v>
      </c>
      <c r="G265" s="99">
        <v>180.572</v>
      </c>
      <c r="H265" s="99">
        <v>623.21400000000006</v>
      </c>
      <c r="I265" s="99">
        <v>-814.59300000000007</v>
      </c>
      <c r="J265" s="99">
        <v>326.08499999999975</v>
      </c>
      <c r="K265" s="99">
        <v>372.90899999999993</v>
      </c>
      <c r="L265" s="99">
        <v>434.84400000000005</v>
      </c>
      <c r="M265" s="99">
        <v>90.994000000000028</v>
      </c>
      <c r="N265" s="99">
        <v>3651.4960000000001</v>
      </c>
      <c r="O265" s="99">
        <v>-3935.2219999999998</v>
      </c>
      <c r="P265" s="99">
        <v>-567.26999999999987</v>
      </c>
      <c r="Q265" s="99">
        <v>5410.7252704799994</v>
      </c>
      <c r="R265" s="99">
        <v>-6253.4271870299999</v>
      </c>
      <c r="S265" s="99">
        <v>-125.07832614</v>
      </c>
      <c r="T265" s="99">
        <v>0</v>
      </c>
      <c r="U265" s="99">
        <v>456.50510408000002</v>
      </c>
      <c r="V265" s="99">
        <v>254.47045087999999</v>
      </c>
      <c r="W265" s="99">
        <v>-70.524954080000057</v>
      </c>
      <c r="X265" s="142">
        <v>-196.74882139000002</v>
      </c>
      <c r="Y265" s="142">
        <v>370.70974374999997</v>
      </c>
      <c r="Z265" s="142">
        <v>-505.50823756000005</v>
      </c>
      <c r="AA265" s="142">
        <v>223.93917285999999</v>
      </c>
      <c r="AB265" s="142">
        <v>391.68078826999999</v>
      </c>
      <c r="AC265" s="175">
        <v>228.22544463000008</v>
      </c>
      <c r="AD265" s="26">
        <v>23708</v>
      </c>
      <c r="AE265" s="35" t="s">
        <v>61</v>
      </c>
    </row>
    <row r="266" spans="1:31" outlineLevel="1" x14ac:dyDescent="0.3">
      <c r="A266" s="35" t="s">
        <v>91</v>
      </c>
      <c r="B266" s="98">
        <v>167.20000000000002</v>
      </c>
      <c r="C266" s="99">
        <v>110.73099999999999</v>
      </c>
      <c r="D266" s="99">
        <v>0.95299999999999996</v>
      </c>
      <c r="E266" s="99">
        <v>239.56199999999998</v>
      </c>
      <c r="F266" s="99">
        <v>793.67600000000004</v>
      </c>
      <c r="G266" s="99">
        <v>303.89300000000003</v>
      </c>
      <c r="H266" s="99">
        <v>1065.511</v>
      </c>
      <c r="I266" s="99">
        <v>1181.501</v>
      </c>
      <c r="J266" s="99">
        <v>3782.9090000000006</v>
      </c>
      <c r="K266" s="99">
        <v>1362.528</v>
      </c>
      <c r="L266" s="99">
        <v>1433.8620000000001</v>
      </c>
      <c r="M266" s="99">
        <v>4084.2669999999994</v>
      </c>
      <c r="N266" s="99">
        <v>10862.286</v>
      </c>
      <c r="O266" s="99">
        <v>3557.5570000000002</v>
      </c>
      <c r="P266" s="99">
        <v>3558.9472999999994</v>
      </c>
      <c r="Q266" s="99">
        <v>8980.1677988600004</v>
      </c>
      <c r="R266" s="99">
        <v>3451.5899518499996</v>
      </c>
      <c r="S266" s="99">
        <v>0</v>
      </c>
      <c r="T266" s="99">
        <v>0</v>
      </c>
      <c r="U266" s="99">
        <v>483.37305019000001</v>
      </c>
      <c r="V266" s="99">
        <v>1187.0121706300001</v>
      </c>
      <c r="W266" s="99">
        <v>1004.5370118999999</v>
      </c>
      <c r="X266" s="142">
        <v>846.30198302999997</v>
      </c>
      <c r="Y266" s="142">
        <v>990.27661121000006</v>
      </c>
      <c r="Z266" s="142">
        <v>490.34232020000002</v>
      </c>
      <c r="AA266" s="142">
        <v>624.43152950000012</v>
      </c>
      <c r="AB266" s="142">
        <v>490.28422962999997</v>
      </c>
      <c r="AC266" s="175">
        <v>547.94637625000007</v>
      </c>
      <c r="AD266" s="26">
        <v>23709</v>
      </c>
      <c r="AE266" s="35" t="s">
        <v>91</v>
      </c>
    </row>
    <row r="267" spans="1:31" outlineLevel="1" x14ac:dyDescent="0.3">
      <c r="A267" s="35" t="s">
        <v>92</v>
      </c>
      <c r="B267" s="98">
        <v>79.5</v>
      </c>
      <c r="C267" s="99">
        <v>39.68</v>
      </c>
      <c r="D267" s="99">
        <v>201.393</v>
      </c>
      <c r="E267" s="99">
        <v>179.59200000000001</v>
      </c>
      <c r="F267" s="99">
        <v>356.87099999999998</v>
      </c>
      <c r="G267" s="99">
        <v>123.321</v>
      </c>
      <c r="H267" s="99">
        <v>442.29699999999997</v>
      </c>
      <c r="I267" s="99">
        <v>1996.0940000000001</v>
      </c>
      <c r="J267" s="99">
        <v>3456.8240000000001</v>
      </c>
      <c r="K267" s="99">
        <v>989.61899999999991</v>
      </c>
      <c r="L267" s="99">
        <v>999.01800000000014</v>
      </c>
      <c r="M267" s="99">
        <v>3993.2730000000001</v>
      </c>
      <c r="N267" s="99">
        <v>7210.7899999999991</v>
      </c>
      <c r="O267" s="99">
        <v>7492.7790000000005</v>
      </c>
      <c r="P267" s="99">
        <v>4126.2173000000003</v>
      </c>
      <c r="Q267" s="99">
        <v>3569.4425283800001</v>
      </c>
      <c r="R267" s="99">
        <v>9705.017138879999</v>
      </c>
      <c r="S267" s="99">
        <v>125.07832614</v>
      </c>
      <c r="T267" s="99">
        <v>0</v>
      </c>
      <c r="U267" s="99">
        <v>26.867946110000002</v>
      </c>
      <c r="V267" s="99">
        <v>932.54171974999997</v>
      </c>
      <c r="W267" s="99">
        <v>1075.06196598</v>
      </c>
      <c r="X267" s="142">
        <v>1043.0508044200001</v>
      </c>
      <c r="Y267" s="142">
        <v>619.56686745999991</v>
      </c>
      <c r="Z267" s="142">
        <v>995.85055776000013</v>
      </c>
      <c r="AA267" s="142">
        <v>400.49235664000003</v>
      </c>
      <c r="AB267" s="142">
        <v>98.603441360000005</v>
      </c>
      <c r="AC267" s="175">
        <v>319.72093161999999</v>
      </c>
      <c r="AD267" s="26">
        <v>23710</v>
      </c>
      <c r="AE267" s="35" t="s">
        <v>92</v>
      </c>
    </row>
    <row r="268" spans="1:31" outlineLevel="1" x14ac:dyDescent="0.3">
      <c r="A268" s="35" t="s">
        <v>62</v>
      </c>
      <c r="B268" s="98">
        <v>7956.9000000000005</v>
      </c>
      <c r="C268" s="99">
        <v>15870.186</v>
      </c>
      <c r="D268" s="99">
        <v>5850.6090000000013</v>
      </c>
      <c r="E268" s="99">
        <v>20459.620999999999</v>
      </c>
      <c r="F268" s="99">
        <v>1912.0540000000003</v>
      </c>
      <c r="G268" s="99">
        <v>5593.2898842773429</v>
      </c>
      <c r="H268" s="99">
        <v>-1958.3940000000002</v>
      </c>
      <c r="I268" s="99">
        <v>-5741.0103828124993</v>
      </c>
      <c r="J268" s="99">
        <v>1558.0129999999999</v>
      </c>
      <c r="K268" s="99">
        <v>-6550.5630000000001</v>
      </c>
      <c r="L268" s="99">
        <v>-919.69940624999913</v>
      </c>
      <c r="M268" s="99">
        <v>-9773.0060468750034</v>
      </c>
      <c r="N268" s="99">
        <v>-2246.2956069641104</v>
      </c>
      <c r="O268" s="99">
        <v>-4555.37905078125</v>
      </c>
      <c r="P268" s="99">
        <v>-421.98969999999997</v>
      </c>
      <c r="Q268" s="99">
        <v>11050.387146070001</v>
      </c>
      <c r="R268" s="99">
        <v>18221.668381809999</v>
      </c>
      <c r="S268" s="99">
        <v>6378.4574197399998</v>
      </c>
      <c r="T268" s="99">
        <v>-825.34262772999909</v>
      </c>
      <c r="U268" s="99">
        <v>5220.3589589000003</v>
      </c>
      <c r="V268" s="99">
        <v>-12488.89068954</v>
      </c>
      <c r="W268" s="99">
        <v>-4937.5043824200011</v>
      </c>
      <c r="X268" s="142">
        <v>-5763.7118489000004</v>
      </c>
      <c r="Y268" s="142">
        <v>632.88649406999969</v>
      </c>
      <c r="Z268" s="142">
        <v>-3945.8415086499995</v>
      </c>
      <c r="AA268" s="142">
        <v>3060.3975692800004</v>
      </c>
      <c r="AB268" s="142">
        <v>-3106.8745583700011</v>
      </c>
      <c r="AC268" s="175">
        <v>-10358.49583536</v>
      </c>
      <c r="AD268" s="26">
        <v>23711</v>
      </c>
      <c r="AE268" s="35" t="s">
        <v>62</v>
      </c>
    </row>
    <row r="269" spans="1:31" outlineLevel="1" x14ac:dyDescent="0.3">
      <c r="A269" s="35" t="s">
        <v>91</v>
      </c>
      <c r="B269" s="98">
        <v>11234.3</v>
      </c>
      <c r="C269" s="99">
        <v>19256.102000000003</v>
      </c>
      <c r="D269" s="99">
        <v>20626.933000000005</v>
      </c>
      <c r="E269" s="99">
        <v>27637.525999999998</v>
      </c>
      <c r="F269" s="99">
        <v>19683.969000000001</v>
      </c>
      <c r="G269" s="99">
        <v>18717.974999999999</v>
      </c>
      <c r="H269" s="99">
        <v>17049.107</v>
      </c>
      <c r="I269" s="99">
        <v>6194.294617187501</v>
      </c>
      <c r="J269" s="99">
        <v>11815.611999999999</v>
      </c>
      <c r="K269" s="99">
        <v>11013.214999999998</v>
      </c>
      <c r="L269" s="99">
        <v>19826.227999999999</v>
      </c>
      <c r="M269" s="99">
        <v>15818.663</v>
      </c>
      <c r="N269" s="99">
        <v>18317.377999999997</v>
      </c>
      <c r="O269" s="99">
        <v>7819.2429999999995</v>
      </c>
      <c r="P269" s="99">
        <v>12605.546399999999</v>
      </c>
      <c r="Q269" s="99">
        <v>25742.283467629997</v>
      </c>
      <c r="R269" s="99">
        <v>27107.620470760001</v>
      </c>
      <c r="S269" s="99">
        <v>17276.599608639997</v>
      </c>
      <c r="T269" s="99">
        <v>14025.550924260002</v>
      </c>
      <c r="U269" s="99">
        <v>20028.030702270004</v>
      </c>
      <c r="V269" s="99">
        <v>5974.3367583100007</v>
      </c>
      <c r="W269" s="99">
        <v>7964.3712878200004</v>
      </c>
      <c r="X269" s="142">
        <v>9547.757783680001</v>
      </c>
      <c r="Y269" s="142">
        <v>9942.5514193500003</v>
      </c>
      <c r="Z269" s="142">
        <v>11460.069666060001</v>
      </c>
      <c r="AA269" s="142">
        <v>12917.002899159997</v>
      </c>
      <c r="AB269" s="142">
        <v>12387.70641051</v>
      </c>
      <c r="AC269" s="175">
        <v>2818.5660558899999</v>
      </c>
      <c r="AD269" s="26">
        <v>23712</v>
      </c>
      <c r="AE269" s="35" t="s">
        <v>91</v>
      </c>
    </row>
    <row r="270" spans="1:31" outlineLevel="1" x14ac:dyDescent="0.3">
      <c r="A270" s="35" t="s">
        <v>92</v>
      </c>
      <c r="B270" s="98">
        <v>3277.3999999999996</v>
      </c>
      <c r="C270" s="99">
        <v>3385.9159999999997</v>
      </c>
      <c r="D270" s="99">
        <v>14776.324000000001</v>
      </c>
      <c r="E270" s="99">
        <v>7177.9049999999988</v>
      </c>
      <c r="F270" s="99">
        <v>17771.915000000001</v>
      </c>
      <c r="G270" s="99">
        <v>13124.685115722656</v>
      </c>
      <c r="H270" s="99">
        <v>19007.501</v>
      </c>
      <c r="I270" s="99">
        <v>11935.305</v>
      </c>
      <c r="J270" s="99">
        <v>10257.598999999998</v>
      </c>
      <c r="K270" s="99">
        <v>17563.777999999998</v>
      </c>
      <c r="L270" s="99">
        <v>20745.927406249997</v>
      </c>
      <c r="M270" s="99">
        <v>25591.669046874998</v>
      </c>
      <c r="N270" s="99">
        <v>20563.673606964112</v>
      </c>
      <c r="O270" s="99">
        <v>12374.622050781249</v>
      </c>
      <c r="P270" s="99">
        <v>13027.536099999999</v>
      </c>
      <c r="Q270" s="99">
        <v>14691.89632156</v>
      </c>
      <c r="R270" s="99">
        <v>8885.95208895</v>
      </c>
      <c r="S270" s="99">
        <v>10898.142188900001</v>
      </c>
      <c r="T270" s="99">
        <v>14850.893551990001</v>
      </c>
      <c r="U270" s="99">
        <v>14807.67174337</v>
      </c>
      <c r="V270" s="99">
        <v>18463.227447849997</v>
      </c>
      <c r="W270" s="99">
        <v>12901.875670239999</v>
      </c>
      <c r="X270" s="142">
        <v>15311.46963258</v>
      </c>
      <c r="Y270" s="142">
        <v>9309.6649252799998</v>
      </c>
      <c r="Z270" s="142">
        <v>15405.91117471</v>
      </c>
      <c r="AA270" s="142">
        <v>9856.6053298800016</v>
      </c>
      <c r="AB270" s="142">
        <v>15494.58096888</v>
      </c>
      <c r="AC270" s="175">
        <v>13177.061891249999</v>
      </c>
      <c r="AD270" s="26">
        <v>23713</v>
      </c>
      <c r="AE270" s="35" t="s">
        <v>92</v>
      </c>
    </row>
    <row r="271" spans="1:31" outlineLevel="1" x14ac:dyDescent="0.3">
      <c r="A271" s="35" t="s">
        <v>193</v>
      </c>
      <c r="B271" s="104">
        <v>0</v>
      </c>
      <c r="C271" s="105">
        <v>0</v>
      </c>
      <c r="D271" s="105">
        <v>0</v>
      </c>
      <c r="E271" s="105">
        <v>0</v>
      </c>
      <c r="F271" s="105">
        <v>0</v>
      </c>
      <c r="G271" s="105">
        <v>0</v>
      </c>
      <c r="H271" s="105">
        <v>0</v>
      </c>
      <c r="I271" s="105">
        <v>0</v>
      </c>
      <c r="J271" s="105">
        <v>0</v>
      </c>
      <c r="K271" s="105">
        <v>0</v>
      </c>
      <c r="L271" s="105">
        <v>0</v>
      </c>
      <c r="M271" s="105">
        <v>0</v>
      </c>
      <c r="N271" s="105">
        <v>0</v>
      </c>
      <c r="O271" s="105">
        <v>0</v>
      </c>
      <c r="P271" s="105">
        <v>0</v>
      </c>
      <c r="Q271" s="105">
        <v>0</v>
      </c>
      <c r="R271" s="105">
        <v>0</v>
      </c>
      <c r="S271" s="105">
        <v>0</v>
      </c>
      <c r="T271" s="105">
        <v>0</v>
      </c>
      <c r="U271" s="105">
        <v>0</v>
      </c>
      <c r="V271" s="105">
        <v>0</v>
      </c>
      <c r="W271" s="105">
        <v>0</v>
      </c>
      <c r="X271" s="145">
        <v>0</v>
      </c>
      <c r="Y271" s="145">
        <v>0</v>
      </c>
      <c r="Z271" s="145">
        <v>0</v>
      </c>
      <c r="AA271" s="145">
        <v>0</v>
      </c>
      <c r="AB271" s="145">
        <v>0</v>
      </c>
      <c r="AC271" s="178">
        <v>0</v>
      </c>
      <c r="AD271" s="26">
        <v>23714</v>
      </c>
      <c r="AE271" s="35" t="s">
        <v>193</v>
      </c>
    </row>
    <row r="272" spans="1:31" outlineLevel="1" x14ac:dyDescent="0.3">
      <c r="A272" s="35" t="s">
        <v>54</v>
      </c>
      <c r="B272" s="104">
        <v>0</v>
      </c>
      <c r="C272" s="105">
        <v>0</v>
      </c>
      <c r="D272" s="105">
        <v>0</v>
      </c>
      <c r="E272" s="105">
        <v>0</v>
      </c>
      <c r="F272" s="105">
        <v>0</v>
      </c>
      <c r="G272" s="105">
        <v>0</v>
      </c>
      <c r="H272" s="105">
        <v>0</v>
      </c>
      <c r="I272" s="105">
        <v>0</v>
      </c>
      <c r="J272" s="105">
        <v>0</v>
      </c>
      <c r="K272" s="105">
        <v>0</v>
      </c>
      <c r="L272" s="105">
        <v>0</v>
      </c>
      <c r="M272" s="105">
        <v>0</v>
      </c>
      <c r="N272" s="105">
        <v>0</v>
      </c>
      <c r="O272" s="105">
        <v>0</v>
      </c>
      <c r="P272" s="105">
        <v>0</v>
      </c>
      <c r="Q272" s="105">
        <v>0</v>
      </c>
      <c r="R272" s="105">
        <v>0</v>
      </c>
      <c r="S272" s="105">
        <v>0</v>
      </c>
      <c r="T272" s="105">
        <v>0</v>
      </c>
      <c r="U272" s="105">
        <v>0</v>
      </c>
      <c r="V272" s="105">
        <v>0</v>
      </c>
      <c r="W272" s="105">
        <v>0</v>
      </c>
      <c r="X272" s="145">
        <v>0</v>
      </c>
      <c r="Y272" s="145">
        <v>0</v>
      </c>
      <c r="Z272" s="145">
        <v>0</v>
      </c>
      <c r="AA272" s="145">
        <v>0</v>
      </c>
      <c r="AB272" s="145">
        <v>0</v>
      </c>
      <c r="AC272" s="178">
        <v>0</v>
      </c>
      <c r="AD272" s="26">
        <v>23715</v>
      </c>
      <c r="AE272" s="35" t="s">
        <v>54</v>
      </c>
    </row>
    <row r="273" spans="1:31" outlineLevel="1" x14ac:dyDescent="0.3">
      <c r="A273" s="35" t="s">
        <v>55</v>
      </c>
      <c r="B273" s="104">
        <v>0</v>
      </c>
      <c r="C273" s="105">
        <v>0</v>
      </c>
      <c r="D273" s="105">
        <v>0</v>
      </c>
      <c r="E273" s="105">
        <v>0</v>
      </c>
      <c r="F273" s="105">
        <v>0</v>
      </c>
      <c r="G273" s="105">
        <v>0</v>
      </c>
      <c r="H273" s="105">
        <v>0</v>
      </c>
      <c r="I273" s="105">
        <v>0</v>
      </c>
      <c r="J273" s="105">
        <v>0</v>
      </c>
      <c r="K273" s="105">
        <v>0</v>
      </c>
      <c r="L273" s="105">
        <v>0</v>
      </c>
      <c r="M273" s="105">
        <v>0</v>
      </c>
      <c r="N273" s="105">
        <v>0</v>
      </c>
      <c r="O273" s="105">
        <v>0</v>
      </c>
      <c r="P273" s="105">
        <v>0</v>
      </c>
      <c r="Q273" s="105">
        <v>0</v>
      </c>
      <c r="R273" s="105">
        <v>0</v>
      </c>
      <c r="S273" s="105">
        <v>0</v>
      </c>
      <c r="T273" s="105">
        <v>0</v>
      </c>
      <c r="U273" s="105">
        <v>0</v>
      </c>
      <c r="V273" s="105">
        <v>0</v>
      </c>
      <c r="W273" s="105">
        <v>0</v>
      </c>
      <c r="X273" s="145">
        <v>0</v>
      </c>
      <c r="Y273" s="145">
        <v>0</v>
      </c>
      <c r="Z273" s="145">
        <v>0</v>
      </c>
      <c r="AA273" s="145">
        <v>0</v>
      </c>
      <c r="AB273" s="145">
        <v>0</v>
      </c>
      <c r="AC273" s="178">
        <v>0</v>
      </c>
      <c r="AD273" s="26">
        <v>23716</v>
      </c>
      <c r="AE273" s="35" t="s">
        <v>55</v>
      </c>
    </row>
    <row r="274" spans="1:31" outlineLevel="1" x14ac:dyDescent="0.3">
      <c r="A274" s="35" t="s">
        <v>114</v>
      </c>
      <c r="B274" s="98">
        <v>1673.3230000000001</v>
      </c>
      <c r="C274" s="99">
        <v>1189.2429999999999</v>
      </c>
      <c r="D274" s="99">
        <v>-2401.134</v>
      </c>
      <c r="E274" s="99">
        <v>48.739999999999668</v>
      </c>
      <c r="F274" s="99">
        <v>3172.56</v>
      </c>
      <c r="G274" s="99">
        <v>3573.7550000000001</v>
      </c>
      <c r="H274" s="99">
        <v>3429.438000000001</v>
      </c>
      <c r="I274" s="99">
        <v>1946.0520000000006</v>
      </c>
      <c r="J274" s="99">
        <v>1018.4830000000002</v>
      </c>
      <c r="K274" s="99">
        <v>235.43300000000056</v>
      </c>
      <c r="L274" s="99">
        <v>2631.4485937499994</v>
      </c>
      <c r="M274" s="99">
        <v>-13247.530046874999</v>
      </c>
      <c r="N274" s="99">
        <v>-7776.936606964111</v>
      </c>
      <c r="O274" s="99">
        <v>-3014.6880507812493</v>
      </c>
      <c r="P274" s="99">
        <v>37.877399999999795</v>
      </c>
      <c r="Q274" s="99">
        <v>-2580.8281298100001</v>
      </c>
      <c r="R274" s="99">
        <v>-2490.01246829</v>
      </c>
      <c r="S274" s="99">
        <v>445.90829442999973</v>
      </c>
      <c r="T274" s="99">
        <v>1189.57203912</v>
      </c>
      <c r="U274" s="99">
        <v>5500.6711306899997</v>
      </c>
      <c r="V274" s="99">
        <v>-3417.6926090100005</v>
      </c>
      <c r="W274" s="99">
        <v>1578.0196028599998</v>
      </c>
      <c r="X274" s="142">
        <v>-3331.5729683299996</v>
      </c>
      <c r="Y274" s="142">
        <v>1720.8287850300001</v>
      </c>
      <c r="Z274" s="142">
        <v>2610.86699486</v>
      </c>
      <c r="AA274" s="142">
        <v>5647.6008543799999</v>
      </c>
      <c r="AB274" s="142">
        <v>-1307.3093470300007</v>
      </c>
      <c r="AC274" s="175">
        <v>-784.17778464999992</v>
      </c>
      <c r="AD274" s="26">
        <v>23717</v>
      </c>
      <c r="AE274" s="35" t="s">
        <v>114</v>
      </c>
    </row>
    <row r="275" spans="1:31" outlineLevel="1" x14ac:dyDescent="0.3">
      <c r="A275" s="35" t="s">
        <v>54</v>
      </c>
      <c r="B275" s="98">
        <v>1980.1</v>
      </c>
      <c r="C275" s="99">
        <v>1636.6779999999999</v>
      </c>
      <c r="D275" s="99">
        <v>4941.2790000000005</v>
      </c>
      <c r="E275" s="99">
        <v>2697.9480000000003</v>
      </c>
      <c r="F275" s="99">
        <v>7707.8209999999999</v>
      </c>
      <c r="G275" s="99">
        <v>12188.883</v>
      </c>
      <c r="H275" s="99">
        <v>8830.7340000000004</v>
      </c>
      <c r="I275" s="99">
        <v>3940.2799999999997</v>
      </c>
      <c r="J275" s="99">
        <v>6024.7020000000002</v>
      </c>
      <c r="K275" s="99">
        <v>5728.0249999999996</v>
      </c>
      <c r="L275" s="99">
        <v>12489.536</v>
      </c>
      <c r="M275" s="99">
        <v>5450.1310000000003</v>
      </c>
      <c r="N275" s="99">
        <v>2883.1510000000003</v>
      </c>
      <c r="O275" s="99">
        <v>525</v>
      </c>
      <c r="P275" s="99">
        <v>4100</v>
      </c>
      <c r="Q275" s="99">
        <v>2817.96418782</v>
      </c>
      <c r="R275" s="99">
        <v>1650</v>
      </c>
      <c r="S275" s="99">
        <v>3867.4110141000001</v>
      </c>
      <c r="T275" s="99">
        <v>4050</v>
      </c>
      <c r="U275" s="99">
        <v>8966.9843139700006</v>
      </c>
      <c r="V275" s="99">
        <v>54</v>
      </c>
      <c r="W275" s="99">
        <v>3050.2284027699998</v>
      </c>
      <c r="X275" s="142">
        <v>4072.13</v>
      </c>
      <c r="Y275" s="142">
        <v>2049.7235294100001</v>
      </c>
      <c r="Z275" s="142">
        <v>4500</v>
      </c>
      <c r="AA275" s="142">
        <v>6000</v>
      </c>
      <c r="AB275" s="142">
        <v>2250</v>
      </c>
      <c r="AC275" s="175">
        <v>0</v>
      </c>
      <c r="AD275" s="26">
        <v>23718</v>
      </c>
      <c r="AE275" s="35" t="s">
        <v>54</v>
      </c>
    </row>
    <row r="276" spans="1:31" outlineLevel="1" x14ac:dyDescent="0.3">
      <c r="A276" s="35" t="s">
        <v>55</v>
      </c>
      <c r="B276" s="98">
        <v>306.77699999999999</v>
      </c>
      <c r="C276" s="99">
        <v>447.435</v>
      </c>
      <c r="D276" s="99">
        <v>7342.4130000000005</v>
      </c>
      <c r="E276" s="99">
        <v>2649.2080000000001</v>
      </c>
      <c r="F276" s="99">
        <v>4535.2610000000004</v>
      </c>
      <c r="G276" s="99">
        <v>8615.1280000000006</v>
      </c>
      <c r="H276" s="99">
        <v>5401.2960000000003</v>
      </c>
      <c r="I276" s="99">
        <v>1994.2280000000001</v>
      </c>
      <c r="J276" s="99">
        <v>5006.219000000001</v>
      </c>
      <c r="K276" s="99">
        <v>5492.5919999999996</v>
      </c>
      <c r="L276" s="99">
        <v>9858.0874062500006</v>
      </c>
      <c r="M276" s="99">
        <v>18697.661046875</v>
      </c>
      <c r="N276" s="99">
        <v>10660.087606964111</v>
      </c>
      <c r="O276" s="99">
        <v>3539.6880507812493</v>
      </c>
      <c r="P276" s="99">
        <v>4062.1225999999997</v>
      </c>
      <c r="Q276" s="99">
        <v>5398.7923176300001</v>
      </c>
      <c r="R276" s="99">
        <v>4140.0124682899996</v>
      </c>
      <c r="S276" s="99">
        <v>3421.5027196699994</v>
      </c>
      <c r="T276" s="99">
        <v>2860.4279608799998</v>
      </c>
      <c r="U276" s="99">
        <v>3466.3131832799995</v>
      </c>
      <c r="V276" s="99">
        <v>3471.6926090100005</v>
      </c>
      <c r="W276" s="99">
        <v>1472.2087999100002</v>
      </c>
      <c r="X276" s="142">
        <v>7403.7029683300007</v>
      </c>
      <c r="Y276" s="142">
        <v>328.89474437999996</v>
      </c>
      <c r="Z276" s="142">
        <v>1889.13300514</v>
      </c>
      <c r="AA276" s="142">
        <v>352.39914561999996</v>
      </c>
      <c r="AB276" s="142">
        <v>3557.30934703</v>
      </c>
      <c r="AC276" s="175">
        <v>784.17778464999992</v>
      </c>
      <c r="AD276" s="26">
        <v>23719</v>
      </c>
      <c r="AE276" s="35" t="s">
        <v>55</v>
      </c>
    </row>
    <row r="277" spans="1:31" outlineLevel="1" x14ac:dyDescent="0.3">
      <c r="A277" s="35" t="s">
        <v>194</v>
      </c>
      <c r="B277" s="98">
        <v>3543.17</v>
      </c>
      <c r="C277" s="99">
        <v>3621.4639999999999</v>
      </c>
      <c r="D277" s="99">
        <v>-234.13900000000007</v>
      </c>
      <c r="E277" s="99">
        <v>10237.290000000003</v>
      </c>
      <c r="F277" s="99">
        <v>-5270.0949999999975</v>
      </c>
      <c r="G277" s="99">
        <v>108.15415234375008</v>
      </c>
      <c r="H277" s="99">
        <v>-4382.4299999999994</v>
      </c>
      <c r="I277" s="99">
        <v>-3209.9740000000002</v>
      </c>
      <c r="J277" s="99">
        <v>540.75599999999997</v>
      </c>
      <c r="K277" s="99">
        <v>-2913.1689999999999</v>
      </c>
      <c r="L277" s="99">
        <v>-101.46599999999995</v>
      </c>
      <c r="M277" s="99">
        <v>3180.0930000000003</v>
      </c>
      <c r="N277" s="99">
        <v>4541.9539999999997</v>
      </c>
      <c r="O277" s="99">
        <v>-846.00299999999993</v>
      </c>
      <c r="P277" s="99">
        <v>-2533.1122</v>
      </c>
      <c r="Q277" s="99">
        <v>11022.46201453</v>
      </c>
      <c r="R277" s="99">
        <v>16066.269981750002</v>
      </c>
      <c r="S277" s="99">
        <v>76.508345879999752</v>
      </c>
      <c r="T277" s="99">
        <v>-3060.0504320399996</v>
      </c>
      <c r="U277" s="99">
        <v>-369.22224029000034</v>
      </c>
      <c r="V277" s="99">
        <v>-7416.2355501399998</v>
      </c>
      <c r="W277" s="99">
        <v>-4171.6605925799995</v>
      </c>
      <c r="X277" s="142">
        <v>-1377.13771189</v>
      </c>
      <c r="Y277" s="142">
        <v>-1700.6790043099998</v>
      </c>
      <c r="Z277" s="142">
        <v>-2971.7988514500007</v>
      </c>
      <c r="AA277" s="142">
        <v>-1277.7147563899998</v>
      </c>
      <c r="AB277" s="142">
        <v>-988.14632453000013</v>
      </c>
      <c r="AC277" s="175">
        <v>-6378.4901564899992</v>
      </c>
      <c r="AD277" s="26">
        <v>23720</v>
      </c>
      <c r="AE277" s="35" t="s">
        <v>194</v>
      </c>
    </row>
    <row r="278" spans="1:31" outlineLevel="1" x14ac:dyDescent="0.3">
      <c r="A278" s="35" t="s">
        <v>54</v>
      </c>
      <c r="B278" s="98">
        <v>5655.0230000000001</v>
      </c>
      <c r="C278" s="99">
        <v>5415.7509999999993</v>
      </c>
      <c r="D278" s="99">
        <v>5350.2840000000006</v>
      </c>
      <c r="E278" s="99">
        <v>12677.562999999998</v>
      </c>
      <c r="F278" s="99">
        <v>3595.1459999999997</v>
      </c>
      <c r="G278" s="99">
        <v>3095.7869999999998</v>
      </c>
      <c r="H278" s="99">
        <v>4228.1040000000003</v>
      </c>
      <c r="I278" s="99">
        <v>511.11799999999999</v>
      </c>
      <c r="J278" s="99">
        <v>2573.0220000000004</v>
      </c>
      <c r="K278" s="99">
        <v>1719.6129999999998</v>
      </c>
      <c r="L278" s="99">
        <v>4394.665</v>
      </c>
      <c r="M278" s="99">
        <v>5818.3880000000008</v>
      </c>
      <c r="N278" s="99">
        <v>8833.7250000000004</v>
      </c>
      <c r="O278" s="99">
        <v>4425.558</v>
      </c>
      <c r="P278" s="99">
        <v>4276.5369000000001</v>
      </c>
      <c r="Q278" s="99">
        <v>15891.304858300002</v>
      </c>
      <c r="R278" s="99">
        <v>18855.32089237</v>
      </c>
      <c r="S278" s="99">
        <v>5931.67806707</v>
      </c>
      <c r="T278" s="99">
        <v>6366.7364404899999</v>
      </c>
      <c r="U278" s="99">
        <v>7171.54957165</v>
      </c>
      <c r="V278" s="99">
        <v>1709.5097942100006</v>
      </c>
      <c r="W278" s="99">
        <v>3951.0903884099998</v>
      </c>
      <c r="X278" s="142">
        <v>2631.1123395599998</v>
      </c>
      <c r="Y278" s="142">
        <v>2059.67128645</v>
      </c>
      <c r="Z278" s="142">
        <v>5587.8645527799999</v>
      </c>
      <c r="AA278" s="142">
        <v>3843.9072369</v>
      </c>
      <c r="AB278" s="142">
        <v>6044.3129750000007</v>
      </c>
      <c r="AC278" s="175">
        <v>1682.62901272</v>
      </c>
      <c r="AD278" s="26">
        <v>23721</v>
      </c>
      <c r="AE278" s="35" t="s">
        <v>54</v>
      </c>
    </row>
    <row r="279" spans="1:31" outlineLevel="1" x14ac:dyDescent="0.3">
      <c r="A279" s="35" t="s">
        <v>55</v>
      </c>
      <c r="B279" s="98">
        <v>2111.8530000000001</v>
      </c>
      <c r="C279" s="99">
        <v>1794.2870000000003</v>
      </c>
      <c r="D279" s="99">
        <v>5584.4230000000007</v>
      </c>
      <c r="E279" s="99">
        <v>2440.2730000000001</v>
      </c>
      <c r="F279" s="99">
        <v>8865.241</v>
      </c>
      <c r="G279" s="99">
        <v>2987.6328476562499</v>
      </c>
      <c r="H279" s="99">
        <v>8610.5339999999997</v>
      </c>
      <c r="I279" s="99">
        <v>3721.0919999999996</v>
      </c>
      <c r="J279" s="99">
        <v>2032.2660000000001</v>
      </c>
      <c r="K279" s="99">
        <v>4632.7819999999992</v>
      </c>
      <c r="L279" s="99">
        <v>4496.1310000000003</v>
      </c>
      <c r="M279" s="99">
        <v>2638.2949999999996</v>
      </c>
      <c r="N279" s="99">
        <v>4291.7710000000006</v>
      </c>
      <c r="O279" s="99">
        <v>5271.5609999999997</v>
      </c>
      <c r="P279" s="99">
        <v>6809.6490999999996</v>
      </c>
      <c r="Q279" s="99">
        <v>4868.8428437699995</v>
      </c>
      <c r="R279" s="99">
        <v>2789.0509106199997</v>
      </c>
      <c r="S279" s="99">
        <v>5855.16972119</v>
      </c>
      <c r="T279" s="99">
        <v>9426.7868725299995</v>
      </c>
      <c r="U279" s="99">
        <v>7540.7718119399988</v>
      </c>
      <c r="V279" s="99">
        <v>9125.7453443499999</v>
      </c>
      <c r="W279" s="99">
        <v>8122.7509809899993</v>
      </c>
      <c r="X279" s="142">
        <v>4008.2500514500007</v>
      </c>
      <c r="Y279" s="142">
        <v>3760.3502907599991</v>
      </c>
      <c r="Z279" s="142">
        <v>8559.6634042299993</v>
      </c>
      <c r="AA279" s="142">
        <v>5121.6219932900003</v>
      </c>
      <c r="AB279" s="142">
        <v>7032.45929953</v>
      </c>
      <c r="AC279" s="175">
        <v>8061.1191692099992</v>
      </c>
      <c r="AD279" s="26">
        <v>23722</v>
      </c>
      <c r="AE279" s="35" t="s">
        <v>55</v>
      </c>
    </row>
    <row r="280" spans="1:31" outlineLevel="1" x14ac:dyDescent="0.3">
      <c r="A280" s="35" t="s">
        <v>195</v>
      </c>
      <c r="B280" s="98">
        <v>2740.4069999999997</v>
      </c>
      <c r="C280" s="99">
        <v>11059.479000000001</v>
      </c>
      <c r="D280" s="99">
        <v>8485.8819999999996</v>
      </c>
      <c r="E280" s="99">
        <v>10173.590999999999</v>
      </c>
      <c r="F280" s="99">
        <v>4009.5889999999999</v>
      </c>
      <c r="G280" s="99">
        <v>1911.3807319335938</v>
      </c>
      <c r="H280" s="99">
        <v>-1005.4019999999999</v>
      </c>
      <c r="I280" s="99">
        <v>-4477.0883828125006</v>
      </c>
      <c r="J280" s="99">
        <v>-1.225999999999928</v>
      </c>
      <c r="K280" s="99">
        <v>-3872.8270000000002</v>
      </c>
      <c r="L280" s="99">
        <v>-3449.6819999999998</v>
      </c>
      <c r="M280" s="99">
        <v>294.43100000000004</v>
      </c>
      <c r="N280" s="99">
        <v>988.68700000000013</v>
      </c>
      <c r="O280" s="99">
        <v>-694.68799999999987</v>
      </c>
      <c r="P280" s="99">
        <v>2073.2451000000001</v>
      </c>
      <c r="Q280" s="99">
        <v>2608.7532613500002</v>
      </c>
      <c r="R280" s="99">
        <v>4645.4108683499999</v>
      </c>
      <c r="S280" s="99">
        <v>5856.040779429999</v>
      </c>
      <c r="T280" s="99">
        <v>1045.13576519</v>
      </c>
      <c r="U280" s="99">
        <v>88.910068499999895</v>
      </c>
      <c r="V280" s="99">
        <v>-1654.9625303899998</v>
      </c>
      <c r="W280" s="99">
        <v>-2343.8633927000005</v>
      </c>
      <c r="X280" s="142">
        <v>-1055.0011686799999</v>
      </c>
      <c r="Y280" s="142">
        <v>612.73671334999995</v>
      </c>
      <c r="Z280" s="142">
        <v>-3584.9096520599996</v>
      </c>
      <c r="AA280" s="142">
        <v>-1309.4885287100001</v>
      </c>
      <c r="AB280" s="142">
        <v>-811.41888681000012</v>
      </c>
      <c r="AC280" s="175">
        <v>-3195.8278942200004</v>
      </c>
      <c r="AD280" s="26">
        <v>23723</v>
      </c>
      <c r="AE280" s="35" t="s">
        <v>195</v>
      </c>
    </row>
    <row r="281" spans="1:31" outlineLevel="1" x14ac:dyDescent="0.3">
      <c r="A281" s="35" t="s">
        <v>54</v>
      </c>
      <c r="B281" s="98">
        <v>3599.1770000000001</v>
      </c>
      <c r="C281" s="99">
        <v>12203.672999999999</v>
      </c>
      <c r="D281" s="99">
        <v>10335.369999999999</v>
      </c>
      <c r="E281" s="99">
        <v>12262.014999999999</v>
      </c>
      <c r="F281" s="99">
        <v>8381.0020000000004</v>
      </c>
      <c r="G281" s="99">
        <v>3433.3049999999994</v>
      </c>
      <c r="H281" s="99">
        <v>3990.2689999999998</v>
      </c>
      <c r="I281" s="99">
        <v>1742.8966171874999</v>
      </c>
      <c r="J281" s="99">
        <v>3217.8879999999999</v>
      </c>
      <c r="K281" s="99">
        <v>3565.5770000000002</v>
      </c>
      <c r="L281" s="99">
        <v>2942.027</v>
      </c>
      <c r="M281" s="99">
        <v>4550.1439999999993</v>
      </c>
      <c r="N281" s="99">
        <v>6600.5020000000013</v>
      </c>
      <c r="O281" s="99">
        <v>2868.6849999999995</v>
      </c>
      <c r="P281" s="99">
        <v>4229.0095000000001</v>
      </c>
      <c r="Q281" s="99">
        <v>7033.0144215099999</v>
      </c>
      <c r="R281" s="99">
        <v>6602.2995783900005</v>
      </c>
      <c r="S281" s="99">
        <v>7477.5105274699999</v>
      </c>
      <c r="T281" s="99">
        <v>3608.8144837700002</v>
      </c>
      <c r="U281" s="99">
        <v>3889.4968166499993</v>
      </c>
      <c r="V281" s="99">
        <v>4210.8269641000006</v>
      </c>
      <c r="W281" s="99">
        <v>963.05249663999996</v>
      </c>
      <c r="X281" s="142">
        <v>2844.5154441200002</v>
      </c>
      <c r="Y281" s="142">
        <v>5833.1566034899997</v>
      </c>
      <c r="Z281" s="142">
        <v>1372.20511328</v>
      </c>
      <c r="AA281" s="142">
        <v>3073.0956622599992</v>
      </c>
      <c r="AB281" s="142">
        <v>4093.3934355099996</v>
      </c>
      <c r="AC281" s="175">
        <v>1135.9370431700002</v>
      </c>
      <c r="AD281" s="26">
        <v>23724</v>
      </c>
      <c r="AE281" s="35" t="s">
        <v>54</v>
      </c>
    </row>
    <row r="282" spans="1:31" outlineLevel="1" x14ac:dyDescent="0.3">
      <c r="A282" s="35" t="s">
        <v>55</v>
      </c>
      <c r="B282" s="98">
        <v>858.7700000000001</v>
      </c>
      <c r="C282" s="99">
        <v>1144.194</v>
      </c>
      <c r="D282" s="99">
        <v>1849.4880000000001</v>
      </c>
      <c r="E282" s="99">
        <v>2088.424</v>
      </c>
      <c r="F282" s="99">
        <v>4371.4129999999996</v>
      </c>
      <c r="G282" s="99">
        <v>1521.9242680664063</v>
      </c>
      <c r="H282" s="99">
        <v>4995.6710000000003</v>
      </c>
      <c r="I282" s="99">
        <v>6219.9850000000006</v>
      </c>
      <c r="J282" s="99">
        <v>3219.114</v>
      </c>
      <c r="K282" s="99">
        <v>7438.4039999999986</v>
      </c>
      <c r="L282" s="99">
        <v>6391.7090000000007</v>
      </c>
      <c r="M282" s="99">
        <v>4255.7129999999997</v>
      </c>
      <c r="N282" s="99">
        <v>5611.8150000000005</v>
      </c>
      <c r="O282" s="99">
        <v>3563.3729999999996</v>
      </c>
      <c r="P282" s="99">
        <v>2155.7644000000005</v>
      </c>
      <c r="Q282" s="99">
        <v>4424.2611601599992</v>
      </c>
      <c r="R282" s="99">
        <v>1956.88871004</v>
      </c>
      <c r="S282" s="99">
        <v>1621.4697480399998</v>
      </c>
      <c r="T282" s="99">
        <v>2563.6787185800003</v>
      </c>
      <c r="U282" s="99">
        <v>3800.5867481500004</v>
      </c>
      <c r="V282" s="99">
        <v>5865.7894944900008</v>
      </c>
      <c r="W282" s="99">
        <v>3306.9158893399999</v>
      </c>
      <c r="X282" s="142">
        <v>3899.5166128000001</v>
      </c>
      <c r="Y282" s="142">
        <v>5220.4198901399996</v>
      </c>
      <c r="Z282" s="142">
        <v>4957.1147653400003</v>
      </c>
      <c r="AA282" s="142">
        <v>4382.5841909699993</v>
      </c>
      <c r="AB282" s="142">
        <v>4904.81232232</v>
      </c>
      <c r="AC282" s="175">
        <v>4331.7649373900013</v>
      </c>
      <c r="AD282" s="26">
        <v>23725</v>
      </c>
      <c r="AE282" s="35" t="s">
        <v>55</v>
      </c>
    </row>
    <row r="283" spans="1:31" outlineLevel="1" x14ac:dyDescent="0.3">
      <c r="A283" s="40" t="s">
        <v>0</v>
      </c>
      <c r="B283" s="98"/>
      <c r="C283" s="99"/>
      <c r="D283" s="99"/>
      <c r="E283" s="99"/>
      <c r="F283" s="99"/>
      <c r="G283" s="99"/>
      <c r="H283" s="99"/>
      <c r="I283" s="99"/>
      <c r="J283" s="99"/>
      <c r="K283" s="99"/>
      <c r="L283" s="99"/>
      <c r="M283" s="99"/>
      <c r="N283" s="99"/>
      <c r="O283" s="99"/>
      <c r="P283" s="99"/>
      <c r="Q283" s="99"/>
      <c r="R283" s="99"/>
      <c r="S283" s="99"/>
      <c r="T283" s="99"/>
      <c r="U283" s="99"/>
      <c r="V283" s="99"/>
      <c r="W283" s="99"/>
      <c r="X283" s="142"/>
      <c r="Y283" s="142"/>
      <c r="Z283" s="142"/>
      <c r="AA283" s="142"/>
      <c r="AB283" s="142"/>
      <c r="AC283" s="175"/>
      <c r="AD283" s="27"/>
      <c r="AE283" s="40" t="s">
        <v>0</v>
      </c>
    </row>
    <row r="284" spans="1:31" outlineLevel="1" x14ac:dyDescent="0.3">
      <c r="A284" s="42" t="s">
        <v>35</v>
      </c>
      <c r="B284" s="110">
        <v>-17.463999999999999</v>
      </c>
      <c r="C284" s="111">
        <v>38.337000000000003</v>
      </c>
      <c r="D284" s="111">
        <v>252.62299999999999</v>
      </c>
      <c r="E284" s="111">
        <v>459.84500000000003</v>
      </c>
      <c r="F284" s="111">
        <v>88.13</v>
      </c>
      <c r="G284" s="111">
        <v>197.38713203124999</v>
      </c>
      <c r="H284" s="111">
        <v>471.02075999999994</v>
      </c>
      <c r="I284" s="111">
        <v>356.19716</v>
      </c>
      <c r="J284" s="111">
        <v>150.99673999999996</v>
      </c>
      <c r="K284" s="111">
        <v>677.41663999999992</v>
      </c>
      <c r="L284" s="111">
        <v>39.954739999999973</v>
      </c>
      <c r="M284" s="111">
        <v>-40.803540000000012</v>
      </c>
      <c r="N284" s="111">
        <v>710.26099999999997</v>
      </c>
      <c r="O284" s="111">
        <v>312.35199999999998</v>
      </c>
      <c r="P284" s="111">
        <v>-156.23200000000003</v>
      </c>
      <c r="Q284" s="111">
        <v>112.14818205</v>
      </c>
      <c r="R284" s="111">
        <v>-2.8260904500000006</v>
      </c>
      <c r="S284" s="111">
        <v>-24.629801710000017</v>
      </c>
      <c r="T284" s="111">
        <v>-110.34848981</v>
      </c>
      <c r="U284" s="111">
        <v>1568.1748759899999</v>
      </c>
      <c r="V284" s="111">
        <v>3449.6955834600003</v>
      </c>
      <c r="W284" s="111">
        <v>-968.90492668000024</v>
      </c>
      <c r="X284" s="148">
        <v>705.22910410999964</v>
      </c>
      <c r="Y284" s="148">
        <v>2753.4546985999991</v>
      </c>
      <c r="Z284" s="148">
        <v>1673.4292853499999</v>
      </c>
      <c r="AA284" s="148">
        <v>5396.7339063199988</v>
      </c>
      <c r="AB284" s="148">
        <v>-959.94321178999985</v>
      </c>
      <c r="AC284" s="181">
        <v>-2030.8093924300003</v>
      </c>
      <c r="AD284" s="26">
        <v>23726</v>
      </c>
      <c r="AE284" s="42" t="s">
        <v>35</v>
      </c>
    </row>
    <row r="285" spans="1:31" outlineLevel="1" x14ac:dyDescent="0.3">
      <c r="A285" s="36" t="s">
        <v>95</v>
      </c>
      <c r="B285" s="112">
        <v>-280.43200000000002</v>
      </c>
      <c r="C285" s="113">
        <v>-99.305999999999997</v>
      </c>
      <c r="D285" s="113">
        <v>-163.708</v>
      </c>
      <c r="E285" s="113">
        <v>-257.40600000000001</v>
      </c>
      <c r="F285" s="113">
        <v>-642.23199999999997</v>
      </c>
      <c r="G285" s="113">
        <v>-385.642</v>
      </c>
      <c r="H285" s="113">
        <v>-566.56799999999998</v>
      </c>
      <c r="I285" s="113">
        <v>-933.18799999999999</v>
      </c>
      <c r="J285" s="113">
        <v>-682.58799999999997</v>
      </c>
      <c r="K285" s="113">
        <v>-467.21500000000003</v>
      </c>
      <c r="L285" s="113">
        <v>-508.02999999999992</v>
      </c>
      <c r="M285" s="113">
        <v>-482.09199999999998</v>
      </c>
      <c r="N285" s="113">
        <v>-88.399000000000001</v>
      </c>
      <c r="O285" s="113">
        <v>-298.10599999999999</v>
      </c>
      <c r="P285" s="113">
        <v>-322.23059999999992</v>
      </c>
      <c r="Q285" s="113">
        <v>-356.19940242000001</v>
      </c>
      <c r="R285" s="113">
        <v>-386.91216536999997</v>
      </c>
      <c r="S285" s="113">
        <v>-301.06233000999998</v>
      </c>
      <c r="T285" s="113">
        <v>-497.16485652999989</v>
      </c>
      <c r="U285" s="113">
        <v>-7614.0738760800014</v>
      </c>
      <c r="V285" s="113">
        <v>-20659.050812870002</v>
      </c>
      <c r="W285" s="113">
        <v>-13873.506489430001</v>
      </c>
      <c r="X285" s="149">
        <v>-8152.5231086800004</v>
      </c>
      <c r="Y285" s="149">
        <v>-12078.527073640002</v>
      </c>
      <c r="Z285" s="149">
        <v>-27951.760575529999</v>
      </c>
      <c r="AA285" s="149">
        <v>-23017.678546400002</v>
      </c>
      <c r="AB285" s="149">
        <v>-17023.652965409998</v>
      </c>
      <c r="AC285" s="182">
        <v>-24493.948473969998</v>
      </c>
      <c r="AD285" s="26">
        <v>23727</v>
      </c>
      <c r="AE285" s="36" t="s">
        <v>95</v>
      </c>
    </row>
    <row r="286" spans="1:31" outlineLevel="1" x14ac:dyDescent="0.3">
      <c r="A286" s="36" t="s">
        <v>96</v>
      </c>
      <c r="B286" s="112">
        <v>-262.96800000000002</v>
      </c>
      <c r="C286" s="113">
        <v>-137.643</v>
      </c>
      <c r="D286" s="113">
        <v>-416.33100000000002</v>
      </c>
      <c r="E286" s="113">
        <v>-717.25099999999998</v>
      </c>
      <c r="F286" s="113">
        <v>-730.36200000000008</v>
      </c>
      <c r="G286" s="113">
        <v>-583.0291320312499</v>
      </c>
      <c r="H286" s="113">
        <v>-1037.5887600000001</v>
      </c>
      <c r="I286" s="113">
        <v>-1289.38516</v>
      </c>
      <c r="J286" s="113">
        <v>-833.5847399999999</v>
      </c>
      <c r="K286" s="113">
        <v>-1144.6316399999998</v>
      </c>
      <c r="L286" s="113">
        <v>-547.98473999999999</v>
      </c>
      <c r="M286" s="113">
        <v>-441.28845999999999</v>
      </c>
      <c r="N286" s="113">
        <v>-798.66</v>
      </c>
      <c r="O286" s="113">
        <v>-610.45799999999997</v>
      </c>
      <c r="P286" s="113">
        <v>-165.99860000000001</v>
      </c>
      <c r="Q286" s="113">
        <v>-468.34758447000002</v>
      </c>
      <c r="R286" s="113">
        <v>-384.08607491999999</v>
      </c>
      <c r="S286" s="113">
        <v>-276.43252829999994</v>
      </c>
      <c r="T286" s="113">
        <v>-386.81636672000002</v>
      </c>
      <c r="U286" s="113">
        <v>-9182.2487520700015</v>
      </c>
      <c r="V286" s="113">
        <v>-24108.74639633</v>
      </c>
      <c r="W286" s="113">
        <v>-12904.60156275</v>
      </c>
      <c r="X286" s="149">
        <v>-8857.7522127900011</v>
      </c>
      <c r="Y286" s="149">
        <v>-14831.981772239998</v>
      </c>
      <c r="Z286" s="149">
        <v>-29625.18986088</v>
      </c>
      <c r="AA286" s="149">
        <v>-28414.412452720004</v>
      </c>
      <c r="AB286" s="149">
        <v>-16063.709753620002</v>
      </c>
      <c r="AC286" s="182">
        <v>-22463.139081540005</v>
      </c>
      <c r="AD286" s="26">
        <v>23728</v>
      </c>
      <c r="AE286" s="36" t="s">
        <v>96</v>
      </c>
    </row>
    <row r="287" spans="1:31" outlineLevel="1" x14ac:dyDescent="0.3">
      <c r="A287" s="40" t="s">
        <v>0</v>
      </c>
      <c r="B287" s="98"/>
      <c r="C287" s="99"/>
      <c r="D287" s="99"/>
      <c r="E287" s="99"/>
      <c r="F287" s="99"/>
      <c r="G287" s="99"/>
      <c r="H287" s="99"/>
      <c r="I287" s="99"/>
      <c r="J287" s="99"/>
      <c r="K287" s="99"/>
      <c r="L287" s="99"/>
      <c r="M287" s="99"/>
      <c r="N287" s="99"/>
      <c r="O287" s="99"/>
      <c r="P287" s="99"/>
      <c r="Q287" s="99"/>
      <c r="R287" s="99"/>
      <c r="S287" s="99"/>
      <c r="T287" s="99"/>
      <c r="U287" s="99"/>
      <c r="V287" s="99"/>
      <c r="W287" s="99"/>
      <c r="X287" s="142"/>
      <c r="Y287" s="142"/>
      <c r="Z287" s="142"/>
      <c r="AA287" s="142"/>
      <c r="AB287" s="142"/>
      <c r="AC287" s="175"/>
      <c r="AD287" s="27"/>
      <c r="AE287" s="40" t="s">
        <v>0</v>
      </c>
    </row>
    <row r="288" spans="1:31" outlineLevel="1" x14ac:dyDescent="0.3">
      <c r="A288" s="42" t="s">
        <v>8</v>
      </c>
      <c r="B288" s="110">
        <v>-16862.414311714998</v>
      </c>
      <c r="C288" s="111">
        <v>-1421.1469135150041</v>
      </c>
      <c r="D288" s="111">
        <v>5644.5554262634014</v>
      </c>
      <c r="E288" s="111">
        <v>14794.533595198838</v>
      </c>
      <c r="F288" s="111">
        <v>13865.410563882866</v>
      </c>
      <c r="G288" s="111">
        <v>19092.554161069631</v>
      </c>
      <c r="H288" s="111">
        <v>-1995.8273925735643</v>
      </c>
      <c r="I288" s="111">
        <v>1437.8980292632152</v>
      </c>
      <c r="J288" s="111">
        <v>10916.098740794594</v>
      </c>
      <c r="K288" s="111">
        <v>11820.605125112894</v>
      </c>
      <c r="L288" s="111">
        <v>28279.023045105132</v>
      </c>
      <c r="M288" s="111">
        <v>-15397.671045123521</v>
      </c>
      <c r="N288" s="111">
        <v>-11298.894701522438</v>
      </c>
      <c r="O288" s="111">
        <v>132.95774116165012</v>
      </c>
      <c r="P288" s="111">
        <v>18223.292048547119</v>
      </c>
      <c r="Q288" s="111">
        <v>-4732.7313860299964</v>
      </c>
      <c r="R288" s="111">
        <v>-20014.923600255002</v>
      </c>
      <c r="S288" s="111">
        <v>-6493.6865121999981</v>
      </c>
      <c r="T288" s="111">
        <v>8284.2701915699945</v>
      </c>
      <c r="U288" s="111">
        <v>-12809.696706774997</v>
      </c>
      <c r="V288" s="111">
        <v>8994.8836181650004</v>
      </c>
      <c r="W288" s="111">
        <v>9107.547300480006</v>
      </c>
      <c r="X288" s="148">
        <v>3616.6701975799988</v>
      </c>
      <c r="Y288" s="148">
        <v>7938.5268107249958</v>
      </c>
      <c r="Z288" s="148">
        <v>-15826.812472254998</v>
      </c>
      <c r="AA288" s="148">
        <v>20946.109409685003</v>
      </c>
      <c r="AB288" s="148">
        <v>-25093.788332939996</v>
      </c>
      <c r="AC288" s="181">
        <v>7752.6290540900009</v>
      </c>
      <c r="AD288" s="26">
        <v>23729</v>
      </c>
      <c r="AE288" s="42" t="s">
        <v>8</v>
      </c>
    </row>
    <row r="289" spans="1:31" outlineLevel="1" x14ac:dyDescent="0.3">
      <c r="A289" s="36" t="s">
        <v>95</v>
      </c>
      <c r="B289" s="112">
        <v>1156.8666882849998</v>
      </c>
      <c r="C289" s="113">
        <v>9567.9690864849981</v>
      </c>
      <c r="D289" s="113">
        <v>2798.7424262634004</v>
      </c>
      <c r="E289" s="113">
        <v>11901.438151302809</v>
      </c>
      <c r="F289" s="113">
        <v>4642.0273074733022</v>
      </c>
      <c r="G289" s="113">
        <v>3880.0185450104427</v>
      </c>
      <c r="H289" s="113">
        <v>7356.9033461207346</v>
      </c>
      <c r="I289" s="113">
        <v>3587.5155308471126</v>
      </c>
      <c r="J289" s="113">
        <v>10230.584517525551</v>
      </c>
      <c r="K289" s="113">
        <v>3099.732628535794</v>
      </c>
      <c r="L289" s="113">
        <v>6155.7875592390228</v>
      </c>
      <c r="M289" s="113">
        <v>9088.8045439789039</v>
      </c>
      <c r="N289" s="113">
        <v>20384.032946097388</v>
      </c>
      <c r="O289" s="113">
        <v>8281.8196552736954</v>
      </c>
      <c r="P289" s="113">
        <v>31636.710148547118</v>
      </c>
      <c r="Q289" s="113">
        <v>25052.831933869998</v>
      </c>
      <c r="R289" s="113">
        <v>16579.104089484998</v>
      </c>
      <c r="S289" s="113">
        <v>2594.5830481600005</v>
      </c>
      <c r="T289" s="113">
        <v>14956.098428699997</v>
      </c>
      <c r="U289" s="113">
        <v>27219.473121755</v>
      </c>
      <c r="V289" s="113">
        <v>5343.6625900049985</v>
      </c>
      <c r="W289" s="113">
        <v>-1424.5420694299946</v>
      </c>
      <c r="X289" s="149">
        <v>-5592.2254900600001</v>
      </c>
      <c r="Y289" s="149">
        <v>6262.9441800950017</v>
      </c>
      <c r="Z289" s="149">
        <v>-5552.0174558649996</v>
      </c>
      <c r="AA289" s="149">
        <v>119.82645094500026</v>
      </c>
      <c r="AB289" s="149">
        <v>10796.92059236</v>
      </c>
      <c r="AC289" s="182">
        <v>44419.216555239997</v>
      </c>
      <c r="AD289" s="26">
        <v>23730</v>
      </c>
      <c r="AE289" s="36" t="s">
        <v>95</v>
      </c>
    </row>
    <row r="290" spans="1:31" outlineLevel="1" x14ac:dyDescent="0.3">
      <c r="A290" s="36" t="s">
        <v>96</v>
      </c>
      <c r="B290" s="112">
        <v>18019.280999999999</v>
      </c>
      <c r="C290" s="113">
        <v>10989.116</v>
      </c>
      <c r="D290" s="113">
        <v>-2845.8130000000006</v>
      </c>
      <c r="E290" s="113">
        <v>-2893.0954438960316</v>
      </c>
      <c r="F290" s="113">
        <v>-9223.3832564095646</v>
      </c>
      <c r="G290" s="113">
        <v>-15212.535616059187</v>
      </c>
      <c r="H290" s="113">
        <v>9352.7307386942975</v>
      </c>
      <c r="I290" s="113">
        <v>2149.6175015838944</v>
      </c>
      <c r="J290" s="113">
        <v>-685.51422326904503</v>
      </c>
      <c r="K290" s="113">
        <v>-8720.8724965770998</v>
      </c>
      <c r="L290" s="113">
        <v>-22123.235485866113</v>
      </c>
      <c r="M290" s="113">
        <v>24486.475589102429</v>
      </c>
      <c r="N290" s="113">
        <v>31682.927647619817</v>
      </c>
      <c r="O290" s="113">
        <v>8148.8619141120453</v>
      </c>
      <c r="P290" s="113">
        <v>13413.418100000001</v>
      </c>
      <c r="Q290" s="113">
        <v>29785.563319899997</v>
      </c>
      <c r="R290" s="113">
        <v>36594.027689740004</v>
      </c>
      <c r="S290" s="113">
        <v>9088.2695603599986</v>
      </c>
      <c r="T290" s="113">
        <v>6671.8282371299993</v>
      </c>
      <c r="U290" s="113">
        <v>40029.169828530001</v>
      </c>
      <c r="V290" s="113">
        <v>-3651.2210281600019</v>
      </c>
      <c r="W290" s="113">
        <v>-10532.089369910003</v>
      </c>
      <c r="X290" s="149">
        <v>-9208.8956876399989</v>
      </c>
      <c r="Y290" s="149">
        <v>-1675.5826306299991</v>
      </c>
      <c r="Z290" s="149">
        <v>10274.795016389997</v>
      </c>
      <c r="AA290" s="149">
        <v>-20826.282958740001</v>
      </c>
      <c r="AB290" s="149">
        <v>35890.708925299994</v>
      </c>
      <c r="AC290" s="182">
        <v>36666.587501150003</v>
      </c>
      <c r="AD290" s="26">
        <v>23731</v>
      </c>
      <c r="AE290" s="36" t="s">
        <v>96</v>
      </c>
    </row>
    <row r="291" spans="1:31" outlineLevel="1" x14ac:dyDescent="0.3">
      <c r="A291" s="41" t="s">
        <v>0</v>
      </c>
      <c r="B291" s="100"/>
      <c r="C291" s="101"/>
      <c r="D291" s="101"/>
      <c r="E291" s="101"/>
      <c r="F291" s="101"/>
      <c r="G291" s="101"/>
      <c r="H291" s="101"/>
      <c r="I291" s="101"/>
      <c r="J291" s="101"/>
      <c r="K291" s="101"/>
      <c r="L291" s="101"/>
      <c r="M291" s="101"/>
      <c r="N291" s="101"/>
      <c r="O291" s="101"/>
      <c r="P291" s="101"/>
      <c r="Q291" s="101"/>
      <c r="R291" s="101"/>
      <c r="S291" s="101"/>
      <c r="T291" s="101"/>
      <c r="U291" s="101"/>
      <c r="V291" s="101"/>
      <c r="W291" s="101"/>
      <c r="X291" s="143"/>
      <c r="Y291" s="143"/>
      <c r="Z291" s="143"/>
      <c r="AA291" s="143"/>
      <c r="AB291" s="143"/>
      <c r="AC291" s="176"/>
      <c r="AD291" s="27"/>
      <c r="AE291" s="41" t="s">
        <v>0</v>
      </c>
    </row>
    <row r="292" spans="1:31" outlineLevel="1" x14ac:dyDescent="0.3">
      <c r="A292" s="36" t="s">
        <v>36</v>
      </c>
      <c r="B292" s="102">
        <v>0</v>
      </c>
      <c r="C292" s="103">
        <v>0</v>
      </c>
      <c r="D292" s="103">
        <v>0</v>
      </c>
      <c r="E292" s="103">
        <v>0</v>
      </c>
      <c r="F292" s="103">
        <v>0</v>
      </c>
      <c r="G292" s="103">
        <v>0</v>
      </c>
      <c r="H292" s="103">
        <v>0</v>
      </c>
      <c r="I292" s="103">
        <v>0</v>
      </c>
      <c r="J292" s="103">
        <v>0</v>
      </c>
      <c r="K292" s="103">
        <v>0</v>
      </c>
      <c r="L292" s="103">
        <v>0</v>
      </c>
      <c r="M292" s="103">
        <v>0</v>
      </c>
      <c r="N292" s="103">
        <v>0</v>
      </c>
      <c r="O292" s="103">
        <v>0</v>
      </c>
      <c r="P292" s="103">
        <v>0</v>
      </c>
      <c r="Q292" s="103">
        <v>84.481417730000004</v>
      </c>
      <c r="R292" s="103">
        <v>132.60742285999999</v>
      </c>
      <c r="S292" s="103">
        <v>34.947681099999997</v>
      </c>
      <c r="T292" s="103">
        <v>0.20333226000000001</v>
      </c>
      <c r="U292" s="103">
        <v>94.935264309999994</v>
      </c>
      <c r="V292" s="103">
        <v>171.54807929999998</v>
      </c>
      <c r="W292" s="103">
        <v>757.24542713000005</v>
      </c>
      <c r="X292" s="144">
        <v>381.69599148999998</v>
      </c>
      <c r="Y292" s="144">
        <v>514.31006363999995</v>
      </c>
      <c r="Z292" s="144">
        <v>304.55620431000006</v>
      </c>
      <c r="AA292" s="144">
        <v>115.20831219</v>
      </c>
      <c r="AB292" s="144">
        <v>640.91351474999999</v>
      </c>
      <c r="AC292" s="177">
        <v>180.41076362000001</v>
      </c>
      <c r="AD292" s="26">
        <v>23732</v>
      </c>
      <c r="AE292" s="36" t="s">
        <v>36</v>
      </c>
    </row>
    <row r="293" spans="1:31" outlineLevel="1" x14ac:dyDescent="0.3">
      <c r="A293" s="36" t="s">
        <v>93</v>
      </c>
      <c r="B293" s="112">
        <v>0</v>
      </c>
      <c r="C293" s="113">
        <v>0</v>
      </c>
      <c r="D293" s="113">
        <v>0</v>
      </c>
      <c r="E293" s="113">
        <v>0</v>
      </c>
      <c r="F293" s="113">
        <v>0</v>
      </c>
      <c r="G293" s="113">
        <v>0</v>
      </c>
      <c r="H293" s="113">
        <v>0</v>
      </c>
      <c r="I293" s="113">
        <v>0</v>
      </c>
      <c r="J293" s="113">
        <v>0</v>
      </c>
      <c r="K293" s="113">
        <v>0</v>
      </c>
      <c r="L293" s="113">
        <v>0</v>
      </c>
      <c r="M293" s="113">
        <v>0</v>
      </c>
      <c r="N293" s="113">
        <v>0</v>
      </c>
      <c r="O293" s="113">
        <v>0</v>
      </c>
      <c r="P293" s="113">
        <v>0</v>
      </c>
      <c r="Q293" s="113">
        <v>84.481417730000004</v>
      </c>
      <c r="R293" s="113">
        <v>132.60742285999999</v>
      </c>
      <c r="S293" s="113">
        <v>34.947681099999997</v>
      </c>
      <c r="T293" s="113">
        <v>0.20333226000000001</v>
      </c>
      <c r="U293" s="113">
        <v>94.935264309999994</v>
      </c>
      <c r="V293" s="113">
        <v>171.54807929999998</v>
      </c>
      <c r="W293" s="113">
        <v>757.24542713000005</v>
      </c>
      <c r="X293" s="149">
        <v>381.69599148999998</v>
      </c>
      <c r="Y293" s="149">
        <v>514.31006363999995</v>
      </c>
      <c r="Z293" s="149">
        <v>304.55620431000006</v>
      </c>
      <c r="AA293" s="149">
        <v>115.20831219</v>
      </c>
      <c r="AB293" s="149">
        <v>640.91351474999999</v>
      </c>
      <c r="AC293" s="182">
        <v>180.41076362000001</v>
      </c>
      <c r="AD293" s="26">
        <v>23733</v>
      </c>
      <c r="AE293" s="36" t="s">
        <v>93</v>
      </c>
    </row>
    <row r="294" spans="1:31" outlineLevel="1" x14ac:dyDescent="0.3">
      <c r="A294" s="35" t="s">
        <v>80</v>
      </c>
      <c r="B294" s="100">
        <v>0</v>
      </c>
      <c r="C294" s="101">
        <v>0</v>
      </c>
      <c r="D294" s="101">
        <v>0</v>
      </c>
      <c r="E294" s="101">
        <v>0</v>
      </c>
      <c r="F294" s="101">
        <v>0</v>
      </c>
      <c r="G294" s="101">
        <v>0</v>
      </c>
      <c r="H294" s="101">
        <v>0</v>
      </c>
      <c r="I294" s="101">
        <v>0</v>
      </c>
      <c r="J294" s="101">
        <v>0</v>
      </c>
      <c r="K294" s="101">
        <v>0</v>
      </c>
      <c r="L294" s="101">
        <v>0</v>
      </c>
      <c r="M294" s="101">
        <v>0</v>
      </c>
      <c r="N294" s="101">
        <v>0</v>
      </c>
      <c r="O294" s="101">
        <v>0</v>
      </c>
      <c r="P294" s="101">
        <v>0</v>
      </c>
      <c r="Q294" s="101">
        <v>0</v>
      </c>
      <c r="R294" s="101">
        <v>0</v>
      </c>
      <c r="S294" s="101">
        <v>0</v>
      </c>
      <c r="T294" s="101">
        <v>0</v>
      </c>
      <c r="U294" s="101">
        <v>0</v>
      </c>
      <c r="V294" s="101">
        <v>0</v>
      </c>
      <c r="W294" s="101">
        <v>0</v>
      </c>
      <c r="X294" s="143">
        <v>0</v>
      </c>
      <c r="Y294" s="143">
        <v>0</v>
      </c>
      <c r="Z294" s="143">
        <v>0</v>
      </c>
      <c r="AA294" s="143">
        <v>0</v>
      </c>
      <c r="AB294" s="143">
        <v>0</v>
      </c>
      <c r="AC294" s="176">
        <v>0</v>
      </c>
      <c r="AD294" s="26">
        <v>23734</v>
      </c>
      <c r="AE294" s="35" t="s">
        <v>80</v>
      </c>
    </row>
    <row r="295" spans="1:31" outlineLevel="1" x14ac:dyDescent="0.3">
      <c r="A295" s="35" t="s">
        <v>81</v>
      </c>
      <c r="B295" s="100">
        <v>0</v>
      </c>
      <c r="C295" s="101">
        <v>0</v>
      </c>
      <c r="D295" s="101">
        <v>0</v>
      </c>
      <c r="E295" s="101">
        <v>0</v>
      </c>
      <c r="F295" s="101">
        <v>0</v>
      </c>
      <c r="G295" s="101">
        <v>0</v>
      </c>
      <c r="H295" s="101">
        <v>0</v>
      </c>
      <c r="I295" s="101">
        <v>0</v>
      </c>
      <c r="J295" s="101">
        <v>0</v>
      </c>
      <c r="K295" s="101">
        <v>0</v>
      </c>
      <c r="L295" s="101">
        <v>0</v>
      </c>
      <c r="M295" s="101">
        <v>0</v>
      </c>
      <c r="N295" s="101">
        <v>0</v>
      </c>
      <c r="O295" s="101">
        <v>0</v>
      </c>
      <c r="P295" s="101">
        <v>0</v>
      </c>
      <c r="Q295" s="101">
        <v>84.481417730000004</v>
      </c>
      <c r="R295" s="101">
        <v>132.60742285999999</v>
      </c>
      <c r="S295" s="101">
        <v>34.947681099999997</v>
      </c>
      <c r="T295" s="101">
        <v>0.20333226000000001</v>
      </c>
      <c r="U295" s="101">
        <v>94.935264309999994</v>
      </c>
      <c r="V295" s="101">
        <v>171.54807929999998</v>
      </c>
      <c r="W295" s="101">
        <v>757.24542713000005</v>
      </c>
      <c r="X295" s="143">
        <v>381.69599148999998</v>
      </c>
      <c r="Y295" s="143">
        <v>514.31006363999995</v>
      </c>
      <c r="Z295" s="143">
        <v>304.55620431000006</v>
      </c>
      <c r="AA295" s="143">
        <v>115.20831219</v>
      </c>
      <c r="AB295" s="143">
        <v>640.91351474999999</v>
      </c>
      <c r="AC295" s="176">
        <v>180.41076362000001</v>
      </c>
      <c r="AD295" s="26">
        <v>23735</v>
      </c>
      <c r="AE295" s="35" t="s">
        <v>81</v>
      </c>
    </row>
    <row r="296" spans="1:31" outlineLevel="1" x14ac:dyDescent="0.3">
      <c r="A296" s="36" t="s">
        <v>94</v>
      </c>
      <c r="B296" s="102">
        <v>0</v>
      </c>
      <c r="C296" s="103">
        <v>0</v>
      </c>
      <c r="D296" s="103">
        <v>0</v>
      </c>
      <c r="E296" s="103">
        <v>0</v>
      </c>
      <c r="F296" s="103">
        <v>0</v>
      </c>
      <c r="G296" s="103">
        <v>0</v>
      </c>
      <c r="H296" s="103">
        <v>0</v>
      </c>
      <c r="I296" s="103">
        <v>0</v>
      </c>
      <c r="J296" s="103">
        <v>0</v>
      </c>
      <c r="K296" s="103">
        <v>0</v>
      </c>
      <c r="L296" s="103">
        <v>0</v>
      </c>
      <c r="M296" s="103">
        <v>0</v>
      </c>
      <c r="N296" s="103">
        <v>0</v>
      </c>
      <c r="O296" s="103">
        <v>0</v>
      </c>
      <c r="P296" s="103">
        <v>0</v>
      </c>
      <c r="Q296" s="103">
        <v>0</v>
      </c>
      <c r="R296" s="103">
        <v>0</v>
      </c>
      <c r="S296" s="103">
        <v>0</v>
      </c>
      <c r="T296" s="103">
        <v>0</v>
      </c>
      <c r="U296" s="103">
        <v>0</v>
      </c>
      <c r="V296" s="103">
        <v>0</v>
      </c>
      <c r="W296" s="103">
        <v>0</v>
      </c>
      <c r="X296" s="144">
        <v>0</v>
      </c>
      <c r="Y296" s="144">
        <v>0</v>
      </c>
      <c r="Z296" s="144">
        <v>0</v>
      </c>
      <c r="AA296" s="144">
        <v>0</v>
      </c>
      <c r="AB296" s="144">
        <v>0</v>
      </c>
      <c r="AC296" s="177">
        <v>0</v>
      </c>
      <c r="AD296" s="26">
        <v>23736</v>
      </c>
      <c r="AE296" s="36" t="s">
        <v>94</v>
      </c>
    </row>
    <row r="297" spans="1:31" outlineLevel="1" x14ac:dyDescent="0.3">
      <c r="A297" s="35" t="s">
        <v>80</v>
      </c>
      <c r="B297" s="100">
        <v>0</v>
      </c>
      <c r="C297" s="101">
        <v>0</v>
      </c>
      <c r="D297" s="101">
        <v>0</v>
      </c>
      <c r="E297" s="101">
        <v>0</v>
      </c>
      <c r="F297" s="101">
        <v>0</v>
      </c>
      <c r="G297" s="101">
        <v>0</v>
      </c>
      <c r="H297" s="101">
        <v>0</v>
      </c>
      <c r="I297" s="101">
        <v>0</v>
      </c>
      <c r="J297" s="101">
        <v>0</v>
      </c>
      <c r="K297" s="101">
        <v>0</v>
      </c>
      <c r="L297" s="101">
        <v>0</v>
      </c>
      <c r="M297" s="101">
        <v>0</v>
      </c>
      <c r="N297" s="101">
        <v>0</v>
      </c>
      <c r="O297" s="101">
        <v>0</v>
      </c>
      <c r="P297" s="101">
        <v>0</v>
      </c>
      <c r="Q297" s="101">
        <v>0</v>
      </c>
      <c r="R297" s="101">
        <v>0</v>
      </c>
      <c r="S297" s="101">
        <v>0</v>
      </c>
      <c r="T297" s="101">
        <v>0</v>
      </c>
      <c r="U297" s="101">
        <v>0</v>
      </c>
      <c r="V297" s="101">
        <v>0</v>
      </c>
      <c r="W297" s="101">
        <v>0</v>
      </c>
      <c r="X297" s="143">
        <v>0</v>
      </c>
      <c r="Y297" s="143">
        <v>0</v>
      </c>
      <c r="Z297" s="143">
        <v>0</v>
      </c>
      <c r="AA297" s="143">
        <v>0</v>
      </c>
      <c r="AB297" s="143">
        <v>0</v>
      </c>
      <c r="AC297" s="176">
        <v>0</v>
      </c>
      <c r="AD297" s="26">
        <v>23737</v>
      </c>
      <c r="AE297" s="35" t="s">
        <v>80</v>
      </c>
    </row>
    <row r="298" spans="1:31" outlineLevel="1" x14ac:dyDescent="0.3">
      <c r="A298" s="35" t="s">
        <v>81</v>
      </c>
      <c r="B298" s="100">
        <v>0</v>
      </c>
      <c r="C298" s="101">
        <v>0</v>
      </c>
      <c r="D298" s="101">
        <v>0</v>
      </c>
      <c r="E298" s="101">
        <v>0</v>
      </c>
      <c r="F298" s="101">
        <v>0</v>
      </c>
      <c r="G298" s="101">
        <v>0</v>
      </c>
      <c r="H298" s="101">
        <v>0</v>
      </c>
      <c r="I298" s="101">
        <v>0</v>
      </c>
      <c r="J298" s="101">
        <v>0</v>
      </c>
      <c r="K298" s="101">
        <v>0</v>
      </c>
      <c r="L298" s="101">
        <v>0</v>
      </c>
      <c r="M298" s="101">
        <v>0</v>
      </c>
      <c r="N298" s="101">
        <v>0</v>
      </c>
      <c r="O298" s="101">
        <v>0</v>
      </c>
      <c r="P298" s="101">
        <v>0</v>
      </c>
      <c r="Q298" s="101">
        <v>0</v>
      </c>
      <c r="R298" s="101">
        <v>0</v>
      </c>
      <c r="S298" s="101">
        <v>0</v>
      </c>
      <c r="T298" s="101">
        <v>0</v>
      </c>
      <c r="U298" s="101">
        <v>0</v>
      </c>
      <c r="V298" s="101">
        <v>0</v>
      </c>
      <c r="W298" s="101">
        <v>0</v>
      </c>
      <c r="X298" s="143">
        <v>0</v>
      </c>
      <c r="Y298" s="143">
        <v>0</v>
      </c>
      <c r="Z298" s="143">
        <v>0</v>
      </c>
      <c r="AA298" s="143">
        <v>0</v>
      </c>
      <c r="AB298" s="143">
        <v>0</v>
      </c>
      <c r="AC298" s="176">
        <v>0</v>
      </c>
      <c r="AD298" s="26">
        <v>23738</v>
      </c>
      <c r="AE298" s="35" t="s">
        <v>81</v>
      </c>
    </row>
    <row r="299" spans="1:31" outlineLevel="1" x14ac:dyDescent="0.3">
      <c r="A299" s="41" t="s">
        <v>0</v>
      </c>
      <c r="B299" s="100"/>
      <c r="C299" s="101"/>
      <c r="D299" s="101"/>
      <c r="E299" s="101"/>
      <c r="F299" s="101"/>
      <c r="G299" s="101"/>
      <c r="H299" s="101"/>
      <c r="I299" s="101"/>
      <c r="J299" s="101"/>
      <c r="K299" s="101"/>
      <c r="L299" s="101"/>
      <c r="M299" s="101"/>
      <c r="N299" s="101"/>
      <c r="O299" s="101"/>
      <c r="P299" s="101"/>
      <c r="Q299" s="101"/>
      <c r="R299" s="101"/>
      <c r="S299" s="101"/>
      <c r="T299" s="101"/>
      <c r="U299" s="101"/>
      <c r="V299" s="101"/>
      <c r="W299" s="101"/>
      <c r="X299" s="143"/>
      <c r="Y299" s="143"/>
      <c r="Z299" s="143"/>
      <c r="AA299" s="143"/>
      <c r="AB299" s="143"/>
      <c r="AC299" s="176"/>
      <c r="AD299" s="27"/>
      <c r="AE299" s="41" t="s">
        <v>0</v>
      </c>
    </row>
    <row r="300" spans="1:31" outlineLevel="1" x14ac:dyDescent="0.3">
      <c r="A300" s="36" t="s">
        <v>7</v>
      </c>
      <c r="B300" s="102">
        <v>-11702.676961939998</v>
      </c>
      <c r="C300" s="103">
        <v>10364.392309860001</v>
      </c>
      <c r="D300" s="103">
        <v>11685.132113305888</v>
      </c>
      <c r="E300" s="103">
        <v>13756.226880863922</v>
      </c>
      <c r="F300" s="103">
        <v>6163.5964696165238</v>
      </c>
      <c r="G300" s="103">
        <v>3102.5565315311728</v>
      </c>
      <c r="H300" s="103">
        <v>9804.5323479828112</v>
      </c>
      <c r="I300" s="103">
        <v>2769.6578895595048</v>
      </c>
      <c r="J300" s="103">
        <v>8849.3808963361771</v>
      </c>
      <c r="K300" s="103">
        <v>1579.2258493585068</v>
      </c>
      <c r="L300" s="103">
        <v>3911.7785866296463</v>
      </c>
      <c r="M300" s="103">
        <v>2792.5678635408558</v>
      </c>
      <c r="N300" s="103">
        <v>17934.205335700375</v>
      </c>
      <c r="O300" s="103">
        <v>7316.7183295968007</v>
      </c>
      <c r="P300" s="103">
        <v>5692.9515402921188</v>
      </c>
      <c r="Q300" s="103">
        <v>12162.617214500002</v>
      </c>
      <c r="R300" s="103">
        <v>16949.241752729999</v>
      </c>
      <c r="S300" s="103">
        <v>13005.959374219998</v>
      </c>
      <c r="T300" s="103">
        <v>18717.4403575</v>
      </c>
      <c r="U300" s="103">
        <v>19560.68793941</v>
      </c>
      <c r="V300" s="103">
        <v>20186.076545690004</v>
      </c>
      <c r="W300" s="103">
        <v>1132.0547417100061</v>
      </c>
      <c r="X300" s="144">
        <v>-2603.5414477299983</v>
      </c>
      <c r="Y300" s="144">
        <v>3125.1868766399984</v>
      </c>
      <c r="Z300" s="144">
        <v>1801.0895146000005</v>
      </c>
      <c r="AA300" s="144">
        <v>2546.4864114800012</v>
      </c>
      <c r="AB300" s="144">
        <v>425.62055173999954</v>
      </c>
      <c r="AC300" s="177">
        <v>15510.734948220002</v>
      </c>
      <c r="AD300" s="26">
        <v>23739</v>
      </c>
      <c r="AE300" s="36" t="s">
        <v>7</v>
      </c>
    </row>
    <row r="301" spans="1:31" outlineLevel="1" x14ac:dyDescent="0.3">
      <c r="A301" s="36" t="s">
        <v>93</v>
      </c>
      <c r="B301" s="112">
        <v>-6783.7749619400001</v>
      </c>
      <c r="C301" s="113">
        <v>6025.4893098599996</v>
      </c>
      <c r="D301" s="113">
        <v>1941.7751133058873</v>
      </c>
      <c r="E301" s="113">
        <v>4091.3637638012501</v>
      </c>
      <c r="F301" s="113">
        <v>2914.1001444851072</v>
      </c>
      <c r="G301" s="113">
        <v>3069.2715148206457</v>
      </c>
      <c r="H301" s="113">
        <v>9208.3778177778513</v>
      </c>
      <c r="I301" s="113">
        <v>2148.4094105802246</v>
      </c>
      <c r="J301" s="113">
        <v>9474.2334223381295</v>
      </c>
      <c r="K301" s="113">
        <v>2096.6569921397504</v>
      </c>
      <c r="L301" s="113">
        <v>4478.8314026817734</v>
      </c>
      <c r="M301" s="113">
        <v>4251.0380080655141</v>
      </c>
      <c r="N301" s="113">
        <v>18540.829006774209</v>
      </c>
      <c r="O301" s="113">
        <v>5821.2935507687916</v>
      </c>
      <c r="P301" s="113">
        <v>6784.6290402921186</v>
      </c>
      <c r="Q301" s="113">
        <v>8770.3555866199986</v>
      </c>
      <c r="R301" s="113">
        <v>10657.319266410002</v>
      </c>
      <c r="S301" s="113">
        <v>9632.17856054</v>
      </c>
      <c r="T301" s="113">
        <v>15701.98421124</v>
      </c>
      <c r="U301" s="113">
        <v>15999.161157750003</v>
      </c>
      <c r="V301" s="113">
        <v>19325.225792790003</v>
      </c>
      <c r="W301" s="113">
        <v>750.86623020000252</v>
      </c>
      <c r="X301" s="149">
        <v>-5450.3903735600006</v>
      </c>
      <c r="Y301" s="149">
        <v>-93.084029790000841</v>
      </c>
      <c r="Z301" s="149">
        <v>-830.49231488999931</v>
      </c>
      <c r="AA301" s="149">
        <v>3152.0115862000002</v>
      </c>
      <c r="AB301" s="149">
        <v>655.2378414699989</v>
      </c>
      <c r="AC301" s="182">
        <v>16705.820052290001</v>
      </c>
      <c r="AD301" s="26">
        <v>23740</v>
      </c>
      <c r="AE301" s="36" t="s">
        <v>93</v>
      </c>
    </row>
    <row r="302" spans="1:31" outlineLevel="1" x14ac:dyDescent="0.3">
      <c r="A302" s="35" t="s">
        <v>85</v>
      </c>
      <c r="B302" s="100">
        <v>0</v>
      </c>
      <c r="C302" s="101">
        <v>0</v>
      </c>
      <c r="D302" s="101">
        <v>0</v>
      </c>
      <c r="E302" s="101">
        <v>0</v>
      </c>
      <c r="F302" s="101">
        <v>0</v>
      </c>
      <c r="G302" s="101">
        <v>0</v>
      </c>
      <c r="H302" s="101">
        <v>9.516</v>
      </c>
      <c r="I302" s="101">
        <v>0</v>
      </c>
      <c r="J302" s="101">
        <v>0</v>
      </c>
      <c r="K302" s="101">
        <v>0</v>
      </c>
      <c r="L302" s="101">
        <v>0</v>
      </c>
      <c r="M302" s="101">
        <v>0</v>
      </c>
      <c r="N302" s="101">
        <v>0</v>
      </c>
      <c r="O302" s="101">
        <v>0</v>
      </c>
      <c r="P302" s="101">
        <v>0</v>
      </c>
      <c r="Q302" s="101">
        <v>0</v>
      </c>
      <c r="R302" s="101">
        <v>0</v>
      </c>
      <c r="S302" s="101">
        <v>0</v>
      </c>
      <c r="T302" s="101">
        <v>0</v>
      </c>
      <c r="U302" s="101">
        <v>0</v>
      </c>
      <c r="V302" s="101">
        <v>0</v>
      </c>
      <c r="W302" s="101">
        <v>0</v>
      </c>
      <c r="X302" s="143">
        <v>0</v>
      </c>
      <c r="Y302" s="143">
        <v>0</v>
      </c>
      <c r="Z302" s="143">
        <v>0</v>
      </c>
      <c r="AA302" s="143">
        <v>0</v>
      </c>
      <c r="AB302" s="143">
        <v>0</v>
      </c>
      <c r="AC302" s="176">
        <v>0</v>
      </c>
      <c r="AD302" s="26">
        <v>23741</v>
      </c>
      <c r="AE302" s="35" t="s">
        <v>85</v>
      </c>
    </row>
    <row r="303" spans="1:31" outlineLevel="1" x14ac:dyDescent="0.3">
      <c r="A303" s="35" t="s">
        <v>184</v>
      </c>
      <c r="B303" s="100">
        <v>-6947.4870000000001</v>
      </c>
      <c r="C303" s="101">
        <v>3914.3460000000005</v>
      </c>
      <c r="D303" s="101">
        <v>-3792.2820000000006</v>
      </c>
      <c r="E303" s="101">
        <v>-2119.9342531666548</v>
      </c>
      <c r="F303" s="101">
        <v>-682.8265536293485</v>
      </c>
      <c r="G303" s="101">
        <v>-1592.8371924761207</v>
      </c>
      <c r="H303" s="101">
        <v>3895.597714845785</v>
      </c>
      <c r="I303" s="101">
        <v>-4754.8206753853192</v>
      </c>
      <c r="J303" s="101">
        <v>6511.5749744877121</v>
      </c>
      <c r="K303" s="101">
        <v>-2108.5901576202345</v>
      </c>
      <c r="L303" s="101">
        <v>575.66112834906153</v>
      </c>
      <c r="M303" s="101">
        <v>430.10376531708562</v>
      </c>
      <c r="N303" s="101">
        <v>9947.5057256900691</v>
      </c>
      <c r="O303" s="101">
        <v>-4498.8874519642832</v>
      </c>
      <c r="P303" s="101">
        <v>1863.4653999999998</v>
      </c>
      <c r="Q303" s="101">
        <v>-3253.0363342100009</v>
      </c>
      <c r="R303" s="101">
        <v>-2691.7637247400025</v>
      </c>
      <c r="S303" s="101">
        <v>4598.0366655200005</v>
      </c>
      <c r="T303" s="101">
        <v>621.76771260000112</v>
      </c>
      <c r="U303" s="101">
        <v>-2019.2181660899992</v>
      </c>
      <c r="V303" s="101">
        <v>2333.350011510001</v>
      </c>
      <c r="W303" s="101">
        <v>-1830.798521839999</v>
      </c>
      <c r="X303" s="143">
        <v>-8616.9426648799999</v>
      </c>
      <c r="Y303" s="143">
        <v>357.99531761000048</v>
      </c>
      <c r="Z303" s="143">
        <v>156.19996300000025</v>
      </c>
      <c r="AA303" s="143">
        <v>1727.2565548500002</v>
      </c>
      <c r="AB303" s="143">
        <v>-2809.6070266600004</v>
      </c>
      <c r="AC303" s="176">
        <v>3731.58196748</v>
      </c>
      <c r="AD303" s="26">
        <v>23742</v>
      </c>
      <c r="AE303" s="35" t="s">
        <v>184</v>
      </c>
    </row>
    <row r="304" spans="1:31" outlineLevel="1" x14ac:dyDescent="0.3">
      <c r="A304" s="35" t="s">
        <v>86</v>
      </c>
      <c r="B304" s="100">
        <v>-0.30500000000000005</v>
      </c>
      <c r="C304" s="101">
        <v>-0.9930000000000001</v>
      </c>
      <c r="D304" s="101">
        <v>-4.37</v>
      </c>
      <c r="E304" s="101">
        <v>-48.692999999999998</v>
      </c>
      <c r="F304" s="101">
        <v>-444.83699999999999</v>
      </c>
      <c r="G304" s="101">
        <v>127.15600000000001</v>
      </c>
      <c r="H304" s="101">
        <v>-200.78999999999996</v>
      </c>
      <c r="I304" s="101">
        <v>159.12699999999998</v>
      </c>
      <c r="J304" s="101">
        <v>114.727</v>
      </c>
      <c r="K304" s="101">
        <v>-20.346999999999994</v>
      </c>
      <c r="L304" s="101">
        <v>197.613</v>
      </c>
      <c r="M304" s="101">
        <v>-24.389031249999888</v>
      </c>
      <c r="N304" s="101">
        <v>327.94800000000004</v>
      </c>
      <c r="O304" s="101">
        <v>405.44701953125002</v>
      </c>
      <c r="P304" s="101">
        <v>-1038.2643</v>
      </c>
      <c r="Q304" s="101">
        <v>-68.328838730000228</v>
      </c>
      <c r="R304" s="101">
        <v>-405.98586134999982</v>
      </c>
      <c r="S304" s="101">
        <v>526.60526475999995</v>
      </c>
      <c r="T304" s="101">
        <v>631.86691914000016</v>
      </c>
      <c r="U304" s="101">
        <v>1420.2277653300002</v>
      </c>
      <c r="V304" s="101">
        <v>1298.8330417</v>
      </c>
      <c r="W304" s="101">
        <v>416.26760445999992</v>
      </c>
      <c r="X304" s="143">
        <v>424.02558225000007</v>
      </c>
      <c r="Y304" s="143">
        <v>377.49458030999995</v>
      </c>
      <c r="Z304" s="143">
        <v>176.83507424000007</v>
      </c>
      <c r="AA304" s="143">
        <v>141.60880691</v>
      </c>
      <c r="AB304" s="143">
        <v>224.73196111999997</v>
      </c>
      <c r="AC304" s="176">
        <v>197.13912608999999</v>
      </c>
      <c r="AD304" s="26">
        <v>23743</v>
      </c>
      <c r="AE304" s="35" t="s">
        <v>86</v>
      </c>
    </row>
    <row r="305" spans="1:31" outlineLevel="1" x14ac:dyDescent="0.3">
      <c r="A305" s="35" t="s">
        <v>87</v>
      </c>
      <c r="B305" s="100">
        <v>164.01703805999995</v>
      </c>
      <c r="C305" s="101">
        <v>2112.13630986</v>
      </c>
      <c r="D305" s="101">
        <v>5738.4271133058874</v>
      </c>
      <c r="E305" s="101">
        <v>6259.9910169679069</v>
      </c>
      <c r="F305" s="101">
        <v>4041.7636981144547</v>
      </c>
      <c r="G305" s="101">
        <v>4534.9527072967667</v>
      </c>
      <c r="H305" s="101">
        <v>5504.0541029320657</v>
      </c>
      <c r="I305" s="101">
        <v>6744.103085965543</v>
      </c>
      <c r="J305" s="101">
        <v>2847.9314478504161</v>
      </c>
      <c r="K305" s="101">
        <v>4225.5941497599852</v>
      </c>
      <c r="L305" s="101">
        <v>3705.5572743327134</v>
      </c>
      <c r="M305" s="101">
        <v>3845.3232739984296</v>
      </c>
      <c r="N305" s="101">
        <v>8265.3752810841306</v>
      </c>
      <c r="O305" s="101">
        <v>9914.733983201826</v>
      </c>
      <c r="P305" s="101">
        <v>5959.4279402921184</v>
      </c>
      <c r="Q305" s="101">
        <v>12091.720759559999</v>
      </c>
      <c r="R305" s="101">
        <v>13755.068852499999</v>
      </c>
      <c r="S305" s="101">
        <v>4507.5366302599996</v>
      </c>
      <c r="T305" s="101">
        <v>14448.349579500002</v>
      </c>
      <c r="U305" s="101">
        <v>16598.151558510002</v>
      </c>
      <c r="V305" s="101">
        <v>15693.04273958</v>
      </c>
      <c r="W305" s="101">
        <v>2165.3971475800013</v>
      </c>
      <c r="X305" s="143">
        <v>2742.5267090699999</v>
      </c>
      <c r="Y305" s="143">
        <v>-828.57392771000048</v>
      </c>
      <c r="Z305" s="143">
        <v>-1163.5273521300001</v>
      </c>
      <c r="AA305" s="143">
        <v>1283.1462244399995</v>
      </c>
      <c r="AB305" s="143">
        <v>3240.1129070100014</v>
      </c>
      <c r="AC305" s="176">
        <v>12777.09895872</v>
      </c>
      <c r="AD305" s="26">
        <v>23744</v>
      </c>
      <c r="AE305" s="35" t="s">
        <v>87</v>
      </c>
    </row>
    <row r="306" spans="1:31" outlineLevel="1" x14ac:dyDescent="0.3">
      <c r="A306" s="36" t="s">
        <v>94</v>
      </c>
      <c r="B306" s="112">
        <v>4918.902</v>
      </c>
      <c r="C306" s="113">
        <v>-4338.9029999999993</v>
      </c>
      <c r="D306" s="113">
        <v>-9743.357</v>
      </c>
      <c r="E306" s="113">
        <v>-9664.8631170626704</v>
      </c>
      <c r="F306" s="113">
        <v>-3249.4963251314166</v>
      </c>
      <c r="G306" s="113">
        <v>-33.285016710527032</v>
      </c>
      <c r="H306" s="113">
        <v>-596.15453020496034</v>
      </c>
      <c r="I306" s="113">
        <v>-621.24847897928089</v>
      </c>
      <c r="J306" s="113">
        <v>624.85252600195076</v>
      </c>
      <c r="K306" s="113">
        <v>517.43114278124392</v>
      </c>
      <c r="L306" s="113">
        <v>567.05281605212804</v>
      </c>
      <c r="M306" s="113">
        <v>1458.4701445246587</v>
      </c>
      <c r="N306" s="113">
        <v>606.62367107382829</v>
      </c>
      <c r="O306" s="113">
        <v>-1495.4247788280086</v>
      </c>
      <c r="P306" s="113">
        <v>1091.6775</v>
      </c>
      <c r="Q306" s="113">
        <v>-3392.2616278800001</v>
      </c>
      <c r="R306" s="113">
        <v>-6291.9224863199997</v>
      </c>
      <c r="S306" s="113">
        <v>-3373.7808136799999</v>
      </c>
      <c r="T306" s="113">
        <v>-3015.4561462600009</v>
      </c>
      <c r="U306" s="113">
        <v>-3561.5267816600008</v>
      </c>
      <c r="V306" s="113">
        <v>-860.85075290000054</v>
      </c>
      <c r="W306" s="113">
        <v>-381.18851151000041</v>
      </c>
      <c r="X306" s="149">
        <v>-2846.8489258299996</v>
      </c>
      <c r="Y306" s="149">
        <v>-3218.2709064300011</v>
      </c>
      <c r="Z306" s="149">
        <v>-2631.5818294900005</v>
      </c>
      <c r="AA306" s="149">
        <v>605.52517472</v>
      </c>
      <c r="AB306" s="149">
        <v>229.61728973000004</v>
      </c>
      <c r="AC306" s="182">
        <v>1195.0851040700004</v>
      </c>
      <c r="AD306" s="26">
        <v>23745</v>
      </c>
      <c r="AE306" s="36" t="s">
        <v>94</v>
      </c>
    </row>
    <row r="307" spans="1:31" outlineLevel="1" x14ac:dyDescent="0.3">
      <c r="A307" s="35" t="s">
        <v>85</v>
      </c>
      <c r="B307" s="100">
        <v>-13.188000000000001</v>
      </c>
      <c r="C307" s="101">
        <v>-18</v>
      </c>
      <c r="D307" s="101">
        <v>64.552999999999997</v>
      </c>
      <c r="E307" s="101">
        <v>5.6959999999999997</v>
      </c>
      <c r="F307" s="101">
        <v>-454.55199999999996</v>
      </c>
      <c r="G307" s="101">
        <v>-89.812000000000012</v>
      </c>
      <c r="H307" s="101">
        <v>-53.091999999999999</v>
      </c>
      <c r="I307" s="101">
        <v>-38.143000000000001</v>
      </c>
      <c r="J307" s="101">
        <v>-37.271999999999998</v>
      </c>
      <c r="K307" s="101">
        <v>-31.475000000000009</v>
      </c>
      <c r="L307" s="101">
        <v>-32.64200000000001</v>
      </c>
      <c r="M307" s="101">
        <v>-111.96100000000001</v>
      </c>
      <c r="N307" s="101">
        <v>-70.094999999999985</v>
      </c>
      <c r="O307" s="101">
        <v>-90.942999999999998</v>
      </c>
      <c r="P307" s="101">
        <v>-70.349599999999995</v>
      </c>
      <c r="Q307" s="101">
        <v>-4604.8372331799992</v>
      </c>
      <c r="R307" s="101">
        <v>-6325.1229578000011</v>
      </c>
      <c r="S307" s="101">
        <v>-3966.2286550199997</v>
      </c>
      <c r="T307" s="101">
        <v>-3290.6042748099994</v>
      </c>
      <c r="U307" s="101">
        <v>-2855.3116503699998</v>
      </c>
      <c r="V307" s="101">
        <v>-1035.2490350200001</v>
      </c>
      <c r="W307" s="101">
        <v>-1377.5386777600002</v>
      </c>
      <c r="X307" s="143">
        <v>-3186.6686167099997</v>
      </c>
      <c r="Y307" s="143">
        <v>-2844.9830664599995</v>
      </c>
      <c r="Z307" s="143">
        <v>-2204.89329688</v>
      </c>
      <c r="AA307" s="143">
        <v>-584.01236420999999</v>
      </c>
      <c r="AB307" s="143">
        <v>-777.28188903</v>
      </c>
      <c r="AC307" s="176">
        <v>-1032.6786685800002</v>
      </c>
      <c r="AD307" s="26">
        <v>23746</v>
      </c>
      <c r="AE307" s="35" t="s">
        <v>85</v>
      </c>
    </row>
    <row r="308" spans="1:31" outlineLevel="1" x14ac:dyDescent="0.3">
      <c r="A308" s="35" t="s">
        <v>184</v>
      </c>
      <c r="B308" s="100">
        <v>4932.0900000000011</v>
      </c>
      <c r="C308" s="101">
        <v>-4320.9030000000002</v>
      </c>
      <c r="D308" s="101">
        <v>-9807.9100000000017</v>
      </c>
      <c r="E308" s="101">
        <v>-9670.5591170626685</v>
      </c>
      <c r="F308" s="101">
        <v>-3175.6103251314171</v>
      </c>
      <c r="G308" s="101">
        <v>56.595983289472997</v>
      </c>
      <c r="H308" s="101">
        <v>-543.06253020496047</v>
      </c>
      <c r="I308" s="101">
        <v>-583.07947897928079</v>
      </c>
      <c r="J308" s="101">
        <v>661.83152600195081</v>
      </c>
      <c r="K308" s="101">
        <v>548.90614278124383</v>
      </c>
      <c r="L308" s="101">
        <v>599.63981605212814</v>
      </c>
      <c r="M308" s="101">
        <v>1571.6991445246585</v>
      </c>
      <c r="N308" s="101">
        <v>671.76467107382825</v>
      </c>
      <c r="O308" s="101">
        <v>-1405.7017788280086</v>
      </c>
      <c r="P308" s="101">
        <v>1161.3028000000002</v>
      </c>
      <c r="Q308" s="101">
        <v>1212.5756052999998</v>
      </c>
      <c r="R308" s="101">
        <v>33.200471479999521</v>
      </c>
      <c r="S308" s="101">
        <v>592.44784134000008</v>
      </c>
      <c r="T308" s="101">
        <v>275.14812855000014</v>
      </c>
      <c r="U308" s="101">
        <v>-852.29070897999998</v>
      </c>
      <c r="V308" s="101">
        <v>46.678140100000803</v>
      </c>
      <c r="W308" s="101">
        <v>947.25038481999945</v>
      </c>
      <c r="X308" s="143">
        <v>214.58341340000027</v>
      </c>
      <c r="Y308" s="143">
        <v>-90.749534500000379</v>
      </c>
      <c r="Z308" s="143">
        <v>6.4514279199999436</v>
      </c>
      <c r="AA308" s="143">
        <v>1082.84338407</v>
      </c>
      <c r="AB308" s="143">
        <v>918.83619383999996</v>
      </c>
      <c r="AC308" s="176">
        <v>2263.2729173200005</v>
      </c>
      <c r="AD308" s="26">
        <v>23747</v>
      </c>
      <c r="AE308" s="35" t="s">
        <v>184</v>
      </c>
    </row>
    <row r="309" spans="1:31" outlineLevel="1" x14ac:dyDescent="0.3">
      <c r="A309" s="35" t="s">
        <v>86</v>
      </c>
      <c r="B309" s="100">
        <v>0</v>
      </c>
      <c r="C309" s="101">
        <v>0</v>
      </c>
      <c r="D309" s="101">
        <v>0</v>
      </c>
      <c r="E309" s="101">
        <v>0</v>
      </c>
      <c r="F309" s="101">
        <v>380.666</v>
      </c>
      <c r="G309" s="101">
        <v>-6.9000000000000006E-2</v>
      </c>
      <c r="H309" s="101">
        <v>0</v>
      </c>
      <c r="I309" s="101">
        <v>-2.5999999999999999E-2</v>
      </c>
      <c r="J309" s="101">
        <v>0.29300000000000004</v>
      </c>
      <c r="K309" s="101">
        <v>0</v>
      </c>
      <c r="L309" s="101">
        <v>7.6000000000000012E-2</v>
      </c>
      <c r="M309" s="101">
        <v>-8.0999999999999989E-2</v>
      </c>
      <c r="N309" s="101">
        <v>0</v>
      </c>
      <c r="O309" s="101">
        <v>2.3E-2</v>
      </c>
      <c r="P309" s="101">
        <v>0</v>
      </c>
      <c r="Q309" s="101">
        <v>0</v>
      </c>
      <c r="R309" s="101">
        <v>0</v>
      </c>
      <c r="S309" s="101">
        <v>0</v>
      </c>
      <c r="T309" s="101">
        <v>0</v>
      </c>
      <c r="U309" s="101">
        <v>0</v>
      </c>
      <c r="V309" s="101">
        <v>0</v>
      </c>
      <c r="W309" s="101">
        <v>0</v>
      </c>
      <c r="X309" s="143">
        <v>0</v>
      </c>
      <c r="Y309" s="143">
        <v>0</v>
      </c>
      <c r="Z309" s="143">
        <v>0</v>
      </c>
      <c r="AA309" s="143">
        <v>0</v>
      </c>
      <c r="AB309" s="143">
        <v>0</v>
      </c>
      <c r="AC309" s="176">
        <v>0</v>
      </c>
      <c r="AD309" s="26">
        <v>23748</v>
      </c>
      <c r="AE309" s="35" t="s">
        <v>86</v>
      </c>
    </row>
    <row r="310" spans="1:31" outlineLevel="1" x14ac:dyDescent="0.3">
      <c r="A310" s="35" t="s">
        <v>87</v>
      </c>
      <c r="B310" s="100">
        <v>0</v>
      </c>
      <c r="C310" s="101">
        <v>0</v>
      </c>
      <c r="D310" s="101">
        <v>0</v>
      </c>
      <c r="E310" s="101">
        <v>0</v>
      </c>
      <c r="F310" s="101">
        <v>0</v>
      </c>
      <c r="G310" s="101">
        <v>0</v>
      </c>
      <c r="H310" s="101">
        <v>0</v>
      </c>
      <c r="I310" s="101">
        <v>0</v>
      </c>
      <c r="J310" s="101">
        <v>0</v>
      </c>
      <c r="K310" s="101">
        <v>0</v>
      </c>
      <c r="L310" s="101">
        <v>-2.1000000000000033E-2</v>
      </c>
      <c r="M310" s="101">
        <v>-1.1870000000000003</v>
      </c>
      <c r="N310" s="101">
        <v>4.9539999999999988</v>
      </c>
      <c r="O310" s="101">
        <v>1.1970000000000001</v>
      </c>
      <c r="P310" s="101">
        <v>0.72429999999999994</v>
      </c>
      <c r="Q310" s="101">
        <v>0</v>
      </c>
      <c r="R310" s="101">
        <v>0</v>
      </c>
      <c r="S310" s="101">
        <v>0</v>
      </c>
      <c r="T310" s="101">
        <v>0</v>
      </c>
      <c r="U310" s="101">
        <v>146.07557768999999</v>
      </c>
      <c r="V310" s="101">
        <v>127.72014202</v>
      </c>
      <c r="W310" s="101">
        <v>49.099781429999986</v>
      </c>
      <c r="X310" s="143">
        <v>125.23627748000003</v>
      </c>
      <c r="Y310" s="143">
        <v>-282.53830547000001</v>
      </c>
      <c r="Z310" s="143">
        <v>-433.13996052999994</v>
      </c>
      <c r="AA310" s="143">
        <v>106.69415485999994</v>
      </c>
      <c r="AB310" s="143">
        <v>88.062984920000034</v>
      </c>
      <c r="AC310" s="176">
        <v>-35.509144670000012</v>
      </c>
      <c r="AD310" s="26">
        <v>23749</v>
      </c>
      <c r="AE310" s="35" t="s">
        <v>87</v>
      </c>
    </row>
    <row r="311" spans="1:31" outlineLevel="1" x14ac:dyDescent="0.3">
      <c r="A311" s="40" t="s">
        <v>0</v>
      </c>
      <c r="B311" s="98"/>
      <c r="C311" s="99"/>
      <c r="D311" s="99"/>
      <c r="E311" s="99"/>
      <c r="F311" s="99"/>
      <c r="G311" s="99"/>
      <c r="H311" s="99"/>
      <c r="I311" s="99"/>
      <c r="J311" s="99"/>
      <c r="K311" s="99"/>
      <c r="L311" s="99"/>
      <c r="M311" s="99"/>
      <c r="N311" s="99"/>
      <c r="O311" s="99"/>
      <c r="P311" s="99"/>
      <c r="Q311" s="99"/>
      <c r="R311" s="99"/>
      <c r="S311" s="99"/>
      <c r="T311" s="99"/>
      <c r="U311" s="99"/>
      <c r="V311" s="99"/>
      <c r="W311" s="99"/>
      <c r="X311" s="142"/>
      <c r="Y311" s="142"/>
      <c r="Z311" s="142"/>
      <c r="AA311" s="142"/>
      <c r="AB311" s="142"/>
      <c r="AC311" s="175"/>
      <c r="AD311" s="27"/>
      <c r="AE311" s="40" t="s">
        <v>0</v>
      </c>
    </row>
    <row r="312" spans="1:31" outlineLevel="1" x14ac:dyDescent="0.3">
      <c r="A312" s="36" t="s">
        <v>6</v>
      </c>
      <c r="B312" s="102">
        <v>-3982.1673497750003</v>
      </c>
      <c r="C312" s="103">
        <v>-2340.5601833750006</v>
      </c>
      <c r="D312" s="103">
        <v>-6527.7624943649998</v>
      </c>
      <c r="E312" s="103">
        <v>801.34120363721649</v>
      </c>
      <c r="F312" s="103">
        <v>-430.87283759295678</v>
      </c>
      <c r="G312" s="103">
        <v>8651.048257597382</v>
      </c>
      <c r="H312" s="103">
        <v>-5100.5315583044594</v>
      </c>
      <c r="I312" s="103">
        <v>236.51751372370995</v>
      </c>
      <c r="J312" s="103">
        <v>1942.6105832306321</v>
      </c>
      <c r="K312" s="103">
        <v>11496.740299901678</v>
      </c>
      <c r="L312" s="103">
        <v>28165.444834529157</v>
      </c>
      <c r="M312" s="103">
        <v>-5671.2388853479233</v>
      </c>
      <c r="N312" s="103">
        <v>-12516.790914015373</v>
      </c>
      <c r="O312" s="103">
        <v>-930.94134625484548</v>
      </c>
      <c r="P312" s="103">
        <v>-5288.465191745001</v>
      </c>
      <c r="Q312" s="103">
        <v>-42531.293003819999</v>
      </c>
      <c r="R312" s="103">
        <v>-32494.582878499998</v>
      </c>
      <c r="S312" s="103">
        <v>-8350.5109578599986</v>
      </c>
      <c r="T312" s="103">
        <v>-3349.0327757600016</v>
      </c>
      <c r="U312" s="103">
        <v>-40961.804153929996</v>
      </c>
      <c r="V312" s="103">
        <v>1461.76983784</v>
      </c>
      <c r="W312" s="103">
        <v>8334.2045831299984</v>
      </c>
      <c r="X312" s="144">
        <v>9774.5940541499986</v>
      </c>
      <c r="Y312" s="144">
        <v>3928.329111079996</v>
      </c>
      <c r="Z312" s="144">
        <v>-12965.28725483</v>
      </c>
      <c r="AA312" s="144">
        <v>17364.732597629998</v>
      </c>
      <c r="AB312" s="144">
        <v>-12601.478026179999</v>
      </c>
      <c r="AC312" s="177">
        <v>-6578.8377494900033</v>
      </c>
      <c r="AD312" s="26">
        <v>23750</v>
      </c>
      <c r="AE312" s="36" t="s">
        <v>6</v>
      </c>
    </row>
    <row r="313" spans="1:31" outlineLevel="1" x14ac:dyDescent="0.3">
      <c r="A313" s="36" t="s">
        <v>93</v>
      </c>
      <c r="B313" s="112">
        <v>1511.2576502250001</v>
      </c>
      <c r="C313" s="113">
        <v>929.58377662499993</v>
      </c>
      <c r="D313" s="113">
        <v>-648.83827776500004</v>
      </c>
      <c r="E313" s="113">
        <v>4831.9216677218074</v>
      </c>
      <c r="F313" s="113">
        <v>910.70306271193203</v>
      </c>
      <c r="G313" s="113">
        <v>-122.74196981020336</v>
      </c>
      <c r="H313" s="113">
        <v>613.887207275739</v>
      </c>
      <c r="I313" s="113">
        <v>1267.1741202668884</v>
      </c>
      <c r="J313" s="113">
        <v>393.61009518742151</v>
      </c>
      <c r="K313" s="113">
        <v>1075.6326363960434</v>
      </c>
      <c r="L313" s="113">
        <v>1412.2651565572455</v>
      </c>
      <c r="M313" s="113">
        <v>4179.9885359133896</v>
      </c>
      <c r="N313" s="113">
        <v>1176.9539393231837</v>
      </c>
      <c r="O313" s="113">
        <v>4241.3711045049013</v>
      </c>
      <c r="P313" s="113">
        <v>-362.43249174499999</v>
      </c>
      <c r="Q313" s="113">
        <v>-1502.60640962</v>
      </c>
      <c r="R313" s="113">
        <v>-699.24948655000003</v>
      </c>
      <c r="S313" s="113">
        <v>1.7896496299999569</v>
      </c>
      <c r="T313" s="113">
        <v>-165.97599632000004</v>
      </c>
      <c r="U313" s="113">
        <v>-159.81692950999997</v>
      </c>
      <c r="V313" s="113">
        <v>-553.83468693000009</v>
      </c>
      <c r="W313" s="113">
        <v>889.19124984000018</v>
      </c>
      <c r="X313" s="149">
        <v>-475.46611627000004</v>
      </c>
      <c r="Y313" s="149">
        <v>-377.13068576000006</v>
      </c>
      <c r="Z313" s="149">
        <v>-851.08801158999995</v>
      </c>
      <c r="AA313" s="149">
        <v>-110.59723897000066</v>
      </c>
      <c r="AB313" s="149">
        <v>-596.19896927000002</v>
      </c>
      <c r="AC313" s="182">
        <v>-25.307483579999982</v>
      </c>
      <c r="AD313" s="26">
        <v>23751</v>
      </c>
      <c r="AE313" s="36" t="s">
        <v>93</v>
      </c>
    </row>
    <row r="314" spans="1:31" outlineLevel="1" x14ac:dyDescent="0.3">
      <c r="A314" s="35" t="s">
        <v>80</v>
      </c>
      <c r="B314" s="100">
        <v>2049.0133497749998</v>
      </c>
      <c r="C314" s="101">
        <v>1278.2648763750001</v>
      </c>
      <c r="D314" s="101">
        <v>2567.5652777650002</v>
      </c>
      <c r="E314" s="101">
        <v>1836.782272334156</v>
      </c>
      <c r="F314" s="101">
        <v>1638.453537288301</v>
      </c>
      <c r="G314" s="101">
        <v>1479.7643823322228</v>
      </c>
      <c r="H314" s="101">
        <v>2381.4835495145876</v>
      </c>
      <c r="I314" s="101">
        <v>2462.9249843927137</v>
      </c>
      <c r="J314" s="101">
        <v>3022.9960007276877</v>
      </c>
      <c r="K314" s="101">
        <v>3016.5433472477989</v>
      </c>
      <c r="L314" s="101">
        <v>3046.4067694921714</v>
      </c>
      <c r="M314" s="101">
        <v>2655.490667792074</v>
      </c>
      <c r="N314" s="101">
        <v>3811.8059607570767</v>
      </c>
      <c r="O314" s="101">
        <v>15278.866404214335</v>
      </c>
      <c r="P314" s="101">
        <v>-11590.459008255002</v>
      </c>
      <c r="Q314" s="101">
        <v>1967.63051694</v>
      </c>
      <c r="R314" s="101">
        <v>1715.33167125</v>
      </c>
      <c r="S314" s="101">
        <v>1092.33436213</v>
      </c>
      <c r="T314" s="101">
        <v>1021.1560976599999</v>
      </c>
      <c r="U314" s="101">
        <v>830.79861533999997</v>
      </c>
      <c r="V314" s="101">
        <v>1043.2439468999999</v>
      </c>
      <c r="W314" s="101">
        <v>813.99566631000016</v>
      </c>
      <c r="X314" s="143">
        <v>860.78404572000011</v>
      </c>
      <c r="Y314" s="143">
        <v>746.04602190000003</v>
      </c>
      <c r="Z314" s="143">
        <v>1238.0582693700001</v>
      </c>
      <c r="AA314" s="143">
        <v>4911.6015926900009</v>
      </c>
      <c r="AB314" s="143">
        <v>1549.8920244000001</v>
      </c>
      <c r="AC314" s="176">
        <v>599.34568748000004</v>
      </c>
      <c r="AD314" s="26">
        <v>23752</v>
      </c>
      <c r="AE314" s="35" t="s">
        <v>80</v>
      </c>
    </row>
    <row r="315" spans="1:31" outlineLevel="1" x14ac:dyDescent="0.3">
      <c r="A315" s="35" t="s">
        <v>81</v>
      </c>
      <c r="B315" s="100">
        <v>3560.2710000000002</v>
      </c>
      <c r="C315" s="101">
        <v>2207.848653</v>
      </c>
      <c r="D315" s="101">
        <v>1918.7270000000003</v>
      </c>
      <c r="E315" s="101">
        <v>6668.7039400559634</v>
      </c>
      <c r="F315" s="101">
        <v>2549.1566000002331</v>
      </c>
      <c r="G315" s="101">
        <v>1357.0224125220191</v>
      </c>
      <c r="H315" s="101">
        <v>2995.3707567903266</v>
      </c>
      <c r="I315" s="101">
        <v>3730.0991046596027</v>
      </c>
      <c r="J315" s="101">
        <v>3416.6060959151091</v>
      </c>
      <c r="K315" s="101">
        <v>4092.1759836438428</v>
      </c>
      <c r="L315" s="101">
        <v>4458.6719260494174</v>
      </c>
      <c r="M315" s="101">
        <v>6835.479203705464</v>
      </c>
      <c r="N315" s="101">
        <v>4988.7599000802611</v>
      </c>
      <c r="O315" s="101">
        <v>19520.237508719234</v>
      </c>
      <c r="P315" s="101">
        <v>-11952.8915</v>
      </c>
      <c r="Q315" s="101">
        <v>465.02410731999998</v>
      </c>
      <c r="R315" s="101">
        <v>1016.0821846999999</v>
      </c>
      <c r="S315" s="101">
        <v>1094.12401176</v>
      </c>
      <c r="T315" s="101">
        <v>855.18010133999996</v>
      </c>
      <c r="U315" s="101">
        <v>670.98168583000006</v>
      </c>
      <c r="V315" s="101">
        <v>489.40925996999999</v>
      </c>
      <c r="W315" s="101">
        <v>1703.1869161500001</v>
      </c>
      <c r="X315" s="143">
        <v>385.31792945000001</v>
      </c>
      <c r="Y315" s="143">
        <v>368.91533613999991</v>
      </c>
      <c r="Z315" s="143">
        <v>386.97025777999994</v>
      </c>
      <c r="AA315" s="143">
        <v>4801.0043537200008</v>
      </c>
      <c r="AB315" s="143">
        <v>953.69305513000006</v>
      </c>
      <c r="AC315" s="176">
        <v>574.03820389999987</v>
      </c>
      <c r="AD315" s="26">
        <v>23753</v>
      </c>
      <c r="AE315" s="35" t="s">
        <v>81</v>
      </c>
    </row>
    <row r="316" spans="1:31" outlineLevel="1" x14ac:dyDescent="0.3">
      <c r="A316" s="41" t="s">
        <v>0</v>
      </c>
      <c r="B316" s="98"/>
      <c r="C316" s="99"/>
      <c r="D316" s="99"/>
      <c r="E316" s="99"/>
      <c r="F316" s="99"/>
      <c r="G316" s="99"/>
      <c r="H316" s="99"/>
      <c r="I316" s="99"/>
      <c r="J316" s="99"/>
      <c r="K316" s="99"/>
      <c r="L316" s="99"/>
      <c r="M316" s="99"/>
      <c r="N316" s="99"/>
      <c r="O316" s="99"/>
      <c r="P316" s="99"/>
      <c r="Q316" s="99"/>
      <c r="R316" s="99"/>
      <c r="S316" s="99"/>
      <c r="T316" s="99"/>
      <c r="U316" s="99"/>
      <c r="V316" s="99"/>
      <c r="W316" s="99"/>
      <c r="X316" s="142"/>
      <c r="Y316" s="142"/>
      <c r="Z316" s="142"/>
      <c r="AA316" s="142"/>
      <c r="AB316" s="142"/>
      <c r="AC316" s="175"/>
      <c r="AD316" s="27"/>
      <c r="AE316" s="41" t="s">
        <v>0</v>
      </c>
    </row>
    <row r="317" spans="1:31" outlineLevel="1" x14ac:dyDescent="0.3">
      <c r="A317" s="36" t="s">
        <v>94</v>
      </c>
      <c r="B317" s="102">
        <v>5493.4249999999993</v>
      </c>
      <c r="C317" s="103">
        <v>3270.1439600000003</v>
      </c>
      <c r="D317" s="103">
        <v>5878.9242166000004</v>
      </c>
      <c r="E317" s="103">
        <v>4030.5804640845899</v>
      </c>
      <c r="F317" s="103">
        <v>1341.5759003048897</v>
      </c>
      <c r="G317" s="103">
        <v>-8773.7902274075841</v>
      </c>
      <c r="H317" s="103">
        <v>5714.4187655801989</v>
      </c>
      <c r="I317" s="103">
        <v>1030.6566065431782</v>
      </c>
      <c r="J317" s="103">
        <v>-1549.0004880432107</v>
      </c>
      <c r="K317" s="103">
        <v>-10421.107663505632</v>
      </c>
      <c r="L317" s="103">
        <v>-26753.179677971908</v>
      </c>
      <c r="M317" s="103">
        <v>9851.2274212613138</v>
      </c>
      <c r="N317" s="103">
        <v>13693.744853338556</v>
      </c>
      <c r="O317" s="103">
        <v>5172.3124507597449</v>
      </c>
      <c r="P317" s="103">
        <v>4926.0326999999997</v>
      </c>
      <c r="Q317" s="103">
        <v>41028.6865942</v>
      </c>
      <c r="R317" s="103">
        <v>31795.33339195</v>
      </c>
      <c r="S317" s="103">
        <v>8352.3006074899968</v>
      </c>
      <c r="T317" s="103">
        <v>3183.0567794400004</v>
      </c>
      <c r="U317" s="103">
        <v>40801.987224420001</v>
      </c>
      <c r="V317" s="103">
        <v>-2015.6045247700013</v>
      </c>
      <c r="W317" s="103">
        <v>-7445.0133332899977</v>
      </c>
      <c r="X317" s="144">
        <v>-10250.06017042</v>
      </c>
      <c r="Y317" s="144">
        <v>-4305.4597968399976</v>
      </c>
      <c r="Z317" s="144">
        <v>12114.199243239997</v>
      </c>
      <c r="AA317" s="144">
        <v>-17475.329836599998</v>
      </c>
      <c r="AB317" s="144">
        <v>12005.279056909998</v>
      </c>
      <c r="AC317" s="177">
        <v>6553.5302659100025</v>
      </c>
      <c r="AD317" s="26">
        <v>23754</v>
      </c>
      <c r="AE317" s="36" t="s">
        <v>94</v>
      </c>
    </row>
    <row r="318" spans="1:31" outlineLevel="1" x14ac:dyDescent="0.3">
      <c r="A318" s="35" t="s">
        <v>80</v>
      </c>
      <c r="B318" s="100">
        <v>20796.581000000002</v>
      </c>
      <c r="C318" s="101">
        <v>20620.589960000005</v>
      </c>
      <c r="D318" s="101">
        <v>28042.338216599997</v>
      </c>
      <c r="E318" s="101">
        <v>44567.272174781603</v>
      </c>
      <c r="F318" s="101">
        <v>37830.680310458658</v>
      </c>
      <c r="G318" s="101">
        <v>23057.429358029342</v>
      </c>
      <c r="H318" s="101">
        <v>30454.323481787469</v>
      </c>
      <c r="I318" s="101">
        <v>35506.425696866921</v>
      </c>
      <c r="J318" s="101">
        <v>36685.52186057347</v>
      </c>
      <c r="K318" s="101">
        <v>15673.034822638703</v>
      </c>
      <c r="L318" s="101">
        <v>16738.394568854514</v>
      </c>
      <c r="M318" s="101">
        <v>37415.010913342849</v>
      </c>
      <c r="N318" s="101">
        <v>57211.759490446893</v>
      </c>
      <c r="O318" s="101">
        <v>37246.157540847169</v>
      </c>
      <c r="P318" s="101">
        <v>40731.209899999994</v>
      </c>
      <c r="Q318" s="101">
        <v>74629.854808019998</v>
      </c>
      <c r="R318" s="101">
        <v>84745.97776501</v>
      </c>
      <c r="S318" s="101">
        <v>46681.310937960006</v>
      </c>
      <c r="T318" s="101">
        <v>57748.338158099999</v>
      </c>
      <c r="U318" s="101">
        <v>76328.889148530012</v>
      </c>
      <c r="V318" s="101">
        <v>87422.475148149999</v>
      </c>
      <c r="W318" s="101">
        <v>81481.948684849995</v>
      </c>
      <c r="X318" s="143">
        <v>71195.769154630005</v>
      </c>
      <c r="Y318" s="143">
        <v>94063.772732629994</v>
      </c>
      <c r="Z318" s="143">
        <v>87150.042706420005</v>
      </c>
      <c r="AA318" s="143">
        <v>64213.108187029997</v>
      </c>
      <c r="AB318" s="143">
        <v>75484.498588360002</v>
      </c>
      <c r="AC318" s="176">
        <v>87274.419652309996</v>
      </c>
      <c r="AD318" s="26">
        <v>23755</v>
      </c>
      <c r="AE318" s="35" t="s">
        <v>80</v>
      </c>
    </row>
    <row r="319" spans="1:31" outlineLevel="1" x14ac:dyDescent="0.3">
      <c r="A319" s="35" t="s">
        <v>81</v>
      </c>
      <c r="B319" s="100">
        <v>15303.155999999999</v>
      </c>
      <c r="C319" s="101">
        <v>17350.446</v>
      </c>
      <c r="D319" s="101">
        <v>22163.414000000001</v>
      </c>
      <c r="E319" s="101">
        <v>40536.691710697014</v>
      </c>
      <c r="F319" s="101">
        <v>36489.10441015377</v>
      </c>
      <c r="G319" s="101">
        <v>31831.219585436924</v>
      </c>
      <c r="H319" s="101">
        <v>24739.904716207271</v>
      </c>
      <c r="I319" s="101">
        <v>34475.769090323738</v>
      </c>
      <c r="J319" s="101">
        <v>38234.522348616665</v>
      </c>
      <c r="K319" s="101">
        <v>26094.142486144341</v>
      </c>
      <c r="L319" s="101">
        <v>43491.574246826422</v>
      </c>
      <c r="M319" s="101">
        <v>27563.783492081544</v>
      </c>
      <c r="N319" s="101">
        <v>43518.014637108347</v>
      </c>
      <c r="O319" s="101">
        <v>32073.845090087416</v>
      </c>
      <c r="P319" s="101">
        <v>35805.177199999998</v>
      </c>
      <c r="Q319" s="101">
        <v>33601.168213819998</v>
      </c>
      <c r="R319" s="101">
        <v>52950.64437306</v>
      </c>
      <c r="S319" s="101">
        <v>38329.010330469995</v>
      </c>
      <c r="T319" s="101">
        <v>54565.281378660002</v>
      </c>
      <c r="U319" s="101">
        <v>35526.901924109996</v>
      </c>
      <c r="V319" s="101">
        <v>89438.079672919994</v>
      </c>
      <c r="W319" s="101">
        <v>88926.96201814001</v>
      </c>
      <c r="X319" s="143">
        <v>81445.829325050028</v>
      </c>
      <c r="Y319" s="143">
        <v>98369.232529470028</v>
      </c>
      <c r="Z319" s="143">
        <v>75035.843463180005</v>
      </c>
      <c r="AA319" s="143">
        <v>81688.438023630006</v>
      </c>
      <c r="AB319" s="143">
        <v>63479.219531449999</v>
      </c>
      <c r="AC319" s="176">
        <v>80720.889386399998</v>
      </c>
      <c r="AD319" s="26">
        <v>23756</v>
      </c>
      <c r="AE319" s="35" t="s">
        <v>81</v>
      </c>
    </row>
    <row r="320" spans="1:31" outlineLevel="1" x14ac:dyDescent="0.3">
      <c r="A320" s="41" t="s">
        <v>0</v>
      </c>
      <c r="B320" s="98"/>
      <c r="C320" s="99"/>
      <c r="D320" s="99"/>
      <c r="E320" s="99"/>
      <c r="F320" s="99"/>
      <c r="G320" s="99"/>
      <c r="H320" s="99"/>
      <c r="I320" s="99"/>
      <c r="J320" s="99"/>
      <c r="K320" s="99"/>
      <c r="L320" s="99"/>
      <c r="M320" s="99"/>
      <c r="N320" s="99"/>
      <c r="O320" s="99"/>
      <c r="P320" s="99"/>
      <c r="Q320" s="99"/>
      <c r="R320" s="99"/>
      <c r="S320" s="99"/>
      <c r="T320" s="99"/>
      <c r="U320" s="99"/>
      <c r="V320" s="99"/>
      <c r="W320" s="99"/>
      <c r="X320" s="142"/>
      <c r="Y320" s="142"/>
      <c r="Z320" s="142"/>
      <c r="AA320" s="142"/>
      <c r="AB320" s="142"/>
      <c r="AC320" s="175"/>
      <c r="AD320" s="27"/>
      <c r="AE320" s="41" t="s">
        <v>0</v>
      </c>
    </row>
    <row r="321" spans="1:31" outlineLevel="1" x14ac:dyDescent="0.3">
      <c r="A321" s="36" t="s">
        <v>99</v>
      </c>
      <c r="B321" s="114">
        <v>6572.933</v>
      </c>
      <c r="C321" s="115">
        <v>7176.4980000000014</v>
      </c>
      <c r="D321" s="115">
        <v>-2165.3130000000001</v>
      </c>
      <c r="E321" s="115">
        <v>-11404.049352015896</v>
      </c>
      <c r="F321" s="115">
        <v>548.18465652611644</v>
      </c>
      <c r="G321" s="115">
        <v>-1076.5390793194483</v>
      </c>
      <c r="H321" s="115">
        <v>-1875.2326141734054</v>
      </c>
      <c r="I321" s="115">
        <v>-5011.498044058404</v>
      </c>
      <c r="J321" s="115">
        <v>-1443.0363709135754</v>
      </c>
      <c r="K321" s="115">
        <v>-1184.2858804515877</v>
      </c>
      <c r="L321" s="115">
        <v>-1059.4419464209823</v>
      </c>
      <c r="M321" s="115">
        <v>-515.58179992576788</v>
      </c>
      <c r="N321" s="115">
        <v>13767.792676982472</v>
      </c>
      <c r="O321" s="115">
        <v>-8148.4692218148548</v>
      </c>
      <c r="P321" s="115">
        <v>-2249.4437999999991</v>
      </c>
      <c r="Q321" s="115">
        <v>22016.983110839999</v>
      </c>
      <c r="R321" s="115">
        <v>2365.4822136899984</v>
      </c>
      <c r="S321" s="115">
        <v>-3999.640357570001</v>
      </c>
      <c r="T321" s="115">
        <v>-145.65137383000069</v>
      </c>
      <c r="U321" s="115">
        <v>24439.654276779998</v>
      </c>
      <c r="V321" s="115">
        <v>-6579.938272309998</v>
      </c>
      <c r="W321" s="115">
        <v>4436.6280187499997</v>
      </c>
      <c r="X321" s="150">
        <v>-5040.7946749499997</v>
      </c>
      <c r="Y321" s="150">
        <v>5212.2775166000019</v>
      </c>
      <c r="Z321" s="150">
        <v>23130.928656790002</v>
      </c>
      <c r="AA321" s="150">
        <v>-10221.83248166</v>
      </c>
      <c r="AB321" s="150">
        <v>3417.5441486999998</v>
      </c>
      <c r="AC321" s="183">
        <v>799.8064108099984</v>
      </c>
      <c r="AD321" s="26">
        <v>23757</v>
      </c>
      <c r="AE321" s="36" t="s">
        <v>99</v>
      </c>
    </row>
    <row r="322" spans="1:31" outlineLevel="1" x14ac:dyDescent="0.3">
      <c r="A322" s="45"/>
      <c r="B322" s="116"/>
      <c r="C322" s="117"/>
      <c r="D322" s="117"/>
      <c r="E322" s="117"/>
      <c r="F322" s="117"/>
      <c r="G322" s="117"/>
      <c r="H322" s="117"/>
      <c r="I322" s="117"/>
      <c r="J322" s="117"/>
      <c r="K322" s="117"/>
      <c r="L322" s="117"/>
      <c r="M322" s="117"/>
      <c r="N322" s="117"/>
      <c r="O322" s="117"/>
      <c r="P322" s="117"/>
      <c r="Q322" s="117"/>
      <c r="R322" s="117"/>
      <c r="S322" s="117"/>
      <c r="T322" s="117"/>
      <c r="U322" s="117"/>
      <c r="V322" s="117"/>
      <c r="W322" s="117"/>
      <c r="X322" s="151"/>
      <c r="Y322" s="151"/>
      <c r="Z322" s="151"/>
      <c r="AA322" s="151"/>
      <c r="AB322" s="151"/>
      <c r="AC322" s="184"/>
      <c r="AD322" s="28"/>
      <c r="AE322" s="45"/>
    </row>
    <row r="323" spans="1:31" outlineLevel="1" x14ac:dyDescent="0.3">
      <c r="A323" s="36" t="s">
        <v>100</v>
      </c>
      <c r="B323" s="114">
        <v>-1079.508</v>
      </c>
      <c r="C323" s="115">
        <v>-3906.3540400000006</v>
      </c>
      <c r="D323" s="115">
        <v>8044.2372165999996</v>
      </c>
      <c r="E323" s="115">
        <v>15434.629816100485</v>
      </c>
      <c r="F323" s="115">
        <v>793.3912437787726</v>
      </c>
      <c r="G323" s="115">
        <v>-7697.2511480881349</v>
      </c>
      <c r="H323" s="115">
        <v>7589.6513797536045</v>
      </c>
      <c r="I323" s="115">
        <v>6042.1546506015802</v>
      </c>
      <c r="J323" s="115">
        <v>-105.96411712963527</v>
      </c>
      <c r="K323" s="115">
        <v>-9236.821783054047</v>
      </c>
      <c r="L323" s="115">
        <v>-25693.737731550929</v>
      </c>
      <c r="M323" s="115">
        <v>10366.809221187083</v>
      </c>
      <c r="N323" s="115">
        <v>-74.047823643918719</v>
      </c>
      <c r="O323" s="115">
        <v>13320.781672574603</v>
      </c>
      <c r="P323" s="115">
        <v>7175.4764999999998</v>
      </c>
      <c r="Q323" s="115">
        <v>19011.703483360001</v>
      </c>
      <c r="R323" s="115">
        <v>29429.85117826</v>
      </c>
      <c r="S323" s="115">
        <v>12351.940965059999</v>
      </c>
      <c r="T323" s="115">
        <v>3328.7081532700017</v>
      </c>
      <c r="U323" s="115">
        <v>16362.332947639999</v>
      </c>
      <c r="V323" s="115">
        <v>4564.3337475399985</v>
      </c>
      <c r="W323" s="115">
        <v>-11881.64135204</v>
      </c>
      <c r="X323" s="150">
        <v>-5209.265495470002</v>
      </c>
      <c r="Y323" s="150">
        <v>-9517.7373134400004</v>
      </c>
      <c r="Z323" s="150">
        <v>-11016.729413550001</v>
      </c>
      <c r="AA323" s="150">
        <v>-7253.4973549399965</v>
      </c>
      <c r="AB323" s="150">
        <v>8587.7349082100009</v>
      </c>
      <c r="AC323" s="183">
        <v>5753.7238551000028</v>
      </c>
      <c r="AD323" s="26">
        <v>23758</v>
      </c>
      <c r="AE323" s="36" t="s">
        <v>100</v>
      </c>
    </row>
    <row r="324" spans="1:31" outlineLevel="1" x14ac:dyDescent="0.3">
      <c r="A324" s="35" t="s">
        <v>90</v>
      </c>
      <c r="B324" s="116">
        <v>5472.9070000000002</v>
      </c>
      <c r="C324" s="117">
        <v>5984.1679599999998</v>
      </c>
      <c r="D324" s="117">
        <v>17757.9382166</v>
      </c>
      <c r="E324" s="117">
        <v>33405.256316100487</v>
      </c>
      <c r="F324" s="117">
        <v>28453.854398686002</v>
      </c>
      <c r="G324" s="117">
        <v>15925.962885999998</v>
      </c>
      <c r="H324" s="117">
        <v>21037.993219582098</v>
      </c>
      <c r="I324" s="117">
        <v>27160.2774648716</v>
      </c>
      <c r="J324" s="117">
        <v>27676.317589510996</v>
      </c>
      <c r="K324" s="117">
        <v>8404.6265109400956</v>
      </c>
      <c r="L324" s="117">
        <v>7975.7792082073747</v>
      </c>
      <c r="M324" s="117">
        <v>27249.94715265794</v>
      </c>
      <c r="N324" s="117">
        <v>16076.351201204256</v>
      </c>
      <c r="O324" s="117">
        <v>21573.419652268971</v>
      </c>
      <c r="P324" s="117">
        <v>20482.170299999998</v>
      </c>
      <c r="Q324" s="117">
        <v>34870.693910250004</v>
      </c>
      <c r="R324" s="117">
        <v>55041.398287699994</v>
      </c>
      <c r="S324" s="117">
        <v>39033.704451720005</v>
      </c>
      <c r="T324" s="117">
        <v>46516.808722410002</v>
      </c>
      <c r="U324" s="117">
        <v>51155.663415329996</v>
      </c>
      <c r="V324" s="117">
        <v>62409.737640579988</v>
      </c>
      <c r="W324" s="117">
        <v>44644.35678236001</v>
      </c>
      <c r="X324" s="151">
        <v>43903.314249969997</v>
      </c>
      <c r="Y324" s="151">
        <v>50039.572581340006</v>
      </c>
      <c r="Z324" s="151">
        <v>45392.268142579996</v>
      </c>
      <c r="AA324" s="151">
        <v>37264.037282330006</v>
      </c>
      <c r="AB324" s="151">
        <v>52952.094957270005</v>
      </c>
      <c r="AC324" s="184">
        <v>57381.767917949997</v>
      </c>
      <c r="AD324" s="26">
        <v>23759</v>
      </c>
      <c r="AE324" s="35" t="s">
        <v>90</v>
      </c>
    </row>
    <row r="325" spans="1:31" outlineLevel="1" x14ac:dyDescent="0.3">
      <c r="A325" s="35" t="s">
        <v>82</v>
      </c>
      <c r="B325" s="116">
        <v>6552.415</v>
      </c>
      <c r="C325" s="117">
        <v>9890.5220000000008</v>
      </c>
      <c r="D325" s="117">
        <v>9713.7010000000009</v>
      </c>
      <c r="E325" s="117">
        <v>17970.626499999998</v>
      </c>
      <c r="F325" s="117">
        <v>27660.463154907226</v>
      </c>
      <c r="G325" s="117">
        <v>23623.214034088134</v>
      </c>
      <c r="H325" s="117">
        <v>13448.341839828492</v>
      </c>
      <c r="I325" s="117">
        <v>21118.12281427002</v>
      </c>
      <c r="J325" s="117">
        <v>27782.281706640621</v>
      </c>
      <c r="K325" s="117">
        <v>17641.448293994141</v>
      </c>
      <c r="L325" s="117">
        <v>33669.516939758301</v>
      </c>
      <c r="M325" s="117">
        <v>16883.137931470857</v>
      </c>
      <c r="N325" s="117">
        <v>16150.399024848171</v>
      </c>
      <c r="O325" s="117">
        <v>8252.6379796943675</v>
      </c>
      <c r="P325" s="117">
        <v>13306.693800000001</v>
      </c>
      <c r="Q325" s="117">
        <v>15858.990426889999</v>
      </c>
      <c r="R325" s="117">
        <v>25611.547109439998</v>
      </c>
      <c r="S325" s="117">
        <v>26681.763486660002</v>
      </c>
      <c r="T325" s="117">
        <v>43188.100569139991</v>
      </c>
      <c r="U325" s="117">
        <v>34793.330467690001</v>
      </c>
      <c r="V325" s="117">
        <v>57845.403893040006</v>
      </c>
      <c r="W325" s="117">
        <v>56525.998134399997</v>
      </c>
      <c r="X325" s="151">
        <v>49112.579745439994</v>
      </c>
      <c r="Y325" s="151">
        <v>59557.309894779995</v>
      </c>
      <c r="Z325" s="151">
        <v>56408.997556129994</v>
      </c>
      <c r="AA325" s="151">
        <v>44517.534637270008</v>
      </c>
      <c r="AB325" s="151">
        <v>44364.360049059993</v>
      </c>
      <c r="AC325" s="184">
        <v>51628.044062849993</v>
      </c>
      <c r="AD325" s="26">
        <v>23760</v>
      </c>
      <c r="AE325" s="35" t="s">
        <v>82</v>
      </c>
    </row>
    <row r="326" spans="1:31" outlineLevel="1" x14ac:dyDescent="0.3">
      <c r="A326" s="41" t="s">
        <v>0</v>
      </c>
      <c r="B326" s="98"/>
      <c r="C326" s="99"/>
      <c r="D326" s="99"/>
      <c r="E326" s="99"/>
      <c r="F326" s="99"/>
      <c r="G326" s="99"/>
      <c r="H326" s="99"/>
      <c r="I326" s="99"/>
      <c r="J326" s="99"/>
      <c r="K326" s="99"/>
      <c r="L326" s="99"/>
      <c r="M326" s="99"/>
      <c r="N326" s="99"/>
      <c r="O326" s="99"/>
      <c r="P326" s="99"/>
      <c r="Q326" s="99"/>
      <c r="R326" s="99"/>
      <c r="S326" s="99"/>
      <c r="T326" s="99"/>
      <c r="U326" s="99"/>
      <c r="V326" s="99"/>
      <c r="W326" s="99"/>
      <c r="X326" s="142"/>
      <c r="Y326" s="142"/>
      <c r="Z326" s="142"/>
      <c r="AA326" s="142"/>
      <c r="AB326" s="142"/>
      <c r="AC326" s="175"/>
      <c r="AD326" s="27"/>
      <c r="AE326" s="41" t="s">
        <v>0</v>
      </c>
    </row>
    <row r="327" spans="1:31" outlineLevel="1" x14ac:dyDescent="0.3">
      <c r="A327" s="37" t="s">
        <v>5</v>
      </c>
      <c r="B327" s="112">
        <v>-238.62003437761277</v>
      </c>
      <c r="C327" s="113">
        <v>-387.30869330644759</v>
      </c>
      <c r="D327" s="113">
        <v>-233.67711799808117</v>
      </c>
      <c r="E327" s="113">
        <v>8944.3510000000006</v>
      </c>
      <c r="F327" s="113">
        <v>2802.632000000001</v>
      </c>
      <c r="G327" s="113">
        <v>-10433.626999999999</v>
      </c>
      <c r="H327" s="113">
        <v>6639.134</v>
      </c>
      <c r="I327" s="113">
        <v>11362.705</v>
      </c>
      <c r="J327" s="113">
        <v>4644.7209999999986</v>
      </c>
      <c r="K327" s="113">
        <v>-4494.0930000000008</v>
      </c>
      <c r="L327" s="113">
        <v>-23402.422999999999</v>
      </c>
      <c r="M327" s="113">
        <v>-138.43199999999999</v>
      </c>
      <c r="N327" s="113">
        <v>-138.43199999999999</v>
      </c>
      <c r="O327" s="113">
        <v>0</v>
      </c>
      <c r="P327" s="113">
        <v>0</v>
      </c>
      <c r="Q327" s="113">
        <v>0</v>
      </c>
      <c r="R327" s="113">
        <v>0</v>
      </c>
      <c r="S327" s="113">
        <v>0</v>
      </c>
      <c r="T327" s="113">
        <v>0</v>
      </c>
      <c r="U327" s="113">
        <v>0</v>
      </c>
      <c r="V327" s="113">
        <v>0</v>
      </c>
      <c r="W327" s="113">
        <v>0</v>
      </c>
      <c r="X327" s="149">
        <v>0</v>
      </c>
      <c r="Y327" s="149">
        <v>0</v>
      </c>
      <c r="Z327" s="149">
        <v>0</v>
      </c>
      <c r="AA327" s="149">
        <v>0</v>
      </c>
      <c r="AB327" s="149">
        <v>0</v>
      </c>
      <c r="AC327" s="182">
        <v>0</v>
      </c>
      <c r="AD327" s="26">
        <v>23761</v>
      </c>
      <c r="AE327" s="37" t="s">
        <v>5</v>
      </c>
    </row>
    <row r="328" spans="1:31" outlineLevel="1" x14ac:dyDescent="0.3">
      <c r="A328" s="46" t="s">
        <v>80</v>
      </c>
      <c r="B328" s="112">
        <v>2.96562238725225E-3</v>
      </c>
      <c r="C328" s="113">
        <v>8.3066935523533163E-3</v>
      </c>
      <c r="D328" s="113">
        <v>57.492882001918822</v>
      </c>
      <c r="E328" s="113">
        <v>9349.7610000000004</v>
      </c>
      <c r="F328" s="113">
        <v>10954.715</v>
      </c>
      <c r="G328" s="113">
        <v>0</v>
      </c>
      <c r="H328" s="113">
        <v>6756.8</v>
      </c>
      <c r="I328" s="113">
        <v>16044.85</v>
      </c>
      <c r="J328" s="113">
        <v>17595.764000000003</v>
      </c>
      <c r="K328" s="113">
        <v>0</v>
      </c>
      <c r="L328" s="113">
        <v>0</v>
      </c>
      <c r="M328" s="113">
        <v>0</v>
      </c>
      <c r="N328" s="113">
        <v>0</v>
      </c>
      <c r="O328" s="113">
        <v>0</v>
      </c>
      <c r="P328" s="113">
        <v>0</v>
      </c>
      <c r="Q328" s="113">
        <v>0</v>
      </c>
      <c r="R328" s="113">
        <v>0</v>
      </c>
      <c r="S328" s="113">
        <v>0</v>
      </c>
      <c r="T328" s="113">
        <v>0</v>
      </c>
      <c r="U328" s="113">
        <v>0</v>
      </c>
      <c r="V328" s="113">
        <v>0</v>
      </c>
      <c r="W328" s="113">
        <v>0</v>
      </c>
      <c r="X328" s="149">
        <v>0</v>
      </c>
      <c r="Y328" s="149">
        <v>0</v>
      </c>
      <c r="Z328" s="149">
        <v>0</v>
      </c>
      <c r="AA328" s="149">
        <v>0</v>
      </c>
      <c r="AB328" s="149">
        <v>0</v>
      </c>
      <c r="AC328" s="182">
        <v>0</v>
      </c>
      <c r="AD328" s="26">
        <v>23762</v>
      </c>
      <c r="AE328" s="46" t="s">
        <v>80</v>
      </c>
    </row>
    <row r="329" spans="1:31" outlineLevel="1" x14ac:dyDescent="0.3">
      <c r="A329" s="46" t="s">
        <v>81</v>
      </c>
      <c r="B329" s="112">
        <v>238.62300000000002</v>
      </c>
      <c r="C329" s="113">
        <v>387.31699999999995</v>
      </c>
      <c r="D329" s="113">
        <v>291.16999999999996</v>
      </c>
      <c r="E329" s="113">
        <v>405.41</v>
      </c>
      <c r="F329" s="113">
        <v>8152.0829999999996</v>
      </c>
      <c r="G329" s="113">
        <v>10433.626999999999</v>
      </c>
      <c r="H329" s="113">
        <v>117.666</v>
      </c>
      <c r="I329" s="113">
        <v>4682.1449999999995</v>
      </c>
      <c r="J329" s="113">
        <v>12951.043000000001</v>
      </c>
      <c r="K329" s="113">
        <v>4494.0930000000008</v>
      </c>
      <c r="L329" s="113">
        <v>23402.422999999999</v>
      </c>
      <c r="M329" s="113">
        <v>138.43199999999999</v>
      </c>
      <c r="N329" s="113">
        <v>138.43199999999999</v>
      </c>
      <c r="O329" s="113">
        <v>0</v>
      </c>
      <c r="P329" s="113">
        <v>0</v>
      </c>
      <c r="Q329" s="113">
        <v>0</v>
      </c>
      <c r="R329" s="113">
        <v>0</v>
      </c>
      <c r="S329" s="113">
        <v>0</v>
      </c>
      <c r="T329" s="113">
        <v>0</v>
      </c>
      <c r="U329" s="113">
        <v>0</v>
      </c>
      <c r="V329" s="113">
        <v>0</v>
      </c>
      <c r="W329" s="113">
        <v>0</v>
      </c>
      <c r="X329" s="149">
        <v>0</v>
      </c>
      <c r="Y329" s="149">
        <v>0</v>
      </c>
      <c r="Z329" s="149">
        <v>0</v>
      </c>
      <c r="AA329" s="149">
        <v>0</v>
      </c>
      <c r="AB329" s="149">
        <v>0</v>
      </c>
      <c r="AC329" s="182">
        <v>0</v>
      </c>
      <c r="AD329" s="26">
        <v>23763</v>
      </c>
      <c r="AE329" s="46" t="s">
        <v>81</v>
      </c>
    </row>
    <row r="330" spans="1:31" outlineLevel="1" x14ac:dyDescent="0.3">
      <c r="A330" s="37" t="s">
        <v>185</v>
      </c>
      <c r="B330" s="112">
        <v>436.41273045170146</v>
      </c>
      <c r="C330" s="113">
        <v>225.35174633467264</v>
      </c>
      <c r="D330" s="113">
        <v>1558.024632308917</v>
      </c>
      <c r="E330" s="113">
        <v>1565.4379010572814</v>
      </c>
      <c r="F330" s="113">
        <v>-1519.851281675169</v>
      </c>
      <c r="G330" s="113">
        <v>1911.4918153503891</v>
      </c>
      <c r="H330" s="113">
        <v>454.24773148400328</v>
      </c>
      <c r="I330" s="113">
        <v>-1004.7615165942103</v>
      </c>
      <c r="J330" s="113">
        <v>-226.88901759328741</v>
      </c>
      <c r="K330" s="113">
        <v>965.60849824368893</v>
      </c>
      <c r="L330" s="113">
        <v>524.67373120820127</v>
      </c>
      <c r="M330" s="113">
        <v>1735.6573849637916</v>
      </c>
      <c r="N330" s="113">
        <v>3407.9013811747882</v>
      </c>
      <c r="O330" s="113">
        <v>3275.9821438766949</v>
      </c>
      <c r="P330" s="113">
        <v>25.853099999999927</v>
      </c>
      <c r="Q330" s="113">
        <v>4682.5002369899994</v>
      </c>
      <c r="R330" s="113">
        <v>19677.709296839999</v>
      </c>
      <c r="S330" s="113">
        <v>6596.12415392</v>
      </c>
      <c r="T330" s="113">
        <v>-4761.8168317099999</v>
      </c>
      <c r="U330" s="113">
        <v>6838.8310228600012</v>
      </c>
      <c r="V330" s="113">
        <v>449.11286320999977</v>
      </c>
      <c r="W330" s="113">
        <v>-10883.948248189998</v>
      </c>
      <c r="X330" s="149">
        <v>-384.79163073000041</v>
      </c>
      <c r="Y330" s="149">
        <v>-3607.8434158300006</v>
      </c>
      <c r="Z330" s="149">
        <v>-6177.7928731999982</v>
      </c>
      <c r="AA330" s="149">
        <v>-1476.3790258199988</v>
      </c>
      <c r="AB330" s="149">
        <v>2218.0301249500008</v>
      </c>
      <c r="AC330" s="182">
        <v>1912.1706497800023</v>
      </c>
      <c r="AD330" s="26">
        <v>23764</v>
      </c>
      <c r="AE330" s="37" t="s">
        <v>185</v>
      </c>
    </row>
    <row r="331" spans="1:31" outlineLevel="1" x14ac:dyDescent="0.3">
      <c r="A331" s="46" t="s">
        <v>80</v>
      </c>
      <c r="B331" s="116">
        <v>1164.2257304517013</v>
      </c>
      <c r="C331" s="117">
        <v>1421.8387463346726</v>
      </c>
      <c r="D331" s="117">
        <v>4588.5196323089167</v>
      </c>
      <c r="E331" s="117">
        <v>6345.9379010572811</v>
      </c>
      <c r="F331" s="117">
        <v>3314.0707183248314</v>
      </c>
      <c r="G331" s="117">
        <v>4818.7635432556626</v>
      </c>
      <c r="H331" s="117">
        <v>2458.8477314840029</v>
      </c>
      <c r="I331" s="117">
        <v>1342.6294834057894</v>
      </c>
      <c r="J331" s="117">
        <v>1671.8819824067127</v>
      </c>
      <c r="K331" s="117">
        <v>2214.1744982436894</v>
      </c>
      <c r="L331" s="117">
        <v>1875.3587312082013</v>
      </c>
      <c r="M331" s="117">
        <v>2602.4753864286349</v>
      </c>
      <c r="N331" s="117">
        <v>4885.1257112529138</v>
      </c>
      <c r="O331" s="117">
        <v>4648.0961438766954</v>
      </c>
      <c r="P331" s="117">
        <v>3253.3171999999995</v>
      </c>
      <c r="Q331" s="117">
        <v>8058.2172782399994</v>
      </c>
      <c r="R331" s="117">
        <v>25791.121181500002</v>
      </c>
      <c r="S331" s="117">
        <v>18375.9615242</v>
      </c>
      <c r="T331" s="117">
        <v>16135.412770129999</v>
      </c>
      <c r="U331" s="117">
        <v>17884.31992088</v>
      </c>
      <c r="V331" s="117">
        <v>28510.717087710003</v>
      </c>
      <c r="W331" s="117">
        <v>14575.74082735</v>
      </c>
      <c r="X331" s="151">
        <v>17920.053435620001</v>
      </c>
      <c r="Y331" s="151">
        <v>20093.264561569998</v>
      </c>
      <c r="Z331" s="151">
        <v>15237.03426767</v>
      </c>
      <c r="AA331" s="151">
        <v>14432.455578010002</v>
      </c>
      <c r="AB331" s="151">
        <v>17359.02533656</v>
      </c>
      <c r="AC331" s="184">
        <v>18933.913069890004</v>
      </c>
      <c r="AD331" s="26">
        <v>23765</v>
      </c>
      <c r="AE331" s="46" t="s">
        <v>80</v>
      </c>
    </row>
    <row r="332" spans="1:31" outlineLevel="1" x14ac:dyDescent="0.3">
      <c r="A332" s="46" t="s">
        <v>81</v>
      </c>
      <c r="B332" s="116">
        <v>727.81299999999999</v>
      </c>
      <c r="C332" s="117">
        <v>1196.4870000000001</v>
      </c>
      <c r="D332" s="117">
        <v>3030.4949999999999</v>
      </c>
      <c r="E332" s="117">
        <v>4780.5</v>
      </c>
      <c r="F332" s="117">
        <v>4833.9219999999996</v>
      </c>
      <c r="G332" s="117">
        <v>2907.2717279052731</v>
      </c>
      <c r="H332" s="117">
        <v>2004.6</v>
      </c>
      <c r="I332" s="117">
        <v>2347.3910000000001</v>
      </c>
      <c r="J332" s="117">
        <v>1898.7709999999997</v>
      </c>
      <c r="K332" s="117">
        <v>1248.566</v>
      </c>
      <c r="L332" s="117">
        <v>1350.6849999999997</v>
      </c>
      <c r="M332" s="117">
        <v>866.81800146484375</v>
      </c>
      <c r="N332" s="117">
        <v>1477.2243300781249</v>
      </c>
      <c r="O332" s="117">
        <v>1372.1140000000003</v>
      </c>
      <c r="P332" s="117">
        <v>3227.4641000000001</v>
      </c>
      <c r="Q332" s="117">
        <v>3375.71704125</v>
      </c>
      <c r="R332" s="117">
        <v>6113.4118846600013</v>
      </c>
      <c r="S332" s="117">
        <v>11779.83737028</v>
      </c>
      <c r="T332" s="117">
        <v>20897.229601839997</v>
      </c>
      <c r="U332" s="117">
        <v>11045.488898019999</v>
      </c>
      <c r="V332" s="117">
        <v>28061.604224499999</v>
      </c>
      <c r="W332" s="117">
        <v>25459.689075540002</v>
      </c>
      <c r="X332" s="151">
        <v>18304.845066350001</v>
      </c>
      <c r="Y332" s="151">
        <v>23701.107977400003</v>
      </c>
      <c r="Z332" s="151">
        <v>21414.827140869998</v>
      </c>
      <c r="AA332" s="151">
        <v>15908.834603830001</v>
      </c>
      <c r="AB332" s="151">
        <v>15140.995211609999</v>
      </c>
      <c r="AC332" s="184">
        <v>17021.742420109997</v>
      </c>
      <c r="AD332" s="26">
        <v>23766</v>
      </c>
      <c r="AE332" s="46" t="s">
        <v>81</v>
      </c>
    </row>
    <row r="333" spans="1:31" outlineLevel="1" x14ac:dyDescent="0.3">
      <c r="A333" s="37" t="s">
        <v>4</v>
      </c>
      <c r="B333" s="112">
        <v>-1351.0036881282138</v>
      </c>
      <c r="C333" s="113">
        <v>-2513.7466565826612</v>
      </c>
      <c r="D333" s="113">
        <v>-589.80717616469144</v>
      </c>
      <c r="E333" s="113">
        <v>-1419.7047989161479</v>
      </c>
      <c r="F333" s="113">
        <v>553.37133123747196</v>
      </c>
      <c r="G333" s="113">
        <v>1539.7232384279039</v>
      </c>
      <c r="H333" s="113">
        <v>-26.195473864200778</v>
      </c>
      <c r="I333" s="113">
        <v>-493.14142940480951</v>
      </c>
      <c r="J333" s="113">
        <v>-1561.0664477733085</v>
      </c>
      <c r="K333" s="113">
        <v>-2616.3671383451756</v>
      </c>
      <c r="L333" s="113">
        <v>-1637.2641059811256</v>
      </c>
      <c r="M333" s="113">
        <v>-245.96456845619008</v>
      </c>
      <c r="N333" s="113">
        <v>-617.79911955812599</v>
      </c>
      <c r="O333" s="113">
        <v>402.98444843877598</v>
      </c>
      <c r="P333" s="113">
        <v>-771.78080000000011</v>
      </c>
      <c r="Q333" s="113">
        <v>3990.3207091499999</v>
      </c>
      <c r="R333" s="113">
        <v>-3892.7646923400007</v>
      </c>
      <c r="S333" s="113">
        <v>4594.6369020700004</v>
      </c>
      <c r="T333" s="113">
        <v>3597.6390148099999</v>
      </c>
      <c r="U333" s="113">
        <v>3224.5252142800005</v>
      </c>
      <c r="V333" s="113">
        <v>910.66093875000001</v>
      </c>
      <c r="W333" s="113">
        <v>995.97857782000005</v>
      </c>
      <c r="X333" s="149">
        <v>944.05483590999984</v>
      </c>
      <c r="Y333" s="149">
        <v>312.36776986000001</v>
      </c>
      <c r="Z333" s="149">
        <v>-430.3059998</v>
      </c>
      <c r="AA333" s="149">
        <v>-1105.7847508199998</v>
      </c>
      <c r="AB333" s="149">
        <v>1567.6052607999998</v>
      </c>
      <c r="AC333" s="182">
        <v>914.57893617000002</v>
      </c>
      <c r="AD333" s="26">
        <v>23767</v>
      </c>
      <c r="AE333" s="37" t="s">
        <v>4</v>
      </c>
    </row>
    <row r="334" spans="1:31" outlineLevel="1" x14ac:dyDescent="0.3">
      <c r="A334" s="46" t="s">
        <v>80</v>
      </c>
      <c r="B334" s="116">
        <v>1409.1663118717861</v>
      </c>
      <c r="C334" s="117">
        <v>2243.0993434173388</v>
      </c>
      <c r="D334" s="117">
        <v>2043.9218238353087</v>
      </c>
      <c r="E334" s="117">
        <v>1207.9622010838523</v>
      </c>
      <c r="F334" s="117">
        <v>3305.6893312374718</v>
      </c>
      <c r="G334" s="117">
        <v>3742.2412541444573</v>
      </c>
      <c r="H334" s="117">
        <v>2836.0745261357988</v>
      </c>
      <c r="I334" s="117">
        <v>3060.4813870014405</v>
      </c>
      <c r="J334" s="117">
        <v>2984.3775522266924</v>
      </c>
      <c r="K334" s="117">
        <v>2087.8985354829497</v>
      </c>
      <c r="L334" s="117">
        <v>1405.1408940188746</v>
      </c>
      <c r="M334" s="117">
        <v>3908.6394281258413</v>
      </c>
      <c r="N334" s="117">
        <v>1289.3498804418739</v>
      </c>
      <c r="O334" s="117">
        <v>2292.9084484387758</v>
      </c>
      <c r="P334" s="117">
        <v>2140.4664999999995</v>
      </c>
      <c r="Q334" s="117">
        <v>5804.9203111100005</v>
      </c>
      <c r="R334" s="117">
        <v>2846.9504843499999</v>
      </c>
      <c r="S334" s="117">
        <v>5753.3988330000002</v>
      </c>
      <c r="T334" s="117">
        <v>6928.0743167100009</v>
      </c>
      <c r="U334" s="117">
        <v>4240.9836722000009</v>
      </c>
      <c r="V334" s="117">
        <v>2189.9136285</v>
      </c>
      <c r="W334" s="117">
        <v>2425.8397866700002</v>
      </c>
      <c r="X334" s="151">
        <v>2565.3458831499993</v>
      </c>
      <c r="Y334" s="151">
        <v>2160.8625618199999</v>
      </c>
      <c r="Z334" s="151">
        <v>1992.63396958</v>
      </c>
      <c r="AA334" s="151">
        <v>1422.6373894799999</v>
      </c>
      <c r="AB334" s="151">
        <v>4023.9931235399999</v>
      </c>
      <c r="AC334" s="184">
        <v>3206.2446672300007</v>
      </c>
      <c r="AD334" s="26">
        <v>23768</v>
      </c>
      <c r="AE334" s="46" t="s">
        <v>80</v>
      </c>
    </row>
    <row r="335" spans="1:31" outlineLevel="1" x14ac:dyDescent="0.3">
      <c r="A335" s="46" t="s">
        <v>81</v>
      </c>
      <c r="B335" s="116">
        <v>2760.17</v>
      </c>
      <c r="C335" s="117">
        <v>4756.8459999999995</v>
      </c>
      <c r="D335" s="117">
        <v>2633.7290000000003</v>
      </c>
      <c r="E335" s="117">
        <v>2627.6669999999999</v>
      </c>
      <c r="F335" s="117">
        <v>2752.3180000000002</v>
      </c>
      <c r="G335" s="117">
        <v>2202.5180157165532</v>
      </c>
      <c r="H335" s="117">
        <v>2862.2700000000004</v>
      </c>
      <c r="I335" s="117">
        <v>3553.62281640625</v>
      </c>
      <c r="J335" s="117">
        <v>4545.4439999999995</v>
      </c>
      <c r="K335" s="117">
        <v>4704.2656738281248</v>
      </c>
      <c r="L335" s="117">
        <v>3042.4050000000002</v>
      </c>
      <c r="M335" s="117">
        <v>4154.603996582031</v>
      </c>
      <c r="N335" s="117">
        <v>1907.1489999999999</v>
      </c>
      <c r="O335" s="117">
        <v>1889.9239999999998</v>
      </c>
      <c r="P335" s="117">
        <v>2912.2473</v>
      </c>
      <c r="Q335" s="117">
        <v>1814.5996019599997</v>
      </c>
      <c r="R335" s="117">
        <v>6739.7151766899997</v>
      </c>
      <c r="S335" s="117">
        <v>1158.7619309300001</v>
      </c>
      <c r="T335" s="117">
        <v>3330.4353018999996</v>
      </c>
      <c r="U335" s="117">
        <v>1016.4584579199999</v>
      </c>
      <c r="V335" s="117">
        <v>1279.2526897500002</v>
      </c>
      <c r="W335" s="117">
        <v>1429.8612088499999</v>
      </c>
      <c r="X335" s="151">
        <v>1621.2910472399999</v>
      </c>
      <c r="Y335" s="151">
        <v>1848.4947919600004</v>
      </c>
      <c r="Z335" s="151">
        <v>2422.9399693799996</v>
      </c>
      <c r="AA335" s="151">
        <v>2528.4221403000001</v>
      </c>
      <c r="AB335" s="151">
        <v>2456.3878627400004</v>
      </c>
      <c r="AC335" s="184">
        <v>2291.6657310600003</v>
      </c>
      <c r="AD335" s="26">
        <v>23769</v>
      </c>
      <c r="AE335" s="46" t="s">
        <v>81</v>
      </c>
    </row>
    <row r="336" spans="1:31" outlineLevel="1" x14ac:dyDescent="0.3">
      <c r="A336" s="37" t="s">
        <v>37</v>
      </c>
      <c r="B336" s="112">
        <v>73.702992054125005</v>
      </c>
      <c r="C336" s="113">
        <v>-1230.6504364455641</v>
      </c>
      <c r="D336" s="113">
        <v>7309.6968784538558</v>
      </c>
      <c r="E336" s="113">
        <v>6344.5457139593509</v>
      </c>
      <c r="F336" s="113">
        <v>-1042.7608057835296</v>
      </c>
      <c r="G336" s="113">
        <v>-714.83920186642808</v>
      </c>
      <c r="H336" s="113">
        <v>522.46512213380265</v>
      </c>
      <c r="I336" s="113">
        <v>-3822.6474033993986</v>
      </c>
      <c r="J336" s="113">
        <v>-2962.7296517630375</v>
      </c>
      <c r="K336" s="113">
        <v>-3091.9701429525585</v>
      </c>
      <c r="L336" s="113">
        <v>-1178.724356778001</v>
      </c>
      <c r="M336" s="113">
        <v>9015.5484046794809</v>
      </c>
      <c r="N336" s="113">
        <v>-2725.7180852605816</v>
      </c>
      <c r="O336" s="113">
        <v>9641.8150802591299</v>
      </c>
      <c r="P336" s="113">
        <v>7921.4042000000009</v>
      </c>
      <c r="Q336" s="113">
        <v>10338.882537220001</v>
      </c>
      <c r="R336" s="113">
        <v>13644.906573759999</v>
      </c>
      <c r="S336" s="113">
        <v>1161.1799090699999</v>
      </c>
      <c r="T336" s="113">
        <v>4492.8859701699994</v>
      </c>
      <c r="U336" s="113">
        <v>6298.9767104999983</v>
      </c>
      <c r="V336" s="113">
        <v>3204.5599455799997</v>
      </c>
      <c r="W336" s="113">
        <v>-1993.67168167</v>
      </c>
      <c r="X336" s="149">
        <v>-5768.5287006500012</v>
      </c>
      <c r="Y336" s="149">
        <v>-6222.2616674699984</v>
      </c>
      <c r="Z336" s="149">
        <v>-4408.6305405500016</v>
      </c>
      <c r="AA336" s="149">
        <v>-4671.3335783000011</v>
      </c>
      <c r="AB336" s="149">
        <v>4802.0995224599992</v>
      </c>
      <c r="AC336" s="182">
        <v>2926.9742691500014</v>
      </c>
      <c r="AD336" s="26">
        <v>23770</v>
      </c>
      <c r="AE336" s="37" t="s">
        <v>37</v>
      </c>
    </row>
    <row r="337" spans="1:31" outlineLevel="1" x14ac:dyDescent="0.3">
      <c r="A337" s="46" t="s">
        <v>80</v>
      </c>
      <c r="B337" s="116">
        <v>2899.5119920541251</v>
      </c>
      <c r="C337" s="117">
        <v>2319.2215635544358</v>
      </c>
      <c r="D337" s="117">
        <v>11068.003878453856</v>
      </c>
      <c r="E337" s="117">
        <v>16501.595213959354</v>
      </c>
      <c r="F337" s="117">
        <v>10879.379349123697</v>
      </c>
      <c r="G337" s="117">
        <v>7364.9580885998821</v>
      </c>
      <c r="H337" s="117">
        <v>8986.2709619622929</v>
      </c>
      <c r="I337" s="117">
        <v>6712.3165944643715</v>
      </c>
      <c r="J337" s="117">
        <v>5424.2940548775878</v>
      </c>
      <c r="K337" s="117">
        <v>4102.553477213457</v>
      </c>
      <c r="L337" s="117">
        <v>4695.2795829802999</v>
      </c>
      <c r="M337" s="117">
        <v>20738.832338103461</v>
      </c>
      <c r="N337" s="117">
        <v>9901.8756095094686</v>
      </c>
      <c r="O337" s="117">
        <v>14632.415059953495</v>
      </c>
      <c r="P337" s="117">
        <v>15088.386600000002</v>
      </c>
      <c r="Q337" s="117">
        <v>21007.556320900003</v>
      </c>
      <c r="R337" s="117">
        <v>26403.326621849999</v>
      </c>
      <c r="S337" s="117">
        <v>14904.344094520002</v>
      </c>
      <c r="T337" s="117">
        <v>23453.321635570002</v>
      </c>
      <c r="U337" s="117">
        <v>29030.35982225</v>
      </c>
      <c r="V337" s="117">
        <v>31709.10692437</v>
      </c>
      <c r="W337" s="117">
        <v>27642.776168339999</v>
      </c>
      <c r="X337" s="151">
        <v>23417.914931200001</v>
      </c>
      <c r="Y337" s="151">
        <v>27785.445457949998</v>
      </c>
      <c r="Z337" s="151">
        <v>28162.599905329997</v>
      </c>
      <c r="AA337" s="151">
        <v>21408.944314839999</v>
      </c>
      <c r="AB337" s="151">
        <v>31569.076497170005</v>
      </c>
      <c r="AC337" s="184">
        <v>35241.610180830001</v>
      </c>
      <c r="AD337" s="26">
        <v>23771</v>
      </c>
      <c r="AE337" s="46" t="s">
        <v>80</v>
      </c>
    </row>
    <row r="338" spans="1:31" outlineLevel="1" x14ac:dyDescent="0.3">
      <c r="A338" s="46" t="s">
        <v>81</v>
      </c>
      <c r="B338" s="116">
        <v>2825.8089999999997</v>
      </c>
      <c r="C338" s="117">
        <v>3549.8720000000008</v>
      </c>
      <c r="D338" s="117">
        <v>3758.3069999999998</v>
      </c>
      <c r="E338" s="117">
        <v>10157.049499999999</v>
      </c>
      <c r="F338" s="117">
        <v>11922.140154907225</v>
      </c>
      <c r="G338" s="117">
        <v>8079.7972904663084</v>
      </c>
      <c r="H338" s="117">
        <v>8463.805839828492</v>
      </c>
      <c r="I338" s="117">
        <v>10534.96399786377</v>
      </c>
      <c r="J338" s="117">
        <v>8387.0237066406262</v>
      </c>
      <c r="K338" s="117">
        <v>7194.5236201660155</v>
      </c>
      <c r="L338" s="117">
        <v>5874.0039397583005</v>
      </c>
      <c r="M338" s="117">
        <v>11723.283933423983</v>
      </c>
      <c r="N338" s="117">
        <v>12627.593694770047</v>
      </c>
      <c r="O338" s="117">
        <v>4990.599979694367</v>
      </c>
      <c r="P338" s="117">
        <v>7166.9824000000008</v>
      </c>
      <c r="Q338" s="117">
        <v>10668.67378368</v>
      </c>
      <c r="R338" s="117">
        <v>12758.42004809</v>
      </c>
      <c r="S338" s="117">
        <v>13743.164185450003</v>
      </c>
      <c r="T338" s="117">
        <v>18960.435665400004</v>
      </c>
      <c r="U338" s="117">
        <v>22731.383111750005</v>
      </c>
      <c r="V338" s="117">
        <v>28504.54697879</v>
      </c>
      <c r="W338" s="117">
        <v>29636.447850009998</v>
      </c>
      <c r="X338" s="151">
        <v>29186.443631850001</v>
      </c>
      <c r="Y338" s="151">
        <v>34007.707125420005</v>
      </c>
      <c r="Z338" s="151">
        <v>32571.230445880003</v>
      </c>
      <c r="AA338" s="151">
        <v>26080.277893140003</v>
      </c>
      <c r="AB338" s="151">
        <v>26766.976974710004</v>
      </c>
      <c r="AC338" s="184">
        <v>32314.635911680005</v>
      </c>
      <c r="AD338" s="26">
        <v>23772</v>
      </c>
      <c r="AE338" s="46" t="s">
        <v>81</v>
      </c>
    </row>
    <row r="339" spans="1:31" outlineLevel="1" x14ac:dyDescent="0.3">
      <c r="A339" s="40" t="s">
        <v>0</v>
      </c>
      <c r="B339" s="118"/>
      <c r="C339" s="119"/>
      <c r="D339" s="119"/>
      <c r="E339" s="119"/>
      <c r="F339" s="119"/>
      <c r="G339" s="119"/>
      <c r="H339" s="119"/>
      <c r="I339" s="119"/>
      <c r="J339" s="119"/>
      <c r="K339" s="119"/>
      <c r="L339" s="119"/>
      <c r="M339" s="119"/>
      <c r="N339" s="119"/>
      <c r="O339" s="119"/>
      <c r="P339" s="119"/>
      <c r="Q339" s="119"/>
      <c r="R339" s="119"/>
      <c r="S339" s="119"/>
      <c r="T339" s="119"/>
      <c r="U339" s="119"/>
      <c r="V339" s="119"/>
      <c r="W339" s="119"/>
      <c r="X339" s="152"/>
      <c r="Y339" s="152"/>
      <c r="Z339" s="152"/>
      <c r="AA339" s="152"/>
      <c r="AB339" s="152"/>
      <c r="AC339" s="185"/>
      <c r="AD339" s="27"/>
      <c r="AE339" s="40" t="s">
        <v>0</v>
      </c>
    </row>
    <row r="340" spans="1:31" outlineLevel="1" x14ac:dyDescent="0.3">
      <c r="A340" s="36" t="s">
        <v>27</v>
      </c>
      <c r="B340" s="102">
        <v>0</v>
      </c>
      <c r="C340" s="103">
        <v>0</v>
      </c>
      <c r="D340" s="103">
        <v>0</v>
      </c>
      <c r="E340" s="103">
        <v>0</v>
      </c>
      <c r="F340" s="103">
        <v>0</v>
      </c>
      <c r="G340" s="103">
        <v>0</v>
      </c>
      <c r="H340" s="103">
        <v>0</v>
      </c>
      <c r="I340" s="103">
        <v>0</v>
      </c>
      <c r="J340" s="103">
        <v>0</v>
      </c>
      <c r="K340" s="103">
        <v>0</v>
      </c>
      <c r="L340" s="103">
        <v>0</v>
      </c>
      <c r="M340" s="103">
        <v>0</v>
      </c>
      <c r="N340" s="103">
        <v>0</v>
      </c>
      <c r="O340" s="103">
        <v>0</v>
      </c>
      <c r="P340" s="103">
        <v>0</v>
      </c>
      <c r="Q340" s="103">
        <v>0</v>
      </c>
      <c r="R340" s="103">
        <v>0</v>
      </c>
      <c r="S340" s="103">
        <v>0</v>
      </c>
      <c r="T340" s="103">
        <v>0</v>
      </c>
      <c r="U340" s="103">
        <v>-39.769959270000001</v>
      </c>
      <c r="V340" s="103">
        <v>-63.693492140000004</v>
      </c>
      <c r="W340" s="103">
        <v>-72.979016699999988</v>
      </c>
      <c r="X340" s="144">
        <v>-139.67184280999999</v>
      </c>
      <c r="Y340" s="144">
        <v>-119.57988097</v>
      </c>
      <c r="Z340" s="144">
        <v>-104.82134743</v>
      </c>
      <c r="AA340" s="144">
        <v>-56.278680890000004</v>
      </c>
      <c r="AB340" s="144">
        <v>-19.665433279999991</v>
      </c>
      <c r="AC340" s="177">
        <v>3.4166037800000026</v>
      </c>
      <c r="AD340" s="26">
        <v>23781</v>
      </c>
      <c r="AE340" s="36" t="s">
        <v>27</v>
      </c>
    </row>
    <row r="341" spans="1:31" outlineLevel="1" x14ac:dyDescent="0.3">
      <c r="A341" s="36" t="s">
        <v>93</v>
      </c>
      <c r="B341" s="112">
        <v>0</v>
      </c>
      <c r="C341" s="113">
        <v>0</v>
      </c>
      <c r="D341" s="113">
        <v>0</v>
      </c>
      <c r="E341" s="113">
        <v>0</v>
      </c>
      <c r="F341" s="113">
        <v>0</v>
      </c>
      <c r="G341" s="113">
        <v>0</v>
      </c>
      <c r="H341" s="113">
        <v>0</v>
      </c>
      <c r="I341" s="113">
        <v>0</v>
      </c>
      <c r="J341" s="113">
        <v>0</v>
      </c>
      <c r="K341" s="113">
        <v>0</v>
      </c>
      <c r="L341" s="113">
        <v>0</v>
      </c>
      <c r="M341" s="113">
        <v>0</v>
      </c>
      <c r="N341" s="113">
        <v>0</v>
      </c>
      <c r="O341" s="113">
        <v>0</v>
      </c>
      <c r="P341" s="113">
        <v>0</v>
      </c>
      <c r="Q341" s="113">
        <v>0</v>
      </c>
      <c r="R341" s="113">
        <v>0</v>
      </c>
      <c r="S341" s="113">
        <v>0</v>
      </c>
      <c r="T341" s="113">
        <v>0</v>
      </c>
      <c r="U341" s="113">
        <v>-41.291824229999996</v>
      </c>
      <c r="V341" s="113">
        <v>-40.42016675</v>
      </c>
      <c r="W341" s="113">
        <v>-42.006068370000008</v>
      </c>
      <c r="X341" s="149">
        <v>-89.693092249999992</v>
      </c>
      <c r="Y341" s="149">
        <v>-96.732371629999989</v>
      </c>
      <c r="Z341" s="149">
        <v>-84.045878169999995</v>
      </c>
      <c r="AA341" s="149">
        <v>-82.39511585000001</v>
      </c>
      <c r="AB341" s="149">
        <v>-88.384318189999988</v>
      </c>
      <c r="AC341" s="182">
        <v>-86.968794340000017</v>
      </c>
      <c r="AD341" s="26">
        <v>23782</v>
      </c>
      <c r="AE341" s="36" t="s">
        <v>93</v>
      </c>
    </row>
    <row r="342" spans="1:31" outlineLevel="1" x14ac:dyDescent="0.3">
      <c r="A342" s="36" t="s">
        <v>94</v>
      </c>
      <c r="B342" s="112">
        <v>0</v>
      </c>
      <c r="C342" s="113">
        <v>0</v>
      </c>
      <c r="D342" s="113">
        <v>0</v>
      </c>
      <c r="E342" s="113">
        <v>0</v>
      </c>
      <c r="F342" s="113">
        <v>0</v>
      </c>
      <c r="G342" s="113">
        <v>0</v>
      </c>
      <c r="H342" s="113">
        <v>0</v>
      </c>
      <c r="I342" s="113">
        <v>0</v>
      </c>
      <c r="J342" s="113">
        <v>0</v>
      </c>
      <c r="K342" s="113">
        <v>0</v>
      </c>
      <c r="L342" s="113">
        <v>0</v>
      </c>
      <c r="M342" s="113">
        <v>0</v>
      </c>
      <c r="N342" s="113">
        <v>0</v>
      </c>
      <c r="O342" s="113">
        <v>0</v>
      </c>
      <c r="P342" s="113">
        <v>0</v>
      </c>
      <c r="Q342" s="113">
        <v>0</v>
      </c>
      <c r="R342" s="113">
        <v>0</v>
      </c>
      <c r="S342" s="113">
        <v>0</v>
      </c>
      <c r="T342" s="113">
        <v>0</v>
      </c>
      <c r="U342" s="113">
        <v>-1.5218649600000012</v>
      </c>
      <c r="V342" s="113">
        <v>23.273325390000004</v>
      </c>
      <c r="W342" s="113">
        <v>30.972948329999994</v>
      </c>
      <c r="X342" s="149">
        <v>49.978750559999995</v>
      </c>
      <c r="Y342" s="149">
        <v>22.847509339999995</v>
      </c>
      <c r="Z342" s="149">
        <v>20.775469260000001</v>
      </c>
      <c r="AA342" s="149">
        <v>-26.116434959999999</v>
      </c>
      <c r="AB342" s="149">
        <v>-68.71888491</v>
      </c>
      <c r="AC342" s="182">
        <v>-90.385398119999991</v>
      </c>
      <c r="AD342" s="26">
        <v>23783</v>
      </c>
      <c r="AE342" s="36" t="s">
        <v>94</v>
      </c>
    </row>
    <row r="343" spans="1:31" outlineLevel="1" x14ac:dyDescent="0.3">
      <c r="A343" s="40" t="s">
        <v>0</v>
      </c>
      <c r="B343" s="100"/>
      <c r="C343" s="101"/>
      <c r="D343" s="101"/>
      <c r="E343" s="101"/>
      <c r="F343" s="101"/>
      <c r="G343" s="101"/>
      <c r="H343" s="101"/>
      <c r="I343" s="101"/>
      <c r="J343" s="101"/>
      <c r="K343" s="101"/>
      <c r="L343" s="101"/>
      <c r="M343" s="101"/>
      <c r="N343" s="101"/>
      <c r="O343" s="101"/>
      <c r="P343" s="101"/>
      <c r="Q343" s="101"/>
      <c r="R343" s="101"/>
      <c r="S343" s="101"/>
      <c r="T343" s="101"/>
      <c r="U343" s="101"/>
      <c r="V343" s="101"/>
      <c r="W343" s="101"/>
      <c r="X343" s="143"/>
      <c r="Y343" s="143"/>
      <c r="Z343" s="143"/>
      <c r="AA343" s="143"/>
      <c r="AB343" s="143"/>
      <c r="AC343" s="176"/>
      <c r="AD343" s="27"/>
      <c r="AE343" s="40" t="s">
        <v>0</v>
      </c>
    </row>
    <row r="344" spans="1:31" outlineLevel="1" x14ac:dyDescent="0.3">
      <c r="A344" s="36" t="s">
        <v>38</v>
      </c>
      <c r="B344" s="102">
        <v>-8118.2150000000001</v>
      </c>
      <c r="C344" s="103">
        <v>-12337.021039999998</v>
      </c>
      <c r="D344" s="103">
        <v>-1045.3457834000001</v>
      </c>
      <c r="E344" s="103">
        <v>-2740.0748770820469</v>
      </c>
      <c r="F344" s="103">
        <v>7283.5948315830392</v>
      </c>
      <c r="G344" s="103">
        <v>6409.045371941078</v>
      </c>
      <c r="H344" s="103">
        <v>-4232.8045033190565</v>
      </c>
      <c r="I344" s="103">
        <v>-1740.6423740200003</v>
      </c>
      <c r="J344" s="103">
        <v>-235.84373877221174</v>
      </c>
      <c r="K344" s="103">
        <v>-1181.3600241472918</v>
      </c>
      <c r="L344" s="103">
        <v>-3947.9253760536649</v>
      </c>
      <c r="M344" s="103">
        <v>-13171.585023316451</v>
      </c>
      <c r="N344" s="103">
        <v>-17371.369123207438</v>
      </c>
      <c r="O344" s="103">
        <v>-4467.0152421803041</v>
      </c>
      <c r="P344" s="103">
        <v>21665.226300000002</v>
      </c>
      <c r="Q344" s="103">
        <v>25984.338691740006</v>
      </c>
      <c r="R344" s="103">
        <v>-4117.7238797650007</v>
      </c>
      <c r="S344" s="103">
        <v>-10780.39717289</v>
      </c>
      <c r="T344" s="103">
        <v>-6642.050617779998</v>
      </c>
      <c r="U344" s="103">
        <v>8171.7812862850005</v>
      </c>
      <c r="V344" s="103">
        <v>-12816.759682295</v>
      </c>
      <c r="W344" s="103">
        <v>-900.71731530000056</v>
      </c>
      <c r="X344" s="144">
        <v>-3836.8571383899989</v>
      </c>
      <c r="Y344" s="144">
        <v>1354.9790449549982</v>
      </c>
      <c r="Z344" s="144">
        <v>-4093.0915479049991</v>
      </c>
      <c r="AA344" s="144">
        <v>2546.2631189550007</v>
      </c>
      <c r="AB344" s="144">
        <v>2183.9880184900007</v>
      </c>
      <c r="AC344" s="177">
        <v>-1497.7536846900016</v>
      </c>
      <c r="AD344" s="26">
        <v>23784</v>
      </c>
      <c r="AE344" s="36" t="s">
        <v>38</v>
      </c>
    </row>
    <row r="345" spans="1:31" outlineLevel="1" x14ac:dyDescent="0.3">
      <c r="A345" s="36" t="s">
        <v>93</v>
      </c>
      <c r="B345" s="112">
        <v>0</v>
      </c>
      <c r="C345" s="113">
        <v>0</v>
      </c>
      <c r="D345" s="113">
        <v>0</v>
      </c>
      <c r="E345" s="113">
        <v>0</v>
      </c>
      <c r="F345" s="113">
        <v>0</v>
      </c>
      <c r="G345" s="113">
        <v>0</v>
      </c>
      <c r="H345" s="113">
        <v>0</v>
      </c>
      <c r="I345" s="113">
        <v>0</v>
      </c>
      <c r="J345" s="113">
        <v>0</v>
      </c>
      <c r="K345" s="113">
        <v>0</v>
      </c>
      <c r="L345" s="113">
        <v>0</v>
      </c>
      <c r="M345" s="113">
        <v>0</v>
      </c>
      <c r="N345" s="113">
        <v>0</v>
      </c>
      <c r="O345" s="113">
        <v>0</v>
      </c>
      <c r="P345" s="113">
        <v>25102.918699999998</v>
      </c>
      <c r="Q345" s="113">
        <v>18133.47704532</v>
      </c>
      <c r="R345" s="113">
        <v>6972.8929043449989</v>
      </c>
      <c r="S345" s="113">
        <v>-6670.6474063400028</v>
      </c>
      <c r="T345" s="113">
        <v>-137.82301383000083</v>
      </c>
      <c r="U345" s="113">
        <v>10962.012537015004</v>
      </c>
      <c r="V345" s="113">
        <v>-13614.798758175</v>
      </c>
      <c r="W345" s="113">
        <v>-3637.57778874</v>
      </c>
      <c r="X345" s="149">
        <v>1.1775196599996889</v>
      </c>
      <c r="Y345" s="149">
        <v>7180.2796082550003</v>
      </c>
      <c r="Z345" s="149">
        <v>-3321.6894145249994</v>
      </c>
      <c r="AA345" s="149">
        <v>-1384.0987429449992</v>
      </c>
      <c r="AB345" s="149">
        <v>10896.164618840001</v>
      </c>
      <c r="AC345" s="182">
        <v>27510.603844599998</v>
      </c>
      <c r="AD345" s="26">
        <v>23785</v>
      </c>
      <c r="AE345" s="36" t="s">
        <v>93</v>
      </c>
    </row>
    <row r="346" spans="1:31" outlineLevel="1" x14ac:dyDescent="0.3">
      <c r="A346" s="41" t="s">
        <v>0</v>
      </c>
      <c r="B346" s="98"/>
      <c r="C346" s="99"/>
      <c r="D346" s="99"/>
      <c r="E346" s="99"/>
      <c r="F346" s="99"/>
      <c r="G346" s="99"/>
      <c r="H346" s="99"/>
      <c r="I346" s="99"/>
      <c r="J346" s="99"/>
      <c r="K346" s="99"/>
      <c r="L346" s="99"/>
      <c r="M346" s="99"/>
      <c r="N346" s="99"/>
      <c r="O346" s="99"/>
      <c r="P346" s="99"/>
      <c r="Q346" s="99"/>
      <c r="R346" s="99"/>
      <c r="S346" s="99"/>
      <c r="T346" s="99"/>
      <c r="U346" s="99"/>
      <c r="V346" s="99"/>
      <c r="W346" s="99"/>
      <c r="X346" s="142"/>
      <c r="Y346" s="142"/>
      <c r="Z346" s="142"/>
      <c r="AA346" s="142"/>
      <c r="AB346" s="142"/>
      <c r="AC346" s="175"/>
      <c r="AD346" s="27"/>
      <c r="AE346" s="41" t="s">
        <v>0</v>
      </c>
    </row>
    <row r="347" spans="1:31" outlineLevel="1" x14ac:dyDescent="0.3">
      <c r="A347" s="36" t="s">
        <v>94</v>
      </c>
      <c r="B347" s="102">
        <v>8118.2150000000001</v>
      </c>
      <c r="C347" s="103">
        <v>12337.021039999998</v>
      </c>
      <c r="D347" s="103">
        <v>1045.3457834000001</v>
      </c>
      <c r="E347" s="103">
        <v>2740.0748770820469</v>
      </c>
      <c r="F347" s="103">
        <v>-7283.5948315830392</v>
      </c>
      <c r="G347" s="103">
        <v>-6409.045371941078</v>
      </c>
      <c r="H347" s="103">
        <v>4232.8045033190565</v>
      </c>
      <c r="I347" s="103">
        <v>1740.6423740200003</v>
      </c>
      <c r="J347" s="103">
        <v>235.84373877221174</v>
      </c>
      <c r="K347" s="103">
        <v>1181.3600241472918</v>
      </c>
      <c r="L347" s="103">
        <v>3947.9253760536649</v>
      </c>
      <c r="M347" s="103">
        <v>13171.585023316451</v>
      </c>
      <c r="N347" s="103">
        <v>17371.369123207438</v>
      </c>
      <c r="O347" s="103">
        <v>4467.0152421803041</v>
      </c>
      <c r="P347" s="103">
        <v>3437.692399999999</v>
      </c>
      <c r="Q347" s="103">
        <v>-7850.8616464200004</v>
      </c>
      <c r="R347" s="103">
        <v>11090.61678411</v>
      </c>
      <c r="S347" s="103">
        <v>4109.7497665500005</v>
      </c>
      <c r="T347" s="103">
        <v>6504.2276039499993</v>
      </c>
      <c r="U347" s="103">
        <v>2790.2312507299998</v>
      </c>
      <c r="V347" s="103">
        <v>-798.03907587999925</v>
      </c>
      <c r="W347" s="103">
        <v>-2736.8604734399996</v>
      </c>
      <c r="X347" s="144">
        <v>3838.0346580500009</v>
      </c>
      <c r="Y347" s="144">
        <v>5825.3005632999993</v>
      </c>
      <c r="Z347" s="144">
        <v>771.40213338000012</v>
      </c>
      <c r="AA347" s="144">
        <v>-3930.3618619000017</v>
      </c>
      <c r="AB347" s="144">
        <v>8712.1766003500015</v>
      </c>
      <c r="AC347" s="177">
        <v>29008.357529289999</v>
      </c>
      <c r="AD347" s="26">
        <v>23786</v>
      </c>
      <c r="AE347" s="36" t="s">
        <v>94</v>
      </c>
    </row>
    <row r="348" spans="1:31" outlineLevel="1" x14ac:dyDescent="0.3">
      <c r="A348" s="35" t="s">
        <v>80</v>
      </c>
      <c r="B348" s="100">
        <v>0</v>
      </c>
      <c r="C348" s="101">
        <v>0</v>
      </c>
      <c r="D348" s="101">
        <v>0</v>
      </c>
      <c r="E348" s="101">
        <v>0</v>
      </c>
      <c r="F348" s="101">
        <v>0</v>
      </c>
      <c r="G348" s="101">
        <v>0</v>
      </c>
      <c r="H348" s="101">
        <v>0</v>
      </c>
      <c r="I348" s="101">
        <v>0</v>
      </c>
      <c r="J348" s="101">
        <v>0</v>
      </c>
      <c r="K348" s="101">
        <v>0</v>
      </c>
      <c r="L348" s="101">
        <v>0</v>
      </c>
      <c r="M348" s="101">
        <v>0</v>
      </c>
      <c r="N348" s="101">
        <v>0</v>
      </c>
      <c r="O348" s="101">
        <v>0</v>
      </c>
      <c r="P348" s="101">
        <v>0</v>
      </c>
      <c r="Q348" s="101">
        <v>0</v>
      </c>
      <c r="R348" s="101">
        <v>0</v>
      </c>
      <c r="S348" s="101">
        <v>0</v>
      </c>
      <c r="T348" s="101">
        <v>0</v>
      </c>
      <c r="U348" s="101">
        <v>0</v>
      </c>
      <c r="V348" s="101">
        <v>0</v>
      </c>
      <c r="W348" s="101">
        <v>0</v>
      </c>
      <c r="X348" s="143">
        <v>0</v>
      </c>
      <c r="Y348" s="143">
        <v>0</v>
      </c>
      <c r="Z348" s="143">
        <v>0</v>
      </c>
      <c r="AA348" s="143">
        <v>0</v>
      </c>
      <c r="AB348" s="143">
        <v>0</v>
      </c>
      <c r="AC348" s="176">
        <v>0</v>
      </c>
      <c r="AD348" s="26"/>
      <c r="AE348" s="35" t="s">
        <v>80</v>
      </c>
    </row>
    <row r="349" spans="1:31" outlineLevel="1" x14ac:dyDescent="0.3">
      <c r="A349" s="35" t="s">
        <v>81</v>
      </c>
      <c r="B349" s="100">
        <v>0</v>
      </c>
      <c r="C349" s="101">
        <v>0</v>
      </c>
      <c r="D349" s="101">
        <v>0</v>
      </c>
      <c r="E349" s="101">
        <v>0</v>
      </c>
      <c r="F349" s="101">
        <v>0</v>
      </c>
      <c r="G349" s="101">
        <v>0</v>
      </c>
      <c r="H349" s="101">
        <v>0</v>
      </c>
      <c r="I349" s="101">
        <v>0</v>
      </c>
      <c r="J349" s="101">
        <v>0</v>
      </c>
      <c r="K349" s="101">
        <v>0</v>
      </c>
      <c r="L349" s="101">
        <v>0</v>
      </c>
      <c r="M349" s="101">
        <v>0</v>
      </c>
      <c r="N349" s="101">
        <v>0</v>
      </c>
      <c r="O349" s="101">
        <v>0</v>
      </c>
      <c r="P349" s="101">
        <v>0</v>
      </c>
      <c r="Q349" s="101">
        <v>0</v>
      </c>
      <c r="R349" s="101">
        <v>0</v>
      </c>
      <c r="S349" s="101">
        <v>0</v>
      </c>
      <c r="T349" s="101">
        <v>0</v>
      </c>
      <c r="U349" s="101">
        <v>0</v>
      </c>
      <c r="V349" s="101">
        <v>0</v>
      </c>
      <c r="W349" s="101">
        <v>0</v>
      </c>
      <c r="X349" s="143">
        <v>0</v>
      </c>
      <c r="Y349" s="143">
        <v>0</v>
      </c>
      <c r="Z349" s="143">
        <v>0</v>
      </c>
      <c r="AA349" s="143">
        <v>0</v>
      </c>
      <c r="AB349" s="143">
        <v>0</v>
      </c>
      <c r="AC349" s="176">
        <v>0</v>
      </c>
      <c r="AD349" s="26"/>
      <c r="AE349" s="35" t="s">
        <v>81</v>
      </c>
    </row>
    <row r="350" spans="1:31" outlineLevel="1" x14ac:dyDescent="0.3">
      <c r="A350" s="41" t="s">
        <v>0</v>
      </c>
      <c r="B350" s="98"/>
      <c r="C350" s="99"/>
      <c r="D350" s="99"/>
      <c r="E350" s="99"/>
      <c r="F350" s="99"/>
      <c r="G350" s="99"/>
      <c r="H350" s="99"/>
      <c r="I350" s="99"/>
      <c r="J350" s="99"/>
      <c r="K350" s="99"/>
      <c r="L350" s="99"/>
      <c r="M350" s="99"/>
      <c r="N350" s="99"/>
      <c r="O350" s="99"/>
      <c r="P350" s="99"/>
      <c r="Q350" s="99"/>
      <c r="R350" s="99"/>
      <c r="S350" s="99"/>
      <c r="T350" s="99"/>
      <c r="U350" s="99"/>
      <c r="V350" s="99"/>
      <c r="W350" s="99"/>
      <c r="X350" s="142"/>
      <c r="Y350" s="142"/>
      <c r="Z350" s="142"/>
      <c r="AA350" s="142"/>
      <c r="AB350" s="142"/>
      <c r="AC350" s="175"/>
      <c r="AD350" s="27"/>
      <c r="AE350" s="41" t="s">
        <v>0</v>
      </c>
    </row>
    <row r="351" spans="1:31" outlineLevel="1" x14ac:dyDescent="0.3">
      <c r="A351" s="39" t="s">
        <v>97</v>
      </c>
      <c r="B351" s="116">
        <v>8214.1</v>
      </c>
      <c r="C351" s="117">
        <v>12575.527</v>
      </c>
      <c r="D351" s="117">
        <v>-5358.8860000000004</v>
      </c>
      <c r="E351" s="117">
        <v>-1567.0386420171692</v>
      </c>
      <c r="F351" s="117">
        <v>-2500.7536089533087</v>
      </c>
      <c r="G351" s="117">
        <v>-3421.5714219966194</v>
      </c>
      <c r="H351" s="117">
        <v>3752.6419999999998</v>
      </c>
      <c r="I351" s="117">
        <v>3110.5379999999996</v>
      </c>
      <c r="J351" s="117">
        <v>1195.2480129999999</v>
      </c>
      <c r="K351" s="117">
        <v>2567.8603780674225</v>
      </c>
      <c r="L351" s="117">
        <v>4888.9295902832891</v>
      </c>
      <c r="M351" s="117">
        <v>14012.624151907718</v>
      </c>
      <c r="N351" s="117">
        <v>17237.871747698664</v>
      </c>
      <c r="O351" s="117">
        <v>3971.0508797372004</v>
      </c>
      <c r="P351" s="117">
        <v>4482.1961999999985</v>
      </c>
      <c r="Q351" s="117">
        <v>-7529.0462688900006</v>
      </c>
      <c r="R351" s="117">
        <v>12121.56252541</v>
      </c>
      <c r="S351" s="117">
        <v>4467.2259674699999</v>
      </c>
      <c r="T351" s="117">
        <v>4809.854368629999</v>
      </c>
      <c r="U351" s="117">
        <v>1512.6486692300005</v>
      </c>
      <c r="V351" s="117">
        <v>-1588.3146257199996</v>
      </c>
      <c r="W351" s="117">
        <v>-3409.3399049999998</v>
      </c>
      <c r="X351" s="151">
        <v>3957.3358040899989</v>
      </c>
      <c r="Y351" s="151">
        <v>6928.3288125500003</v>
      </c>
      <c r="Z351" s="151">
        <v>1301.9111701600013</v>
      </c>
      <c r="AA351" s="151">
        <v>-2945.4497876299997</v>
      </c>
      <c r="AB351" s="151">
        <v>9064.3789673599986</v>
      </c>
      <c r="AC351" s="184">
        <v>28885.377542399994</v>
      </c>
      <c r="AD351" s="26">
        <v>23789</v>
      </c>
      <c r="AE351" s="39" t="s">
        <v>97</v>
      </c>
    </row>
    <row r="352" spans="1:31" outlineLevel="1" x14ac:dyDescent="0.3">
      <c r="A352" s="39" t="s">
        <v>90</v>
      </c>
      <c r="B352" s="116">
        <v>0</v>
      </c>
      <c r="C352" s="117">
        <v>0</v>
      </c>
      <c r="D352" s="117">
        <v>0</v>
      </c>
      <c r="E352" s="117">
        <v>0</v>
      </c>
      <c r="F352" s="117">
        <v>0</v>
      </c>
      <c r="G352" s="117">
        <v>0</v>
      </c>
      <c r="H352" s="117">
        <v>0</v>
      </c>
      <c r="I352" s="117">
        <v>0</v>
      </c>
      <c r="J352" s="117">
        <v>0</v>
      </c>
      <c r="K352" s="117">
        <v>0</v>
      </c>
      <c r="L352" s="117">
        <v>0</v>
      </c>
      <c r="M352" s="117">
        <v>0</v>
      </c>
      <c r="N352" s="117">
        <v>0</v>
      </c>
      <c r="O352" s="117">
        <v>0</v>
      </c>
      <c r="P352" s="117">
        <v>0</v>
      </c>
      <c r="Q352" s="117">
        <v>0</v>
      </c>
      <c r="R352" s="117">
        <v>0</v>
      </c>
      <c r="S352" s="117">
        <v>0</v>
      </c>
      <c r="T352" s="117">
        <v>0</v>
      </c>
      <c r="U352" s="117">
        <v>0</v>
      </c>
      <c r="V352" s="117">
        <v>0</v>
      </c>
      <c r="W352" s="117">
        <v>0</v>
      </c>
      <c r="X352" s="151">
        <v>0</v>
      </c>
      <c r="Y352" s="151">
        <v>0</v>
      </c>
      <c r="Z352" s="151">
        <v>0</v>
      </c>
      <c r="AA352" s="151">
        <v>0</v>
      </c>
      <c r="AB352" s="151">
        <v>0</v>
      </c>
      <c r="AC352" s="184">
        <v>0</v>
      </c>
      <c r="AD352" s="26"/>
      <c r="AE352" s="39" t="s">
        <v>90</v>
      </c>
    </row>
    <row r="353" spans="1:31" outlineLevel="1" x14ac:dyDescent="0.3">
      <c r="A353" s="39" t="s">
        <v>82</v>
      </c>
      <c r="B353" s="116">
        <v>0</v>
      </c>
      <c r="C353" s="117">
        <v>0</v>
      </c>
      <c r="D353" s="117">
        <v>0</v>
      </c>
      <c r="E353" s="117">
        <v>0</v>
      </c>
      <c r="F353" s="117">
        <v>0</v>
      </c>
      <c r="G353" s="117">
        <v>0</v>
      </c>
      <c r="H353" s="117">
        <v>0</v>
      </c>
      <c r="I353" s="117">
        <v>0</v>
      </c>
      <c r="J353" s="117">
        <v>0</v>
      </c>
      <c r="K353" s="117">
        <v>0</v>
      </c>
      <c r="L353" s="117">
        <v>0</v>
      </c>
      <c r="M353" s="117">
        <v>0</v>
      </c>
      <c r="N353" s="117">
        <v>0</v>
      </c>
      <c r="O353" s="117">
        <v>0</v>
      </c>
      <c r="P353" s="117">
        <v>0</v>
      </c>
      <c r="Q353" s="117">
        <v>0</v>
      </c>
      <c r="R353" s="117">
        <v>0</v>
      </c>
      <c r="S353" s="117">
        <v>0</v>
      </c>
      <c r="T353" s="117">
        <v>0</v>
      </c>
      <c r="U353" s="117">
        <v>0</v>
      </c>
      <c r="V353" s="117">
        <v>0</v>
      </c>
      <c r="W353" s="117">
        <v>0</v>
      </c>
      <c r="X353" s="151">
        <v>0</v>
      </c>
      <c r="Y353" s="151">
        <v>0</v>
      </c>
      <c r="Z353" s="151">
        <v>0</v>
      </c>
      <c r="AA353" s="151">
        <v>0</v>
      </c>
      <c r="AB353" s="151">
        <v>0</v>
      </c>
      <c r="AC353" s="184">
        <v>0</v>
      </c>
      <c r="AD353" s="26"/>
      <c r="AE353" s="39" t="s">
        <v>82</v>
      </c>
    </row>
    <row r="354" spans="1:31" outlineLevel="1" x14ac:dyDescent="0.3">
      <c r="A354" s="39" t="s">
        <v>98</v>
      </c>
      <c r="B354" s="116">
        <v>-95.885000000000005</v>
      </c>
      <c r="C354" s="117">
        <v>-238.50596000000002</v>
      </c>
      <c r="D354" s="117">
        <v>6404.2317833999987</v>
      </c>
      <c r="E354" s="117">
        <v>4307.1135190992154</v>
      </c>
      <c r="F354" s="117">
        <v>-4782.8412226297296</v>
      </c>
      <c r="G354" s="117">
        <v>-2987.473949944459</v>
      </c>
      <c r="H354" s="117">
        <v>480.16250331905718</v>
      </c>
      <c r="I354" s="117">
        <v>-1369.8956259800002</v>
      </c>
      <c r="J354" s="117">
        <v>-959.40427422778828</v>
      </c>
      <c r="K354" s="117">
        <v>-1386.5003539201311</v>
      </c>
      <c r="L354" s="117">
        <v>-941.00421422962381</v>
      </c>
      <c r="M354" s="117">
        <v>-841.0391285912649</v>
      </c>
      <c r="N354" s="117">
        <v>133.497375508772</v>
      </c>
      <c r="O354" s="117">
        <v>495.96436244310587</v>
      </c>
      <c r="P354" s="117">
        <v>-1044.5038</v>
      </c>
      <c r="Q354" s="117">
        <v>-321.81537753000003</v>
      </c>
      <c r="R354" s="117">
        <v>-1030.9457412999998</v>
      </c>
      <c r="S354" s="117">
        <v>-357.47620092</v>
      </c>
      <c r="T354" s="117">
        <v>1694.3732353200003</v>
      </c>
      <c r="U354" s="117">
        <v>1277.5825815000001</v>
      </c>
      <c r="V354" s="117">
        <v>790.27554983999994</v>
      </c>
      <c r="W354" s="117">
        <v>672.47943155999997</v>
      </c>
      <c r="X354" s="151">
        <v>-119.30114603999999</v>
      </c>
      <c r="Y354" s="151">
        <v>-1103.02824925</v>
      </c>
      <c r="Z354" s="151">
        <v>-530.50903677999997</v>
      </c>
      <c r="AA354" s="151">
        <v>-984.91207426999983</v>
      </c>
      <c r="AB354" s="151">
        <v>-352.20236700999999</v>
      </c>
      <c r="AC354" s="184">
        <v>122.97998688999995</v>
      </c>
      <c r="AD354" s="26">
        <v>23792</v>
      </c>
      <c r="AE354" s="39" t="s">
        <v>98</v>
      </c>
    </row>
    <row r="355" spans="1:31" outlineLevel="1" x14ac:dyDescent="0.3">
      <c r="A355" s="39" t="s">
        <v>90</v>
      </c>
      <c r="B355" s="116">
        <v>721.61500000000001</v>
      </c>
      <c r="C355" s="117">
        <v>626.59204</v>
      </c>
      <c r="D355" s="117">
        <v>7440.3287833999993</v>
      </c>
      <c r="E355" s="117">
        <v>9354.5480190992166</v>
      </c>
      <c r="F355" s="117">
        <v>3374.2549999999997</v>
      </c>
      <c r="G355" s="117">
        <v>2675.2725399999999</v>
      </c>
      <c r="H355" s="117">
        <v>3293.4804334179025</v>
      </c>
      <c r="I355" s="117">
        <v>1283.95937402</v>
      </c>
      <c r="J355" s="117">
        <v>1007.2933053864689</v>
      </c>
      <c r="K355" s="117">
        <v>969.14669241775937</v>
      </c>
      <c r="L355" s="117">
        <v>739.96778577037594</v>
      </c>
      <c r="M355" s="117">
        <v>811.53807140873505</v>
      </c>
      <c r="N355" s="117">
        <v>1617.5046755087719</v>
      </c>
      <c r="O355" s="117">
        <v>2232.6605162860319</v>
      </c>
      <c r="P355" s="117">
        <v>2742.1724000000004</v>
      </c>
      <c r="Q355" s="117">
        <v>2066.1035145199999</v>
      </c>
      <c r="R355" s="117">
        <v>1588.86330146</v>
      </c>
      <c r="S355" s="117">
        <v>1252.81852764</v>
      </c>
      <c r="T355" s="117">
        <v>3167.7137113200001</v>
      </c>
      <c r="U355" s="117">
        <v>2991.5039453600002</v>
      </c>
      <c r="V355" s="117">
        <v>1942.92632658</v>
      </c>
      <c r="W355" s="117">
        <v>2086.9190251000005</v>
      </c>
      <c r="X355" s="151">
        <v>1245.37319376</v>
      </c>
      <c r="Y355" s="151">
        <v>840.77821732999996</v>
      </c>
      <c r="Z355" s="151">
        <v>766.56975388000001</v>
      </c>
      <c r="AA355" s="151">
        <v>536.38641800000005</v>
      </c>
      <c r="AB355" s="151">
        <v>618.59569008999995</v>
      </c>
      <c r="AC355" s="184">
        <v>706.4166233200001</v>
      </c>
      <c r="AD355" s="26">
        <v>23793</v>
      </c>
      <c r="AE355" s="39" t="s">
        <v>90</v>
      </c>
    </row>
    <row r="356" spans="1:31" outlineLevel="1" x14ac:dyDescent="0.3">
      <c r="A356" s="39" t="s">
        <v>82</v>
      </c>
      <c r="B356" s="116">
        <v>817.50000000000011</v>
      </c>
      <c r="C356" s="117">
        <v>865.09799999999996</v>
      </c>
      <c r="D356" s="117">
        <v>1036.097</v>
      </c>
      <c r="E356" s="117">
        <v>5047.4345000000003</v>
      </c>
      <c r="F356" s="117">
        <v>8157.0962226297306</v>
      </c>
      <c r="G356" s="117">
        <v>5662.7464899444576</v>
      </c>
      <c r="H356" s="117">
        <v>2813.3179300988459</v>
      </c>
      <c r="I356" s="117">
        <v>2653.855</v>
      </c>
      <c r="J356" s="117">
        <v>1966.6975796142572</v>
      </c>
      <c r="K356" s="117">
        <v>2355.647046337891</v>
      </c>
      <c r="L356" s="117">
        <v>1680.9719999999995</v>
      </c>
      <c r="M356" s="117">
        <v>1652.5772000000002</v>
      </c>
      <c r="N356" s="117">
        <v>1484.0073</v>
      </c>
      <c r="O356" s="117">
        <v>1736.6961538429259</v>
      </c>
      <c r="P356" s="117">
        <v>3786.6761999999999</v>
      </c>
      <c r="Q356" s="117">
        <v>2387.9188920500001</v>
      </c>
      <c r="R356" s="117">
        <v>2619.8090427599996</v>
      </c>
      <c r="S356" s="117">
        <v>1610.2947285600001</v>
      </c>
      <c r="T356" s="117">
        <v>1473.3404759999996</v>
      </c>
      <c r="U356" s="117">
        <v>1713.9213638599997</v>
      </c>
      <c r="V356" s="117">
        <v>1152.6507767400001</v>
      </c>
      <c r="W356" s="117">
        <v>1414.4395935399998</v>
      </c>
      <c r="X356" s="151">
        <v>1364.6743398000001</v>
      </c>
      <c r="Y356" s="151">
        <v>1943.8064665800002</v>
      </c>
      <c r="Z356" s="151">
        <v>1297.0787906600001</v>
      </c>
      <c r="AA356" s="151">
        <v>1521.2984922700002</v>
      </c>
      <c r="AB356" s="151">
        <v>970.79805709999994</v>
      </c>
      <c r="AC356" s="184">
        <v>583.43663643000002</v>
      </c>
      <c r="AD356" s="26">
        <v>23794</v>
      </c>
      <c r="AE356" s="39" t="s">
        <v>82</v>
      </c>
    </row>
    <row r="357" spans="1:31" outlineLevel="1" x14ac:dyDescent="0.3">
      <c r="A357" s="41" t="s">
        <v>0</v>
      </c>
      <c r="B357" s="98"/>
      <c r="C357" s="99"/>
      <c r="D357" s="99"/>
      <c r="E357" s="99"/>
      <c r="F357" s="99"/>
      <c r="G357" s="99"/>
      <c r="H357" s="99"/>
      <c r="I357" s="99"/>
      <c r="J357" s="99"/>
      <c r="K357" s="99"/>
      <c r="L357" s="99"/>
      <c r="M357" s="99"/>
      <c r="N357" s="99"/>
      <c r="O357" s="99"/>
      <c r="P357" s="99"/>
      <c r="Q357" s="99"/>
      <c r="R357" s="99"/>
      <c r="S357" s="99"/>
      <c r="T357" s="99"/>
      <c r="U357" s="99"/>
      <c r="V357" s="99"/>
      <c r="W357" s="99"/>
      <c r="X357" s="142"/>
      <c r="Y357" s="142"/>
      <c r="Z357" s="142"/>
      <c r="AA357" s="142"/>
      <c r="AB357" s="142"/>
      <c r="AC357" s="175"/>
      <c r="AD357" s="27"/>
      <c r="AE357" s="41" t="s">
        <v>0</v>
      </c>
    </row>
    <row r="358" spans="1:31" outlineLevel="1" x14ac:dyDescent="0.3">
      <c r="A358" s="40" t="s">
        <v>0</v>
      </c>
      <c r="B358" s="100"/>
      <c r="C358" s="101"/>
      <c r="D358" s="101"/>
      <c r="E358" s="101"/>
      <c r="F358" s="101"/>
      <c r="G358" s="101"/>
      <c r="H358" s="101"/>
      <c r="I358" s="101"/>
      <c r="J358" s="101"/>
      <c r="K358" s="101"/>
      <c r="L358" s="101"/>
      <c r="M358" s="101"/>
      <c r="N358" s="101"/>
      <c r="O358" s="101"/>
      <c r="P358" s="101"/>
      <c r="Q358" s="101"/>
      <c r="R358" s="101"/>
      <c r="S358" s="101"/>
      <c r="T358" s="101"/>
      <c r="U358" s="101"/>
      <c r="V358" s="101"/>
      <c r="W358" s="101"/>
      <c r="X358" s="143"/>
      <c r="Y358" s="143"/>
      <c r="Z358" s="143"/>
      <c r="AA358" s="143"/>
      <c r="AB358" s="143"/>
      <c r="AC358" s="176"/>
      <c r="AD358" s="27"/>
      <c r="AE358" s="40" t="s">
        <v>0</v>
      </c>
    </row>
    <row r="359" spans="1:31" outlineLevel="1" x14ac:dyDescent="0.3">
      <c r="A359" s="36" t="s">
        <v>56</v>
      </c>
      <c r="B359" s="102">
        <v>6940.6450000000004</v>
      </c>
      <c r="C359" s="103">
        <v>2892.0419999999958</v>
      </c>
      <c r="D359" s="103">
        <v>1532.531590722512</v>
      </c>
      <c r="E359" s="103">
        <v>2977.040387779748</v>
      </c>
      <c r="F359" s="103">
        <v>849.09210027626341</v>
      </c>
      <c r="G359" s="103">
        <v>929.904</v>
      </c>
      <c r="H359" s="103">
        <v>-2467.023678932856</v>
      </c>
      <c r="I359" s="103">
        <v>172.36499999999998</v>
      </c>
      <c r="J359" s="103">
        <v>359.95099999999996</v>
      </c>
      <c r="K359" s="103">
        <v>-74.000999999999991</v>
      </c>
      <c r="L359" s="103">
        <v>149.72499999999999</v>
      </c>
      <c r="M359" s="103">
        <v>652.58500000000004</v>
      </c>
      <c r="N359" s="103">
        <v>655.05999999999995</v>
      </c>
      <c r="O359" s="103">
        <v>-1785.8040000000001</v>
      </c>
      <c r="P359" s="103">
        <v>102.74099999999999</v>
      </c>
      <c r="Q359" s="103">
        <v>-432.87570618000001</v>
      </c>
      <c r="R359" s="103">
        <v>-484.46601757999997</v>
      </c>
      <c r="S359" s="103">
        <v>-403.68543676999997</v>
      </c>
      <c r="T359" s="103">
        <v>-442.29010464999999</v>
      </c>
      <c r="U359" s="103">
        <v>364.47291641999993</v>
      </c>
      <c r="V359" s="103">
        <v>55.942329769999944</v>
      </c>
      <c r="W359" s="103">
        <v>-142.26111949000003</v>
      </c>
      <c r="X359" s="144">
        <v>40.450580870000067</v>
      </c>
      <c r="Y359" s="144">
        <v>-864.69840462000002</v>
      </c>
      <c r="Z359" s="144">
        <v>-769.25804099999993</v>
      </c>
      <c r="AA359" s="144">
        <v>-1570.3023496800001</v>
      </c>
      <c r="AB359" s="144">
        <v>-710.81209523999996</v>
      </c>
      <c r="AC359" s="177">
        <v>134.65817265000004</v>
      </c>
      <c r="AD359" s="26">
        <v>23795</v>
      </c>
      <c r="AE359" s="36" t="s">
        <v>56</v>
      </c>
    </row>
    <row r="360" spans="1:31" outlineLevel="1" x14ac:dyDescent="0.3">
      <c r="A360" s="36" t="s">
        <v>93</v>
      </c>
      <c r="B360" s="112">
        <v>6429.384</v>
      </c>
      <c r="C360" s="113">
        <v>2612.8959999999965</v>
      </c>
      <c r="D360" s="113">
        <v>1505.8055907225121</v>
      </c>
      <c r="E360" s="113">
        <v>2978.1527197797477</v>
      </c>
      <c r="F360" s="113">
        <v>817.22410027626347</v>
      </c>
      <c r="G360" s="113">
        <v>933.48900000000003</v>
      </c>
      <c r="H360" s="113">
        <v>-2465.3616789328562</v>
      </c>
      <c r="I360" s="113">
        <v>171.93199999999999</v>
      </c>
      <c r="J360" s="113">
        <v>362.74099999999993</v>
      </c>
      <c r="K360" s="113">
        <v>-72.557000000000002</v>
      </c>
      <c r="L360" s="113">
        <v>264.69099999999997</v>
      </c>
      <c r="M360" s="113">
        <v>657.77800000000002</v>
      </c>
      <c r="N360" s="113">
        <v>666.25000000000011</v>
      </c>
      <c r="O360" s="113">
        <v>-1780.8449999999998</v>
      </c>
      <c r="P360" s="113">
        <v>111.59489999999994</v>
      </c>
      <c r="Q360" s="113">
        <v>-432.87570618000001</v>
      </c>
      <c r="R360" s="113">
        <v>-484.46601757999997</v>
      </c>
      <c r="S360" s="113">
        <v>-403.68543676999997</v>
      </c>
      <c r="T360" s="113">
        <v>-442.29010464999999</v>
      </c>
      <c r="U360" s="113">
        <v>364.47291641999993</v>
      </c>
      <c r="V360" s="113">
        <v>55.942329769999944</v>
      </c>
      <c r="W360" s="113">
        <v>-142.26111949000003</v>
      </c>
      <c r="X360" s="149">
        <v>40.450580870000067</v>
      </c>
      <c r="Y360" s="149">
        <v>-864.69840462000002</v>
      </c>
      <c r="Z360" s="149">
        <v>-769.25804099999993</v>
      </c>
      <c r="AA360" s="149">
        <v>-1570.3023496800001</v>
      </c>
      <c r="AB360" s="149">
        <v>-710.81209523999996</v>
      </c>
      <c r="AC360" s="182">
        <v>134.65817265000004</v>
      </c>
      <c r="AD360" s="26">
        <v>23796</v>
      </c>
      <c r="AE360" s="36" t="s">
        <v>93</v>
      </c>
    </row>
    <row r="361" spans="1:31" outlineLevel="1" x14ac:dyDescent="0.3">
      <c r="A361" s="35" t="s">
        <v>80</v>
      </c>
      <c r="B361" s="100">
        <v>63.518999999999991</v>
      </c>
      <c r="C361" s="101">
        <v>106.82600000000373</v>
      </c>
      <c r="D361" s="101">
        <v>178.3646092774901</v>
      </c>
      <c r="E361" s="101">
        <v>263.50700000000001</v>
      </c>
      <c r="F361" s="101">
        <v>2142.7498997237367</v>
      </c>
      <c r="G361" s="101">
        <v>228.88900000000001</v>
      </c>
      <c r="H361" s="101">
        <v>2796.2256789328562</v>
      </c>
      <c r="I361" s="101">
        <v>135.09399999999999</v>
      </c>
      <c r="J361" s="101">
        <v>118.59999999999998</v>
      </c>
      <c r="K361" s="101">
        <v>222.24900000000002</v>
      </c>
      <c r="L361" s="101">
        <v>176.56100000000001</v>
      </c>
      <c r="M361" s="101">
        <v>630.58399999999995</v>
      </c>
      <c r="N361" s="101">
        <v>2670.348</v>
      </c>
      <c r="O361" s="101">
        <v>4920.9290000000001</v>
      </c>
      <c r="P361" s="101">
        <v>2138.3055000000004</v>
      </c>
      <c r="Q361" s="101">
        <v>0</v>
      </c>
      <c r="R361" s="101">
        <v>0</v>
      </c>
      <c r="S361" s="101">
        <v>0</v>
      </c>
      <c r="T361" s="101">
        <v>0</v>
      </c>
      <c r="U361" s="101">
        <v>0</v>
      </c>
      <c r="V361" s="101">
        <v>0</v>
      </c>
      <c r="W361" s="101">
        <v>0</v>
      </c>
      <c r="X361" s="143">
        <v>0</v>
      </c>
      <c r="Y361" s="143">
        <v>0</v>
      </c>
      <c r="Z361" s="143">
        <v>0</v>
      </c>
      <c r="AA361" s="143">
        <v>0</v>
      </c>
      <c r="AB361" s="143">
        <v>0</v>
      </c>
      <c r="AC361" s="176">
        <v>0</v>
      </c>
      <c r="AD361" s="26">
        <v>23797</v>
      </c>
      <c r="AE361" s="35" t="s">
        <v>80</v>
      </c>
    </row>
    <row r="362" spans="1:31" outlineLevel="1" x14ac:dyDescent="0.3">
      <c r="A362" s="35" t="s">
        <v>81</v>
      </c>
      <c r="B362" s="100">
        <v>6492.9030000000012</v>
      </c>
      <c r="C362" s="101">
        <v>2719.7219999999998</v>
      </c>
      <c r="D362" s="101">
        <v>1684.1702000000021</v>
      </c>
      <c r="E362" s="101">
        <v>3241.6597197797478</v>
      </c>
      <c r="F362" s="101">
        <v>2959.9740000000002</v>
      </c>
      <c r="G362" s="101">
        <v>1162.3779999999999</v>
      </c>
      <c r="H362" s="101">
        <v>330.86400000000003</v>
      </c>
      <c r="I362" s="101">
        <v>307.02600000000001</v>
      </c>
      <c r="J362" s="101">
        <v>481.34100000000007</v>
      </c>
      <c r="K362" s="101">
        <v>149.69200000000004</v>
      </c>
      <c r="L362" s="101">
        <v>441.25199999999995</v>
      </c>
      <c r="M362" s="101">
        <v>1288.3620000000001</v>
      </c>
      <c r="N362" s="101">
        <v>3336.598</v>
      </c>
      <c r="O362" s="101">
        <v>3140.0839999999994</v>
      </c>
      <c r="P362" s="101">
        <v>2249.9003999999995</v>
      </c>
      <c r="Q362" s="101">
        <v>-432.87570618000001</v>
      </c>
      <c r="R362" s="101">
        <v>-484.46601757999997</v>
      </c>
      <c r="S362" s="101">
        <v>-403.68543676999997</v>
      </c>
      <c r="T362" s="101">
        <v>-442.29010464999999</v>
      </c>
      <c r="U362" s="101">
        <v>364.47291641999993</v>
      </c>
      <c r="V362" s="101">
        <v>55.942329769999944</v>
      </c>
      <c r="W362" s="101">
        <v>-142.26111949000003</v>
      </c>
      <c r="X362" s="143">
        <v>40.450580870000067</v>
      </c>
      <c r="Y362" s="143">
        <v>-864.69840462000002</v>
      </c>
      <c r="Z362" s="143">
        <v>-769.25804099999993</v>
      </c>
      <c r="AA362" s="143">
        <v>-1570.3023496800001</v>
      </c>
      <c r="AB362" s="143">
        <v>-710.81209523999996</v>
      </c>
      <c r="AC362" s="176">
        <v>134.65817265000004</v>
      </c>
      <c r="AD362" s="26">
        <v>23798</v>
      </c>
      <c r="AE362" s="35" t="s">
        <v>81</v>
      </c>
    </row>
    <row r="363" spans="1:31" outlineLevel="1" x14ac:dyDescent="0.3">
      <c r="A363" s="41" t="s">
        <v>0</v>
      </c>
      <c r="B363" s="98"/>
      <c r="C363" s="99"/>
      <c r="D363" s="99"/>
      <c r="E363" s="99"/>
      <c r="F363" s="99"/>
      <c r="G363" s="99"/>
      <c r="H363" s="99"/>
      <c r="I363" s="99"/>
      <c r="J363" s="99"/>
      <c r="K363" s="99"/>
      <c r="L363" s="99"/>
      <c r="M363" s="99"/>
      <c r="N363" s="99"/>
      <c r="O363" s="99"/>
      <c r="P363" s="99"/>
      <c r="Q363" s="99"/>
      <c r="R363" s="99"/>
      <c r="S363" s="99"/>
      <c r="T363" s="99"/>
      <c r="U363" s="99"/>
      <c r="V363" s="99"/>
      <c r="W363" s="99"/>
      <c r="X363" s="142"/>
      <c r="Y363" s="142"/>
      <c r="Z363" s="142"/>
      <c r="AA363" s="142"/>
      <c r="AB363" s="142"/>
      <c r="AC363" s="175"/>
      <c r="AD363" s="27"/>
      <c r="AE363" s="41" t="s">
        <v>0</v>
      </c>
    </row>
    <row r="364" spans="1:31" outlineLevel="1" x14ac:dyDescent="0.3">
      <c r="A364" s="36" t="s">
        <v>94</v>
      </c>
      <c r="B364" s="102">
        <v>-511.26099999999997</v>
      </c>
      <c r="C364" s="103">
        <v>-279.14599999999996</v>
      </c>
      <c r="D364" s="103">
        <v>-26.726000000000013</v>
      </c>
      <c r="E364" s="103">
        <v>1.1123319999999985</v>
      </c>
      <c r="F364" s="103">
        <v>-31.867999999999991</v>
      </c>
      <c r="G364" s="103">
        <v>3.5850000000000035</v>
      </c>
      <c r="H364" s="103">
        <v>1.6619999999999999</v>
      </c>
      <c r="I364" s="103">
        <v>-0.43299999999999783</v>
      </c>
      <c r="J364" s="103">
        <v>2.7899999999999996</v>
      </c>
      <c r="K364" s="103">
        <v>1.4439999999999997</v>
      </c>
      <c r="L364" s="103">
        <v>114.96600000000001</v>
      </c>
      <c r="M364" s="103">
        <v>5.1930000000000005</v>
      </c>
      <c r="N364" s="103">
        <v>11.19</v>
      </c>
      <c r="O364" s="103">
        <v>4.9589999999999996</v>
      </c>
      <c r="P364" s="103">
        <v>8.8538999999999195</v>
      </c>
      <c r="Q364" s="103">
        <v>0</v>
      </c>
      <c r="R364" s="103">
        <v>0</v>
      </c>
      <c r="S364" s="103">
        <v>0</v>
      </c>
      <c r="T364" s="103">
        <v>0</v>
      </c>
      <c r="U364" s="103">
        <v>0</v>
      </c>
      <c r="V364" s="103">
        <v>0</v>
      </c>
      <c r="W364" s="103">
        <v>0</v>
      </c>
      <c r="X364" s="144">
        <v>0</v>
      </c>
      <c r="Y364" s="144">
        <v>0</v>
      </c>
      <c r="Z364" s="144">
        <v>0</v>
      </c>
      <c r="AA364" s="144">
        <v>0</v>
      </c>
      <c r="AB364" s="144">
        <v>0</v>
      </c>
      <c r="AC364" s="177">
        <v>0</v>
      </c>
      <c r="AD364" s="26">
        <v>23799</v>
      </c>
      <c r="AE364" s="36" t="s">
        <v>94</v>
      </c>
    </row>
    <row r="365" spans="1:31" outlineLevel="1" x14ac:dyDescent="0.3">
      <c r="A365" s="35" t="s">
        <v>80</v>
      </c>
      <c r="B365" s="100">
        <v>0</v>
      </c>
      <c r="C365" s="101">
        <v>0</v>
      </c>
      <c r="D365" s="101">
        <v>0</v>
      </c>
      <c r="E365" s="101">
        <v>0</v>
      </c>
      <c r="F365" s="101">
        <v>0</v>
      </c>
      <c r="G365" s="101">
        <v>0</v>
      </c>
      <c r="H365" s="101">
        <v>0</v>
      </c>
      <c r="I365" s="101">
        <v>0</v>
      </c>
      <c r="J365" s="101">
        <v>0</v>
      </c>
      <c r="K365" s="101">
        <v>0</v>
      </c>
      <c r="L365" s="101">
        <v>0</v>
      </c>
      <c r="M365" s="101">
        <v>0</v>
      </c>
      <c r="N365" s="101">
        <v>0</v>
      </c>
      <c r="O365" s="101">
        <v>0</v>
      </c>
      <c r="P365" s="101">
        <v>0</v>
      </c>
      <c r="Q365" s="101">
        <v>0</v>
      </c>
      <c r="R365" s="101">
        <v>0</v>
      </c>
      <c r="S365" s="101">
        <v>0</v>
      </c>
      <c r="T365" s="101">
        <v>0</v>
      </c>
      <c r="U365" s="101">
        <v>0</v>
      </c>
      <c r="V365" s="101">
        <v>0</v>
      </c>
      <c r="W365" s="101">
        <v>0</v>
      </c>
      <c r="X365" s="143">
        <v>0</v>
      </c>
      <c r="Y365" s="143">
        <v>0</v>
      </c>
      <c r="Z365" s="143">
        <v>0</v>
      </c>
      <c r="AA365" s="143">
        <v>0</v>
      </c>
      <c r="AB365" s="143">
        <v>0</v>
      </c>
      <c r="AC365" s="176">
        <v>0</v>
      </c>
      <c r="AD365" s="26">
        <v>23800</v>
      </c>
      <c r="AE365" s="35" t="s">
        <v>80</v>
      </c>
    </row>
    <row r="366" spans="1:31" outlineLevel="1" x14ac:dyDescent="0.3">
      <c r="A366" s="35" t="s">
        <v>81</v>
      </c>
      <c r="B366" s="100">
        <v>0</v>
      </c>
      <c r="C366" s="101">
        <v>0</v>
      </c>
      <c r="D366" s="101">
        <v>0</v>
      </c>
      <c r="E366" s="101">
        <v>0</v>
      </c>
      <c r="F366" s="101">
        <v>0</v>
      </c>
      <c r="G366" s="101">
        <v>0</v>
      </c>
      <c r="H366" s="101">
        <v>0</v>
      </c>
      <c r="I366" s="101">
        <v>0</v>
      </c>
      <c r="J366" s="101">
        <v>0</v>
      </c>
      <c r="K366" s="101">
        <v>0</v>
      </c>
      <c r="L366" s="101">
        <v>0</v>
      </c>
      <c r="M366" s="101">
        <v>0</v>
      </c>
      <c r="N366" s="101">
        <v>0</v>
      </c>
      <c r="O366" s="101">
        <v>0</v>
      </c>
      <c r="P366" s="101">
        <v>0</v>
      </c>
      <c r="Q366" s="101">
        <v>0</v>
      </c>
      <c r="R366" s="101">
        <v>0</v>
      </c>
      <c r="S366" s="101">
        <v>0</v>
      </c>
      <c r="T366" s="101">
        <v>0</v>
      </c>
      <c r="U366" s="101">
        <v>0</v>
      </c>
      <c r="V366" s="101">
        <v>0</v>
      </c>
      <c r="W366" s="101">
        <v>0</v>
      </c>
      <c r="X366" s="143">
        <v>0</v>
      </c>
      <c r="Y366" s="143">
        <v>0</v>
      </c>
      <c r="Z366" s="143">
        <v>0</v>
      </c>
      <c r="AA366" s="143">
        <v>0</v>
      </c>
      <c r="AB366" s="143">
        <v>0</v>
      </c>
      <c r="AC366" s="176">
        <v>0</v>
      </c>
      <c r="AD366" s="26">
        <v>23801</v>
      </c>
      <c r="AE366" s="35" t="s">
        <v>81</v>
      </c>
    </row>
    <row r="367" spans="1:31" outlineLevel="1" x14ac:dyDescent="0.3">
      <c r="A367" s="41" t="s">
        <v>0</v>
      </c>
      <c r="B367" s="98"/>
      <c r="C367" s="99"/>
      <c r="D367" s="99"/>
      <c r="E367" s="99"/>
      <c r="F367" s="99"/>
      <c r="G367" s="99"/>
      <c r="H367" s="99"/>
      <c r="I367" s="99"/>
      <c r="J367" s="99"/>
      <c r="K367" s="99"/>
      <c r="L367" s="99"/>
      <c r="M367" s="99"/>
      <c r="N367" s="99"/>
      <c r="O367" s="99"/>
      <c r="P367" s="99"/>
      <c r="Q367" s="99"/>
      <c r="R367" s="99"/>
      <c r="S367" s="99"/>
      <c r="T367" s="99"/>
      <c r="U367" s="99"/>
      <c r="V367" s="99"/>
      <c r="W367" s="99"/>
      <c r="X367" s="142"/>
      <c r="Y367" s="142"/>
      <c r="Z367" s="142"/>
      <c r="AA367" s="142"/>
      <c r="AB367" s="142"/>
      <c r="AC367" s="175"/>
      <c r="AD367" s="27"/>
      <c r="AE367" s="41" t="s">
        <v>0</v>
      </c>
    </row>
    <row r="368" spans="1:31" outlineLevel="1" x14ac:dyDescent="0.3">
      <c r="A368" s="40" t="s">
        <v>0</v>
      </c>
      <c r="B368" s="100"/>
      <c r="C368" s="101"/>
      <c r="D368" s="101"/>
      <c r="E368" s="101"/>
      <c r="F368" s="101"/>
      <c r="G368" s="101"/>
      <c r="H368" s="101"/>
      <c r="I368" s="101"/>
      <c r="J368" s="101"/>
      <c r="K368" s="101"/>
      <c r="L368" s="101"/>
      <c r="M368" s="101"/>
      <c r="N368" s="101"/>
      <c r="O368" s="101"/>
      <c r="P368" s="101"/>
      <c r="Q368" s="101"/>
      <c r="R368" s="101"/>
      <c r="S368" s="101"/>
      <c r="T368" s="101"/>
      <c r="U368" s="101"/>
      <c r="V368" s="101"/>
      <c r="W368" s="101"/>
      <c r="X368" s="143"/>
      <c r="Y368" s="143"/>
      <c r="Z368" s="143"/>
      <c r="AA368" s="143"/>
      <c r="AB368" s="143"/>
      <c r="AC368" s="176"/>
      <c r="AD368" s="27"/>
      <c r="AE368" s="40" t="s">
        <v>0</v>
      </c>
    </row>
    <row r="369" spans="1:31" outlineLevel="1" x14ac:dyDescent="0.3">
      <c r="A369" s="36" t="s">
        <v>3</v>
      </c>
      <c r="B369" s="112">
        <v>0</v>
      </c>
      <c r="C369" s="113">
        <v>0</v>
      </c>
      <c r="D369" s="113">
        <v>0</v>
      </c>
      <c r="E369" s="113">
        <v>0</v>
      </c>
      <c r="F369" s="113">
        <v>0</v>
      </c>
      <c r="G369" s="113">
        <v>0</v>
      </c>
      <c r="H369" s="113">
        <v>0</v>
      </c>
      <c r="I369" s="113">
        <v>0</v>
      </c>
      <c r="J369" s="113">
        <v>0</v>
      </c>
      <c r="K369" s="113">
        <v>0</v>
      </c>
      <c r="L369" s="113">
        <v>0</v>
      </c>
      <c r="M369" s="113">
        <v>0</v>
      </c>
      <c r="N369" s="113">
        <v>0</v>
      </c>
      <c r="O369" s="113">
        <v>0</v>
      </c>
      <c r="P369" s="113">
        <v>3949.1615999999999</v>
      </c>
      <c r="Q369" s="113">
        <v>0</v>
      </c>
      <c r="R369" s="113">
        <v>0</v>
      </c>
      <c r="S369" s="113">
        <v>0</v>
      </c>
      <c r="T369" s="113">
        <v>0</v>
      </c>
      <c r="U369" s="113">
        <v>0</v>
      </c>
      <c r="V369" s="113">
        <v>0</v>
      </c>
      <c r="W369" s="113">
        <v>0</v>
      </c>
      <c r="X369" s="149">
        <v>0</v>
      </c>
      <c r="Y369" s="149">
        <v>0</v>
      </c>
      <c r="Z369" s="149">
        <v>0</v>
      </c>
      <c r="AA369" s="149">
        <v>0</v>
      </c>
      <c r="AB369" s="149">
        <v>15012.354863219998</v>
      </c>
      <c r="AC369" s="182">
        <v>0</v>
      </c>
      <c r="AD369" s="26">
        <v>23802</v>
      </c>
      <c r="AE369" s="36" t="s">
        <v>3</v>
      </c>
    </row>
    <row r="370" spans="1:31" outlineLevel="1" x14ac:dyDescent="0.3">
      <c r="A370" s="41" t="s">
        <v>0</v>
      </c>
      <c r="B370" s="100"/>
      <c r="C370" s="101"/>
      <c r="D370" s="101"/>
      <c r="E370" s="101"/>
      <c r="F370" s="101"/>
      <c r="G370" s="101"/>
      <c r="H370" s="101"/>
      <c r="I370" s="101"/>
      <c r="J370" s="101"/>
      <c r="K370" s="101"/>
      <c r="L370" s="101"/>
      <c r="M370" s="101"/>
      <c r="N370" s="101"/>
      <c r="O370" s="101"/>
      <c r="P370" s="101"/>
      <c r="Q370" s="101"/>
      <c r="R370" s="101"/>
      <c r="S370" s="101"/>
      <c r="T370" s="101"/>
      <c r="U370" s="101"/>
      <c r="V370" s="101"/>
      <c r="W370" s="101"/>
      <c r="X370" s="143"/>
      <c r="Y370" s="143"/>
      <c r="Z370" s="143"/>
      <c r="AA370" s="143"/>
      <c r="AB370" s="143"/>
      <c r="AC370" s="176"/>
      <c r="AD370" s="27"/>
      <c r="AE370" s="41" t="s">
        <v>0</v>
      </c>
    </row>
    <row r="371" spans="1:31" outlineLevel="1" x14ac:dyDescent="0.3">
      <c r="A371" s="42" t="s">
        <v>2</v>
      </c>
      <c r="B371" s="110">
        <v>12918.900000000001</v>
      </c>
      <c r="C371" s="111">
        <v>8666.100000000004</v>
      </c>
      <c r="D371" s="111">
        <v>-7907.1591269364981</v>
      </c>
      <c r="E371" s="111">
        <v>-7970.2073881587394</v>
      </c>
      <c r="F371" s="111">
        <v>-7822.0399958035614</v>
      </c>
      <c r="G371" s="111">
        <v>-2261.6543507377696</v>
      </c>
      <c r="H371" s="111">
        <v>3306.6004844486079</v>
      </c>
      <c r="I371" s="111">
        <v>302.08722483072984</v>
      </c>
      <c r="J371" s="111">
        <v>8495.6504938039252</v>
      </c>
      <c r="K371" s="111">
        <v>2244.0298345939486</v>
      </c>
      <c r="L371" s="111">
        <v>4319.4638715515139</v>
      </c>
      <c r="M371" s="111">
        <v>30569.117416384484</v>
      </c>
      <c r="N371" s="111">
        <v>87484.245681667177</v>
      </c>
      <c r="O371" s="111">
        <v>2969.0720680500081</v>
      </c>
      <c r="P371" s="111">
        <v>46650.987800000003</v>
      </c>
      <c r="Q371" s="111">
        <v>49100.503586669998</v>
      </c>
      <c r="R371" s="111">
        <v>58636.807210829997</v>
      </c>
      <c r="S371" s="111">
        <v>18899.552357590004</v>
      </c>
      <c r="T371" s="111">
        <v>-5926.4871510799985</v>
      </c>
      <c r="U371" s="111">
        <v>10832.657275849999</v>
      </c>
      <c r="V371" s="111">
        <v>1568.7720992900001</v>
      </c>
      <c r="W371" s="111">
        <v>9237.4360641400017</v>
      </c>
      <c r="X371" s="148">
        <v>5092.8686622799996</v>
      </c>
      <c r="Y371" s="148">
        <v>2927.6746261500011</v>
      </c>
      <c r="Z371" s="148">
        <v>-26055.459783010003</v>
      </c>
      <c r="AA371" s="148">
        <v>-14231.822777939999</v>
      </c>
      <c r="AB371" s="148">
        <v>13966.693298820001</v>
      </c>
      <c r="AC371" s="181">
        <v>-7284.3346783800016</v>
      </c>
      <c r="AD371" s="26">
        <v>23803</v>
      </c>
      <c r="AE371" s="42" t="s">
        <v>2</v>
      </c>
    </row>
    <row r="372" spans="1:31" outlineLevel="1" x14ac:dyDescent="0.3">
      <c r="A372" s="36" t="s">
        <v>57</v>
      </c>
      <c r="B372" s="112">
        <v>0</v>
      </c>
      <c r="C372" s="112">
        <v>0</v>
      </c>
      <c r="D372" s="112">
        <v>0</v>
      </c>
      <c r="E372" s="113">
        <v>466.58512066414687</v>
      </c>
      <c r="F372" s="113">
        <v>-380.24219788355822</v>
      </c>
      <c r="G372" s="113">
        <v>-329.72174789185124</v>
      </c>
      <c r="H372" s="113">
        <v>-394.42139447483896</v>
      </c>
      <c r="I372" s="113">
        <v>-52.537954317272636</v>
      </c>
      <c r="J372" s="113">
        <v>-42.573835553518848</v>
      </c>
      <c r="K372" s="113">
        <v>-13.960680617902533</v>
      </c>
      <c r="L372" s="113">
        <v>-50.841061982017592</v>
      </c>
      <c r="M372" s="113">
        <v>-76.246365602309851</v>
      </c>
      <c r="N372" s="113">
        <v>-129.30381012590516</v>
      </c>
      <c r="O372" s="113">
        <v>534.67552088608875</v>
      </c>
      <c r="P372" s="113">
        <v>0</v>
      </c>
      <c r="Q372" s="113">
        <v>0</v>
      </c>
      <c r="R372" s="113">
        <v>0</v>
      </c>
      <c r="S372" s="113">
        <v>1770.77259374</v>
      </c>
      <c r="T372" s="113">
        <v>-1.1703219999999997E-2</v>
      </c>
      <c r="U372" s="113">
        <v>0</v>
      </c>
      <c r="V372" s="113">
        <v>0</v>
      </c>
      <c r="W372" s="113">
        <v>-46.415776699999995</v>
      </c>
      <c r="X372" s="149">
        <v>0</v>
      </c>
      <c r="Y372" s="149">
        <v>101.05720820000001</v>
      </c>
      <c r="Z372" s="149">
        <v>0</v>
      </c>
      <c r="AA372" s="149">
        <v>0</v>
      </c>
      <c r="AB372" s="149">
        <v>3684.2834740799995</v>
      </c>
      <c r="AC372" s="182">
        <v>0</v>
      </c>
      <c r="AD372" s="26">
        <v>23804</v>
      </c>
      <c r="AE372" s="36" t="s">
        <v>57</v>
      </c>
    </row>
    <row r="373" spans="1:31" outlineLevel="1" x14ac:dyDescent="0.3">
      <c r="A373" s="35" t="s">
        <v>238</v>
      </c>
      <c r="B373" s="100">
        <v>0</v>
      </c>
      <c r="C373" s="100">
        <v>0</v>
      </c>
      <c r="D373" s="100">
        <v>0</v>
      </c>
      <c r="E373" s="101">
        <v>0</v>
      </c>
      <c r="F373" s="101">
        <v>0</v>
      </c>
      <c r="G373" s="101">
        <v>0</v>
      </c>
      <c r="H373" s="101">
        <v>0</v>
      </c>
      <c r="I373" s="101">
        <v>0</v>
      </c>
      <c r="J373" s="101">
        <v>0</v>
      </c>
      <c r="K373" s="101">
        <v>0</v>
      </c>
      <c r="L373" s="101">
        <v>0</v>
      </c>
      <c r="M373" s="101">
        <v>0</v>
      </c>
      <c r="N373" s="101">
        <v>0</v>
      </c>
      <c r="O373" s="101">
        <v>0</v>
      </c>
      <c r="P373" s="101">
        <v>0</v>
      </c>
      <c r="Q373" s="101">
        <v>0</v>
      </c>
      <c r="R373" s="101">
        <v>0</v>
      </c>
      <c r="S373" s="101">
        <v>1770.77259374</v>
      </c>
      <c r="T373" s="101">
        <v>-1.1703219999999997E-2</v>
      </c>
      <c r="U373" s="101">
        <v>0</v>
      </c>
      <c r="V373" s="101">
        <v>0</v>
      </c>
      <c r="W373" s="101">
        <v>-46.415776699999995</v>
      </c>
      <c r="X373" s="143">
        <v>0</v>
      </c>
      <c r="Y373" s="143">
        <v>101.05720820000001</v>
      </c>
      <c r="Z373" s="143">
        <v>0</v>
      </c>
      <c r="AA373" s="143">
        <v>0</v>
      </c>
      <c r="AB373" s="143">
        <v>3684.2834740799995</v>
      </c>
      <c r="AC373" s="176">
        <v>0</v>
      </c>
      <c r="AD373" s="26">
        <v>23805</v>
      </c>
      <c r="AE373" s="35" t="s">
        <v>238</v>
      </c>
    </row>
    <row r="374" spans="1:31" outlineLevel="1" x14ac:dyDescent="0.3">
      <c r="A374" s="35" t="s">
        <v>239</v>
      </c>
      <c r="B374" s="100">
        <v>0</v>
      </c>
      <c r="C374" s="100">
        <v>0</v>
      </c>
      <c r="D374" s="100">
        <v>0</v>
      </c>
      <c r="E374" s="101">
        <v>466.58512066414687</v>
      </c>
      <c r="F374" s="101">
        <v>-380.24219788355822</v>
      </c>
      <c r="G374" s="101">
        <v>-329.72174789185124</v>
      </c>
      <c r="H374" s="101">
        <v>-394.42139447483896</v>
      </c>
      <c r="I374" s="101">
        <v>-52.537954317272636</v>
      </c>
      <c r="J374" s="101">
        <v>-42.573835553518848</v>
      </c>
      <c r="K374" s="101">
        <v>-13.960680617902533</v>
      </c>
      <c r="L374" s="101">
        <v>-50.841061982017592</v>
      </c>
      <c r="M374" s="101">
        <v>-76.246365602309851</v>
      </c>
      <c r="N374" s="101">
        <v>-129.30381012590516</v>
      </c>
      <c r="O374" s="101">
        <v>534.67552088608875</v>
      </c>
      <c r="P374" s="101">
        <v>0</v>
      </c>
      <c r="Q374" s="101">
        <v>0</v>
      </c>
      <c r="R374" s="101">
        <v>0</v>
      </c>
      <c r="S374" s="101">
        <v>0</v>
      </c>
      <c r="T374" s="101">
        <v>0</v>
      </c>
      <c r="U374" s="101">
        <v>0</v>
      </c>
      <c r="V374" s="101">
        <v>0</v>
      </c>
      <c r="W374" s="101">
        <v>0</v>
      </c>
      <c r="X374" s="143">
        <v>0</v>
      </c>
      <c r="Y374" s="143">
        <v>0</v>
      </c>
      <c r="Z374" s="143">
        <v>0</v>
      </c>
      <c r="AA374" s="143">
        <v>0</v>
      </c>
      <c r="AB374" s="143">
        <v>0</v>
      </c>
      <c r="AC374" s="176">
        <v>0</v>
      </c>
      <c r="AD374" s="26">
        <v>23806</v>
      </c>
      <c r="AE374" s="35" t="s">
        <v>239</v>
      </c>
    </row>
    <row r="375" spans="1:31" outlineLevel="1" x14ac:dyDescent="0.3">
      <c r="A375" s="36" t="s">
        <v>58</v>
      </c>
      <c r="B375" s="112">
        <v>0</v>
      </c>
      <c r="C375" s="112">
        <v>0</v>
      </c>
      <c r="D375" s="112">
        <v>0</v>
      </c>
      <c r="E375" s="113">
        <v>38.059944721839997</v>
      </c>
      <c r="F375" s="113">
        <v>-29.320000000000004</v>
      </c>
      <c r="G375" s="113">
        <v>-7.5032558965552152</v>
      </c>
      <c r="H375" s="113">
        <v>5.955908940479091</v>
      </c>
      <c r="I375" s="113">
        <v>243.69905857650005</v>
      </c>
      <c r="J375" s="113">
        <v>-261.38669284386992</v>
      </c>
      <c r="K375" s="113">
        <v>3.214460649300122</v>
      </c>
      <c r="L375" s="113">
        <v>26.132515596639948</v>
      </c>
      <c r="M375" s="113">
        <v>-22.555387615339992</v>
      </c>
      <c r="N375" s="113">
        <v>-6.4368620460499972</v>
      </c>
      <c r="O375" s="113">
        <v>-0.74393640034999953</v>
      </c>
      <c r="P375" s="113">
        <v>4522.8860000000004</v>
      </c>
      <c r="Q375" s="113">
        <v>20.688280809999998</v>
      </c>
      <c r="R375" s="113">
        <v>-466.68296924000003</v>
      </c>
      <c r="S375" s="113">
        <v>2.0354220900000004</v>
      </c>
      <c r="T375" s="113">
        <v>1.5482248699999999</v>
      </c>
      <c r="U375" s="113">
        <v>3.6184372800000002</v>
      </c>
      <c r="V375" s="113">
        <v>2.8700583000000002</v>
      </c>
      <c r="W375" s="113">
        <v>9.9599203400000018</v>
      </c>
      <c r="X375" s="149">
        <v>11.433436669999999</v>
      </c>
      <c r="Y375" s="149">
        <v>432.46097319</v>
      </c>
      <c r="Z375" s="149">
        <v>24.65755059</v>
      </c>
      <c r="AA375" s="149">
        <v>8.1283220600000039</v>
      </c>
      <c r="AB375" s="149">
        <v>15378.070990529997</v>
      </c>
      <c r="AC375" s="182">
        <v>547.27594686999987</v>
      </c>
      <c r="AD375" s="26">
        <v>23807</v>
      </c>
      <c r="AE375" s="36" t="s">
        <v>58</v>
      </c>
    </row>
    <row r="376" spans="1:31" outlineLevel="1" x14ac:dyDescent="0.3">
      <c r="A376" s="36" t="s">
        <v>59</v>
      </c>
      <c r="B376" s="112">
        <v>0</v>
      </c>
      <c r="C376" s="112">
        <v>0</v>
      </c>
      <c r="D376" s="112">
        <v>0</v>
      </c>
      <c r="E376" s="113">
        <v>0</v>
      </c>
      <c r="F376" s="113">
        <v>0</v>
      </c>
      <c r="G376" s="113">
        <v>0</v>
      </c>
      <c r="H376" s="113">
        <v>0</v>
      </c>
      <c r="I376" s="113">
        <v>0</v>
      </c>
      <c r="J376" s="113">
        <v>0</v>
      </c>
      <c r="K376" s="113">
        <v>0</v>
      </c>
      <c r="L376" s="113">
        <v>-1</v>
      </c>
      <c r="M376" s="113">
        <v>0</v>
      </c>
      <c r="N376" s="113">
        <v>0</v>
      </c>
      <c r="O376" s="113">
        <v>0</v>
      </c>
      <c r="P376" s="113">
        <v>0</v>
      </c>
      <c r="Q376" s="113">
        <v>1090.9026032799998</v>
      </c>
      <c r="R376" s="113">
        <v>982.29652066000006</v>
      </c>
      <c r="S376" s="113">
        <v>487.10712464999989</v>
      </c>
      <c r="T376" s="113">
        <v>-296.25787977000005</v>
      </c>
      <c r="U376" s="113">
        <v>-622.17931082999985</v>
      </c>
      <c r="V376" s="113">
        <v>-584.56842564999988</v>
      </c>
      <c r="W376" s="113">
        <v>574.66440048999993</v>
      </c>
      <c r="X376" s="149">
        <v>-345.69882068999999</v>
      </c>
      <c r="Y376" s="149">
        <v>397.92283626</v>
      </c>
      <c r="Z376" s="149">
        <v>722.63814166999998</v>
      </c>
      <c r="AA376" s="149">
        <v>1337.6976428400003</v>
      </c>
      <c r="AB376" s="149">
        <v>5.9218836899999783</v>
      </c>
      <c r="AC376" s="182">
        <v>158.00965331</v>
      </c>
      <c r="AD376" s="26">
        <v>23808</v>
      </c>
      <c r="AE376" s="36" t="s">
        <v>59</v>
      </c>
    </row>
    <row r="377" spans="1:31" outlineLevel="1" x14ac:dyDescent="0.3">
      <c r="A377" s="36" t="s">
        <v>60</v>
      </c>
      <c r="B377" s="112">
        <v>0</v>
      </c>
      <c r="C377" s="112">
        <v>0</v>
      </c>
      <c r="D377" s="112">
        <v>0</v>
      </c>
      <c r="E377" s="113">
        <v>-8474.852453544725</v>
      </c>
      <c r="F377" s="113">
        <v>-7412.4777979200062</v>
      </c>
      <c r="G377" s="113">
        <v>-1924.4293469493618</v>
      </c>
      <c r="H377" s="113">
        <v>3695.0659699829657</v>
      </c>
      <c r="I377" s="113">
        <v>110.92612057150131</v>
      </c>
      <c r="J377" s="113">
        <v>8799.6110222013158</v>
      </c>
      <c r="K377" s="113">
        <v>2254.776054562552</v>
      </c>
      <c r="L377" s="113">
        <v>4345.1724179368939</v>
      </c>
      <c r="M377" s="113">
        <v>30667.919169602133</v>
      </c>
      <c r="N377" s="113">
        <v>87619.986353839136</v>
      </c>
      <c r="O377" s="113">
        <v>2435.1404835642761</v>
      </c>
      <c r="P377" s="113">
        <v>42128.101800000004</v>
      </c>
      <c r="Q377" s="113">
        <v>47988.912702579997</v>
      </c>
      <c r="R377" s="113">
        <v>58121.193659410004</v>
      </c>
      <c r="S377" s="113">
        <v>16639.637217109994</v>
      </c>
      <c r="T377" s="113">
        <v>-5631.7657929599991</v>
      </c>
      <c r="U377" s="113">
        <v>11451.218149399998</v>
      </c>
      <c r="V377" s="113">
        <v>2150.4704666400007</v>
      </c>
      <c r="W377" s="113">
        <v>8699.2275200100012</v>
      </c>
      <c r="X377" s="149">
        <v>5427.1340463000006</v>
      </c>
      <c r="Y377" s="149">
        <v>1996.2336084999961</v>
      </c>
      <c r="Z377" s="149">
        <v>-26802.755475270002</v>
      </c>
      <c r="AA377" s="149">
        <v>-15577.64874284</v>
      </c>
      <c r="AB377" s="149">
        <v>-5101.5830494800002</v>
      </c>
      <c r="AC377" s="182">
        <v>-7989.6202785600035</v>
      </c>
      <c r="AD377" s="26">
        <v>23809</v>
      </c>
      <c r="AE377" s="36" t="s">
        <v>60</v>
      </c>
    </row>
    <row r="378" spans="1:31" outlineLevel="1" x14ac:dyDescent="0.3">
      <c r="A378" s="35" t="s">
        <v>240</v>
      </c>
      <c r="B378" s="100">
        <v>0</v>
      </c>
      <c r="C378" s="100">
        <v>0</v>
      </c>
      <c r="D378" s="100">
        <v>0</v>
      </c>
      <c r="E378" s="101">
        <v>-9652.122591824731</v>
      </c>
      <c r="F378" s="101">
        <v>-5650.0459165437633</v>
      </c>
      <c r="G378" s="101">
        <v>-3555.8060361226726</v>
      </c>
      <c r="H378" s="101">
        <v>-1510.6868087281962</v>
      </c>
      <c r="I378" s="101">
        <v>-3070.7436445950957</v>
      </c>
      <c r="J378" s="101">
        <v>7135.7571311664506</v>
      </c>
      <c r="K378" s="101">
        <v>-901.8176104939173</v>
      </c>
      <c r="L378" s="101">
        <v>-7493.034546455342</v>
      </c>
      <c r="M378" s="101">
        <v>1359.9290774569624</v>
      </c>
      <c r="N378" s="101">
        <v>-5884.828527323778</v>
      </c>
      <c r="O378" s="101">
        <v>-5831.713538470739</v>
      </c>
      <c r="P378" s="101">
        <v>6348.2507999999989</v>
      </c>
      <c r="Q378" s="101">
        <v>24112.81190723</v>
      </c>
      <c r="R378" s="101">
        <v>-16961.785148569998</v>
      </c>
      <c r="S378" s="101">
        <v>1364.4291196399968</v>
      </c>
      <c r="T378" s="101">
        <v>636.69491472000095</v>
      </c>
      <c r="U378" s="101">
        <v>1147.0323137599989</v>
      </c>
      <c r="V378" s="101">
        <v>6732.14826438</v>
      </c>
      <c r="W378" s="101">
        <v>3264.3097283300012</v>
      </c>
      <c r="X378" s="143">
        <v>5665.0899486899989</v>
      </c>
      <c r="Y378" s="143">
        <v>-22862.812662460001</v>
      </c>
      <c r="Z378" s="143">
        <v>-3358.3550446000008</v>
      </c>
      <c r="AA378" s="143">
        <v>10750.996152880001</v>
      </c>
      <c r="AB378" s="143">
        <v>-3519.1470942800006</v>
      </c>
      <c r="AC378" s="176">
        <v>-6691.3374804900004</v>
      </c>
      <c r="AD378" s="26">
        <v>23810</v>
      </c>
      <c r="AE378" s="35" t="s">
        <v>240</v>
      </c>
    </row>
    <row r="379" spans="1:31" outlineLevel="1" x14ac:dyDescent="0.3">
      <c r="A379" s="35" t="s">
        <v>241</v>
      </c>
      <c r="B379" s="100">
        <v>0</v>
      </c>
      <c r="C379" s="100">
        <v>0</v>
      </c>
      <c r="D379" s="100">
        <v>0</v>
      </c>
      <c r="E379" s="101">
        <v>0</v>
      </c>
      <c r="F379" s="101">
        <v>0</v>
      </c>
      <c r="G379" s="101">
        <v>0</v>
      </c>
      <c r="H379" s="101">
        <v>0</v>
      </c>
      <c r="I379" s="101">
        <v>0</v>
      </c>
      <c r="J379" s="101">
        <v>0</v>
      </c>
      <c r="K379" s="101">
        <v>0</v>
      </c>
      <c r="L379" s="101">
        <v>0</v>
      </c>
      <c r="M379" s="101">
        <v>0</v>
      </c>
      <c r="N379" s="101">
        <v>0</v>
      </c>
      <c r="O379" s="101">
        <v>0</v>
      </c>
      <c r="P379" s="101">
        <v>0</v>
      </c>
      <c r="Q379" s="101">
        <v>0</v>
      </c>
      <c r="R379" s="101">
        <v>0</v>
      </c>
      <c r="S379" s="101">
        <v>0</v>
      </c>
      <c r="T379" s="101">
        <v>0</v>
      </c>
      <c r="U379" s="101">
        <v>0</v>
      </c>
      <c r="V379" s="101">
        <v>0</v>
      </c>
      <c r="W379" s="101">
        <v>0</v>
      </c>
      <c r="X379" s="143">
        <v>0</v>
      </c>
      <c r="Y379" s="143">
        <v>0</v>
      </c>
      <c r="Z379" s="143">
        <v>0</v>
      </c>
      <c r="AA379" s="143">
        <v>0</v>
      </c>
      <c r="AB379" s="143">
        <v>0</v>
      </c>
      <c r="AC379" s="176">
        <v>0</v>
      </c>
      <c r="AD379" s="26">
        <v>23811</v>
      </c>
      <c r="AE379" s="35" t="s">
        <v>241</v>
      </c>
    </row>
    <row r="380" spans="1:31" outlineLevel="1" x14ac:dyDescent="0.3">
      <c r="A380" s="35" t="s">
        <v>242</v>
      </c>
      <c r="B380" s="100">
        <v>0</v>
      </c>
      <c r="C380" s="100">
        <v>0</v>
      </c>
      <c r="D380" s="100">
        <v>0</v>
      </c>
      <c r="E380" s="101">
        <v>-9652.122591824731</v>
      </c>
      <c r="F380" s="101">
        <v>-5650.0459165437633</v>
      </c>
      <c r="G380" s="101">
        <v>-3555.8060361226726</v>
      </c>
      <c r="H380" s="101">
        <v>-1510.6868087281962</v>
      </c>
      <c r="I380" s="101">
        <v>-3070.7436445950957</v>
      </c>
      <c r="J380" s="101">
        <v>7135.7571311664506</v>
      </c>
      <c r="K380" s="101">
        <v>-901.8176104939173</v>
      </c>
      <c r="L380" s="101">
        <v>-7493.034546455342</v>
      </c>
      <c r="M380" s="101">
        <v>1359.9290774569624</v>
      </c>
      <c r="N380" s="101">
        <v>-5884.828527323778</v>
      </c>
      <c r="O380" s="101">
        <v>-5831.713538470739</v>
      </c>
      <c r="P380" s="101">
        <v>6348.2507999999989</v>
      </c>
      <c r="Q380" s="101">
        <v>24112.81190723</v>
      </c>
      <c r="R380" s="101">
        <v>-16961.785148569998</v>
      </c>
      <c r="S380" s="101">
        <v>1364.4291196399968</v>
      </c>
      <c r="T380" s="101">
        <v>636.69491472000095</v>
      </c>
      <c r="U380" s="101">
        <v>1147.0323137599989</v>
      </c>
      <c r="V380" s="101">
        <v>6732.14826438</v>
      </c>
      <c r="W380" s="101">
        <v>3264.3097283300012</v>
      </c>
      <c r="X380" s="143">
        <v>5665.0899486899989</v>
      </c>
      <c r="Y380" s="143">
        <v>-22862.812662460001</v>
      </c>
      <c r="Z380" s="143">
        <v>-3358.3550446000008</v>
      </c>
      <c r="AA380" s="143">
        <v>10750.996152880001</v>
      </c>
      <c r="AB380" s="143">
        <v>-3519.1470942800006</v>
      </c>
      <c r="AC380" s="176">
        <v>-6691.3374804900004</v>
      </c>
      <c r="AD380" s="26">
        <v>23812</v>
      </c>
      <c r="AE380" s="35" t="s">
        <v>242</v>
      </c>
    </row>
    <row r="381" spans="1:31" outlineLevel="1" x14ac:dyDescent="0.3">
      <c r="A381" s="35" t="s">
        <v>248</v>
      </c>
      <c r="B381" s="100">
        <v>0</v>
      </c>
      <c r="C381" s="100">
        <v>0</v>
      </c>
      <c r="D381" s="100">
        <v>0</v>
      </c>
      <c r="E381" s="101">
        <v>1212.309342280003</v>
      </c>
      <c r="F381" s="101">
        <v>-1729.2938861962439</v>
      </c>
      <c r="G381" s="101">
        <v>1659.2559889633112</v>
      </c>
      <c r="H381" s="101">
        <v>5231.9474327463649</v>
      </c>
      <c r="I381" s="101">
        <v>3190.2747651665982</v>
      </c>
      <c r="J381" s="101">
        <v>1630.3513188748661</v>
      </c>
      <c r="K381" s="101">
        <v>3164.2062372164673</v>
      </c>
      <c r="L381" s="101">
        <v>11812.865764392236</v>
      </c>
      <c r="M381" s="101">
        <v>29312.340549961475</v>
      </c>
      <c r="N381" s="101">
        <v>93546.16607245976</v>
      </c>
      <c r="O381" s="101">
        <v>8259.7538981033213</v>
      </c>
      <c r="P381" s="101">
        <v>35803.579299999998</v>
      </c>
      <c r="Q381" s="101">
        <v>23824.366422479998</v>
      </c>
      <c r="R381" s="101">
        <v>74939.690121100008</v>
      </c>
      <c r="S381" s="101">
        <v>15446.905538229999</v>
      </c>
      <c r="T381" s="101">
        <v>-6235.3444587500026</v>
      </c>
      <c r="U381" s="101">
        <v>10301.75283793</v>
      </c>
      <c r="V381" s="101">
        <v>-4597.22810372</v>
      </c>
      <c r="W381" s="101">
        <v>4991.1019287200015</v>
      </c>
      <c r="X381" s="143">
        <v>236.2569236599993</v>
      </c>
      <c r="Y381" s="143">
        <v>25025.377162119996</v>
      </c>
      <c r="Z381" s="143">
        <v>-23648.612041799999</v>
      </c>
      <c r="AA381" s="143">
        <v>-26306.401672669999</v>
      </c>
      <c r="AB381" s="143">
        <v>-1586.1812442399985</v>
      </c>
      <c r="AC381" s="176">
        <v>-1139.321458960002</v>
      </c>
      <c r="AD381" s="26">
        <v>23813</v>
      </c>
      <c r="AE381" s="35" t="s">
        <v>248</v>
      </c>
    </row>
    <row r="382" spans="1:31" outlineLevel="1" x14ac:dyDescent="0.3">
      <c r="A382" s="35" t="s">
        <v>243</v>
      </c>
      <c r="B382" s="100">
        <v>0</v>
      </c>
      <c r="C382" s="100">
        <v>0</v>
      </c>
      <c r="D382" s="100">
        <v>0</v>
      </c>
      <c r="E382" s="101">
        <v>1212.309342280003</v>
      </c>
      <c r="F382" s="101">
        <v>-1729.2938861962439</v>
      </c>
      <c r="G382" s="101">
        <v>1659.2559889633112</v>
      </c>
      <c r="H382" s="101">
        <v>5231.9474327463649</v>
      </c>
      <c r="I382" s="101">
        <v>3190.2747651665982</v>
      </c>
      <c r="J382" s="101">
        <v>1630.3513188748661</v>
      </c>
      <c r="K382" s="101">
        <v>3164.2062372164673</v>
      </c>
      <c r="L382" s="101">
        <v>11812.865764392236</v>
      </c>
      <c r="M382" s="101">
        <v>29312.340549961475</v>
      </c>
      <c r="N382" s="101">
        <v>93546.16607245976</v>
      </c>
      <c r="O382" s="101">
        <v>8259.7538981033213</v>
      </c>
      <c r="P382" s="101">
        <v>35803.579299999998</v>
      </c>
      <c r="Q382" s="101">
        <v>23824.366422479998</v>
      </c>
      <c r="R382" s="101">
        <v>74939.690121100008</v>
      </c>
      <c r="S382" s="101">
        <v>15446.905538229999</v>
      </c>
      <c r="T382" s="101">
        <v>-6235.3444587500026</v>
      </c>
      <c r="U382" s="101">
        <v>10301.75283793</v>
      </c>
      <c r="V382" s="101">
        <v>-4597.22810372</v>
      </c>
      <c r="W382" s="101">
        <v>4991.1019287200015</v>
      </c>
      <c r="X382" s="143">
        <v>236.2569236599993</v>
      </c>
      <c r="Y382" s="143">
        <v>21744.115202629997</v>
      </c>
      <c r="Z382" s="143">
        <v>-23559.931605550002</v>
      </c>
      <c r="AA382" s="143">
        <v>-26452.699009110001</v>
      </c>
      <c r="AB382" s="143">
        <v>-851.2937439699981</v>
      </c>
      <c r="AC382" s="176">
        <v>-3991.6509530600015</v>
      </c>
      <c r="AD382" s="26">
        <v>23814</v>
      </c>
      <c r="AE382" s="35" t="s">
        <v>243</v>
      </c>
    </row>
    <row r="383" spans="1:31" outlineLevel="1" x14ac:dyDescent="0.3">
      <c r="A383" s="35" t="s">
        <v>244</v>
      </c>
      <c r="B383" s="100">
        <v>0</v>
      </c>
      <c r="C383" s="100">
        <v>0</v>
      </c>
      <c r="D383" s="100">
        <v>0</v>
      </c>
      <c r="E383" s="101">
        <v>-3619.658874969999</v>
      </c>
      <c r="F383" s="101">
        <v>-1510.8471956962408</v>
      </c>
      <c r="G383" s="101">
        <v>-873.46062299999983</v>
      </c>
      <c r="H383" s="101">
        <v>-340.18588907000009</v>
      </c>
      <c r="I383" s="101">
        <v>0</v>
      </c>
      <c r="J383" s="101">
        <v>-1.1368683772161603E-13</v>
      </c>
      <c r="K383" s="101">
        <v>599.30588893999993</v>
      </c>
      <c r="L383" s="101">
        <v>-599.39764754625435</v>
      </c>
      <c r="M383" s="101">
        <v>0</v>
      </c>
      <c r="N383" s="101">
        <v>0</v>
      </c>
      <c r="O383" s="101">
        <v>0</v>
      </c>
      <c r="P383" s="101">
        <v>0</v>
      </c>
      <c r="Q383" s="101">
        <v>0</v>
      </c>
      <c r="R383" s="101">
        <v>0</v>
      </c>
      <c r="S383" s="101">
        <v>0</v>
      </c>
      <c r="T383" s="101">
        <v>0</v>
      </c>
      <c r="U383" s="101">
        <v>0</v>
      </c>
      <c r="V383" s="101">
        <v>0</v>
      </c>
      <c r="W383" s="101">
        <v>0</v>
      </c>
      <c r="X383" s="143">
        <v>0</v>
      </c>
      <c r="Y383" s="143">
        <v>0</v>
      </c>
      <c r="Z383" s="143">
        <v>0</v>
      </c>
      <c r="AA383" s="143">
        <v>0</v>
      </c>
      <c r="AB383" s="143">
        <v>0</v>
      </c>
      <c r="AC383" s="176">
        <v>0</v>
      </c>
      <c r="AD383" s="26">
        <v>23815</v>
      </c>
      <c r="AE383" s="35" t="s">
        <v>244</v>
      </c>
    </row>
    <row r="384" spans="1:31" outlineLevel="1" x14ac:dyDescent="0.3">
      <c r="A384" s="35" t="s">
        <v>245</v>
      </c>
      <c r="B384" s="100">
        <v>0</v>
      </c>
      <c r="C384" s="100">
        <v>0</v>
      </c>
      <c r="D384" s="100">
        <v>0</v>
      </c>
      <c r="E384" s="101">
        <v>4831.9682172500015</v>
      </c>
      <c r="F384" s="101">
        <v>-218.44669050000266</v>
      </c>
      <c r="G384" s="101">
        <v>2532.7166119633112</v>
      </c>
      <c r="H384" s="101">
        <v>5572.1333218163654</v>
      </c>
      <c r="I384" s="101">
        <v>3190.2747651665982</v>
      </c>
      <c r="J384" s="101">
        <v>1630.3513188748666</v>
      </c>
      <c r="K384" s="101">
        <v>2564.9003482764674</v>
      </c>
      <c r="L384" s="101">
        <v>12412.263411938491</v>
      </c>
      <c r="M384" s="101">
        <v>29312.340549961475</v>
      </c>
      <c r="N384" s="101">
        <v>93546.16607245976</v>
      </c>
      <c r="O384" s="101">
        <v>8259.7538981033213</v>
      </c>
      <c r="P384" s="101">
        <v>35803.579299999998</v>
      </c>
      <c r="Q384" s="101">
        <v>23824.366422479998</v>
      </c>
      <c r="R384" s="101">
        <v>74939.690121100008</v>
      </c>
      <c r="S384" s="101">
        <v>15446.905538229999</v>
      </c>
      <c r="T384" s="101">
        <v>-6235.3444587500026</v>
      </c>
      <c r="U384" s="101">
        <v>10301.75283793</v>
      </c>
      <c r="V384" s="101">
        <v>-4597.22810372</v>
      </c>
      <c r="W384" s="101">
        <v>4991.1019287200015</v>
      </c>
      <c r="X384" s="143">
        <v>236.2569236599993</v>
      </c>
      <c r="Y384" s="143">
        <v>21744.115202629997</v>
      </c>
      <c r="Z384" s="143">
        <v>-23559.931605550002</v>
      </c>
      <c r="AA384" s="143">
        <v>-26452.699009110001</v>
      </c>
      <c r="AB384" s="143">
        <v>-851.2937439699981</v>
      </c>
      <c r="AC384" s="176">
        <v>-3991.6509530600015</v>
      </c>
      <c r="AD384" s="26">
        <v>23816</v>
      </c>
      <c r="AE384" s="35" t="s">
        <v>245</v>
      </c>
    </row>
    <row r="385" spans="1:31" outlineLevel="1" x14ac:dyDescent="0.3">
      <c r="A385" s="35" t="s">
        <v>249</v>
      </c>
      <c r="B385" s="100">
        <v>0</v>
      </c>
      <c r="C385" s="100">
        <v>0</v>
      </c>
      <c r="D385" s="100">
        <v>0</v>
      </c>
      <c r="E385" s="101">
        <v>0</v>
      </c>
      <c r="F385" s="101">
        <v>0</v>
      </c>
      <c r="G385" s="101">
        <v>0</v>
      </c>
      <c r="H385" s="101">
        <v>0</v>
      </c>
      <c r="I385" s="101">
        <v>0</v>
      </c>
      <c r="J385" s="101">
        <v>0</v>
      </c>
      <c r="K385" s="101">
        <v>0</v>
      </c>
      <c r="L385" s="101">
        <v>0</v>
      </c>
      <c r="M385" s="101">
        <v>0</v>
      </c>
      <c r="N385" s="101">
        <v>0</v>
      </c>
      <c r="O385" s="101">
        <v>0</v>
      </c>
      <c r="P385" s="101">
        <v>0</v>
      </c>
      <c r="Q385" s="101">
        <v>0</v>
      </c>
      <c r="R385" s="101">
        <v>0</v>
      </c>
      <c r="S385" s="101">
        <v>0</v>
      </c>
      <c r="T385" s="101">
        <v>0</v>
      </c>
      <c r="U385" s="101">
        <v>0</v>
      </c>
      <c r="V385" s="101">
        <v>0</v>
      </c>
      <c r="W385" s="101">
        <v>0</v>
      </c>
      <c r="X385" s="143">
        <v>0</v>
      </c>
      <c r="Y385" s="143">
        <v>3281.2619594900002</v>
      </c>
      <c r="Z385" s="143">
        <v>-88.680436250000071</v>
      </c>
      <c r="AA385" s="143">
        <v>146.29733643999998</v>
      </c>
      <c r="AB385" s="143">
        <v>-734.88750027000015</v>
      </c>
      <c r="AC385" s="176">
        <v>2852.3294940999995</v>
      </c>
      <c r="AD385" s="26">
        <v>23817</v>
      </c>
      <c r="AE385" s="35" t="s">
        <v>249</v>
      </c>
    </row>
    <row r="386" spans="1:31" outlineLevel="1" x14ac:dyDescent="0.3">
      <c r="A386" s="35" t="s">
        <v>246</v>
      </c>
      <c r="B386" s="100">
        <v>0</v>
      </c>
      <c r="C386" s="100">
        <v>0</v>
      </c>
      <c r="D386" s="100">
        <v>0</v>
      </c>
      <c r="E386" s="101">
        <v>0</v>
      </c>
      <c r="F386" s="101">
        <v>0</v>
      </c>
      <c r="G386" s="101">
        <v>0</v>
      </c>
      <c r="H386" s="101">
        <v>0</v>
      </c>
      <c r="I386" s="101">
        <v>0</v>
      </c>
      <c r="J386" s="101">
        <v>9.6365721600000018</v>
      </c>
      <c r="K386" s="101">
        <v>20.784427839999971</v>
      </c>
      <c r="L386" s="101">
        <v>-12.129800000000007</v>
      </c>
      <c r="M386" s="101">
        <v>-6.9324578163091362</v>
      </c>
      <c r="N386" s="101">
        <v>-30.327866936849613</v>
      </c>
      <c r="O386" s="101">
        <v>31.259799571693087</v>
      </c>
      <c r="P386" s="101">
        <v>0.80370000000000008</v>
      </c>
      <c r="Q386" s="101">
        <v>-5.056814250000004</v>
      </c>
      <c r="R386" s="101">
        <v>3.6014238200000008</v>
      </c>
      <c r="S386" s="101">
        <v>33.87400942</v>
      </c>
      <c r="T386" s="101">
        <v>-33.116248930000026</v>
      </c>
      <c r="U386" s="101">
        <v>2.4329977100000004</v>
      </c>
      <c r="V386" s="101">
        <v>15.550305980000001</v>
      </c>
      <c r="W386" s="101">
        <v>443.81586296</v>
      </c>
      <c r="X386" s="143">
        <v>-474.21282604999988</v>
      </c>
      <c r="Y386" s="143">
        <v>-166.33089116000002</v>
      </c>
      <c r="Z386" s="143">
        <v>204.21161112999999</v>
      </c>
      <c r="AA386" s="143">
        <v>-22.243223050000001</v>
      </c>
      <c r="AB386" s="143">
        <v>3.7452890400000207</v>
      </c>
      <c r="AC386" s="176">
        <v>-158.96133910999998</v>
      </c>
      <c r="AD386" s="26">
        <v>23818</v>
      </c>
      <c r="AE386" s="35" t="s">
        <v>246</v>
      </c>
    </row>
    <row r="387" spans="1:31" outlineLevel="1" x14ac:dyDescent="0.3">
      <c r="A387" s="35" t="s">
        <v>247</v>
      </c>
      <c r="B387" s="112">
        <v>0</v>
      </c>
      <c r="C387" s="112">
        <v>0</v>
      </c>
      <c r="D387" s="112">
        <v>0</v>
      </c>
      <c r="E387" s="113">
        <v>-35.039203999999998</v>
      </c>
      <c r="F387" s="113">
        <v>-33.137995180000019</v>
      </c>
      <c r="G387" s="113">
        <v>-27.879299789999997</v>
      </c>
      <c r="H387" s="113">
        <v>-26.194654035200323</v>
      </c>
      <c r="I387" s="113">
        <v>-8.605000000000004</v>
      </c>
      <c r="J387" s="113">
        <v>23.866000000000003</v>
      </c>
      <c r="K387" s="113">
        <v>-28.397000000000002</v>
      </c>
      <c r="L387" s="113">
        <v>37.470999999999989</v>
      </c>
      <c r="M387" s="113">
        <v>2.5820000000000078</v>
      </c>
      <c r="N387" s="113">
        <v>-11.023324360000004</v>
      </c>
      <c r="O387" s="113">
        <v>-24.159675640000025</v>
      </c>
      <c r="P387" s="113">
        <v>-24.531999999999996</v>
      </c>
      <c r="Q387" s="113">
        <v>56.791187120000032</v>
      </c>
      <c r="R387" s="113">
        <v>139.68726305999999</v>
      </c>
      <c r="S387" s="113">
        <v>-205.57145018000006</v>
      </c>
      <c r="T387" s="113">
        <v>0</v>
      </c>
      <c r="U387" s="113">
        <v>0</v>
      </c>
      <c r="V387" s="113">
        <v>0</v>
      </c>
      <c r="W387" s="113">
        <v>0</v>
      </c>
      <c r="X387" s="149">
        <v>0</v>
      </c>
      <c r="Y387" s="149">
        <v>0</v>
      </c>
      <c r="Z387" s="149">
        <v>0</v>
      </c>
      <c r="AA387" s="149">
        <v>0</v>
      </c>
      <c r="AB387" s="149">
        <v>0</v>
      </c>
      <c r="AC387" s="182">
        <v>0</v>
      </c>
      <c r="AD387" s="26">
        <v>23819</v>
      </c>
      <c r="AE387" s="35" t="s">
        <v>247</v>
      </c>
    </row>
    <row r="388" spans="1:31" outlineLevel="1" x14ac:dyDescent="0.3">
      <c r="A388" s="33" t="s">
        <v>0</v>
      </c>
      <c r="B388" s="100"/>
      <c r="C388" s="101"/>
      <c r="D388" s="101"/>
      <c r="E388" s="101"/>
      <c r="F388" s="101"/>
      <c r="G388" s="101"/>
      <c r="H388" s="101"/>
      <c r="I388" s="101"/>
      <c r="J388" s="101"/>
      <c r="K388" s="101"/>
      <c r="L388" s="101"/>
      <c r="M388" s="101"/>
      <c r="N388" s="101"/>
      <c r="O388" s="101"/>
      <c r="P388" s="101"/>
      <c r="Q388" s="101"/>
      <c r="R388" s="101"/>
      <c r="S388" s="101"/>
      <c r="T388" s="101"/>
      <c r="U388" s="101"/>
      <c r="V388" s="101"/>
      <c r="W388" s="101"/>
      <c r="X388" s="143"/>
      <c r="Y388" s="143"/>
      <c r="Z388" s="143"/>
      <c r="AA388" s="143"/>
      <c r="AB388" s="143"/>
      <c r="AC388" s="176"/>
      <c r="AD388" s="26"/>
      <c r="AE388" s="33" t="s">
        <v>0</v>
      </c>
    </row>
    <row r="389" spans="1:31" x14ac:dyDescent="0.3">
      <c r="A389" s="34" t="s">
        <v>1</v>
      </c>
      <c r="B389" s="96">
        <v>2207.1587929999987</v>
      </c>
      <c r="C389" s="97">
        <v>-1799.8883730415</v>
      </c>
      <c r="D389" s="97">
        <v>-453.54221008799146</v>
      </c>
      <c r="E389" s="97">
        <v>-1899.9449347172117</v>
      </c>
      <c r="F389" s="97">
        <v>2164.8904891844259</v>
      </c>
      <c r="G389" s="97">
        <v>5979.6071086887678</v>
      </c>
      <c r="H389" s="97">
        <v>1774.253294323122</v>
      </c>
      <c r="I389" s="97">
        <v>2434.416958724355</v>
      </c>
      <c r="J389" s="97">
        <v>2084.9785903371221</v>
      </c>
      <c r="K389" s="97">
        <v>2407.0712828005176</v>
      </c>
      <c r="L389" s="97">
        <v>3337.8951540300659</v>
      </c>
      <c r="M389" s="97">
        <v>4475.9638607365268</v>
      </c>
      <c r="N389" s="97">
        <v>3186.2186500111243</v>
      </c>
      <c r="O389" s="97">
        <v>11309.720171424593</v>
      </c>
      <c r="P389" s="97">
        <v>5636.824786464229</v>
      </c>
      <c r="Q389" s="97">
        <v>8415.7566243200035</v>
      </c>
      <c r="R389" s="97">
        <v>-5668.3616236099806</v>
      </c>
      <c r="S389" s="97">
        <v>-1459.4381240300147</v>
      </c>
      <c r="T389" s="97">
        <v>-1540.1626061999789</v>
      </c>
      <c r="U389" s="97">
        <v>1329.6770790699754</v>
      </c>
      <c r="V389" s="97">
        <v>-2481.7984777000015</v>
      </c>
      <c r="W389" s="97">
        <v>8063.9234441800072</v>
      </c>
      <c r="X389" s="141">
        <v>4551.6529327899952</v>
      </c>
      <c r="Y389" s="141">
        <v>-1429.4506198800025</v>
      </c>
      <c r="Z389" s="141">
        <v>305.26307019002797</v>
      </c>
      <c r="AA389" s="141">
        <v>7806.4162856900039</v>
      </c>
      <c r="AB389" s="141">
        <v>-4035.3778715300127</v>
      </c>
      <c r="AC389" s="174">
        <v>-1526.7785703500244</v>
      </c>
      <c r="AD389" s="26">
        <v>23820</v>
      </c>
      <c r="AE389" s="34" t="s">
        <v>1</v>
      </c>
    </row>
    <row r="390" spans="1:31" x14ac:dyDescent="0.3">
      <c r="A390" s="47"/>
      <c r="B390" s="120"/>
      <c r="C390" s="121"/>
      <c r="D390" s="121"/>
      <c r="E390" s="121"/>
      <c r="F390" s="121"/>
      <c r="G390" s="121"/>
      <c r="H390" s="121"/>
      <c r="I390" s="121"/>
      <c r="J390" s="121"/>
      <c r="K390" s="121"/>
      <c r="L390" s="121"/>
      <c r="M390" s="121"/>
      <c r="N390" s="121"/>
      <c r="O390" s="121"/>
      <c r="P390" s="121"/>
      <c r="Q390" s="121"/>
      <c r="R390" s="121"/>
      <c r="S390" s="121"/>
      <c r="T390" s="121"/>
      <c r="U390" s="121"/>
      <c r="V390" s="121"/>
      <c r="W390" s="121"/>
      <c r="X390" s="153"/>
      <c r="Y390" s="153"/>
      <c r="Z390" s="153"/>
      <c r="AA390" s="153"/>
      <c r="AB390" s="153"/>
      <c r="AC390" s="186"/>
      <c r="AD390" s="29"/>
      <c r="AE390" s="47"/>
    </row>
    <row r="391" spans="1:31" x14ac:dyDescent="0.3">
      <c r="A391" s="48"/>
      <c r="B391" s="122"/>
      <c r="C391" s="123"/>
      <c r="D391" s="123"/>
      <c r="E391" s="123"/>
      <c r="F391" s="123"/>
      <c r="G391" s="123"/>
      <c r="H391" s="123"/>
      <c r="I391" s="123"/>
      <c r="J391" s="123"/>
      <c r="K391" s="123"/>
      <c r="L391" s="123"/>
      <c r="M391" s="123"/>
      <c r="N391" s="123"/>
      <c r="O391" s="123"/>
      <c r="P391" s="123"/>
      <c r="Q391" s="123"/>
      <c r="R391" s="123"/>
      <c r="S391" s="123"/>
      <c r="T391" s="123"/>
      <c r="U391" s="123"/>
      <c r="V391" s="123"/>
      <c r="W391" s="123"/>
      <c r="X391" s="154"/>
      <c r="Y391" s="154"/>
      <c r="Z391" s="154"/>
      <c r="AA391" s="154"/>
      <c r="AB391" s="154"/>
      <c r="AC391" s="187"/>
      <c r="AD391" s="30"/>
      <c r="AE391" s="48"/>
    </row>
    <row r="392" spans="1:31" x14ac:dyDescent="0.3">
      <c r="A392" s="49" t="s">
        <v>115</v>
      </c>
      <c r="B392" s="96"/>
      <c r="C392" s="97"/>
      <c r="D392" s="97"/>
      <c r="E392" s="97"/>
      <c r="F392" s="97"/>
      <c r="G392" s="97"/>
      <c r="H392" s="97"/>
      <c r="I392" s="97"/>
      <c r="J392" s="97"/>
      <c r="K392" s="97"/>
      <c r="L392" s="97"/>
      <c r="M392" s="97"/>
      <c r="N392" s="97"/>
      <c r="O392" s="97"/>
      <c r="P392" s="97"/>
      <c r="Q392" s="97"/>
      <c r="R392" s="97"/>
      <c r="S392" s="97"/>
      <c r="T392" s="97"/>
      <c r="U392" s="97"/>
      <c r="V392" s="97"/>
      <c r="W392" s="97"/>
      <c r="X392" s="141"/>
      <c r="Y392" s="141"/>
      <c r="Z392" s="141"/>
      <c r="AA392" s="141"/>
      <c r="AB392" s="141"/>
      <c r="AC392" s="174"/>
      <c r="AD392" s="26"/>
      <c r="AE392" s="49" t="s">
        <v>115</v>
      </c>
    </row>
    <row r="393" spans="1:31" x14ac:dyDescent="0.3">
      <c r="A393" s="49" t="s">
        <v>231</v>
      </c>
      <c r="B393" s="102">
        <v>-840.88796562238736</v>
      </c>
      <c r="C393" s="103">
        <v>-3519.0453466935523</v>
      </c>
      <c r="D393" s="103">
        <v>8277.914334598081</v>
      </c>
      <c r="E393" s="103">
        <v>6490.2788161004846</v>
      </c>
      <c r="F393" s="103">
        <v>-2009.2407562212277</v>
      </c>
      <c r="G393" s="103">
        <v>2736.3758519118651</v>
      </c>
      <c r="H393" s="103">
        <v>950.51737975360538</v>
      </c>
      <c r="I393" s="103">
        <v>-5320.5503493984179</v>
      </c>
      <c r="J393" s="103">
        <v>-4750.685117129633</v>
      </c>
      <c r="K393" s="103">
        <v>-4742.7287830540454</v>
      </c>
      <c r="L393" s="103">
        <v>-2291.314731550925</v>
      </c>
      <c r="M393" s="103">
        <v>10505.241221187083</v>
      </c>
      <c r="N393" s="103">
        <v>64.384176356081298</v>
      </c>
      <c r="O393" s="103">
        <v>13320.781672574603</v>
      </c>
      <c r="P393" s="103">
        <v>7175.4765000000007</v>
      </c>
      <c r="Q393" s="103">
        <v>19011.703483359997</v>
      </c>
      <c r="R393" s="103">
        <v>29429.851178259996</v>
      </c>
      <c r="S393" s="103">
        <v>12351.940965059999</v>
      </c>
      <c r="T393" s="103">
        <v>3328.7081532700013</v>
      </c>
      <c r="U393" s="103">
        <v>16362.332947639999</v>
      </c>
      <c r="V393" s="103">
        <v>4564.3337475400022</v>
      </c>
      <c r="W393" s="103">
        <v>-11881.641352039996</v>
      </c>
      <c r="X393" s="144">
        <v>-5209.265495470001</v>
      </c>
      <c r="Y393" s="144">
        <v>-9517.7373134399968</v>
      </c>
      <c r="Z393" s="144">
        <v>-11016.729413549998</v>
      </c>
      <c r="AA393" s="144">
        <v>-7253.4973549400002</v>
      </c>
      <c r="AB393" s="144">
        <v>8587.734908209999</v>
      </c>
      <c r="AC393" s="177">
        <v>5753.7238551000028</v>
      </c>
      <c r="AD393" s="26" t="s">
        <v>230</v>
      </c>
      <c r="AE393" s="49" t="s">
        <v>231</v>
      </c>
    </row>
    <row r="394" spans="1:31" x14ac:dyDescent="0.3">
      <c r="A394" s="49" t="s">
        <v>117</v>
      </c>
      <c r="B394" s="98">
        <v>5472.9040343776132</v>
      </c>
      <c r="C394" s="99">
        <v>5984.1596533064467</v>
      </c>
      <c r="D394" s="99">
        <v>17700.44533459808</v>
      </c>
      <c r="E394" s="99">
        <v>24055.495316100485</v>
      </c>
      <c r="F394" s="99">
        <v>17499.139398685998</v>
      </c>
      <c r="G394" s="99">
        <v>15925.962885999999</v>
      </c>
      <c r="H394" s="99">
        <v>14281.193219582099</v>
      </c>
      <c r="I394" s="99">
        <v>11115.427464871602</v>
      </c>
      <c r="J394" s="99">
        <v>10080.553589510993</v>
      </c>
      <c r="K394" s="99">
        <v>8404.6265109400956</v>
      </c>
      <c r="L394" s="99">
        <v>7975.7792082073756</v>
      </c>
      <c r="M394" s="99">
        <v>27249.94715265794</v>
      </c>
      <c r="N394" s="99">
        <v>16076.351201204256</v>
      </c>
      <c r="O394" s="99">
        <v>21573.419652268971</v>
      </c>
      <c r="P394" s="99">
        <v>20482.170300000002</v>
      </c>
      <c r="Q394" s="99">
        <v>34870.693910250004</v>
      </c>
      <c r="R394" s="99">
        <v>55041.398287699994</v>
      </c>
      <c r="S394" s="99">
        <v>39033.704451719997</v>
      </c>
      <c r="T394" s="99">
        <v>46516.808722410002</v>
      </c>
      <c r="U394" s="99">
        <v>51155.663415329996</v>
      </c>
      <c r="V394" s="99">
        <v>62409.737640580002</v>
      </c>
      <c r="W394" s="99">
        <v>44644.35678236001</v>
      </c>
      <c r="X394" s="142">
        <v>43903.314249969997</v>
      </c>
      <c r="Y394" s="142">
        <v>50039.572581340006</v>
      </c>
      <c r="Z394" s="142">
        <v>45392.268142579996</v>
      </c>
      <c r="AA394" s="142">
        <v>37264.037282330006</v>
      </c>
      <c r="AB394" s="142">
        <v>52952.094957269997</v>
      </c>
      <c r="AC394" s="175">
        <v>57381.767917949997</v>
      </c>
      <c r="AD394" s="26" t="s">
        <v>230</v>
      </c>
      <c r="AE394" s="49" t="s">
        <v>117</v>
      </c>
    </row>
    <row r="395" spans="1:31" x14ac:dyDescent="0.3">
      <c r="A395" s="33" t="s">
        <v>118</v>
      </c>
      <c r="B395" s="98">
        <v>1654.4970343776126</v>
      </c>
      <c r="C395" s="99">
        <v>2875.0916933064477</v>
      </c>
      <c r="D395" s="99">
        <v>3092.5841179980816</v>
      </c>
      <c r="E395" s="99">
        <v>4170.4880000000003</v>
      </c>
      <c r="F395" s="99">
        <v>4584.4570000000003</v>
      </c>
      <c r="G395" s="99">
        <v>4673.5399999999991</v>
      </c>
      <c r="H395" s="99">
        <v>3082.6226530000008</v>
      </c>
      <c r="I395" s="99">
        <v>3872.2029999999995</v>
      </c>
      <c r="J395" s="99">
        <v>2765.920979980468</v>
      </c>
      <c r="K395" s="99">
        <v>2392.951629882813</v>
      </c>
      <c r="L395" s="99">
        <v>2717.6665638736267</v>
      </c>
      <c r="M395" s="99">
        <v>5100.13</v>
      </c>
      <c r="N395" s="99">
        <v>2955.0068901367185</v>
      </c>
      <c r="O395" s="99">
        <v>4861.3493653899995</v>
      </c>
      <c r="P395" s="99">
        <v>4460.701</v>
      </c>
      <c r="Q395" s="99">
        <v>8207.1393738900006</v>
      </c>
      <c r="R395" s="99">
        <v>4435.4728112100001</v>
      </c>
      <c r="S395" s="99">
        <v>5390.6309748599997</v>
      </c>
      <c r="T395" s="99">
        <v>6216.8658546099996</v>
      </c>
      <c r="U395" s="99">
        <v>5053.6812486199997</v>
      </c>
      <c r="V395" s="99">
        <v>3421.5402106200004</v>
      </c>
      <c r="W395" s="99">
        <v>3353.1823892399998</v>
      </c>
      <c r="X395" s="142">
        <v>4178.5485136799998</v>
      </c>
      <c r="Y395" s="142">
        <v>4372.5369762</v>
      </c>
      <c r="Z395" s="142">
        <v>3809.6523952300004</v>
      </c>
      <c r="AA395" s="142">
        <v>3314.6470254599999</v>
      </c>
      <c r="AB395" s="142">
        <v>7345.0343766200003</v>
      </c>
      <c r="AC395" s="175">
        <v>4612.8904462700002</v>
      </c>
      <c r="AD395" s="26">
        <v>23773</v>
      </c>
      <c r="AE395" s="33" t="s">
        <v>118</v>
      </c>
    </row>
    <row r="396" spans="1:31" x14ac:dyDescent="0.3">
      <c r="A396" s="33" t="s">
        <v>119</v>
      </c>
      <c r="B396" s="98">
        <v>403.7</v>
      </c>
      <c r="C396" s="99">
        <v>394.29999999999995</v>
      </c>
      <c r="D396" s="99">
        <v>1259.819</v>
      </c>
      <c r="E396" s="99">
        <v>1143.5650000000001</v>
      </c>
      <c r="F396" s="99">
        <v>1118.5890000000002</v>
      </c>
      <c r="G396" s="99">
        <v>1033.5260000000001</v>
      </c>
      <c r="H396" s="99">
        <v>1738.9198670000001</v>
      </c>
      <c r="I396" s="99">
        <v>1518.9148787822264</v>
      </c>
      <c r="J396" s="99">
        <v>1731.2649807742191</v>
      </c>
      <c r="K396" s="99">
        <v>784.55226173964843</v>
      </c>
      <c r="L396" s="99">
        <v>1219.0219178299999</v>
      </c>
      <c r="M396" s="99">
        <v>1468.6455209160515</v>
      </c>
      <c r="N396" s="99">
        <v>819.38209341773756</v>
      </c>
      <c r="O396" s="99">
        <v>1882.0632237193545</v>
      </c>
      <c r="P396" s="99">
        <v>4576.5905000000002</v>
      </c>
      <c r="Q396" s="99">
        <v>6153.0034965500008</v>
      </c>
      <c r="R396" s="99">
        <v>1925.68378394</v>
      </c>
      <c r="S396" s="99">
        <v>3576.6965761899996</v>
      </c>
      <c r="T396" s="99">
        <v>1896.3747224799999</v>
      </c>
      <c r="U396" s="99">
        <v>2094.17343123</v>
      </c>
      <c r="V396" s="99">
        <v>3667.3757802999994</v>
      </c>
      <c r="W396" s="99">
        <v>6482.3748484500002</v>
      </c>
      <c r="X396" s="142">
        <v>3745.5136166699995</v>
      </c>
      <c r="Y396" s="142">
        <v>3568.9213118300008</v>
      </c>
      <c r="Z396" s="142">
        <v>1509.4040306499999</v>
      </c>
      <c r="AA396" s="142">
        <v>1003.2000145699999</v>
      </c>
      <c r="AB396" s="142">
        <v>1870.2622799600001</v>
      </c>
      <c r="AC396" s="175">
        <v>1517.3583214999999</v>
      </c>
      <c r="AD396" s="26">
        <v>23775</v>
      </c>
      <c r="AE396" s="33" t="s">
        <v>119</v>
      </c>
    </row>
    <row r="397" spans="1:31" x14ac:dyDescent="0.3">
      <c r="A397" s="33" t="s">
        <v>120</v>
      </c>
      <c r="B397" s="98">
        <v>733.28499999999997</v>
      </c>
      <c r="C397" s="99">
        <v>621.80795999999998</v>
      </c>
      <c r="D397" s="99">
        <v>8330.7842165999991</v>
      </c>
      <c r="E397" s="99">
        <v>10232.635316100484</v>
      </c>
      <c r="F397" s="99">
        <v>7593.280398685999</v>
      </c>
      <c r="G397" s="99">
        <v>3251.8228860000004</v>
      </c>
      <c r="H397" s="99">
        <v>4443.0946995820968</v>
      </c>
      <c r="I397" s="99">
        <v>3437.9550489800004</v>
      </c>
      <c r="J397" s="99">
        <v>2695.5076586635319</v>
      </c>
      <c r="K397" s="99">
        <v>1492.2940128723224</v>
      </c>
      <c r="L397" s="99">
        <v>1432.6947775291394</v>
      </c>
      <c r="M397" s="99">
        <v>2116.8546935094191</v>
      </c>
      <c r="N397" s="99">
        <v>6283.8110277694268</v>
      </c>
      <c r="O397" s="99">
        <v>9140.4513228031683</v>
      </c>
      <c r="P397" s="99">
        <v>8365.8737000000001</v>
      </c>
      <c r="Q397" s="99">
        <v>9756.7789953800002</v>
      </c>
      <c r="R397" s="99">
        <v>11812.369912100001</v>
      </c>
      <c r="S397" s="99">
        <v>2753.8235463400001</v>
      </c>
      <c r="T397" s="99">
        <v>10229.58973326</v>
      </c>
      <c r="U397" s="99">
        <v>10568.71278195</v>
      </c>
      <c r="V397" s="99">
        <v>8971.5967948699999</v>
      </c>
      <c r="W397" s="99">
        <v>9068.371622239998</v>
      </c>
      <c r="X397" s="142">
        <v>6991.4541182700004</v>
      </c>
      <c r="Y397" s="142">
        <v>5982.8100629999999</v>
      </c>
      <c r="Z397" s="142">
        <v>7780.1911541499994</v>
      </c>
      <c r="AA397" s="142">
        <v>3036.4424339199995</v>
      </c>
      <c r="AB397" s="142">
        <v>4422.7850892000006</v>
      </c>
      <c r="AC397" s="175">
        <v>7211.4086820300008</v>
      </c>
      <c r="AD397" s="26">
        <v>23777</v>
      </c>
      <c r="AE397" s="33" t="s">
        <v>120</v>
      </c>
    </row>
    <row r="398" spans="1:31" x14ac:dyDescent="0.3">
      <c r="A398" s="33" t="s">
        <v>121</v>
      </c>
      <c r="B398" s="98">
        <v>2681.4220000000005</v>
      </c>
      <c r="C398" s="99">
        <v>2092.96</v>
      </c>
      <c r="D398" s="99">
        <v>5017.2579999999998</v>
      </c>
      <c r="E398" s="99">
        <v>8508.8070000000007</v>
      </c>
      <c r="F398" s="99">
        <v>4202.8130000000001</v>
      </c>
      <c r="G398" s="99">
        <v>6967.0739999999996</v>
      </c>
      <c r="H398" s="99">
        <v>5016.5559999999996</v>
      </c>
      <c r="I398" s="99">
        <v>2286.3545371093751</v>
      </c>
      <c r="J398" s="99">
        <v>2887.8599700927734</v>
      </c>
      <c r="K398" s="99">
        <v>3734.8286064453123</v>
      </c>
      <c r="L398" s="99">
        <v>2606.3959489746094</v>
      </c>
      <c r="M398" s="99">
        <v>18564.316938232474</v>
      </c>
      <c r="N398" s="99">
        <v>6018.151189880371</v>
      </c>
      <c r="O398" s="99">
        <v>5689.5557403564453</v>
      </c>
      <c r="P398" s="99">
        <v>3079.0050999999999</v>
      </c>
      <c r="Q398" s="99">
        <v>10753.772044429999</v>
      </c>
      <c r="R398" s="99">
        <v>36867.871780449997</v>
      </c>
      <c r="S398" s="99">
        <v>27312.553354329997</v>
      </c>
      <c r="T398" s="99">
        <v>28173.978412060002</v>
      </c>
      <c r="U398" s="99">
        <v>33439.095953529999</v>
      </c>
      <c r="V398" s="99">
        <v>46349.224854790009</v>
      </c>
      <c r="W398" s="99">
        <v>25740.427922430004</v>
      </c>
      <c r="X398" s="142">
        <v>28987.798001349998</v>
      </c>
      <c r="Y398" s="142">
        <v>36115.304230310001</v>
      </c>
      <c r="Z398" s="142">
        <v>32293.020562549995</v>
      </c>
      <c r="AA398" s="142">
        <v>29909.747808380002</v>
      </c>
      <c r="AB398" s="142">
        <v>39314.013211489997</v>
      </c>
      <c r="AC398" s="175">
        <v>44040.110468150007</v>
      </c>
      <c r="AD398" s="26">
        <v>23779</v>
      </c>
      <c r="AE398" s="33" t="s">
        <v>121</v>
      </c>
    </row>
    <row r="399" spans="1:31" x14ac:dyDescent="0.3">
      <c r="A399" s="49" t="s">
        <v>122</v>
      </c>
      <c r="B399" s="98">
        <v>6313.7919999999995</v>
      </c>
      <c r="C399" s="99">
        <v>9503.2049999999981</v>
      </c>
      <c r="D399" s="99">
        <v>9422.530999999999</v>
      </c>
      <c r="E399" s="99">
        <v>17565.216500000002</v>
      </c>
      <c r="F399" s="99">
        <v>19508.380154907227</v>
      </c>
      <c r="G399" s="99">
        <v>13189.587034088134</v>
      </c>
      <c r="H399" s="99">
        <v>13330.675839828495</v>
      </c>
      <c r="I399" s="99">
        <v>16435.97781427002</v>
      </c>
      <c r="J399" s="99">
        <v>14831.238706640626</v>
      </c>
      <c r="K399" s="99">
        <v>13147.35529399414</v>
      </c>
      <c r="L399" s="99">
        <v>10267.093939758299</v>
      </c>
      <c r="M399" s="99">
        <v>16744.705931470857</v>
      </c>
      <c r="N399" s="99">
        <v>16011.967024848174</v>
      </c>
      <c r="O399" s="99">
        <v>8252.6379796943656</v>
      </c>
      <c r="P399" s="99">
        <v>13306.693800000003</v>
      </c>
      <c r="Q399" s="99">
        <v>15858.990426890001</v>
      </c>
      <c r="R399" s="99">
        <v>25611.547109439998</v>
      </c>
      <c r="S399" s="99">
        <v>26681.763486659998</v>
      </c>
      <c r="T399" s="99">
        <v>43188.100569139999</v>
      </c>
      <c r="U399" s="99">
        <v>34793.330467690001</v>
      </c>
      <c r="V399" s="99">
        <v>57845.403893040006</v>
      </c>
      <c r="W399" s="99">
        <v>56525.998134399997</v>
      </c>
      <c r="X399" s="142">
        <v>49112.579745439994</v>
      </c>
      <c r="Y399" s="142">
        <v>59557.309894779995</v>
      </c>
      <c r="Z399" s="142">
        <v>56408.997556130002</v>
      </c>
      <c r="AA399" s="142">
        <v>44517.534637270001</v>
      </c>
      <c r="AB399" s="142">
        <v>44364.360049059993</v>
      </c>
      <c r="AC399" s="175">
        <v>51628.044062849993</v>
      </c>
      <c r="AD399" s="26" t="s">
        <v>230</v>
      </c>
      <c r="AE399" s="49" t="s">
        <v>122</v>
      </c>
    </row>
    <row r="400" spans="1:31" x14ac:dyDescent="0.3">
      <c r="A400" s="33" t="s">
        <v>118</v>
      </c>
      <c r="B400" s="98">
        <v>1670.3819999999998</v>
      </c>
      <c r="C400" s="99">
        <v>1628.759</v>
      </c>
      <c r="D400" s="99">
        <v>1449.0860000000002</v>
      </c>
      <c r="E400" s="99">
        <v>1421.9589999999998</v>
      </c>
      <c r="F400" s="99">
        <v>1599.1450000000002</v>
      </c>
      <c r="G400" s="99">
        <v>1477.475836090088</v>
      </c>
      <c r="H400" s="99">
        <v>1642.9064968261719</v>
      </c>
      <c r="I400" s="99">
        <v>2511.3310000000001</v>
      </c>
      <c r="J400" s="99">
        <v>3979.0284320068358</v>
      </c>
      <c r="K400" s="99">
        <v>3847.2375300292974</v>
      </c>
      <c r="L400" s="99">
        <v>2529.9789999999998</v>
      </c>
      <c r="M400" s="99">
        <v>2150.2043704833982</v>
      </c>
      <c r="N400" s="99">
        <v>1952.959373458862</v>
      </c>
      <c r="O400" s="99">
        <v>1805.5371201171877</v>
      </c>
      <c r="P400" s="99">
        <v>3649.1723000000002</v>
      </c>
      <c r="Q400" s="99">
        <v>4146.8195214799998</v>
      </c>
      <c r="R400" s="99">
        <v>8201.9784395200004</v>
      </c>
      <c r="S400" s="99">
        <v>2633.1546526500001</v>
      </c>
      <c r="T400" s="99">
        <v>4759.1313021000014</v>
      </c>
      <c r="U400" s="99">
        <v>2537.3792777799999</v>
      </c>
      <c r="V400" s="99">
        <v>2565.5368546500004</v>
      </c>
      <c r="W400" s="99">
        <v>3530.10222982</v>
      </c>
      <c r="X400" s="142">
        <v>3447.5691814400002</v>
      </c>
      <c r="Y400" s="142">
        <v>3724.9571878199999</v>
      </c>
      <c r="Z400" s="142">
        <v>3197.7809768199995</v>
      </c>
      <c r="AA400" s="142">
        <v>3130.2869135899996</v>
      </c>
      <c r="AB400" s="142">
        <v>4274.0277965699997</v>
      </c>
      <c r="AC400" s="175">
        <v>3222.0010510699999</v>
      </c>
      <c r="AD400" s="26">
        <v>23774</v>
      </c>
      <c r="AE400" s="33" t="s">
        <v>118</v>
      </c>
    </row>
    <row r="401" spans="1:31" x14ac:dyDescent="0.3">
      <c r="A401" s="33" t="s">
        <v>119</v>
      </c>
      <c r="B401" s="98">
        <v>2018.3100000000002</v>
      </c>
      <c r="C401" s="99">
        <v>2385.5459999999998</v>
      </c>
      <c r="D401" s="99">
        <v>1826.8350000000003</v>
      </c>
      <c r="E401" s="99">
        <v>1906.67</v>
      </c>
      <c r="F401" s="99">
        <v>1691.5250000000001</v>
      </c>
      <c r="G401" s="99">
        <v>988.00500000000011</v>
      </c>
      <c r="H401" s="99">
        <v>1878.6669999999999</v>
      </c>
      <c r="I401" s="99">
        <v>2030.2972683105472</v>
      </c>
      <c r="J401" s="99">
        <v>2585.4829208984374</v>
      </c>
      <c r="K401" s="99">
        <v>2616.8834602050779</v>
      </c>
      <c r="L401" s="99">
        <v>2623.5686497802735</v>
      </c>
      <c r="M401" s="99">
        <v>3469.9416233520506</v>
      </c>
      <c r="N401" s="99">
        <v>527.41603002929696</v>
      </c>
      <c r="O401" s="99">
        <v>703.88663806152351</v>
      </c>
      <c r="P401" s="99">
        <v>962.18700000000013</v>
      </c>
      <c r="Q401" s="99">
        <v>1480.3632320800002</v>
      </c>
      <c r="R401" s="99">
        <v>1724.3365103100002</v>
      </c>
      <c r="S401" s="99">
        <v>1183.4359276600001</v>
      </c>
      <c r="T401" s="99">
        <v>1299.6285027500001</v>
      </c>
      <c r="U401" s="99">
        <v>2364.9169711499999</v>
      </c>
      <c r="V401" s="99">
        <v>3369.6613821400006</v>
      </c>
      <c r="W401" s="99">
        <v>2091.9525355599999</v>
      </c>
      <c r="X401" s="142">
        <v>2474.6943383300004</v>
      </c>
      <c r="Y401" s="142">
        <v>4465.7668197599996</v>
      </c>
      <c r="Z401" s="142">
        <v>7975.0451700599997</v>
      </c>
      <c r="AA401" s="142">
        <v>1301.4230711500002</v>
      </c>
      <c r="AB401" s="142">
        <v>1035.0237390199998</v>
      </c>
      <c r="AC401" s="175">
        <v>1112.0032497699999</v>
      </c>
      <c r="AD401" s="26">
        <v>23776</v>
      </c>
      <c r="AE401" s="33" t="s">
        <v>119</v>
      </c>
    </row>
    <row r="402" spans="1:31" x14ac:dyDescent="0.3">
      <c r="A402" s="33" t="s">
        <v>120</v>
      </c>
      <c r="B402" s="98">
        <v>1073.2</v>
      </c>
      <c r="C402" s="99">
        <v>1455.1609999999998</v>
      </c>
      <c r="D402" s="99">
        <v>2040.6210000000001</v>
      </c>
      <c r="E402" s="99">
        <v>8180.9784999999993</v>
      </c>
      <c r="F402" s="99">
        <v>9091.8021549072273</v>
      </c>
      <c r="G402" s="99">
        <v>6320.9884700927723</v>
      </c>
      <c r="H402" s="99">
        <v>6164.3429999999998</v>
      </c>
      <c r="I402" s="99">
        <v>8239.2379999999994</v>
      </c>
      <c r="J402" s="99">
        <v>4802.6374203857422</v>
      </c>
      <c r="K402" s="99">
        <v>3757.0739536621095</v>
      </c>
      <c r="L402" s="99">
        <v>2442.96</v>
      </c>
      <c r="M402" s="99">
        <v>2312.7857999999997</v>
      </c>
      <c r="N402" s="99">
        <v>1451.6657</v>
      </c>
      <c r="O402" s="99">
        <v>2636.4812876777651</v>
      </c>
      <c r="P402" s="99">
        <v>4407.3802999999998</v>
      </c>
      <c r="Q402" s="99">
        <v>5582.3227711999998</v>
      </c>
      <c r="R402" s="99">
        <v>7027.6110203400003</v>
      </c>
      <c r="S402" s="99">
        <v>8964.9479572400014</v>
      </c>
      <c r="T402" s="99">
        <v>9844.3283447800004</v>
      </c>
      <c r="U402" s="99">
        <v>10528.907345520001</v>
      </c>
      <c r="V402" s="99">
        <v>10887.06277765</v>
      </c>
      <c r="W402" s="99">
        <v>11789.010765360001</v>
      </c>
      <c r="X402" s="142">
        <v>12314.836148380002</v>
      </c>
      <c r="Y402" s="142">
        <v>12097.152283219997</v>
      </c>
      <c r="Z402" s="142">
        <v>9842.9056222799991</v>
      </c>
      <c r="AA402" s="142">
        <v>9327.5843388999983</v>
      </c>
      <c r="AB402" s="142">
        <v>8322.5132361000014</v>
      </c>
      <c r="AC402" s="175">
        <v>7508.6173319600011</v>
      </c>
      <c r="AD402" s="26">
        <v>23778</v>
      </c>
      <c r="AE402" s="33" t="s">
        <v>120</v>
      </c>
    </row>
    <row r="403" spans="1:31" x14ac:dyDescent="0.3">
      <c r="A403" s="33" t="s">
        <v>121</v>
      </c>
      <c r="B403" s="98">
        <v>1551.9</v>
      </c>
      <c r="C403" s="99">
        <v>4033.739</v>
      </c>
      <c r="D403" s="99">
        <v>4105.9889999999996</v>
      </c>
      <c r="E403" s="99">
        <v>6055.6089999999995</v>
      </c>
      <c r="F403" s="99">
        <v>7125.9080000000013</v>
      </c>
      <c r="G403" s="99">
        <v>4403.1177279052736</v>
      </c>
      <c r="H403" s="99">
        <v>3644.7593430023198</v>
      </c>
      <c r="I403" s="99">
        <v>3655.111545959473</v>
      </c>
      <c r="J403" s="99">
        <v>3464.08993334961</v>
      </c>
      <c r="K403" s="99">
        <v>2926.1603500976562</v>
      </c>
      <c r="L403" s="99">
        <v>2670.5862899780273</v>
      </c>
      <c r="M403" s="99">
        <v>8811.7741376354097</v>
      </c>
      <c r="N403" s="99">
        <v>12079.925921360016</v>
      </c>
      <c r="O403" s="99">
        <v>3106.7329338378904</v>
      </c>
      <c r="P403" s="99">
        <v>4287.9542000000001</v>
      </c>
      <c r="Q403" s="99">
        <v>4649.4849021300006</v>
      </c>
      <c r="R403" s="99">
        <v>8657.6211392700006</v>
      </c>
      <c r="S403" s="99">
        <v>13900.224949110001</v>
      </c>
      <c r="T403" s="99">
        <v>27285.012419509996</v>
      </c>
      <c r="U403" s="99">
        <v>19362.126873239999</v>
      </c>
      <c r="V403" s="99">
        <v>41023.142878599996</v>
      </c>
      <c r="W403" s="99">
        <v>39114.93260366001</v>
      </c>
      <c r="X403" s="142">
        <v>30875.480077290005</v>
      </c>
      <c r="Y403" s="142">
        <v>39269.433603979996</v>
      </c>
      <c r="Z403" s="142">
        <v>35393.265786970005</v>
      </c>
      <c r="AA403" s="142">
        <v>30758.240313629998</v>
      </c>
      <c r="AB403" s="142">
        <v>30732.795277369998</v>
      </c>
      <c r="AC403" s="175">
        <v>39785.422430049999</v>
      </c>
      <c r="AD403" s="26">
        <v>23780</v>
      </c>
      <c r="AE403" s="33" t="s">
        <v>121</v>
      </c>
    </row>
    <row r="404" spans="1:31" x14ac:dyDescent="0.3">
      <c r="A404" s="50"/>
      <c r="B404" s="125"/>
      <c r="C404" s="126"/>
      <c r="D404" s="126"/>
      <c r="E404" s="126"/>
      <c r="F404" s="126"/>
      <c r="G404" s="126"/>
      <c r="H404" s="126"/>
      <c r="I404" s="126"/>
      <c r="J404" s="126"/>
      <c r="K404" s="126"/>
      <c r="L404" s="126"/>
      <c r="M404" s="126"/>
      <c r="N404" s="126"/>
      <c r="O404" s="126"/>
      <c r="P404" s="126"/>
      <c r="Q404" s="126"/>
      <c r="R404" s="126"/>
      <c r="S404" s="126"/>
      <c r="T404" s="126"/>
      <c r="U404" s="126"/>
      <c r="V404" s="126"/>
      <c r="W404" s="126"/>
      <c r="X404" s="155"/>
      <c r="Y404" s="155"/>
      <c r="Z404" s="155"/>
      <c r="AA404" s="155"/>
      <c r="AB404" s="155"/>
      <c r="AC404" s="188"/>
      <c r="AD404" s="31"/>
      <c r="AE404" s="50"/>
    </row>
    <row r="405" spans="1:31" x14ac:dyDescent="0.3">
      <c r="A405" s="51"/>
      <c r="B405" s="127"/>
      <c r="C405" s="128"/>
      <c r="D405" s="128"/>
      <c r="E405" s="128"/>
      <c r="F405" s="128"/>
      <c r="G405" s="128"/>
      <c r="H405" s="128"/>
      <c r="I405" s="128"/>
      <c r="J405" s="128"/>
      <c r="K405" s="128"/>
      <c r="L405" s="128"/>
      <c r="M405" s="128"/>
      <c r="N405" s="128"/>
      <c r="O405" s="128"/>
      <c r="P405" s="128"/>
      <c r="Q405" s="128"/>
      <c r="R405" s="128"/>
      <c r="S405" s="128"/>
      <c r="T405" s="128"/>
      <c r="U405" s="128"/>
      <c r="V405" s="128"/>
      <c r="W405" s="128"/>
      <c r="X405" s="156"/>
      <c r="Y405" s="156"/>
      <c r="Z405" s="156"/>
      <c r="AA405" s="156"/>
      <c r="AB405" s="156"/>
      <c r="AC405" s="189"/>
      <c r="AD405" s="32"/>
      <c r="AE405" s="51"/>
    </row>
    <row r="406" spans="1:31" x14ac:dyDescent="0.3">
      <c r="A406" s="49" t="s">
        <v>123</v>
      </c>
      <c r="B406" s="129"/>
      <c r="C406" s="130"/>
      <c r="D406" s="130"/>
      <c r="E406" s="130"/>
      <c r="F406" s="130"/>
      <c r="G406" s="130"/>
      <c r="H406" s="130"/>
      <c r="I406" s="130"/>
      <c r="J406" s="130"/>
      <c r="K406" s="130"/>
      <c r="L406" s="130"/>
      <c r="M406" s="130"/>
      <c r="N406" s="130"/>
      <c r="O406" s="130"/>
      <c r="P406" s="130"/>
      <c r="Q406" s="130"/>
      <c r="R406" s="130"/>
      <c r="S406" s="130"/>
      <c r="T406" s="130"/>
      <c r="U406" s="130"/>
      <c r="V406" s="130"/>
      <c r="W406" s="130"/>
      <c r="X406" s="157"/>
      <c r="Y406" s="157"/>
      <c r="Z406" s="157"/>
      <c r="AA406" s="157"/>
      <c r="AB406" s="157"/>
      <c r="AC406" s="190"/>
      <c r="AD406" s="26"/>
      <c r="AE406" s="49" t="s">
        <v>123</v>
      </c>
    </row>
    <row r="407" spans="1:31" x14ac:dyDescent="0.3">
      <c r="A407" s="49" t="s">
        <v>124</v>
      </c>
      <c r="B407" s="124">
        <v>2.6391511994521646</v>
      </c>
      <c r="C407" s="124">
        <v>2.8272751003267249</v>
      </c>
      <c r="D407" s="124">
        <v>1.7940287177531866</v>
      </c>
      <c r="E407" s="124">
        <v>3.160186884241631</v>
      </c>
      <c r="F407" s="124">
        <v>0.79454446842199911</v>
      </c>
      <c r="G407" s="124">
        <v>1.5142666188084957</v>
      </c>
      <c r="H407" s="124">
        <v>0.76719937140027861</v>
      </c>
      <c r="I407" s="124">
        <v>0.33394426231652879</v>
      </c>
      <c r="J407" s="124">
        <v>0.99578910104245733</v>
      </c>
      <c r="K407" s="124">
        <v>0.60144097468193625</v>
      </c>
      <c r="L407" s="124">
        <v>0.73335118223301754</v>
      </c>
      <c r="M407" s="124">
        <v>1.842178166275549</v>
      </c>
      <c r="N407" s="124">
        <v>0.97583945033988961</v>
      </c>
      <c r="O407" s="124">
        <v>1.0872685373233426</v>
      </c>
      <c r="P407" s="124">
        <v>0.87408361121679301</v>
      </c>
      <c r="Q407" s="124">
        <v>2.4154833475440252</v>
      </c>
      <c r="R407" s="124">
        <v>4.6499205224280642</v>
      </c>
      <c r="S407" s="124">
        <v>1.9049445770883644</v>
      </c>
      <c r="T407" s="124">
        <v>0.97133201856905349</v>
      </c>
      <c r="U407" s="124">
        <v>1.5467666287895205</v>
      </c>
      <c r="V407" s="124">
        <v>0.93314045073629015</v>
      </c>
      <c r="W407" s="124">
        <v>0.6037353676551992</v>
      </c>
      <c r="X407" s="158">
        <v>0.87515332728037898</v>
      </c>
      <c r="Y407" s="158">
        <v>0.92059906817912351</v>
      </c>
      <c r="Z407" s="158">
        <v>0.79916397035567355</v>
      </c>
      <c r="AA407" s="158">
        <v>0.90866976877339511</v>
      </c>
      <c r="AB407" s="158">
        <v>1.1501801688430922</v>
      </c>
      <c r="AC407" s="191">
        <v>0.89137689110575491</v>
      </c>
      <c r="AD407" s="26">
        <v>23821</v>
      </c>
      <c r="AE407" s="49" t="s">
        <v>124</v>
      </c>
    </row>
    <row r="408" spans="1:31" x14ac:dyDescent="0.3">
      <c r="A408" s="33" t="s">
        <v>117</v>
      </c>
      <c r="B408" s="99">
        <v>11935.622000000001</v>
      </c>
      <c r="C408" s="99">
        <v>19712.383999999998</v>
      </c>
      <c r="D408" s="99">
        <v>20702.912</v>
      </c>
      <c r="E408" s="99">
        <v>33448.385000000002</v>
      </c>
      <c r="F408" s="99">
        <v>16178.960999999999</v>
      </c>
      <c r="G408" s="99">
        <v>13496.166000000001</v>
      </c>
      <c r="H408" s="99">
        <v>13234.929</v>
      </c>
      <c r="I408" s="99">
        <v>4540.3691542968745</v>
      </c>
      <c r="J408" s="99">
        <v>8678.7699700927733</v>
      </c>
      <c r="K408" s="99">
        <v>9020.0186064453119</v>
      </c>
      <c r="L408" s="99">
        <v>9943.0879489746112</v>
      </c>
      <c r="M408" s="99">
        <v>28932.848938232473</v>
      </c>
      <c r="N408" s="99">
        <v>21452.378189880368</v>
      </c>
      <c r="O408" s="99">
        <v>12983.798740356449</v>
      </c>
      <c r="P408" s="99">
        <v>11584.551500000001</v>
      </c>
      <c r="Q408" s="99">
        <v>33678.091324240006</v>
      </c>
      <c r="R408" s="99">
        <v>62325.492251209995</v>
      </c>
      <c r="S408" s="99">
        <v>40721.741948869996</v>
      </c>
      <c r="T408" s="99">
        <v>38149.529336319996</v>
      </c>
      <c r="U408" s="99">
        <v>47491.126655799992</v>
      </c>
      <c r="V408" s="99">
        <v>52269.561613099999</v>
      </c>
      <c r="W408" s="99">
        <v>30654.570807480002</v>
      </c>
      <c r="X408" s="142">
        <v>34463.425785029998</v>
      </c>
      <c r="Y408" s="142">
        <v>44557.855649659999</v>
      </c>
      <c r="Z408" s="142">
        <v>39253.090228610003</v>
      </c>
      <c r="AA408" s="142">
        <v>36826.750707539992</v>
      </c>
      <c r="AB408" s="142">
        <v>49451.71962199999</v>
      </c>
      <c r="AC408" s="175">
        <v>46858.676524039991</v>
      </c>
      <c r="AD408" s="26">
        <v>23824</v>
      </c>
      <c r="AE408" s="33" t="s">
        <v>117</v>
      </c>
    </row>
    <row r="409" spans="1:31" x14ac:dyDescent="0.3">
      <c r="A409" s="33" t="s">
        <v>122</v>
      </c>
      <c r="B409" s="99">
        <v>4522.5230000000001</v>
      </c>
      <c r="C409" s="99">
        <v>6972.22</v>
      </c>
      <c r="D409" s="99">
        <v>11539.900000000001</v>
      </c>
      <c r="E409" s="99">
        <v>10584.306</v>
      </c>
      <c r="F409" s="99">
        <v>20362.562000000002</v>
      </c>
      <c r="G409" s="99">
        <v>8912.6748436279286</v>
      </c>
      <c r="H409" s="99">
        <v>17250.964343002321</v>
      </c>
      <c r="I409" s="99">
        <v>13596.188545959474</v>
      </c>
      <c r="J409" s="99">
        <v>8715.4699333496101</v>
      </c>
      <c r="K409" s="99">
        <v>14997.346350097654</v>
      </c>
      <c r="L409" s="99">
        <v>13558.426289978026</v>
      </c>
      <c r="M409" s="99">
        <v>15705.782137635411</v>
      </c>
      <c r="N409" s="99">
        <v>21983.511921360016</v>
      </c>
      <c r="O409" s="99">
        <v>11941.666933837891</v>
      </c>
      <c r="P409" s="99">
        <v>13253.367699999999</v>
      </c>
      <c r="Q409" s="99">
        <v>13942.588906060004</v>
      </c>
      <c r="R409" s="99">
        <v>13403.560759929998</v>
      </c>
      <c r="S409" s="99">
        <v>21376.864418339999</v>
      </c>
      <c r="T409" s="99">
        <v>39275.478010619998</v>
      </c>
      <c r="U409" s="99">
        <v>30703.485433329999</v>
      </c>
      <c r="V409" s="99">
        <v>56014.677717440012</v>
      </c>
      <c r="W409" s="99">
        <v>50774.846811669995</v>
      </c>
      <c r="X409" s="142">
        <v>39379.87174445</v>
      </c>
      <c r="Y409" s="142">
        <v>48400.934988770001</v>
      </c>
      <c r="Z409" s="142">
        <v>49117.692594600005</v>
      </c>
      <c r="AA409" s="142">
        <v>40528.200643509997</v>
      </c>
      <c r="AB409" s="142">
        <v>42994.759396469999</v>
      </c>
      <c r="AC409" s="175">
        <v>52568.870689380004</v>
      </c>
      <c r="AD409" s="26">
        <v>23827</v>
      </c>
      <c r="AE409" s="33" t="s">
        <v>122</v>
      </c>
    </row>
    <row r="410" spans="1:31" x14ac:dyDescent="0.3">
      <c r="A410" s="49" t="s">
        <v>186</v>
      </c>
      <c r="B410" s="124">
        <v>3.1152387899777252</v>
      </c>
      <c r="C410" s="124">
        <v>5.9960993452059066</v>
      </c>
      <c r="D410" s="124">
        <v>2.1100136926578754</v>
      </c>
      <c r="E410" s="124">
        <v>5.507009632130389</v>
      </c>
      <c r="F410" s="124">
        <v>0.90477155329435965</v>
      </c>
      <c r="G410" s="124">
        <v>1.4478344175387421</v>
      </c>
      <c r="H410" s="124">
        <v>0.60401654980209407</v>
      </c>
      <c r="I410" s="124">
        <v>0.22673746689493507</v>
      </c>
      <c r="J410" s="124">
        <v>1.1027406129436452</v>
      </c>
      <c r="K410" s="124">
        <v>0.4378351886881704</v>
      </c>
      <c r="L410" s="124">
        <v>0.67384274566856239</v>
      </c>
      <c r="M410" s="124">
        <v>1.5039918723622021</v>
      </c>
      <c r="N410" s="124">
        <v>1.5584483236678108</v>
      </c>
      <c r="O410" s="124">
        <v>0.82561375104782886</v>
      </c>
      <c r="P410" s="124">
        <v>0.94870653762930179</v>
      </c>
      <c r="Q410" s="124">
        <v>2.4668097193483942</v>
      </c>
      <c r="R410" s="124">
        <v>5.3640843553799167</v>
      </c>
      <c r="S410" s="124">
        <v>1.7934780257527887</v>
      </c>
      <c r="T410" s="124">
        <v>0.83195692848291858</v>
      </c>
      <c r="U410" s="124">
        <v>1.2390077103918393</v>
      </c>
      <c r="V410" s="124">
        <v>0.39491198345960016</v>
      </c>
      <c r="W410" s="124">
        <v>0.42145617861185763</v>
      </c>
      <c r="X410" s="158">
        <v>0.64385884352249723</v>
      </c>
      <c r="Y410" s="158">
        <v>0.92455238887796076</v>
      </c>
      <c r="Z410" s="158">
        <v>0.50713008008397109</v>
      </c>
      <c r="AA410" s="158">
        <v>0.70798679478824011</v>
      </c>
      <c r="AB410" s="158">
        <v>0.82676040412798757</v>
      </c>
      <c r="AC410" s="191">
        <v>0.22048558407023472</v>
      </c>
      <c r="AD410" s="26">
        <v>23822</v>
      </c>
      <c r="AE410" s="49" t="s">
        <v>186</v>
      </c>
    </row>
    <row r="411" spans="1:31" x14ac:dyDescent="0.3">
      <c r="A411" s="33" t="s">
        <v>78</v>
      </c>
      <c r="B411" s="99">
        <v>9254.2000000000007</v>
      </c>
      <c r="C411" s="99">
        <v>17619.423999999999</v>
      </c>
      <c r="D411" s="99">
        <v>15685.653999999999</v>
      </c>
      <c r="E411" s="99">
        <v>24939.577999999998</v>
      </c>
      <c r="F411" s="99">
        <v>11976.147999999997</v>
      </c>
      <c r="G411" s="99">
        <v>6529.0920000000015</v>
      </c>
      <c r="H411" s="99">
        <v>8218.3730000000014</v>
      </c>
      <c r="I411" s="99">
        <v>2254.0146171875003</v>
      </c>
      <c r="J411" s="99">
        <v>5790.91</v>
      </c>
      <c r="K411" s="99">
        <v>5285.19</v>
      </c>
      <c r="L411" s="99">
        <v>7336.6920000000009</v>
      </c>
      <c r="M411" s="99">
        <v>10368.531999999999</v>
      </c>
      <c r="N411" s="99">
        <v>15434.227000000003</v>
      </c>
      <c r="O411" s="99">
        <v>7294.2429999999995</v>
      </c>
      <c r="P411" s="99">
        <v>8505.5463999999993</v>
      </c>
      <c r="Q411" s="99">
        <v>22924.319279809999</v>
      </c>
      <c r="R411" s="99">
        <v>25457.620470760005</v>
      </c>
      <c r="S411" s="99">
        <v>13409.188594540001</v>
      </c>
      <c r="T411" s="99">
        <v>9975.5509242600001</v>
      </c>
      <c r="U411" s="99">
        <v>14052.030702269996</v>
      </c>
      <c r="V411" s="99">
        <v>5920.3367583100007</v>
      </c>
      <c r="W411" s="99">
        <v>4914.1428850499997</v>
      </c>
      <c r="X411" s="142">
        <v>5475.62778368</v>
      </c>
      <c r="Y411" s="142">
        <v>8442.5514193500003</v>
      </c>
      <c r="Z411" s="142">
        <v>6960.0696660599997</v>
      </c>
      <c r="AA411" s="142">
        <v>6917.0028991599993</v>
      </c>
      <c r="AB411" s="142">
        <v>10137.70641051</v>
      </c>
      <c r="AC411" s="175">
        <v>2818.5660558900004</v>
      </c>
      <c r="AD411" s="26">
        <v>23825</v>
      </c>
      <c r="AE411" s="33" t="s">
        <v>78</v>
      </c>
    </row>
    <row r="412" spans="1:31" x14ac:dyDescent="0.3">
      <c r="A412" s="33" t="s">
        <v>125</v>
      </c>
      <c r="B412" s="99">
        <v>2970.623</v>
      </c>
      <c r="C412" s="99">
        <v>2938.4810000000002</v>
      </c>
      <c r="D412" s="99">
        <v>7433.9109999999991</v>
      </c>
      <c r="E412" s="99">
        <v>4528.6970000000001</v>
      </c>
      <c r="F412" s="99">
        <v>13236.653999999999</v>
      </c>
      <c r="G412" s="99">
        <v>4509.5571157226559</v>
      </c>
      <c r="H412" s="99">
        <v>13606.205</v>
      </c>
      <c r="I412" s="99">
        <v>9941.0769999999993</v>
      </c>
      <c r="J412" s="99">
        <v>5251.38</v>
      </c>
      <c r="K412" s="99">
        <v>12071.185999999998</v>
      </c>
      <c r="L412" s="99">
        <v>10887.84</v>
      </c>
      <c r="M412" s="99">
        <v>6894.0079999999998</v>
      </c>
      <c r="N412" s="99">
        <v>9903.5860000000011</v>
      </c>
      <c r="O412" s="99">
        <v>8834.9340000000011</v>
      </c>
      <c r="P412" s="99">
        <v>8965.4134999999987</v>
      </c>
      <c r="Q412" s="99">
        <v>9293.1040039299987</v>
      </c>
      <c r="R412" s="99">
        <v>4745.9396206600004</v>
      </c>
      <c r="S412" s="99">
        <v>7476.6394692300009</v>
      </c>
      <c r="T412" s="99">
        <v>11990.465591110002</v>
      </c>
      <c r="U412" s="99">
        <v>11341.358560089999</v>
      </c>
      <c r="V412" s="99">
        <v>14991.534838839998</v>
      </c>
      <c r="W412" s="99">
        <v>11659.914208010001</v>
      </c>
      <c r="X412" s="142">
        <v>8504.39166716</v>
      </c>
      <c r="Y412" s="142">
        <v>9131.5013847899991</v>
      </c>
      <c r="Z412" s="142">
        <v>13724.426807629998</v>
      </c>
      <c r="AA412" s="142">
        <v>9769.9603298800012</v>
      </c>
      <c r="AB412" s="142">
        <v>12261.964119100001</v>
      </c>
      <c r="AC412" s="175">
        <v>12783.44825933</v>
      </c>
      <c r="AD412" s="26">
        <v>23828</v>
      </c>
      <c r="AE412" s="33" t="s">
        <v>125</v>
      </c>
    </row>
    <row r="413" spans="1:31" x14ac:dyDescent="0.3">
      <c r="A413" s="49" t="s">
        <v>126</v>
      </c>
      <c r="B413" s="124">
        <v>1.7278316901862236</v>
      </c>
      <c r="C413" s="124">
        <v>0.51886351595876679</v>
      </c>
      <c r="D413" s="124">
        <v>1.2219365419634589</v>
      </c>
      <c r="E413" s="124">
        <v>1.4051116906656294</v>
      </c>
      <c r="F413" s="124">
        <v>0.58979332879402868</v>
      </c>
      <c r="G413" s="124">
        <v>1.5823047282713685</v>
      </c>
      <c r="H413" s="124">
        <v>1.3763750985730876</v>
      </c>
      <c r="I413" s="124">
        <v>0.62552250686762645</v>
      </c>
      <c r="J413" s="124">
        <v>0.8336561768476809</v>
      </c>
      <c r="K413" s="124">
        <v>1.2763581484250062</v>
      </c>
      <c r="L413" s="124">
        <v>0.97596395171940087</v>
      </c>
      <c r="M413" s="124">
        <v>2.1067626845930603</v>
      </c>
      <c r="N413" s="124">
        <v>0.49819437876178785</v>
      </c>
      <c r="O413" s="124">
        <v>1.8313629982117179</v>
      </c>
      <c r="P413" s="124">
        <v>0.71805923206922306</v>
      </c>
      <c r="Q413" s="124">
        <v>2.3128953573983067</v>
      </c>
      <c r="R413" s="124">
        <v>4.2584297912069005</v>
      </c>
      <c r="S413" s="124">
        <v>1.9649000972519337</v>
      </c>
      <c r="T413" s="124">
        <v>1.0325807435555483</v>
      </c>
      <c r="U413" s="124">
        <v>1.7270362999090505</v>
      </c>
      <c r="V413" s="124">
        <v>1.1298311538916341</v>
      </c>
      <c r="W413" s="124">
        <v>0.65807164192893064</v>
      </c>
      <c r="X413" s="158">
        <v>0.9388614502117989</v>
      </c>
      <c r="Y413" s="158">
        <v>0.91967978439723863</v>
      </c>
      <c r="Z413" s="158">
        <v>0.91240578806487638</v>
      </c>
      <c r="AA413" s="158">
        <v>0.97241414019143346</v>
      </c>
      <c r="AB413" s="158">
        <v>1.2792202224585394</v>
      </c>
      <c r="AC413" s="191">
        <v>1.106940878800031</v>
      </c>
      <c r="AD413" s="26">
        <v>23823</v>
      </c>
      <c r="AE413" s="49" t="s">
        <v>126</v>
      </c>
    </row>
    <row r="414" spans="1:31" x14ac:dyDescent="0.3">
      <c r="A414" s="33" t="s">
        <v>78</v>
      </c>
      <c r="B414" s="99">
        <v>2681.4220000000005</v>
      </c>
      <c r="C414" s="99">
        <v>2092.96</v>
      </c>
      <c r="D414" s="99">
        <v>5017.2579999999998</v>
      </c>
      <c r="E414" s="99">
        <v>8508.8070000000007</v>
      </c>
      <c r="F414" s="99">
        <v>4202.8130000000001</v>
      </c>
      <c r="G414" s="99">
        <v>6967.0739999999996</v>
      </c>
      <c r="H414" s="99">
        <v>5016.5559999999996</v>
      </c>
      <c r="I414" s="99">
        <v>2286.3545371093751</v>
      </c>
      <c r="J414" s="99">
        <v>2887.8599700927734</v>
      </c>
      <c r="K414" s="99">
        <v>3734.8286064453123</v>
      </c>
      <c r="L414" s="99">
        <v>2606.3959489746094</v>
      </c>
      <c r="M414" s="99">
        <v>18564.316938232474</v>
      </c>
      <c r="N414" s="99">
        <v>6018.151189880371</v>
      </c>
      <c r="O414" s="99">
        <v>5689.5557403564453</v>
      </c>
      <c r="P414" s="99">
        <v>3079.0050999999999</v>
      </c>
      <c r="Q414" s="99">
        <v>10753.772044429999</v>
      </c>
      <c r="R414" s="99">
        <v>36867.871780449997</v>
      </c>
      <c r="S414" s="99">
        <v>27312.553354329997</v>
      </c>
      <c r="T414" s="99">
        <v>28173.978412060002</v>
      </c>
      <c r="U414" s="99">
        <v>33439.095953529999</v>
      </c>
      <c r="V414" s="99">
        <v>46349.224854790009</v>
      </c>
      <c r="W414" s="99">
        <v>25740.427922430004</v>
      </c>
      <c r="X414" s="142">
        <v>28987.798001349998</v>
      </c>
      <c r="Y414" s="142">
        <v>36115.304230310001</v>
      </c>
      <c r="Z414" s="142">
        <v>32293.020562549995</v>
      </c>
      <c r="AA414" s="142">
        <v>29909.747808380002</v>
      </c>
      <c r="AB414" s="142">
        <v>39314.013211489997</v>
      </c>
      <c r="AC414" s="175">
        <v>44040.110468150007</v>
      </c>
      <c r="AD414" s="26">
        <v>23826</v>
      </c>
      <c r="AE414" s="33" t="s">
        <v>78</v>
      </c>
    </row>
    <row r="415" spans="1:31" x14ac:dyDescent="0.3">
      <c r="A415" s="33" t="s">
        <v>125</v>
      </c>
      <c r="B415" s="99">
        <v>1551.9</v>
      </c>
      <c r="C415" s="99">
        <v>4033.739</v>
      </c>
      <c r="D415" s="99">
        <v>4105.9889999999996</v>
      </c>
      <c r="E415" s="99">
        <v>6055.6089999999995</v>
      </c>
      <c r="F415" s="99">
        <v>7125.9080000000013</v>
      </c>
      <c r="G415" s="99">
        <v>4403.1177279052736</v>
      </c>
      <c r="H415" s="99">
        <v>3644.7593430023198</v>
      </c>
      <c r="I415" s="99">
        <v>3655.111545959473</v>
      </c>
      <c r="J415" s="99">
        <v>3464.08993334961</v>
      </c>
      <c r="K415" s="99">
        <v>2926.1603500976562</v>
      </c>
      <c r="L415" s="99">
        <v>2670.5862899780273</v>
      </c>
      <c r="M415" s="99">
        <v>8811.7741376354097</v>
      </c>
      <c r="N415" s="99">
        <v>12079.925921360016</v>
      </c>
      <c r="O415" s="99">
        <v>3106.7329338378904</v>
      </c>
      <c r="P415" s="99">
        <v>4287.9542000000001</v>
      </c>
      <c r="Q415" s="99">
        <v>4649.4849021300006</v>
      </c>
      <c r="R415" s="99">
        <v>8657.6211392700006</v>
      </c>
      <c r="S415" s="99">
        <v>13900.224949110001</v>
      </c>
      <c r="T415" s="99">
        <v>27285.012419509996</v>
      </c>
      <c r="U415" s="99">
        <v>19362.126873239999</v>
      </c>
      <c r="V415" s="99">
        <v>41023.142878599996</v>
      </c>
      <c r="W415" s="99">
        <v>39114.93260366001</v>
      </c>
      <c r="X415" s="142">
        <v>30875.480077290005</v>
      </c>
      <c r="Y415" s="142">
        <v>39269.433603979996</v>
      </c>
      <c r="Z415" s="142">
        <v>35393.265786970005</v>
      </c>
      <c r="AA415" s="142">
        <v>30758.240313629998</v>
      </c>
      <c r="AB415" s="142">
        <v>30732.795277369998</v>
      </c>
      <c r="AC415" s="175">
        <v>39785.422430049999</v>
      </c>
      <c r="AD415" s="26">
        <v>23829</v>
      </c>
      <c r="AE415" s="33" t="s">
        <v>125</v>
      </c>
    </row>
    <row r="416" spans="1:31" x14ac:dyDescent="0.3">
      <c r="A416" s="50"/>
      <c r="B416" s="125"/>
      <c r="C416" s="126"/>
      <c r="D416" s="126"/>
      <c r="E416" s="126"/>
      <c r="F416" s="126"/>
      <c r="G416" s="126"/>
      <c r="H416" s="126"/>
      <c r="I416" s="126"/>
      <c r="J416" s="126"/>
      <c r="K416" s="126"/>
      <c r="L416" s="126"/>
      <c r="M416" s="126"/>
      <c r="N416" s="126"/>
      <c r="O416" s="126"/>
      <c r="P416" s="126"/>
      <c r="Q416" s="126"/>
      <c r="R416" s="126"/>
      <c r="S416" s="126"/>
      <c r="T416" s="126"/>
      <c r="U416" s="126"/>
      <c r="V416" s="126"/>
      <c r="W416" s="126"/>
      <c r="X416" s="155"/>
      <c r="Y416" s="155"/>
      <c r="Z416" s="155"/>
      <c r="AA416" s="155"/>
      <c r="AB416" s="155"/>
      <c r="AC416" s="188"/>
      <c r="AD416" s="31"/>
      <c r="AE416" s="50"/>
    </row>
    <row r="417" spans="1:31" x14ac:dyDescent="0.3">
      <c r="A417" s="51"/>
      <c r="B417" s="99"/>
      <c r="C417" s="99"/>
      <c r="D417" s="99"/>
      <c r="E417" s="99"/>
      <c r="F417" s="99"/>
      <c r="G417" s="99"/>
      <c r="H417" s="99"/>
      <c r="I417" s="99"/>
      <c r="J417" s="99"/>
      <c r="K417" s="99"/>
      <c r="L417" s="99"/>
      <c r="M417" s="99"/>
      <c r="N417" s="99"/>
      <c r="O417" s="99"/>
      <c r="P417" s="99"/>
      <c r="Q417" s="99"/>
      <c r="R417" s="99"/>
      <c r="S417" s="99"/>
      <c r="T417" s="99"/>
      <c r="U417" s="99"/>
      <c r="V417" s="99"/>
      <c r="W417" s="99"/>
      <c r="X417" s="142"/>
      <c r="Y417" s="142"/>
      <c r="Z417" s="142"/>
      <c r="AA417" s="142"/>
      <c r="AB417" s="142"/>
      <c r="AC417" s="175"/>
      <c r="AD417" s="26"/>
      <c r="AE417" s="51"/>
    </row>
    <row r="418" spans="1:31" s="164" customFormat="1" x14ac:dyDescent="0.3">
      <c r="A418" s="49" t="s">
        <v>222</v>
      </c>
      <c r="B418" s="103"/>
      <c r="C418" s="103"/>
      <c r="D418" s="103"/>
      <c r="E418" s="103"/>
      <c r="F418" s="103"/>
      <c r="G418" s="103"/>
      <c r="H418" s="103"/>
      <c r="I418" s="103"/>
      <c r="J418" s="103"/>
      <c r="K418" s="103"/>
      <c r="L418" s="103"/>
      <c r="M418" s="103"/>
      <c r="N418" s="103"/>
      <c r="O418" s="103"/>
      <c r="P418" s="103"/>
      <c r="Q418" s="103"/>
      <c r="R418" s="103"/>
      <c r="S418" s="103"/>
      <c r="T418" s="103"/>
      <c r="U418" s="103"/>
      <c r="V418" s="103"/>
      <c r="W418" s="103"/>
      <c r="X418" s="144"/>
      <c r="Y418" s="144"/>
      <c r="Z418" s="144"/>
      <c r="AA418" s="144"/>
      <c r="AB418" s="144"/>
      <c r="AC418" s="177"/>
      <c r="AD418" s="26"/>
      <c r="AE418" s="49" t="s">
        <v>222</v>
      </c>
    </row>
    <row r="419" spans="1:31" x14ac:dyDescent="0.3">
      <c r="A419" s="33"/>
      <c r="B419" s="99"/>
      <c r="C419" s="99"/>
      <c r="D419" s="99"/>
      <c r="E419" s="99"/>
      <c r="F419" s="99"/>
      <c r="G419" s="99"/>
      <c r="H419" s="99"/>
      <c r="I419" s="99"/>
      <c r="J419" s="99"/>
      <c r="K419" s="99"/>
      <c r="L419" s="99"/>
      <c r="M419" s="99"/>
      <c r="N419" s="99"/>
      <c r="O419" s="99"/>
      <c r="P419" s="99"/>
      <c r="Q419" s="99"/>
      <c r="R419" s="99"/>
      <c r="S419" s="99"/>
      <c r="T419" s="99"/>
      <c r="U419" s="99"/>
      <c r="V419" s="99"/>
      <c r="W419" s="99"/>
      <c r="X419" s="142"/>
      <c r="Y419" s="142"/>
      <c r="Z419" s="142"/>
      <c r="AA419" s="142"/>
      <c r="AB419" s="142"/>
      <c r="AC419" s="175"/>
      <c r="AD419" s="26"/>
      <c r="AE419" s="33"/>
    </row>
    <row r="420" spans="1:31" s="164" customFormat="1" x14ac:dyDescent="0.3">
      <c r="A420" s="36" t="s">
        <v>9</v>
      </c>
      <c r="B420" s="103">
        <v>-3309.4840000000004</v>
      </c>
      <c r="C420" s="103">
        <v>-11260.750999999998</v>
      </c>
      <c r="D420" s="103">
        <v>-17877.370310646798</v>
      </c>
      <c r="E420" s="103">
        <v>-26001.59691642</v>
      </c>
      <c r="F420" s="103">
        <v>-26888.017614990233</v>
      </c>
      <c r="G420" s="103">
        <v>-30497.652699749997</v>
      </c>
      <c r="H420" s="103">
        <v>-24714.939372250999</v>
      </c>
      <c r="I420" s="103">
        <v>-14108.096193114039</v>
      </c>
      <c r="J420" s="103">
        <v>-9894.2246709900974</v>
      </c>
      <c r="K420" s="103">
        <v>-8338.8964597533504</v>
      </c>
      <c r="L420" s="103">
        <v>-12549.590734978996</v>
      </c>
      <c r="M420" s="103">
        <v>9380.2830470622357</v>
      </c>
      <c r="N420" s="103">
        <v>-27518.241273264881</v>
      </c>
      <c r="O420" s="103">
        <v>-24601.090273612495</v>
      </c>
      <c r="P420" s="103">
        <v>-36032.805800000002</v>
      </c>
      <c r="Q420" s="103">
        <v>-55626.921872600004</v>
      </c>
      <c r="R420" s="103">
        <v>-86360.111204539993</v>
      </c>
      <c r="S420" s="103">
        <v>-90485.12367043001</v>
      </c>
      <c r="T420" s="103">
        <v>-59567.525424580002</v>
      </c>
      <c r="U420" s="103">
        <v>-67107.129352100004</v>
      </c>
      <c r="V420" s="103">
        <v>-61604.176364710016</v>
      </c>
      <c r="W420" s="103">
        <v>-59601.145882349992</v>
      </c>
      <c r="X420" s="144">
        <v>-47544.978339989997</v>
      </c>
      <c r="Y420" s="144">
        <v>-76138.154756029995</v>
      </c>
      <c r="Z420" s="144">
        <v>-46354.807251469996</v>
      </c>
      <c r="AA420" s="144">
        <v>-41253.539809009999</v>
      </c>
      <c r="AB420" s="144">
        <v>-30199.741445430009</v>
      </c>
      <c r="AC420" s="177">
        <v>-60808.030833880002</v>
      </c>
      <c r="AD420" s="26" t="s">
        <v>230</v>
      </c>
      <c r="AE420" s="36" t="s">
        <v>9</v>
      </c>
    </row>
    <row r="421" spans="1:31" x14ac:dyDescent="0.3">
      <c r="A421" s="36"/>
      <c r="B421" s="99"/>
      <c r="C421" s="99"/>
      <c r="D421" s="99"/>
      <c r="E421" s="99"/>
      <c r="F421" s="99"/>
      <c r="G421" s="99"/>
      <c r="H421" s="99"/>
      <c r="I421" s="99"/>
      <c r="J421" s="99"/>
      <c r="K421" s="99"/>
      <c r="L421" s="99"/>
      <c r="M421" s="99"/>
      <c r="N421" s="99"/>
      <c r="O421" s="99"/>
      <c r="P421" s="99"/>
      <c r="Q421" s="99"/>
      <c r="R421" s="99"/>
      <c r="S421" s="99"/>
      <c r="T421" s="99"/>
      <c r="U421" s="99"/>
      <c r="V421" s="99"/>
      <c r="W421" s="99"/>
      <c r="X421" s="142"/>
      <c r="Y421" s="142"/>
      <c r="Z421" s="142"/>
      <c r="AA421" s="142"/>
      <c r="AB421" s="142"/>
      <c r="AC421" s="175"/>
      <c r="AD421" s="26"/>
      <c r="AE421" s="36"/>
    </row>
    <row r="422" spans="1:31" s="164" customFormat="1" x14ac:dyDescent="0.3">
      <c r="A422" s="36" t="s">
        <v>223</v>
      </c>
      <c r="B422" s="103">
        <v>1095.6379999999999</v>
      </c>
      <c r="C422" s="103">
        <v>-469.06399999999979</v>
      </c>
      <c r="D422" s="103">
        <v>1115.5640000000001</v>
      </c>
      <c r="E422" s="103">
        <v>2854.0129999999999</v>
      </c>
      <c r="F422" s="103">
        <v>1690.4119999999998</v>
      </c>
      <c r="G422" s="103">
        <v>2281.587</v>
      </c>
      <c r="H422" s="103">
        <v>-2257.5859999999998</v>
      </c>
      <c r="I422" s="103">
        <v>2482.1080000000002</v>
      </c>
      <c r="J422" s="103">
        <v>249.3</v>
      </c>
      <c r="K422" s="103">
        <v>9806.9869999999992</v>
      </c>
      <c r="L422" s="103">
        <v>2516.701</v>
      </c>
      <c r="M422" s="103">
        <v>28202.491000000002</v>
      </c>
      <c r="N422" s="103">
        <v>7066.6597518771432</v>
      </c>
      <c r="O422" s="103">
        <v>20457.066030154376</v>
      </c>
      <c r="P422" s="103">
        <v>-10084.226000000001</v>
      </c>
      <c r="Q422" s="103">
        <v>22059.925227380001</v>
      </c>
      <c r="R422" s="103">
        <v>11061.673582719999</v>
      </c>
      <c r="S422" s="103">
        <v>-8425.2850729600013</v>
      </c>
      <c r="T422" s="103">
        <v>-478.17977210000026</v>
      </c>
      <c r="U422" s="103">
        <v>-3261.2474321799991</v>
      </c>
      <c r="V422" s="103">
        <v>-11642.80556502</v>
      </c>
      <c r="W422" s="103">
        <v>-5900.7523501299984</v>
      </c>
      <c r="X422" s="144">
        <v>19040.367813519999</v>
      </c>
      <c r="Y422" s="144">
        <v>-16335.596648809995</v>
      </c>
      <c r="Z422" s="144">
        <v>19031.494453280004</v>
      </c>
      <c r="AA422" s="144">
        <v>-12935.08848484</v>
      </c>
      <c r="AB422" s="144">
        <v>20451.428835169998</v>
      </c>
      <c r="AC422" s="177">
        <v>25242.328140329999</v>
      </c>
      <c r="AD422" s="26" t="s">
        <v>230</v>
      </c>
      <c r="AE422" s="36" t="s">
        <v>223</v>
      </c>
    </row>
    <row r="423" spans="1:31" x14ac:dyDescent="0.3">
      <c r="A423" s="35" t="s">
        <v>83</v>
      </c>
      <c r="B423" s="99">
        <v>1095.6379999999999</v>
      </c>
      <c r="C423" s="99">
        <v>-469.06399999999979</v>
      </c>
      <c r="D423" s="99">
        <v>1115.5640000000001</v>
      </c>
      <c r="E423" s="99">
        <v>2854.0129999999999</v>
      </c>
      <c r="F423" s="99">
        <v>1110.105</v>
      </c>
      <c r="G423" s="99">
        <v>1754.5519999999999</v>
      </c>
      <c r="H423" s="99">
        <v>-1752.3090000000002</v>
      </c>
      <c r="I423" s="99">
        <v>2401.598</v>
      </c>
      <c r="J423" s="99">
        <v>62.099999999999866</v>
      </c>
      <c r="K423" s="99">
        <v>6640.192</v>
      </c>
      <c r="L423" s="99">
        <v>2694.5519999999997</v>
      </c>
      <c r="M423" s="99">
        <v>23413.471000000001</v>
      </c>
      <c r="N423" s="99">
        <v>10091.322411499023</v>
      </c>
      <c r="O423" s="99">
        <v>13859.086468750002</v>
      </c>
      <c r="P423" s="99">
        <v>4545.2608</v>
      </c>
      <c r="Q423" s="99">
        <v>36537.174369820001</v>
      </c>
      <c r="R423" s="99">
        <v>31087.474417110003</v>
      </c>
      <c r="S423" s="99">
        <v>1618.3727046999995</v>
      </c>
      <c r="T423" s="99">
        <v>17002.005191410004</v>
      </c>
      <c r="U423" s="99">
        <v>19895.205353329995</v>
      </c>
      <c r="V423" s="99">
        <v>3973.0466787199994</v>
      </c>
      <c r="W423" s="99">
        <v>14918.77183591</v>
      </c>
      <c r="X423" s="142">
        <v>21226.72953697</v>
      </c>
      <c r="Y423" s="142">
        <v>-2266.8203654399986</v>
      </c>
      <c r="Z423" s="142">
        <v>20790.065147320001</v>
      </c>
      <c r="AA423" s="142">
        <v>-4797.7368689999967</v>
      </c>
      <c r="AB423" s="142">
        <v>16421.190284550001</v>
      </c>
      <c r="AC423" s="175">
        <v>29554.645283729995</v>
      </c>
      <c r="AD423" s="26" t="s">
        <v>230</v>
      </c>
      <c r="AE423" s="35" t="s">
        <v>83</v>
      </c>
    </row>
    <row r="424" spans="1:31" x14ac:dyDescent="0.3">
      <c r="A424" s="35" t="s">
        <v>209</v>
      </c>
      <c r="B424" s="99">
        <v>1095.6379999999999</v>
      </c>
      <c r="C424" s="99">
        <v>-469.06399999999979</v>
      </c>
      <c r="D424" s="99">
        <v>1115.5640000000001</v>
      </c>
      <c r="E424" s="99">
        <v>2854.0129999999999</v>
      </c>
      <c r="F424" s="99">
        <v>1110.105</v>
      </c>
      <c r="G424" s="99">
        <v>1754.5519999999999</v>
      </c>
      <c r="H424" s="99">
        <v>-1752.3090000000002</v>
      </c>
      <c r="I424" s="99">
        <v>2401.598</v>
      </c>
      <c r="J424" s="99">
        <v>62.099999999999866</v>
      </c>
      <c r="K424" s="99">
        <v>6640.192</v>
      </c>
      <c r="L424" s="99">
        <v>2694.5519999999997</v>
      </c>
      <c r="M424" s="99">
        <v>23413.471000000001</v>
      </c>
      <c r="N424" s="99">
        <v>10091.322411499023</v>
      </c>
      <c r="O424" s="99">
        <v>13859.086468750002</v>
      </c>
      <c r="P424" s="99">
        <v>4545.2608</v>
      </c>
      <c r="Q424" s="99">
        <v>26830.998579229999</v>
      </c>
      <c r="R424" s="99">
        <v>19544.370500010002</v>
      </c>
      <c r="S424" s="99">
        <v>3903.5244030899994</v>
      </c>
      <c r="T424" s="99">
        <v>11317.56078045</v>
      </c>
      <c r="U424" s="99">
        <v>19021.660904599998</v>
      </c>
      <c r="V424" s="99">
        <v>9392.1381908200001</v>
      </c>
      <c r="W424" s="99">
        <v>10059.30661566</v>
      </c>
      <c r="X424" s="142">
        <v>5636.3529509199998</v>
      </c>
      <c r="Y424" s="142">
        <v>-4989.4699246599976</v>
      </c>
      <c r="Z424" s="142">
        <v>9727.0119590199993</v>
      </c>
      <c r="AA424" s="142">
        <v>-6174.4785442000011</v>
      </c>
      <c r="AB424" s="142">
        <v>-1480.1818224299996</v>
      </c>
      <c r="AC424" s="175">
        <v>6795.1987655100002</v>
      </c>
      <c r="AD424" s="26" t="s">
        <v>230</v>
      </c>
      <c r="AE424" s="35" t="s">
        <v>209</v>
      </c>
    </row>
    <row r="425" spans="1:31" x14ac:dyDescent="0.3">
      <c r="A425" s="35" t="s">
        <v>210</v>
      </c>
      <c r="B425" s="99" t="s">
        <v>208</v>
      </c>
      <c r="C425" s="99" t="s">
        <v>208</v>
      </c>
      <c r="D425" s="99" t="s">
        <v>208</v>
      </c>
      <c r="E425" s="99" t="s">
        <v>208</v>
      </c>
      <c r="F425" s="99" t="s">
        <v>208</v>
      </c>
      <c r="G425" s="99" t="s">
        <v>208</v>
      </c>
      <c r="H425" s="99" t="s">
        <v>208</v>
      </c>
      <c r="I425" s="99" t="s">
        <v>208</v>
      </c>
      <c r="J425" s="99" t="s">
        <v>208</v>
      </c>
      <c r="K425" s="99" t="s">
        <v>208</v>
      </c>
      <c r="L425" s="99" t="s">
        <v>208</v>
      </c>
      <c r="M425" s="99" t="s">
        <v>208</v>
      </c>
      <c r="N425" s="99" t="s">
        <v>208</v>
      </c>
      <c r="O425" s="99" t="s">
        <v>208</v>
      </c>
      <c r="P425" s="99" t="s">
        <v>208</v>
      </c>
      <c r="Q425" s="99">
        <v>9706.1757905899995</v>
      </c>
      <c r="R425" s="99">
        <v>11543.103917099999</v>
      </c>
      <c r="S425" s="99">
        <v>-2285.1516983899996</v>
      </c>
      <c r="T425" s="99">
        <v>5684.4444109599999</v>
      </c>
      <c r="U425" s="99">
        <v>873.54444873</v>
      </c>
      <c r="V425" s="99">
        <v>-5419.0915121000007</v>
      </c>
      <c r="W425" s="99">
        <v>4859.4652202500001</v>
      </c>
      <c r="X425" s="142">
        <v>15590.376586049999</v>
      </c>
      <c r="Y425" s="142">
        <v>2722.6495592200004</v>
      </c>
      <c r="Z425" s="142">
        <v>11063.053188300002</v>
      </c>
      <c r="AA425" s="142">
        <v>1376.7416752000011</v>
      </c>
      <c r="AB425" s="142">
        <v>17901.372106980001</v>
      </c>
      <c r="AC425" s="175">
        <v>22759.446518219997</v>
      </c>
      <c r="AD425" s="26" t="s">
        <v>230</v>
      </c>
      <c r="AE425" s="35" t="s">
        <v>210</v>
      </c>
    </row>
    <row r="426" spans="1:31" x14ac:dyDescent="0.3">
      <c r="A426" s="35" t="s">
        <v>84</v>
      </c>
      <c r="B426" s="99">
        <v>0</v>
      </c>
      <c r="C426" s="99">
        <v>0</v>
      </c>
      <c r="D426" s="99">
        <v>0</v>
      </c>
      <c r="E426" s="99">
        <v>0</v>
      </c>
      <c r="F426" s="99">
        <v>580.30700000000002</v>
      </c>
      <c r="G426" s="99">
        <v>527.03499999999997</v>
      </c>
      <c r="H426" s="99">
        <v>-505.27700000000004</v>
      </c>
      <c r="I426" s="99">
        <v>80.510000000000005</v>
      </c>
      <c r="J426" s="99">
        <v>187.2</v>
      </c>
      <c r="K426" s="99">
        <v>3166.7950000000001</v>
      </c>
      <c r="L426" s="99">
        <v>-177.85099999999997</v>
      </c>
      <c r="M426" s="99">
        <v>4789.0200000000004</v>
      </c>
      <c r="N426" s="99">
        <v>-3024.6626596218789</v>
      </c>
      <c r="O426" s="99">
        <v>6597.9795614043769</v>
      </c>
      <c r="P426" s="99">
        <v>-14629.486799999999</v>
      </c>
      <c r="Q426" s="99">
        <v>-14477.249142440001</v>
      </c>
      <c r="R426" s="99">
        <v>-20025.80083439</v>
      </c>
      <c r="S426" s="99">
        <v>-10043.657777660001</v>
      </c>
      <c r="T426" s="99">
        <v>-17480.184963510004</v>
      </c>
      <c r="U426" s="99">
        <v>-23156.452785510002</v>
      </c>
      <c r="V426" s="99">
        <v>-15615.852243739999</v>
      </c>
      <c r="W426" s="99">
        <v>-20819.524186040002</v>
      </c>
      <c r="X426" s="142">
        <v>-2186.3617234500011</v>
      </c>
      <c r="Y426" s="142">
        <v>-14068.776283369996</v>
      </c>
      <c r="Z426" s="142">
        <v>-1758.5706940399971</v>
      </c>
      <c r="AA426" s="142">
        <v>-8137.3516158400016</v>
      </c>
      <c r="AB426" s="142">
        <v>4030.2385506199976</v>
      </c>
      <c r="AC426" s="175">
        <v>-4312.3171433999996</v>
      </c>
      <c r="AD426" s="26" t="s">
        <v>230</v>
      </c>
      <c r="AE426" s="35" t="s">
        <v>84</v>
      </c>
    </row>
    <row r="427" spans="1:31" x14ac:dyDescent="0.3">
      <c r="A427" s="35" t="s">
        <v>224</v>
      </c>
      <c r="B427" s="99">
        <v>0</v>
      </c>
      <c r="C427" s="99">
        <v>0</v>
      </c>
      <c r="D427" s="99">
        <v>0</v>
      </c>
      <c r="E427" s="99">
        <v>0</v>
      </c>
      <c r="F427" s="99">
        <v>384.84900000000005</v>
      </c>
      <c r="G427" s="99">
        <v>546.81700000000001</v>
      </c>
      <c r="H427" s="99">
        <v>267.53700000000003</v>
      </c>
      <c r="I427" s="99">
        <v>78.514999999999986</v>
      </c>
      <c r="J427" s="99">
        <v>187.21399999999997</v>
      </c>
      <c r="K427" s="99">
        <v>3169.8479999999995</v>
      </c>
      <c r="L427" s="99">
        <v>-102.95999999999998</v>
      </c>
      <c r="M427" s="99">
        <v>4772.9960000000001</v>
      </c>
      <c r="N427" s="99">
        <v>5823.0566098632771</v>
      </c>
      <c r="O427" s="99">
        <v>12349.053958984379</v>
      </c>
      <c r="P427" s="99">
        <v>-10119.2068</v>
      </c>
      <c r="Q427" s="99">
        <v>-9694.8653831600022</v>
      </c>
      <c r="R427" s="99">
        <v>-13781.26087824</v>
      </c>
      <c r="S427" s="99">
        <v>89.987740670000022</v>
      </c>
      <c r="T427" s="99">
        <v>-1244.6061536000002</v>
      </c>
      <c r="U427" s="99">
        <v>1150.2365185399999</v>
      </c>
      <c r="V427" s="99">
        <v>-250.32402546999987</v>
      </c>
      <c r="W427" s="99">
        <v>-446.73922650999998</v>
      </c>
      <c r="X427" s="142">
        <v>215.93270553000002</v>
      </c>
      <c r="Y427" s="142">
        <v>3424.6469882799997</v>
      </c>
      <c r="Z427" s="142">
        <v>1786.0964149400002</v>
      </c>
      <c r="AA427" s="142">
        <v>464.39747841000008</v>
      </c>
      <c r="AB427" s="142">
        <v>71.970858229999976</v>
      </c>
      <c r="AC427" s="175">
        <v>189.49830420999999</v>
      </c>
      <c r="AD427" s="26" t="s">
        <v>230</v>
      </c>
      <c r="AE427" s="35" t="s">
        <v>224</v>
      </c>
    </row>
    <row r="428" spans="1:31" x14ac:dyDescent="0.3">
      <c r="A428" s="35" t="s">
        <v>105</v>
      </c>
      <c r="B428" s="99">
        <v>0</v>
      </c>
      <c r="C428" s="99">
        <v>0</v>
      </c>
      <c r="D428" s="99">
        <v>0</v>
      </c>
      <c r="E428" s="99">
        <v>0</v>
      </c>
      <c r="F428" s="99">
        <v>253.636</v>
      </c>
      <c r="G428" s="99">
        <v>64.297999999999988</v>
      </c>
      <c r="H428" s="99">
        <v>92.852000000000004</v>
      </c>
      <c r="I428" s="99">
        <v>164.69300000000001</v>
      </c>
      <c r="J428" s="99">
        <v>91.628</v>
      </c>
      <c r="K428" s="99">
        <v>114.54599999999999</v>
      </c>
      <c r="L428" s="99">
        <v>159.72</v>
      </c>
      <c r="M428" s="99">
        <v>120.464</v>
      </c>
      <c r="N428" s="99">
        <v>11603.437790039063</v>
      </c>
      <c r="O428" s="99">
        <v>3150.9745000000003</v>
      </c>
      <c r="P428" s="99">
        <v>15252.187599999997</v>
      </c>
      <c r="Q428" s="99">
        <v>10661.754591460001</v>
      </c>
      <c r="R428" s="99">
        <v>14624.121252739998</v>
      </c>
      <c r="S428" s="99">
        <v>434.77133737999998</v>
      </c>
      <c r="T428" s="99">
        <v>2986.6886221799996</v>
      </c>
      <c r="U428" s="99">
        <v>862.16613813999993</v>
      </c>
      <c r="V428" s="99">
        <v>824.56626358999995</v>
      </c>
      <c r="W428" s="99">
        <v>907.65903458999992</v>
      </c>
      <c r="X428" s="142">
        <v>190.82235628000001</v>
      </c>
      <c r="Y428" s="142">
        <v>423.89370815000007</v>
      </c>
      <c r="Z428" s="142">
        <v>734.89775493000002</v>
      </c>
      <c r="AA428" s="142">
        <v>265.44881457999998</v>
      </c>
      <c r="AB428" s="142">
        <v>137.00699220999999</v>
      </c>
      <c r="AC428" s="175">
        <v>152.30685192999999</v>
      </c>
      <c r="AD428" s="26" t="s">
        <v>230</v>
      </c>
      <c r="AE428" s="35" t="s">
        <v>105</v>
      </c>
    </row>
    <row r="429" spans="1:31" x14ac:dyDescent="0.3">
      <c r="A429" s="35" t="s">
        <v>106</v>
      </c>
      <c r="B429" s="99">
        <v>0</v>
      </c>
      <c r="C429" s="99">
        <v>0</v>
      </c>
      <c r="D429" s="99">
        <v>0</v>
      </c>
      <c r="E429" s="99">
        <v>0</v>
      </c>
      <c r="F429" s="99">
        <v>638.48500000000001</v>
      </c>
      <c r="G429" s="99">
        <v>611.11500000000012</v>
      </c>
      <c r="H429" s="99">
        <v>360.38900000000001</v>
      </c>
      <c r="I429" s="99">
        <v>243.20799999999997</v>
      </c>
      <c r="J429" s="99">
        <v>278.84199999999993</v>
      </c>
      <c r="K429" s="99">
        <v>3284.3939999999998</v>
      </c>
      <c r="L429" s="99">
        <v>56.760000000000005</v>
      </c>
      <c r="M429" s="99">
        <v>4893.46</v>
      </c>
      <c r="N429" s="99">
        <v>17426.494399902338</v>
      </c>
      <c r="O429" s="99">
        <v>15500.028458984376</v>
      </c>
      <c r="P429" s="99">
        <v>5132.9808000000003</v>
      </c>
      <c r="Q429" s="99">
        <v>966.88920829999995</v>
      </c>
      <c r="R429" s="99">
        <v>842.86037449999992</v>
      </c>
      <c r="S429" s="99">
        <v>524.75907805000008</v>
      </c>
      <c r="T429" s="99">
        <v>1742.0824685800001</v>
      </c>
      <c r="U429" s="99">
        <v>2012.4026566800001</v>
      </c>
      <c r="V429" s="99">
        <v>574.24223812000014</v>
      </c>
      <c r="W429" s="99">
        <v>460.91980807999994</v>
      </c>
      <c r="X429" s="142">
        <v>406.75506181000003</v>
      </c>
      <c r="Y429" s="142">
        <v>3848.5406964299996</v>
      </c>
      <c r="Z429" s="142">
        <v>2520.9941698700004</v>
      </c>
      <c r="AA429" s="142">
        <v>729.84629298999982</v>
      </c>
      <c r="AB429" s="142">
        <v>208.97785044</v>
      </c>
      <c r="AC429" s="175">
        <v>341.80515614000001</v>
      </c>
      <c r="AD429" s="26" t="s">
        <v>230</v>
      </c>
      <c r="AE429" s="35" t="s">
        <v>106</v>
      </c>
    </row>
    <row r="430" spans="1:31" x14ac:dyDescent="0.3">
      <c r="A430" s="35" t="s">
        <v>225</v>
      </c>
      <c r="B430" s="99">
        <v>0</v>
      </c>
      <c r="C430" s="99">
        <v>0</v>
      </c>
      <c r="D430" s="99">
        <v>0</v>
      </c>
      <c r="E430" s="99">
        <v>0</v>
      </c>
      <c r="F430" s="99">
        <v>195.45800000000003</v>
      </c>
      <c r="G430" s="99">
        <v>-19.782000000000004</v>
      </c>
      <c r="H430" s="99">
        <v>-772.81400000000008</v>
      </c>
      <c r="I430" s="99">
        <v>1.9950000000000001</v>
      </c>
      <c r="J430" s="99">
        <v>-1.4000000000000123E-2</v>
      </c>
      <c r="K430" s="99">
        <v>-3.0530000000000017</v>
      </c>
      <c r="L430" s="99">
        <v>-74.890999999999977</v>
      </c>
      <c r="M430" s="99">
        <v>16.023999999999997</v>
      </c>
      <c r="N430" s="99">
        <v>-8847.7192694851547</v>
      </c>
      <c r="O430" s="99">
        <v>-5751.0743975799996</v>
      </c>
      <c r="P430" s="99">
        <v>-4510.2800000000007</v>
      </c>
      <c r="Q430" s="99">
        <v>-4782.383759280001</v>
      </c>
      <c r="R430" s="99">
        <v>-6244.5399561499989</v>
      </c>
      <c r="S430" s="99">
        <v>-10133.645518329999</v>
      </c>
      <c r="T430" s="99">
        <v>-16235.578809909999</v>
      </c>
      <c r="U430" s="99">
        <v>-24306.68930405</v>
      </c>
      <c r="V430" s="99">
        <v>-15365.528218269999</v>
      </c>
      <c r="W430" s="99">
        <v>-20372.784959529999</v>
      </c>
      <c r="X430" s="142">
        <v>-2402.2944289800016</v>
      </c>
      <c r="Y430" s="142">
        <v>-17493.423271649997</v>
      </c>
      <c r="Z430" s="142">
        <v>-3544.6671089799975</v>
      </c>
      <c r="AA430" s="142">
        <v>-8601.7490942500008</v>
      </c>
      <c r="AB430" s="142">
        <v>3958.2676923899962</v>
      </c>
      <c r="AC430" s="175">
        <v>-4501.815447609999</v>
      </c>
      <c r="AD430" s="26" t="s">
        <v>230</v>
      </c>
      <c r="AE430" s="35" t="s">
        <v>225</v>
      </c>
    </row>
    <row r="431" spans="1:31" x14ac:dyDescent="0.3">
      <c r="A431" s="35" t="s">
        <v>110</v>
      </c>
      <c r="B431" s="99">
        <v>0</v>
      </c>
      <c r="C431" s="99">
        <v>0</v>
      </c>
      <c r="D431" s="99">
        <v>0</v>
      </c>
      <c r="E431" s="99">
        <v>0</v>
      </c>
      <c r="F431" s="99">
        <v>71.45</v>
      </c>
      <c r="G431" s="99">
        <v>48.102000000000004</v>
      </c>
      <c r="H431" s="99">
        <v>777.7360000000001</v>
      </c>
      <c r="I431" s="99">
        <v>3.7210000000000001</v>
      </c>
      <c r="J431" s="99">
        <v>0.93500000000000016</v>
      </c>
      <c r="K431" s="99">
        <v>16.47</v>
      </c>
      <c r="L431" s="99">
        <v>175.17399999999998</v>
      </c>
      <c r="M431" s="99">
        <v>5.7949999999999999</v>
      </c>
      <c r="N431" s="99">
        <v>8849.6042694851549</v>
      </c>
      <c r="O431" s="99">
        <v>6314.7823975799993</v>
      </c>
      <c r="P431" s="99">
        <v>6085.0396000000001</v>
      </c>
      <c r="Q431" s="99">
        <v>8460.0848485400002</v>
      </c>
      <c r="R431" s="99">
        <v>8659.7364252200005</v>
      </c>
      <c r="S431" s="99">
        <v>13840.771974649999</v>
      </c>
      <c r="T431" s="99">
        <v>21297.324605810001</v>
      </c>
      <c r="U431" s="99">
        <v>27831.134938759998</v>
      </c>
      <c r="V431" s="99">
        <v>24993.610731979999</v>
      </c>
      <c r="W431" s="99">
        <v>25547.336338150002</v>
      </c>
      <c r="X431" s="142">
        <v>28580.14461969</v>
      </c>
      <c r="Y431" s="142">
        <v>47593.852415479996</v>
      </c>
      <c r="Z431" s="142">
        <v>33493.895674350002</v>
      </c>
      <c r="AA431" s="142">
        <v>40669.336748269998</v>
      </c>
      <c r="AB431" s="142">
        <v>21341.9459517</v>
      </c>
      <c r="AC431" s="175">
        <v>22383.595016410003</v>
      </c>
      <c r="AD431" s="26" t="s">
        <v>230</v>
      </c>
      <c r="AE431" s="35" t="s">
        <v>110</v>
      </c>
    </row>
    <row r="432" spans="1:31" x14ac:dyDescent="0.3">
      <c r="A432" s="35" t="s">
        <v>111</v>
      </c>
      <c r="B432" s="99">
        <v>0</v>
      </c>
      <c r="C432" s="99">
        <v>0</v>
      </c>
      <c r="D432" s="99">
        <v>0</v>
      </c>
      <c r="E432" s="99">
        <v>0</v>
      </c>
      <c r="F432" s="99">
        <v>266.90800000000002</v>
      </c>
      <c r="G432" s="99">
        <v>28.32</v>
      </c>
      <c r="H432" s="99">
        <v>4.9220000000000006</v>
      </c>
      <c r="I432" s="99">
        <v>5.7160000000000011</v>
      </c>
      <c r="J432" s="99">
        <v>0.92100000000000004</v>
      </c>
      <c r="K432" s="99">
        <v>13.416999999999998</v>
      </c>
      <c r="L432" s="99">
        <v>100.283</v>
      </c>
      <c r="M432" s="99">
        <v>21.818999999999996</v>
      </c>
      <c r="N432" s="99">
        <v>1.885</v>
      </c>
      <c r="O432" s="99">
        <v>563.70799999999997</v>
      </c>
      <c r="P432" s="99">
        <v>1574.7596000000001</v>
      </c>
      <c r="Q432" s="99">
        <v>3677.7010892600006</v>
      </c>
      <c r="R432" s="99">
        <v>2415.1964690700001</v>
      </c>
      <c r="S432" s="99">
        <v>3707.1264563200007</v>
      </c>
      <c r="T432" s="99">
        <v>5061.7457958999994</v>
      </c>
      <c r="U432" s="99">
        <v>3524.4456347099999</v>
      </c>
      <c r="V432" s="99">
        <v>9628.0825137100001</v>
      </c>
      <c r="W432" s="99">
        <v>5174.5513786199999</v>
      </c>
      <c r="X432" s="142">
        <v>26177.85019071</v>
      </c>
      <c r="Y432" s="142">
        <v>30100.429143830002</v>
      </c>
      <c r="Z432" s="142">
        <v>29949.228565370002</v>
      </c>
      <c r="AA432" s="142">
        <v>32067.587654020001</v>
      </c>
      <c r="AB432" s="142">
        <v>25300.213644089999</v>
      </c>
      <c r="AC432" s="175">
        <v>17881.779568800001</v>
      </c>
      <c r="AD432" s="26" t="s">
        <v>230</v>
      </c>
      <c r="AE432" s="35" t="s">
        <v>111</v>
      </c>
    </row>
    <row r="433" spans="1:31" x14ac:dyDescent="0.3">
      <c r="A433" s="35"/>
      <c r="B433" s="99"/>
      <c r="C433" s="99"/>
      <c r="D433" s="99"/>
      <c r="E433" s="99"/>
      <c r="F433" s="99"/>
      <c r="G433" s="99"/>
      <c r="H433" s="99"/>
      <c r="I433" s="99"/>
      <c r="J433" s="99"/>
      <c r="K433" s="99"/>
      <c r="L433" s="99"/>
      <c r="M433" s="99"/>
      <c r="N433" s="99"/>
      <c r="O433" s="99"/>
      <c r="P433" s="99"/>
      <c r="Q433" s="99"/>
      <c r="R433" s="99"/>
      <c r="S433" s="99"/>
      <c r="T433" s="99"/>
      <c r="U433" s="99"/>
      <c r="V433" s="99"/>
      <c r="W433" s="99"/>
      <c r="X433" s="142"/>
      <c r="Y433" s="142"/>
      <c r="Z433" s="142"/>
      <c r="AA433" s="142"/>
      <c r="AB433" s="142"/>
      <c r="AC433" s="175"/>
      <c r="AD433" s="26"/>
      <c r="AE433" s="35"/>
    </row>
    <row r="434" spans="1:31" s="164" customFormat="1" x14ac:dyDescent="0.3">
      <c r="A434" s="36" t="s">
        <v>226</v>
      </c>
      <c r="B434" s="103">
        <v>4405.1220000000003</v>
      </c>
      <c r="C434" s="103">
        <v>10791.687</v>
      </c>
      <c r="D434" s="103">
        <v>18992.9343106468</v>
      </c>
      <c r="E434" s="103">
        <v>28855.609916419999</v>
      </c>
      <c r="F434" s="103">
        <v>28578.429614990233</v>
      </c>
      <c r="G434" s="103">
        <v>32779.239699750004</v>
      </c>
      <c r="H434" s="103">
        <v>22457.353372251</v>
      </c>
      <c r="I434" s="103">
        <v>16590.204193114041</v>
      </c>
      <c r="J434" s="103">
        <v>10143.524670990098</v>
      </c>
      <c r="K434" s="103">
        <v>18145.88345975335</v>
      </c>
      <c r="L434" s="103">
        <v>15066.291734978997</v>
      </c>
      <c r="M434" s="103">
        <v>18822.207952937766</v>
      </c>
      <c r="N434" s="103">
        <v>34584.901025142019</v>
      </c>
      <c r="O434" s="103">
        <v>45058.156303766867</v>
      </c>
      <c r="P434" s="103">
        <v>25948.5798</v>
      </c>
      <c r="Q434" s="103">
        <v>77686.84709997999</v>
      </c>
      <c r="R434" s="103">
        <v>97421.784787259996</v>
      </c>
      <c r="S434" s="103">
        <v>82059.838597469978</v>
      </c>
      <c r="T434" s="103">
        <v>59089.345652479999</v>
      </c>
      <c r="U434" s="103">
        <v>63845.881919920001</v>
      </c>
      <c r="V434" s="103">
        <v>49961.370799690012</v>
      </c>
      <c r="W434" s="103">
        <v>53700.39353221999</v>
      </c>
      <c r="X434" s="144">
        <v>66585.346153510007</v>
      </c>
      <c r="Y434" s="144">
        <v>59802.558107220008</v>
      </c>
      <c r="Z434" s="144">
        <v>65386.301704749989</v>
      </c>
      <c r="AA434" s="144">
        <v>28318.451324170001</v>
      </c>
      <c r="AB434" s="144">
        <v>50651.17028060001</v>
      </c>
      <c r="AC434" s="177">
        <v>86050.358974210016</v>
      </c>
      <c r="AD434" s="26" t="s">
        <v>230</v>
      </c>
      <c r="AE434" s="36" t="s">
        <v>226</v>
      </c>
    </row>
    <row r="435" spans="1:31" x14ac:dyDescent="0.3">
      <c r="A435" s="35" t="s">
        <v>47</v>
      </c>
      <c r="B435" s="99">
        <v>4238.8310000000001</v>
      </c>
      <c r="C435" s="99">
        <v>9893.19</v>
      </c>
      <c r="D435" s="99">
        <v>16817.012310646798</v>
      </c>
      <c r="E435" s="99">
        <v>25478.753916420002</v>
      </c>
      <c r="F435" s="99">
        <v>29983</v>
      </c>
      <c r="G435" s="99">
        <v>30016.294999999995</v>
      </c>
      <c r="H435" s="99">
        <v>18765.004007809559</v>
      </c>
      <c r="I435" s="99">
        <v>17118.05071034695</v>
      </c>
      <c r="J435" s="99">
        <v>9320.1790058606111</v>
      </c>
      <c r="K435" s="99">
        <v>18570.285571646818</v>
      </c>
      <c r="L435" s="99">
        <v>15044.91976802894</v>
      </c>
      <c r="M435" s="99">
        <v>15372.602683026083</v>
      </c>
      <c r="N435" s="99">
        <v>26074.440956961673</v>
      </c>
      <c r="O435" s="99">
        <v>30064.027182226258</v>
      </c>
      <c r="P435" s="99">
        <v>19906.3524</v>
      </c>
      <c r="Q435" s="99">
        <v>68919.608143999998</v>
      </c>
      <c r="R435" s="99">
        <v>85976.522840699996</v>
      </c>
      <c r="S435" s="99">
        <v>70027.491218629992</v>
      </c>
      <c r="T435" s="99">
        <v>36864.895859370001</v>
      </c>
      <c r="U435" s="99">
        <v>48674.081990580009</v>
      </c>
      <c r="V435" s="99">
        <v>41887.594824800006</v>
      </c>
      <c r="W435" s="99">
        <v>48854.214011350006</v>
      </c>
      <c r="X435" s="142">
        <v>63999.355125940005</v>
      </c>
      <c r="Y435" s="142">
        <v>57322.380085729994</v>
      </c>
      <c r="Z435" s="142">
        <v>63631.339890839998</v>
      </c>
      <c r="AA435" s="142">
        <v>33576.963891500003</v>
      </c>
      <c r="AB435" s="142">
        <v>46885.372049060003</v>
      </c>
      <c r="AC435" s="175">
        <v>70426.785631249993</v>
      </c>
      <c r="AD435" s="26" t="s">
        <v>230</v>
      </c>
      <c r="AE435" s="35" t="s">
        <v>47</v>
      </c>
    </row>
    <row r="436" spans="1:31" x14ac:dyDescent="0.3">
      <c r="A436" s="35" t="s">
        <v>211</v>
      </c>
      <c r="B436" s="99">
        <v>3855.1310000000003</v>
      </c>
      <c r="C436" s="99">
        <v>9361.7989999999991</v>
      </c>
      <c r="D436" s="99">
        <v>16665.904310646798</v>
      </c>
      <c r="E436" s="99">
        <v>25354.753916420002</v>
      </c>
      <c r="F436" s="99">
        <v>29983</v>
      </c>
      <c r="G436" s="99">
        <v>30016.294999999995</v>
      </c>
      <c r="H436" s="99">
        <v>18765.004007809559</v>
      </c>
      <c r="I436" s="99">
        <v>17118.05071034695</v>
      </c>
      <c r="J436" s="99">
        <v>9320.1790058606111</v>
      </c>
      <c r="K436" s="99">
        <v>18570.285571646818</v>
      </c>
      <c r="L436" s="99">
        <v>15044.91976802894</v>
      </c>
      <c r="M436" s="99">
        <v>15372.602683026083</v>
      </c>
      <c r="N436" s="99">
        <v>26074.440956961673</v>
      </c>
      <c r="O436" s="99">
        <v>30064.027182226258</v>
      </c>
      <c r="P436" s="99">
        <v>19906.3524</v>
      </c>
      <c r="Q436" s="99">
        <v>40116.723638459996</v>
      </c>
      <c r="R436" s="99">
        <v>54782.394438820003</v>
      </c>
      <c r="S436" s="99">
        <v>52835.681900300006</v>
      </c>
      <c r="T436" s="99">
        <v>42152.485731079993</v>
      </c>
      <c r="U436" s="99">
        <v>47500.51986683</v>
      </c>
      <c r="V436" s="99">
        <v>49519.536263529997</v>
      </c>
      <c r="W436" s="99">
        <v>44512.142076000004</v>
      </c>
      <c r="X436" s="142">
        <v>53950.121340979997</v>
      </c>
      <c r="Y436" s="142">
        <v>40992.024840829996</v>
      </c>
      <c r="Z436" s="142">
        <v>42878.314187230004</v>
      </c>
      <c r="AA436" s="142">
        <v>28118.161452019998</v>
      </c>
      <c r="AB436" s="142">
        <v>29997.964344280001</v>
      </c>
      <c r="AC436" s="175">
        <v>36583.663895060003</v>
      </c>
      <c r="AD436" s="26" t="s">
        <v>230</v>
      </c>
      <c r="AE436" s="35" t="s">
        <v>211</v>
      </c>
    </row>
    <row r="437" spans="1:31" x14ac:dyDescent="0.3">
      <c r="A437" s="35" t="s">
        <v>212</v>
      </c>
      <c r="B437" s="99">
        <v>383.7</v>
      </c>
      <c r="C437" s="99">
        <v>531.39099999999996</v>
      </c>
      <c r="D437" s="99">
        <v>151.108</v>
      </c>
      <c r="E437" s="99">
        <v>124</v>
      </c>
      <c r="F437" s="99" t="s">
        <v>208</v>
      </c>
      <c r="G437" s="99" t="s">
        <v>208</v>
      </c>
      <c r="H437" s="99" t="s">
        <v>208</v>
      </c>
      <c r="I437" s="99" t="s">
        <v>208</v>
      </c>
      <c r="J437" s="99" t="s">
        <v>208</v>
      </c>
      <c r="K437" s="99" t="s">
        <v>208</v>
      </c>
      <c r="L437" s="99" t="s">
        <v>208</v>
      </c>
      <c r="M437" s="99" t="s">
        <v>208</v>
      </c>
      <c r="N437" s="99" t="s">
        <v>208</v>
      </c>
      <c r="O437" s="99" t="s">
        <v>208</v>
      </c>
      <c r="P437" s="99" t="s">
        <v>208</v>
      </c>
      <c r="Q437" s="99">
        <v>28802.884505539994</v>
      </c>
      <c r="R437" s="99">
        <v>31194.12840188</v>
      </c>
      <c r="S437" s="99">
        <v>17191.809318329997</v>
      </c>
      <c r="T437" s="99">
        <v>-5287.5898717099999</v>
      </c>
      <c r="U437" s="99">
        <v>1173.5621237500002</v>
      </c>
      <c r="V437" s="99">
        <v>-7631.9414387300003</v>
      </c>
      <c r="W437" s="99">
        <v>4342.071935349999</v>
      </c>
      <c r="X437" s="142">
        <v>10049.233784959999</v>
      </c>
      <c r="Y437" s="142">
        <v>16330.3552449</v>
      </c>
      <c r="Z437" s="142">
        <v>20753.025703610001</v>
      </c>
      <c r="AA437" s="142">
        <v>5458.8024394800004</v>
      </c>
      <c r="AB437" s="142">
        <v>16887.407704779998</v>
      </c>
      <c r="AC437" s="175">
        <v>33843.121736190005</v>
      </c>
      <c r="AD437" s="26" t="s">
        <v>230</v>
      </c>
      <c r="AE437" s="35" t="s">
        <v>212</v>
      </c>
    </row>
    <row r="438" spans="1:31" x14ac:dyDescent="0.3">
      <c r="A438" s="35" t="s">
        <v>227</v>
      </c>
      <c r="B438" s="99">
        <v>166.291</v>
      </c>
      <c r="C438" s="99">
        <v>898.49699999999984</v>
      </c>
      <c r="D438" s="99">
        <v>2175.922</v>
      </c>
      <c r="E438" s="99">
        <v>3376.8560000000002</v>
      </c>
      <c r="F438" s="99">
        <v>-1404.5703850097661</v>
      </c>
      <c r="G438" s="99">
        <v>2762.9446997499999</v>
      </c>
      <c r="H438" s="99">
        <v>3692.349364441438</v>
      </c>
      <c r="I438" s="99">
        <v>-527.84651723291279</v>
      </c>
      <c r="J438" s="99">
        <v>823.34566512948606</v>
      </c>
      <c r="K438" s="99">
        <v>-424.40211189346593</v>
      </c>
      <c r="L438" s="99">
        <v>21.37196695005548</v>
      </c>
      <c r="M438" s="99">
        <v>3449.6052699116817</v>
      </c>
      <c r="N438" s="99">
        <v>8510.4600681803586</v>
      </c>
      <c r="O438" s="99">
        <v>14994.12912154062</v>
      </c>
      <c r="P438" s="99">
        <v>6042.2273999999998</v>
      </c>
      <c r="Q438" s="99">
        <v>8767.2389559799994</v>
      </c>
      <c r="R438" s="99">
        <v>11445.261946559998</v>
      </c>
      <c r="S438" s="99">
        <v>12032.347378840001</v>
      </c>
      <c r="T438" s="99">
        <v>22224.449793109998</v>
      </c>
      <c r="U438" s="99">
        <v>15171.799929339999</v>
      </c>
      <c r="V438" s="99">
        <v>8073.7759748900025</v>
      </c>
      <c r="W438" s="99">
        <v>4846.1795208699987</v>
      </c>
      <c r="X438" s="142">
        <v>2585.9910275700008</v>
      </c>
      <c r="Y438" s="142">
        <v>2480.17802149</v>
      </c>
      <c r="Z438" s="142">
        <v>1754.9618139099991</v>
      </c>
      <c r="AA438" s="142">
        <v>-5258.5125673300008</v>
      </c>
      <c r="AB438" s="142">
        <v>3765.7982315400022</v>
      </c>
      <c r="AC438" s="175">
        <v>15623.573342959999</v>
      </c>
      <c r="AD438" s="26" t="s">
        <v>230</v>
      </c>
      <c r="AE438" s="35" t="s">
        <v>227</v>
      </c>
    </row>
    <row r="439" spans="1:31" x14ac:dyDescent="0.3">
      <c r="A439" s="35" t="s">
        <v>228</v>
      </c>
      <c r="B439" s="99">
        <v>144.59100000000001</v>
      </c>
      <c r="C439" s="99">
        <v>898.49699999999984</v>
      </c>
      <c r="D439" s="99">
        <v>2175.922</v>
      </c>
      <c r="E439" s="99">
        <v>3376.8560000000002</v>
      </c>
      <c r="F439" s="99">
        <v>-1401.8663850097662</v>
      </c>
      <c r="G439" s="99">
        <v>2958.64169975</v>
      </c>
      <c r="H439" s="99">
        <v>3688.028364441438</v>
      </c>
      <c r="I439" s="99">
        <v>-529.45551723291283</v>
      </c>
      <c r="J439" s="99">
        <v>802.8206651294862</v>
      </c>
      <c r="K439" s="99">
        <v>-411.9581118934658</v>
      </c>
      <c r="L439" s="99">
        <v>340.17083609068129</v>
      </c>
      <c r="M439" s="99">
        <v>4061.5069150532836</v>
      </c>
      <c r="N439" s="99">
        <v>9657.3322371867052</v>
      </c>
      <c r="O439" s="99">
        <v>14901.301131672455</v>
      </c>
      <c r="P439" s="99">
        <v>7064.2993000000006</v>
      </c>
      <c r="Q439" s="99">
        <v>8687.9405647900003</v>
      </c>
      <c r="R439" s="99">
        <v>10206.165434569999</v>
      </c>
      <c r="S439" s="99">
        <v>12407.251584379999</v>
      </c>
      <c r="T439" s="99">
        <v>22110.554460119998</v>
      </c>
      <c r="U439" s="99">
        <v>14733.21192261</v>
      </c>
      <c r="V439" s="99">
        <v>7485.0304513700039</v>
      </c>
      <c r="W439" s="99">
        <v>5067.6288303099991</v>
      </c>
      <c r="X439" s="142">
        <v>2483.8417603100015</v>
      </c>
      <c r="Y439" s="142">
        <v>3346.9210129700004</v>
      </c>
      <c r="Z439" s="142">
        <v>1998.4047536099984</v>
      </c>
      <c r="AA439" s="142">
        <v>-4392.4266783000012</v>
      </c>
      <c r="AB439" s="142">
        <v>3511.9672086100027</v>
      </c>
      <c r="AC439" s="175">
        <v>16573.502498679998</v>
      </c>
      <c r="AD439" s="26" t="s">
        <v>230</v>
      </c>
      <c r="AE439" s="35" t="s">
        <v>228</v>
      </c>
    </row>
    <row r="440" spans="1:31" x14ac:dyDescent="0.3">
      <c r="A440" s="35" t="s">
        <v>110</v>
      </c>
      <c r="B440" s="99">
        <v>872.678</v>
      </c>
      <c r="C440" s="99">
        <v>1537.211</v>
      </c>
      <c r="D440" s="99">
        <v>3320.116</v>
      </c>
      <c r="E440" s="99">
        <v>6501.9049999999988</v>
      </c>
      <c r="F440" s="99">
        <v>4845.6720000000005</v>
      </c>
      <c r="G440" s="99">
        <v>6777.33</v>
      </c>
      <c r="H440" s="99">
        <v>8910.9200000000019</v>
      </c>
      <c r="I440" s="99">
        <v>7495.0203004150389</v>
      </c>
      <c r="J440" s="99">
        <v>6119.9991126708992</v>
      </c>
      <c r="K440" s="99">
        <v>5253.9932658691405</v>
      </c>
      <c r="L440" s="99">
        <v>7989.8450014648433</v>
      </c>
      <c r="M440" s="99">
        <v>9410.1134886474611</v>
      </c>
      <c r="N440" s="99">
        <v>15202.718593147147</v>
      </c>
      <c r="O440" s="99">
        <v>25337.831188541717</v>
      </c>
      <c r="P440" s="99">
        <v>20449.037199999999</v>
      </c>
      <c r="Q440" s="99">
        <v>22326.177859209998</v>
      </c>
      <c r="R440" s="99">
        <v>28397.222430850001</v>
      </c>
      <c r="S440" s="99">
        <v>21685.89931067</v>
      </c>
      <c r="T440" s="99">
        <v>35264.66811893</v>
      </c>
      <c r="U440" s="99">
        <v>36060.412911750005</v>
      </c>
      <c r="V440" s="99">
        <v>37889.408745500004</v>
      </c>
      <c r="W440" s="99">
        <v>40185.87575377</v>
      </c>
      <c r="X440" s="142">
        <v>44363.832778960001</v>
      </c>
      <c r="Y440" s="142">
        <v>43903.042583729999</v>
      </c>
      <c r="Z440" s="142">
        <v>43361.227390070002</v>
      </c>
      <c r="AA440" s="142">
        <v>41861.193455089997</v>
      </c>
      <c r="AB440" s="142">
        <v>55347.128779600003</v>
      </c>
      <c r="AC440" s="175">
        <v>60637.107576030001</v>
      </c>
      <c r="AD440" s="26" t="s">
        <v>230</v>
      </c>
      <c r="AE440" s="35" t="s">
        <v>110</v>
      </c>
    </row>
    <row r="441" spans="1:31" x14ac:dyDescent="0.3">
      <c r="A441" s="35" t="s">
        <v>111</v>
      </c>
      <c r="B441" s="99">
        <v>728.08699999999988</v>
      </c>
      <c r="C441" s="99">
        <v>638.71399999999994</v>
      </c>
      <c r="D441" s="99">
        <v>1144.194</v>
      </c>
      <c r="E441" s="99">
        <v>3125.049</v>
      </c>
      <c r="F441" s="99">
        <v>6247.5383850097651</v>
      </c>
      <c r="G441" s="99">
        <v>3818.6883002499999</v>
      </c>
      <c r="H441" s="99">
        <v>5222.8916355585634</v>
      </c>
      <c r="I441" s="99">
        <v>8024.4758176479527</v>
      </c>
      <c r="J441" s="99">
        <v>5317.1784475414133</v>
      </c>
      <c r="K441" s="99">
        <v>5665.9513777626062</v>
      </c>
      <c r="L441" s="99">
        <v>7649.6741653741628</v>
      </c>
      <c r="M441" s="99">
        <v>5348.6065735941775</v>
      </c>
      <c r="N441" s="99">
        <v>5545.3863559604442</v>
      </c>
      <c r="O441" s="99">
        <v>10436.530056869264</v>
      </c>
      <c r="P441" s="99">
        <v>13384.7379</v>
      </c>
      <c r="Q441" s="99">
        <v>13638.23729442</v>
      </c>
      <c r="R441" s="99">
        <v>18191.05699628</v>
      </c>
      <c r="S441" s="99">
        <v>9278.6477262900007</v>
      </c>
      <c r="T441" s="99">
        <v>13154.113658810002</v>
      </c>
      <c r="U441" s="99">
        <v>21327.200989140001</v>
      </c>
      <c r="V441" s="99">
        <v>30404.378294129998</v>
      </c>
      <c r="W441" s="99">
        <v>35118.246923459999</v>
      </c>
      <c r="X441" s="142">
        <v>41879.991018649998</v>
      </c>
      <c r="Y441" s="142">
        <v>40556.121570759991</v>
      </c>
      <c r="Z441" s="142">
        <v>41362.822636459998</v>
      </c>
      <c r="AA441" s="142">
        <v>46253.620133390003</v>
      </c>
      <c r="AB441" s="142">
        <v>51835.16157099</v>
      </c>
      <c r="AC441" s="175">
        <v>44063.605077349996</v>
      </c>
      <c r="AD441" s="26" t="s">
        <v>230</v>
      </c>
      <c r="AE441" s="35" t="s">
        <v>111</v>
      </c>
    </row>
    <row r="442" spans="1:31" x14ac:dyDescent="0.3">
      <c r="A442" s="35" t="s">
        <v>229</v>
      </c>
      <c r="B442" s="99">
        <v>21.7</v>
      </c>
      <c r="C442" s="99">
        <v>0</v>
      </c>
      <c r="D442" s="99">
        <v>0</v>
      </c>
      <c r="E442" s="99">
        <v>0</v>
      </c>
      <c r="F442" s="99">
        <v>-2.7040000000000051</v>
      </c>
      <c r="G442" s="99">
        <v>-195.697</v>
      </c>
      <c r="H442" s="99">
        <v>4.3209999999999997</v>
      </c>
      <c r="I442" s="99">
        <v>1.6090000000000002</v>
      </c>
      <c r="J442" s="99">
        <v>20.525000000000006</v>
      </c>
      <c r="K442" s="99">
        <v>-12.444000000000001</v>
      </c>
      <c r="L442" s="99">
        <v>-318.79886914062502</v>
      </c>
      <c r="M442" s="99">
        <v>-611.90164514160165</v>
      </c>
      <c r="N442" s="99">
        <v>-1146.872169006348</v>
      </c>
      <c r="O442" s="99">
        <v>92.827989868163826</v>
      </c>
      <c r="P442" s="99">
        <v>-1022.0718999999999</v>
      </c>
      <c r="Q442" s="99">
        <v>79.298391190000473</v>
      </c>
      <c r="R442" s="99">
        <v>1239.0965119899997</v>
      </c>
      <c r="S442" s="99">
        <v>-374.90420554000013</v>
      </c>
      <c r="T442" s="99">
        <v>113.89533298999999</v>
      </c>
      <c r="U442" s="99">
        <v>438.58800672999996</v>
      </c>
      <c r="V442" s="99">
        <v>588.74552352000001</v>
      </c>
      <c r="W442" s="99">
        <v>-221.44930944000001</v>
      </c>
      <c r="X442" s="142">
        <v>102.14926725999996</v>
      </c>
      <c r="Y442" s="142">
        <v>-866.74299148</v>
      </c>
      <c r="Z442" s="142">
        <v>-243.44293969999995</v>
      </c>
      <c r="AA442" s="142">
        <v>-866.08588903000009</v>
      </c>
      <c r="AB442" s="142">
        <v>253.83102293000002</v>
      </c>
      <c r="AC442" s="175">
        <v>-949.92915571999981</v>
      </c>
      <c r="AD442" s="26" t="s">
        <v>230</v>
      </c>
      <c r="AE442" s="35" t="s">
        <v>229</v>
      </c>
    </row>
    <row r="443" spans="1:31" x14ac:dyDescent="0.3">
      <c r="A443" s="35" t="s">
        <v>105</v>
      </c>
      <c r="B443" s="99">
        <v>21.7</v>
      </c>
      <c r="C443" s="99">
        <v>0</v>
      </c>
      <c r="D443" s="99">
        <v>0</v>
      </c>
      <c r="E443" s="99">
        <v>0</v>
      </c>
      <c r="F443" s="99">
        <v>36.497000000000007</v>
      </c>
      <c r="G443" s="99">
        <v>110.31100000000001</v>
      </c>
      <c r="H443" s="99">
        <v>12.989000000000001</v>
      </c>
      <c r="I443" s="99">
        <v>5.1940000000000008</v>
      </c>
      <c r="J443" s="99">
        <v>30.413000000000004</v>
      </c>
      <c r="K443" s="99">
        <v>4.7770000000000001</v>
      </c>
      <c r="L443" s="99">
        <v>28.645</v>
      </c>
      <c r="M443" s="99">
        <v>220.78952221679683</v>
      </c>
      <c r="N443" s="99">
        <v>695.14304046630843</v>
      </c>
      <c r="O443" s="99">
        <v>2040.7769598388677</v>
      </c>
      <c r="P443" s="99">
        <v>1378.2888</v>
      </c>
      <c r="Q443" s="99">
        <v>3826.1087788200002</v>
      </c>
      <c r="R443" s="99">
        <v>3424.87367378</v>
      </c>
      <c r="S443" s="99">
        <v>1254.1528572899999</v>
      </c>
      <c r="T443" s="99">
        <v>1610.0432106200001</v>
      </c>
      <c r="U443" s="99">
        <v>1686.6820577000003</v>
      </c>
      <c r="V443" s="99">
        <v>1186.5569233100002</v>
      </c>
      <c r="W443" s="99">
        <v>604.92722488000004</v>
      </c>
      <c r="X443" s="142">
        <v>909.39028710999992</v>
      </c>
      <c r="Y443" s="142">
        <v>924.95601741999997</v>
      </c>
      <c r="Z443" s="142">
        <v>1716.1648077499997</v>
      </c>
      <c r="AA443" s="142">
        <v>755.35856440999999</v>
      </c>
      <c r="AB443" s="142">
        <v>1828.8372326799997</v>
      </c>
      <c r="AC443" s="175">
        <v>1723.5868423300001</v>
      </c>
      <c r="AD443" s="26" t="s">
        <v>230</v>
      </c>
      <c r="AE443" s="35" t="s">
        <v>105</v>
      </c>
    </row>
    <row r="444" spans="1:31" x14ac:dyDescent="0.3">
      <c r="A444" s="35" t="s">
        <v>106</v>
      </c>
      <c r="B444" s="99">
        <v>0</v>
      </c>
      <c r="C444" s="99">
        <v>0</v>
      </c>
      <c r="D444" s="99">
        <v>0</v>
      </c>
      <c r="E444" s="99">
        <v>0</v>
      </c>
      <c r="F444" s="99">
        <v>39.200999999999993</v>
      </c>
      <c r="G444" s="99">
        <v>306.00799999999998</v>
      </c>
      <c r="H444" s="99">
        <v>8.6679999999999993</v>
      </c>
      <c r="I444" s="99">
        <v>3.585</v>
      </c>
      <c r="J444" s="99">
        <v>9.8879999999999999</v>
      </c>
      <c r="K444" s="99">
        <v>17.221000000000004</v>
      </c>
      <c r="L444" s="99">
        <v>347.443869140625</v>
      </c>
      <c r="M444" s="99">
        <v>832.69116735839839</v>
      </c>
      <c r="N444" s="99">
        <v>1842.0152094726564</v>
      </c>
      <c r="O444" s="99">
        <v>1947.9489699707037</v>
      </c>
      <c r="P444" s="99">
        <v>2400.3607000000002</v>
      </c>
      <c r="Q444" s="99">
        <v>3746.8103876299997</v>
      </c>
      <c r="R444" s="99">
        <v>2185.7771617900003</v>
      </c>
      <c r="S444" s="99">
        <v>1629.0570628300002</v>
      </c>
      <c r="T444" s="99">
        <v>1496.14787763</v>
      </c>
      <c r="U444" s="99">
        <v>1248.0940509699997</v>
      </c>
      <c r="V444" s="99">
        <v>597.81139979</v>
      </c>
      <c r="W444" s="99">
        <v>826.37653431999991</v>
      </c>
      <c r="X444" s="142">
        <v>807.24101985000004</v>
      </c>
      <c r="Y444" s="142">
        <v>1791.6990088999996</v>
      </c>
      <c r="Z444" s="142">
        <v>1959.60774745</v>
      </c>
      <c r="AA444" s="142">
        <v>1621.4444534399997</v>
      </c>
      <c r="AB444" s="142">
        <v>1575.0062097499999</v>
      </c>
      <c r="AC444" s="175">
        <v>2673.5159980499998</v>
      </c>
      <c r="AD444" s="26" t="s">
        <v>230</v>
      </c>
      <c r="AE444" s="35" t="s">
        <v>106</v>
      </c>
    </row>
    <row r="445" spans="1:31" x14ac:dyDescent="0.3">
      <c r="A445" s="50"/>
      <c r="B445" s="125"/>
      <c r="C445" s="126"/>
      <c r="D445" s="126"/>
      <c r="E445" s="126"/>
      <c r="F445" s="126"/>
      <c r="G445" s="126"/>
      <c r="H445" s="126"/>
      <c r="I445" s="126"/>
      <c r="J445" s="126"/>
      <c r="K445" s="126"/>
      <c r="L445" s="126"/>
      <c r="M445" s="126"/>
      <c r="N445" s="126"/>
      <c r="O445" s="126"/>
      <c r="P445" s="126"/>
      <c r="Q445" s="126"/>
      <c r="R445" s="126"/>
      <c r="S445" s="126"/>
      <c r="T445" s="126"/>
      <c r="U445" s="126"/>
      <c r="V445" s="126"/>
      <c r="W445" s="126"/>
      <c r="X445" s="155"/>
      <c r="Y445" s="155"/>
      <c r="Z445" s="155"/>
      <c r="AA445" s="155"/>
      <c r="AB445" s="155"/>
      <c r="AC445" s="188"/>
      <c r="AD445" s="31"/>
      <c r="AE445" s="50"/>
    </row>
    <row r="446" spans="1:31" x14ac:dyDescent="0.3">
      <c r="A446" s="33"/>
      <c r="B446" s="98"/>
      <c r="C446" s="99"/>
      <c r="D446" s="99"/>
      <c r="E446" s="99"/>
      <c r="F446" s="99"/>
      <c r="G446" s="99"/>
      <c r="H446" s="99"/>
      <c r="I446" s="99"/>
      <c r="J446" s="99"/>
      <c r="K446" s="99"/>
      <c r="L446" s="99"/>
      <c r="M446" s="99"/>
      <c r="N446" s="99"/>
      <c r="O446" s="99"/>
      <c r="P446" s="99"/>
      <c r="Q446" s="99"/>
      <c r="R446" s="99"/>
      <c r="S446" s="99"/>
      <c r="T446" s="99"/>
      <c r="U446" s="99"/>
      <c r="V446" s="99"/>
      <c r="W446" s="99"/>
      <c r="X446" s="142"/>
      <c r="Y446" s="142"/>
      <c r="Z446" s="142"/>
      <c r="AA446" s="142"/>
      <c r="AB446" s="142"/>
      <c r="AC446" s="175"/>
      <c r="AD446" s="26"/>
      <c r="AE446" s="33"/>
    </row>
    <row r="447" spans="1:31" x14ac:dyDescent="0.3">
      <c r="A447" s="49" t="s">
        <v>250</v>
      </c>
      <c r="B447" s="98"/>
      <c r="C447" s="99"/>
      <c r="D447" s="99"/>
      <c r="E447" s="99"/>
      <c r="F447" s="99"/>
      <c r="G447" s="99"/>
      <c r="H447" s="99"/>
      <c r="I447" s="99"/>
      <c r="J447" s="99"/>
      <c r="K447" s="99"/>
      <c r="L447" s="99"/>
      <c r="M447" s="99"/>
      <c r="N447" s="99"/>
      <c r="O447" s="99"/>
      <c r="P447" s="99"/>
      <c r="Q447" s="99"/>
      <c r="R447" s="99"/>
      <c r="S447" s="99"/>
      <c r="T447" s="99"/>
      <c r="U447" s="99"/>
      <c r="V447" s="99"/>
      <c r="W447" s="99"/>
      <c r="X447" s="142"/>
      <c r="Y447" s="142"/>
      <c r="Z447" s="142"/>
      <c r="AA447" s="142"/>
      <c r="AB447" s="142"/>
      <c r="AC447" s="175"/>
      <c r="AD447" s="26"/>
      <c r="AE447" s="49" t="s">
        <v>250</v>
      </c>
    </row>
    <row r="448" spans="1:31" x14ac:dyDescent="0.3">
      <c r="A448" s="33" t="s">
        <v>251</v>
      </c>
      <c r="B448" s="98">
        <v>1528.552000000001</v>
      </c>
      <c r="C448" s="99">
        <v>4834.8100000000004</v>
      </c>
      <c r="D448" s="99">
        <v>1023.4280000000008</v>
      </c>
      <c r="E448" s="99">
        <v>-5717.3960000000006</v>
      </c>
      <c r="F448" s="99">
        <v>112.40099999999939</v>
      </c>
      <c r="G448" s="99">
        <v>-3461.1974695312497</v>
      </c>
      <c r="H448" s="99">
        <v>-818.90624000000003</v>
      </c>
      <c r="I448" s="99">
        <v>-945.84983999999963</v>
      </c>
      <c r="J448" s="99">
        <v>2366.3057399999998</v>
      </c>
      <c r="K448" s="99">
        <v>1336.8276399999997</v>
      </c>
      <c r="L448" s="99">
        <v>6110.4017399999993</v>
      </c>
      <c r="M448" s="99">
        <v>16900.7716</v>
      </c>
      <c r="N448" s="99">
        <v>45399.899168008371</v>
      </c>
      <c r="O448" s="99">
        <v>6259.2194010187195</v>
      </c>
      <c r="P448" s="99">
        <v>44030.398951648371</v>
      </c>
      <c r="Q448" s="99">
        <v>41958.505901540004</v>
      </c>
      <c r="R448" s="99">
        <v>11494.585395400001</v>
      </c>
      <c r="S448" s="99">
        <v>17295.487702910006</v>
      </c>
      <c r="T448" s="99">
        <v>42315.884971339998</v>
      </c>
      <c r="U448" s="99">
        <v>37584.812106910002</v>
      </c>
      <c r="V448" s="99">
        <v>26147.445020480005</v>
      </c>
      <c r="W448" s="99">
        <v>-15353.96008022</v>
      </c>
      <c r="X448" s="142">
        <v>226.10449365000477</v>
      </c>
      <c r="Y448" s="142">
        <v>-9332.7955341900069</v>
      </c>
      <c r="Z448" s="142">
        <v>-6693.4722192100289</v>
      </c>
      <c r="AA448" s="142">
        <v>-7779.043656940009</v>
      </c>
      <c r="AB448" s="142">
        <v>27864.028843929998</v>
      </c>
      <c r="AC448" s="175">
        <v>6375.4386969400002</v>
      </c>
      <c r="AD448" s="26" t="s">
        <v>230</v>
      </c>
      <c r="AE448" s="33" t="s">
        <v>251</v>
      </c>
    </row>
    <row r="449" spans="1:31" x14ac:dyDescent="0.3">
      <c r="A449" s="33" t="s">
        <v>252</v>
      </c>
      <c r="B449" s="98">
        <v>2443.969000000001</v>
      </c>
      <c r="C449" s="99">
        <v>4899.7800000000007</v>
      </c>
      <c r="D449" s="99">
        <v>2636.3980000000006</v>
      </c>
      <c r="E449" s="99">
        <v>-2785.2799999999997</v>
      </c>
      <c r="F449" s="99">
        <v>1490.4039999999995</v>
      </c>
      <c r="G449" s="99">
        <v>-3262.2012433593745</v>
      </c>
      <c r="H449" s="99">
        <v>-545.01006000000007</v>
      </c>
      <c r="I449" s="99">
        <v>-723.2854599999996</v>
      </c>
      <c r="J449" s="99">
        <v>2094.25081</v>
      </c>
      <c r="K449" s="99">
        <v>1235.6731599999998</v>
      </c>
      <c r="L449" s="99">
        <v>5421.4703099999997</v>
      </c>
      <c r="M449" s="99">
        <v>5858.965474509575</v>
      </c>
      <c r="N449" s="99">
        <v>24613.045943550038</v>
      </c>
      <c r="O449" s="99">
        <v>-10849.90444997136</v>
      </c>
      <c r="P449" s="99">
        <v>32097.247399999993</v>
      </c>
      <c r="Q449" s="99">
        <v>24442.769765740006</v>
      </c>
      <c r="R449" s="99">
        <v>6244.5620191900016</v>
      </c>
      <c r="S449" s="99">
        <v>5922.1410558700054</v>
      </c>
      <c r="T449" s="99">
        <v>11353.992919419999</v>
      </c>
      <c r="U449" s="99">
        <v>10516.349560360002</v>
      </c>
      <c r="V449" s="99">
        <v>9429.9042884599985</v>
      </c>
      <c r="W449" s="99">
        <v>11309.808671910003</v>
      </c>
      <c r="X449" s="142">
        <v>5292.4050544600041</v>
      </c>
      <c r="Y449" s="142">
        <v>-5005.5931484000048</v>
      </c>
      <c r="Z449" s="142">
        <v>-2733.3567892700212</v>
      </c>
      <c r="AA449" s="142">
        <v>-7820.3227652100113</v>
      </c>
      <c r="AB449" s="142">
        <v>9373.9390193399977</v>
      </c>
      <c r="AC449" s="175">
        <v>10873.46922605</v>
      </c>
      <c r="AD449" s="26" t="s">
        <v>230</v>
      </c>
      <c r="AE449" s="33" t="s">
        <v>252</v>
      </c>
    </row>
    <row r="450" spans="1:31" x14ac:dyDescent="0.3">
      <c r="A450" s="33" t="s">
        <v>253</v>
      </c>
      <c r="B450" s="98">
        <v>-915.41699999999992</v>
      </c>
      <c r="C450" s="99">
        <v>-64.97</v>
      </c>
      <c r="D450" s="99">
        <v>-1612.9699999999998</v>
      </c>
      <c r="E450" s="99">
        <v>-2932.1160000000004</v>
      </c>
      <c r="F450" s="99">
        <v>-1378.0030000000002</v>
      </c>
      <c r="G450" s="99">
        <v>-198.99622617187504</v>
      </c>
      <c r="H450" s="99">
        <v>-273.89617999999996</v>
      </c>
      <c r="I450" s="99">
        <v>-222.56437999999997</v>
      </c>
      <c r="J450" s="99">
        <v>272.05493000000001</v>
      </c>
      <c r="K450" s="99">
        <v>101.15447999999999</v>
      </c>
      <c r="L450" s="99">
        <v>688.93143000000009</v>
      </c>
      <c r="M450" s="99">
        <v>11041.806125490426</v>
      </c>
      <c r="N450" s="99">
        <v>20786.853224458333</v>
      </c>
      <c r="O450" s="99">
        <v>17109.12385099008</v>
      </c>
      <c r="P450" s="99">
        <v>11933.15155164838</v>
      </c>
      <c r="Q450" s="99">
        <v>17515.736135799998</v>
      </c>
      <c r="R450" s="99">
        <v>5250.0233762100006</v>
      </c>
      <c r="S450" s="99">
        <v>11373.34664704</v>
      </c>
      <c r="T450" s="99">
        <v>30961.892051919996</v>
      </c>
      <c r="U450" s="99">
        <v>27068.462546549999</v>
      </c>
      <c r="V450" s="99">
        <v>16717.540732020007</v>
      </c>
      <c r="W450" s="99">
        <v>-26663.768752130003</v>
      </c>
      <c r="X450" s="142">
        <v>-5066.3005608099993</v>
      </c>
      <c r="Y450" s="142">
        <v>-4327.2023857900022</v>
      </c>
      <c r="Z450" s="142">
        <v>-3960.1154299400077</v>
      </c>
      <c r="AA450" s="142">
        <v>41.279108270002325</v>
      </c>
      <c r="AB450" s="142">
        <v>18490.089824590003</v>
      </c>
      <c r="AC450" s="175">
        <v>-4498.0305291099994</v>
      </c>
      <c r="AD450" s="26" t="s">
        <v>230</v>
      </c>
      <c r="AE450" s="33" t="s">
        <v>253</v>
      </c>
    </row>
    <row r="451" spans="1:31" s="165" customFormat="1" x14ac:dyDescent="0.3">
      <c r="A451" s="136"/>
      <c r="B451" s="137"/>
      <c r="C451" s="137"/>
      <c r="D451" s="137"/>
      <c r="E451" s="137"/>
      <c r="F451" s="137"/>
      <c r="G451" s="137"/>
      <c r="H451" s="137"/>
      <c r="I451" s="137"/>
      <c r="J451" s="137"/>
      <c r="K451" s="137"/>
      <c r="L451" s="137"/>
      <c r="M451" s="137"/>
      <c r="N451" s="137"/>
      <c r="O451" s="137"/>
      <c r="P451" s="137"/>
      <c r="Q451" s="137"/>
      <c r="R451" s="137"/>
      <c r="S451" s="137"/>
      <c r="T451" s="137"/>
      <c r="U451" s="137"/>
      <c r="V451" s="137"/>
      <c r="W451" s="137"/>
      <c r="X451" s="159"/>
      <c r="Y451" s="159"/>
      <c r="Z451" s="159"/>
      <c r="AA451" s="159"/>
      <c r="AB451" s="159"/>
      <c r="AC451" s="196"/>
      <c r="AD451" s="29"/>
      <c r="AE451" s="136"/>
    </row>
  </sheetData>
  <mergeCells count="1">
    <mergeCell ref="AD6:AD7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2"/>
  <dimension ref="A1:AC479"/>
  <sheetViews>
    <sheetView showGridLines="0" zoomScaleNormal="100" workbookViewId="0">
      <pane xSplit="1" ySplit="7" topLeftCell="Y8" activePane="bottomRight" state="frozen"/>
      <selection pane="topRight" activeCell="B1" sqref="B1"/>
      <selection pane="bottomLeft" activeCell="A8" sqref="A8"/>
      <selection pane="bottomRight"/>
    </sheetView>
  </sheetViews>
  <sheetFormatPr defaultRowHeight="14.4" x14ac:dyDescent="0.3"/>
  <cols>
    <col min="1" max="1" width="67.5546875" customWidth="1"/>
    <col min="2" max="29" width="10.33203125" customWidth="1"/>
    <col min="30" max="40" width="7.5546875" customWidth="1"/>
  </cols>
  <sheetData>
    <row r="1" spans="1:29" ht="17.399999999999999" x14ac:dyDescent="0.3">
      <c r="A1" s="9" t="s">
        <v>232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</row>
    <row r="2" spans="1:29" ht="4.5" customHeight="1" x14ac:dyDescent="0.3">
      <c r="A2" s="10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</row>
    <row r="3" spans="1:29" ht="4.5" customHeight="1" x14ac:dyDescent="0.3">
      <c r="A3" s="10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</row>
    <row r="4" spans="1:29" ht="4.5" customHeight="1" x14ac:dyDescent="0.3">
      <c r="A4" s="11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</row>
    <row r="5" spans="1:29" ht="15" customHeight="1" x14ac:dyDescent="0.3">
      <c r="A5" s="8" t="s">
        <v>21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</row>
    <row r="6" spans="1:29" ht="15" customHeight="1" x14ac:dyDescent="0.3">
      <c r="A6" s="52" t="s">
        <v>20</v>
      </c>
      <c r="B6" s="63">
        <v>1995</v>
      </c>
      <c r="C6" s="63">
        <v>1996</v>
      </c>
      <c r="D6" s="57">
        <v>1997</v>
      </c>
      <c r="E6" s="57">
        <v>1998</v>
      </c>
      <c r="F6" s="57">
        <v>1999</v>
      </c>
      <c r="G6" s="57">
        <v>2000</v>
      </c>
      <c r="H6" s="57">
        <v>2001</v>
      </c>
      <c r="I6" s="57">
        <v>2002</v>
      </c>
      <c r="J6" s="57">
        <v>2003</v>
      </c>
      <c r="K6" s="57">
        <v>2004</v>
      </c>
      <c r="L6" s="57">
        <v>2005</v>
      </c>
      <c r="M6" s="57">
        <v>2006</v>
      </c>
      <c r="N6" s="57">
        <v>2007</v>
      </c>
      <c r="O6" s="57">
        <v>2008</v>
      </c>
      <c r="P6" s="57">
        <v>2009</v>
      </c>
      <c r="Q6" s="57">
        <v>2010</v>
      </c>
      <c r="R6" s="57">
        <v>2011</v>
      </c>
      <c r="S6" s="57">
        <v>2012</v>
      </c>
      <c r="T6" s="57">
        <v>2013</v>
      </c>
      <c r="U6" s="57">
        <v>2014</v>
      </c>
      <c r="V6" s="57">
        <v>2015</v>
      </c>
      <c r="W6" s="57">
        <v>2016</v>
      </c>
      <c r="X6" s="57">
        <v>2017</v>
      </c>
      <c r="Y6" s="57">
        <v>2018</v>
      </c>
      <c r="Z6" s="57">
        <v>2019</v>
      </c>
      <c r="AA6" s="57">
        <v>2020</v>
      </c>
      <c r="AB6" s="57">
        <v>2021</v>
      </c>
      <c r="AC6" s="193">
        <v>2022</v>
      </c>
    </row>
    <row r="7" spans="1:29" ht="15" customHeight="1" x14ac:dyDescent="0.3">
      <c r="A7" s="53"/>
      <c r="B7" s="67"/>
      <c r="C7" s="55"/>
      <c r="D7" s="55"/>
      <c r="E7" s="55"/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194"/>
    </row>
    <row r="8" spans="1:29" ht="12.75" customHeight="1" x14ac:dyDescent="0.3">
      <c r="A8" s="90"/>
      <c r="B8" s="88"/>
      <c r="C8" s="65"/>
      <c r="D8" s="65"/>
      <c r="E8" s="65"/>
      <c r="F8" s="65"/>
      <c r="G8" s="65"/>
      <c r="H8" s="65"/>
      <c r="I8" s="65"/>
      <c r="J8" s="65"/>
      <c r="K8" s="65"/>
      <c r="L8" s="65"/>
      <c r="M8" s="65"/>
      <c r="N8" s="65"/>
      <c r="O8" s="65"/>
      <c r="P8" s="65"/>
      <c r="Q8" s="65"/>
      <c r="R8" s="65"/>
      <c r="S8" s="65"/>
      <c r="T8" s="65"/>
      <c r="U8" s="65"/>
      <c r="V8" s="65"/>
      <c r="W8" s="65"/>
      <c r="X8" s="160"/>
      <c r="Y8" s="160"/>
      <c r="Z8" s="160"/>
      <c r="AA8" s="160"/>
      <c r="AB8" s="160"/>
      <c r="AC8" s="166"/>
    </row>
    <row r="9" spans="1:29" ht="12.75" customHeight="1" x14ac:dyDescent="0.3">
      <c r="A9" s="91" t="s">
        <v>102</v>
      </c>
      <c r="B9" s="94">
        <f t="shared" ref="B9:M9" si="0">B68</f>
        <v>-18712.421938015003</v>
      </c>
      <c r="C9" s="94">
        <f t="shared" si="0"/>
        <v>-23843.027897503496</v>
      </c>
      <c r="D9" s="94">
        <f t="shared" si="0"/>
        <v>-32133.362814291904</v>
      </c>
      <c r="E9" s="94">
        <f t="shared" si="0"/>
        <v>-34992.880274942683</v>
      </c>
      <c r="F9" s="94">
        <f t="shared" si="0"/>
        <v>-26783.642462795357</v>
      </c>
      <c r="G9" s="94">
        <f t="shared" si="0"/>
        <v>-26530.848798824252</v>
      </c>
      <c r="H9" s="94">
        <f t="shared" si="0"/>
        <v>-24890.077179819076</v>
      </c>
      <c r="I9" s="94">
        <f t="shared" si="0"/>
        <v>-9407.0432570519515</v>
      </c>
      <c r="J9" s="94">
        <f t="shared" si="0"/>
        <v>2193.1730184213029</v>
      </c>
      <c r="K9" s="94">
        <f t="shared" si="0"/>
        <v>8959.3133642429711</v>
      </c>
      <c r="L9" s="94">
        <f t="shared" si="0"/>
        <v>11679.374942117594</v>
      </c>
      <c r="M9" s="94">
        <f t="shared" si="0"/>
        <v>10773.99992446167</v>
      </c>
      <c r="N9" s="94">
        <f>N68</f>
        <v>-2753.6701955186436</v>
      </c>
      <c r="O9" s="94">
        <f>O68</f>
        <v>-35601.7276128429</v>
      </c>
      <c r="P9" s="94">
        <f>P68</f>
        <v>-29328.433093615491</v>
      </c>
      <c r="Q9" s="94">
        <f t="shared" ref="Q9:V9" si="1">Q68</f>
        <v>-86717.778084250021</v>
      </c>
      <c r="R9" s="94">
        <f t="shared" si="1"/>
        <v>-83576.20598436502</v>
      </c>
      <c r="S9" s="94">
        <f t="shared" si="1"/>
        <v>-92678.171336369982</v>
      </c>
      <c r="T9" s="94">
        <f t="shared" si="1"/>
        <v>-88384.030093090041</v>
      </c>
      <c r="U9" s="94">
        <f t="shared" si="1"/>
        <v>-110493.24134985497</v>
      </c>
      <c r="V9" s="94">
        <f t="shared" si="1"/>
        <v>-63408.884124214994</v>
      </c>
      <c r="W9" s="94">
        <f t="shared" ref="W9:X9" si="2">W68</f>
        <v>-30529.374570130003</v>
      </c>
      <c r="X9" s="94">
        <f t="shared" si="2"/>
        <v>-25337.40862513</v>
      </c>
      <c r="Y9" s="94">
        <f t="shared" ref="Y9:Z9" si="3">Y68</f>
        <v>-54793.943203344999</v>
      </c>
      <c r="Z9" s="94">
        <f t="shared" si="3"/>
        <v>-68021.678683915015</v>
      </c>
      <c r="AA9" s="94">
        <f t="shared" ref="AA9:AB9" si="4">AA68</f>
        <v>-28207.552292565004</v>
      </c>
      <c r="AB9" s="94">
        <f t="shared" si="4"/>
        <v>-46357.789404899995</v>
      </c>
      <c r="AC9" s="167">
        <f t="shared" ref="AC9" si="5">AC68</f>
        <v>-56997.407565529982</v>
      </c>
    </row>
    <row r="10" spans="1:29" ht="12.75" customHeight="1" x14ac:dyDescent="0.3">
      <c r="A10" s="92" t="s">
        <v>206</v>
      </c>
      <c r="B10" s="95">
        <f t="shared" ref="B10:M10" si="6">B76</f>
        <v>-4570.959284999999</v>
      </c>
      <c r="C10" s="95">
        <f t="shared" si="6"/>
        <v>-6636.1534129999982</v>
      </c>
      <c r="D10" s="95">
        <f t="shared" si="6"/>
        <v>-7750.6335270000009</v>
      </c>
      <c r="E10" s="95">
        <f t="shared" si="6"/>
        <v>-7627.5693590000001</v>
      </c>
      <c r="F10" s="95">
        <f t="shared" si="6"/>
        <v>-2062.2610459999987</v>
      </c>
      <c r="G10" s="95">
        <f t="shared" si="6"/>
        <v>-1788.777521999999</v>
      </c>
      <c r="H10" s="95">
        <f t="shared" si="6"/>
        <v>1536.6510370000015</v>
      </c>
      <c r="I10" s="95">
        <f t="shared" si="6"/>
        <v>12003.796575999997</v>
      </c>
      <c r="J10" s="95">
        <f t="shared" si="6"/>
        <v>23576.298302000003</v>
      </c>
      <c r="K10" s="95">
        <f t="shared" si="6"/>
        <v>32283.966741999993</v>
      </c>
      <c r="L10" s="95">
        <f t="shared" si="6"/>
        <v>43721.595990000002</v>
      </c>
      <c r="M10" s="95">
        <f t="shared" si="6"/>
        <v>45177.703888999997</v>
      </c>
      <c r="N10" s="95">
        <f t="shared" ref="N10:P12" si="7">N76</f>
        <v>38498.297634999995</v>
      </c>
      <c r="O10" s="95">
        <f t="shared" si="7"/>
        <v>23506.952459000011</v>
      </c>
      <c r="P10" s="95">
        <f t="shared" si="7"/>
        <v>24790.315360000008</v>
      </c>
      <c r="Q10" s="95">
        <f t="shared" ref="Q10:V10" si="8">Q76</f>
        <v>18357.937386049998</v>
      </c>
      <c r="R10" s="95">
        <f t="shared" si="8"/>
        <v>27525.074203134984</v>
      </c>
      <c r="S10" s="95">
        <f t="shared" si="8"/>
        <v>16908.38949508001</v>
      </c>
      <c r="T10" s="95">
        <f t="shared" si="8"/>
        <v>368.97722708997935</v>
      </c>
      <c r="U10" s="95">
        <f t="shared" si="8"/>
        <v>-6738.9437759249722</v>
      </c>
      <c r="V10" s="95">
        <f t="shared" si="8"/>
        <v>17444.951648525006</v>
      </c>
      <c r="W10" s="95">
        <f t="shared" ref="W10:X10" si="9">W76</f>
        <v>44543.606248159995</v>
      </c>
      <c r="X10" s="95">
        <f t="shared" si="9"/>
        <v>57325.034678130003</v>
      </c>
      <c r="Y10" s="95">
        <f t="shared" ref="Y10:Z10" si="10">Y76</f>
        <v>43372.752328795003</v>
      </c>
      <c r="Z10" s="95">
        <f t="shared" si="10"/>
        <v>26546.729332334984</v>
      </c>
      <c r="AA10" s="95">
        <f t="shared" ref="AA10:AB10" si="11">AA76</f>
        <v>32369.598361334993</v>
      </c>
      <c r="AB10" s="95">
        <f t="shared" si="11"/>
        <v>36363.371834229998</v>
      </c>
      <c r="AC10" s="168">
        <f t="shared" ref="AC10" si="12">AC76</f>
        <v>44153.266368120021</v>
      </c>
    </row>
    <row r="11" spans="1:29" ht="12.75" customHeight="1" x14ac:dyDescent="0.3">
      <c r="A11" s="92" t="s">
        <v>127</v>
      </c>
      <c r="B11" s="95">
        <f t="shared" ref="B11:G12" si="13">B77</f>
        <v>46416.148414000003</v>
      </c>
      <c r="C11" s="95">
        <f t="shared" si="13"/>
        <v>47711.114157999997</v>
      </c>
      <c r="D11" s="95">
        <f t="shared" si="13"/>
        <v>52787.328532</v>
      </c>
      <c r="E11" s="95">
        <f t="shared" si="13"/>
        <v>51045.291549000009</v>
      </c>
      <c r="F11" s="95">
        <f t="shared" si="13"/>
        <v>48197.279309999998</v>
      </c>
      <c r="G11" s="95">
        <f t="shared" si="13"/>
        <v>55187.572648000001</v>
      </c>
      <c r="H11" s="95">
        <f t="shared" ref="H11:M11" si="14">H77</f>
        <v>58105.671219000011</v>
      </c>
      <c r="I11" s="95">
        <f t="shared" si="14"/>
        <v>60278.560128999998</v>
      </c>
      <c r="J11" s="95">
        <f t="shared" si="14"/>
        <v>72883.461454000004</v>
      </c>
      <c r="K11" s="95">
        <f t="shared" si="14"/>
        <v>96097.603409999996</v>
      </c>
      <c r="L11" s="95">
        <f t="shared" si="14"/>
        <v>118413.811544</v>
      </c>
      <c r="M11" s="95">
        <f t="shared" si="14"/>
        <v>137708.80075899998</v>
      </c>
      <c r="N11" s="95">
        <f t="shared" si="7"/>
        <v>160540.246755</v>
      </c>
      <c r="O11" s="95">
        <f t="shared" si="7"/>
        <v>198214.04008500002</v>
      </c>
      <c r="P11" s="95">
        <f t="shared" si="7"/>
        <v>153525.26168300002</v>
      </c>
      <c r="Q11" s="95">
        <f t="shared" ref="Q11:V11" si="15">Q77</f>
        <v>201197.08578117995</v>
      </c>
      <c r="R11" s="95">
        <f t="shared" si="15"/>
        <v>255402.57491362497</v>
      </c>
      <c r="S11" s="95">
        <f t="shared" si="15"/>
        <v>241982.43345516003</v>
      </c>
      <c r="T11" s="95">
        <f t="shared" si="15"/>
        <v>241511.05647530998</v>
      </c>
      <c r="U11" s="95">
        <f t="shared" si="15"/>
        <v>223971.30431949504</v>
      </c>
      <c r="V11" s="95">
        <f t="shared" si="15"/>
        <v>189913.95704405499</v>
      </c>
      <c r="W11" s="95">
        <f t="shared" ref="W11:X11" si="16">W77</f>
        <v>184266.80470639997</v>
      </c>
      <c r="X11" s="95">
        <f t="shared" si="16"/>
        <v>218000.49358413002</v>
      </c>
      <c r="Y11" s="95">
        <f t="shared" ref="Y11:Z11" si="17">Y77</f>
        <v>239519.56868719502</v>
      </c>
      <c r="Z11" s="95">
        <f t="shared" si="17"/>
        <v>225799.57837953506</v>
      </c>
      <c r="AA11" s="95">
        <f t="shared" ref="AA11:AB11" si="18">AA77</f>
        <v>210707.01347452501</v>
      </c>
      <c r="AB11" s="95">
        <f t="shared" si="18"/>
        <v>284011.79674650996</v>
      </c>
      <c r="AC11" s="168">
        <f t="shared" ref="AC11" si="19">AC77</f>
        <v>340327.9639934501</v>
      </c>
    </row>
    <row r="12" spans="1:29" ht="12.75" customHeight="1" x14ac:dyDescent="0.3">
      <c r="A12" s="92" t="s">
        <v>128</v>
      </c>
      <c r="B12" s="95">
        <f t="shared" si="13"/>
        <v>50987.107699000007</v>
      </c>
      <c r="C12" s="95">
        <f t="shared" si="13"/>
        <v>54347.267571000004</v>
      </c>
      <c r="D12" s="95">
        <f t="shared" si="13"/>
        <v>60537.962058999998</v>
      </c>
      <c r="E12" s="95">
        <f t="shared" si="13"/>
        <v>58672.86090800001</v>
      </c>
      <c r="F12" s="95">
        <f t="shared" si="13"/>
        <v>50259.540356000005</v>
      </c>
      <c r="G12" s="95">
        <f t="shared" si="13"/>
        <v>56976.350169999998</v>
      </c>
      <c r="H12" s="95">
        <f t="shared" ref="H12:M12" si="20">H78</f>
        <v>56569.020182</v>
      </c>
      <c r="I12" s="95">
        <f t="shared" si="20"/>
        <v>48274.763553000004</v>
      </c>
      <c r="J12" s="95">
        <f t="shared" si="20"/>
        <v>49307.163152000008</v>
      </c>
      <c r="K12" s="95">
        <f t="shared" si="20"/>
        <v>63813.636668000006</v>
      </c>
      <c r="L12" s="95">
        <f t="shared" si="20"/>
        <v>74692.215554000009</v>
      </c>
      <c r="M12" s="95">
        <f t="shared" si="20"/>
        <v>92531.096869999994</v>
      </c>
      <c r="N12" s="95">
        <f t="shared" si="7"/>
        <v>122041.94912</v>
      </c>
      <c r="O12" s="95">
        <f t="shared" si="7"/>
        <v>174707.08762599999</v>
      </c>
      <c r="P12" s="95">
        <f t="shared" si="7"/>
        <v>128734.946323</v>
      </c>
      <c r="Q12" s="95">
        <f t="shared" ref="Q12:V12" si="21">Q78</f>
        <v>182839.14839513</v>
      </c>
      <c r="R12" s="95">
        <f t="shared" si="21"/>
        <v>227877.50071048999</v>
      </c>
      <c r="S12" s="95">
        <f t="shared" si="21"/>
        <v>225074.04396007999</v>
      </c>
      <c r="T12" s="95">
        <f t="shared" si="21"/>
        <v>241142.07924821996</v>
      </c>
      <c r="U12" s="95">
        <f t="shared" si="21"/>
        <v>230710.24809542001</v>
      </c>
      <c r="V12" s="95">
        <f t="shared" si="21"/>
        <v>172469.00539553002</v>
      </c>
      <c r="W12" s="95">
        <f t="shared" ref="W12:X12" si="22">W78</f>
        <v>139723.19845823999</v>
      </c>
      <c r="X12" s="95">
        <f t="shared" si="22"/>
        <v>160675.45890600001</v>
      </c>
      <c r="Y12" s="95">
        <f t="shared" ref="Y12:Z12" si="23">Y78</f>
        <v>196146.81635839998</v>
      </c>
      <c r="Z12" s="95">
        <f t="shared" si="23"/>
        <v>199252.84904719997</v>
      </c>
      <c r="AA12" s="95">
        <f t="shared" ref="AA12:AB12" si="24">AA78</f>
        <v>178337.41511318999</v>
      </c>
      <c r="AB12" s="95">
        <f t="shared" si="24"/>
        <v>247648.42491228002</v>
      </c>
      <c r="AC12" s="168">
        <f t="shared" ref="AC12" si="25">AC78</f>
        <v>296174.69762532995</v>
      </c>
    </row>
    <row r="13" spans="1:29" ht="12.75" customHeight="1" x14ac:dyDescent="0.3">
      <c r="A13" s="92" t="s">
        <v>129</v>
      </c>
      <c r="B13" s="95">
        <f t="shared" ref="B13:M13" si="26">B89</f>
        <v>-7016.7410027900005</v>
      </c>
      <c r="C13" s="95">
        <f t="shared" si="26"/>
        <v>-8279.0193608784994</v>
      </c>
      <c r="D13" s="95">
        <f t="shared" si="26"/>
        <v>-11629.961171576284</v>
      </c>
      <c r="E13" s="95">
        <f t="shared" si="26"/>
        <v>-10983.176673742688</v>
      </c>
      <c r="F13" s="95">
        <f t="shared" si="26"/>
        <v>-7929.6741853103576</v>
      </c>
      <c r="G13" s="95">
        <f t="shared" si="26"/>
        <v>-8781.8310880642512</v>
      </c>
      <c r="H13" s="95">
        <f t="shared" si="26"/>
        <v>-8757.0845523062017</v>
      </c>
      <c r="I13" s="95">
        <f t="shared" si="26"/>
        <v>-6082.619127307471</v>
      </c>
      <c r="J13" s="95">
        <f t="shared" si="26"/>
        <v>-6114.6796963840397</v>
      </c>
      <c r="K13" s="95">
        <f t="shared" si="26"/>
        <v>-6454.4557849345529</v>
      </c>
      <c r="L13" s="95">
        <f t="shared" si="26"/>
        <v>-10047.366773588483</v>
      </c>
      <c r="M13" s="95">
        <f t="shared" si="26"/>
        <v>-11725.19006606404</v>
      </c>
      <c r="N13" s="95">
        <f>N89</f>
        <v>-16281.043459298344</v>
      </c>
      <c r="O13" s="95">
        <f>O89</f>
        <v>-21526.867947132123</v>
      </c>
      <c r="P13" s="95">
        <f>P89</f>
        <v>-22473.666193712117</v>
      </c>
      <c r="Q13" s="95">
        <f t="shared" ref="Q13:V13" si="27">Q89</f>
        <v>-37726.844341879994</v>
      </c>
      <c r="R13" s="95">
        <f t="shared" si="27"/>
        <v>-44354.782777709996</v>
      </c>
      <c r="S13" s="95">
        <f t="shared" si="27"/>
        <v>-48548.025300030014</v>
      </c>
      <c r="T13" s="95">
        <f t="shared" si="27"/>
        <v>-54952.339295470003</v>
      </c>
      <c r="U13" s="95">
        <f t="shared" si="27"/>
        <v>-57052.563725649998</v>
      </c>
      <c r="V13" s="95">
        <f t="shared" si="27"/>
        <v>-45669.878586969993</v>
      </c>
      <c r="W13" s="95">
        <f t="shared" ref="W13:X13" si="28">W89</f>
        <v>-36655.886990669998</v>
      </c>
      <c r="X13" s="95">
        <f t="shared" si="28"/>
        <v>-41628.279010979997</v>
      </c>
      <c r="Y13" s="95">
        <f t="shared" ref="Y13:Z13" si="29">Y89</f>
        <v>-39327.650583740004</v>
      </c>
      <c r="Z13" s="95">
        <f t="shared" si="29"/>
        <v>-38480.940705579997</v>
      </c>
      <c r="AA13" s="95">
        <f t="shared" ref="AA13:AB13" si="30">AA89</f>
        <v>-24657.08777238</v>
      </c>
      <c r="AB13" s="95">
        <f t="shared" si="30"/>
        <v>-26956.99589161</v>
      </c>
      <c r="AC13" s="168">
        <f t="shared" ref="AC13" si="31">AC89</f>
        <v>-40018.050702</v>
      </c>
    </row>
    <row r="14" spans="1:29" ht="12.75" customHeight="1" x14ac:dyDescent="0.3">
      <c r="A14" s="92" t="s">
        <v>130</v>
      </c>
      <c r="B14" s="95">
        <f t="shared" ref="B14:M14" si="32">B110</f>
        <v>-2419.6999999999998</v>
      </c>
      <c r="C14" s="95">
        <f t="shared" si="32"/>
        <v>-3598.4509999999996</v>
      </c>
      <c r="D14" s="95">
        <f t="shared" si="32"/>
        <v>-4376.857</v>
      </c>
      <c r="E14" s="95">
        <f t="shared" si="32"/>
        <v>-4146.0549999999994</v>
      </c>
      <c r="F14" s="95">
        <f t="shared" si="32"/>
        <v>-1457.1080000000002</v>
      </c>
      <c r="G14" s="95">
        <f t="shared" si="32"/>
        <v>-2084.21</v>
      </c>
      <c r="H14" s="95">
        <f t="shared" si="32"/>
        <v>-1468.0320000000002</v>
      </c>
      <c r="I14" s="95">
        <f t="shared" si="32"/>
        <v>-397.83600000000013</v>
      </c>
      <c r="J14" s="95">
        <f t="shared" si="32"/>
        <v>217.57699999999994</v>
      </c>
      <c r="K14" s="95">
        <f t="shared" si="32"/>
        <v>350.77500000000009</v>
      </c>
      <c r="L14" s="95">
        <f t="shared" si="32"/>
        <v>-858.42099999999994</v>
      </c>
      <c r="M14" s="95">
        <f t="shared" si="32"/>
        <v>-1447.835</v>
      </c>
      <c r="N14" s="95">
        <f>N110</f>
        <v>-3258.2179999999994</v>
      </c>
      <c r="O14" s="95">
        <f>O110</f>
        <v>-5177.3269999999993</v>
      </c>
      <c r="P14" s="95">
        <f>P110</f>
        <v>-5593.6034</v>
      </c>
      <c r="Q14" s="95">
        <f t="shared" ref="Q14:V14" si="33">Q110</f>
        <v>-10704.352642510001</v>
      </c>
      <c r="R14" s="95">
        <f t="shared" si="33"/>
        <v>-14707.127563329999</v>
      </c>
      <c r="S14" s="95">
        <f t="shared" si="33"/>
        <v>-15660.66258941</v>
      </c>
      <c r="T14" s="95">
        <f t="shared" si="33"/>
        <v>-18554.328266380002</v>
      </c>
      <c r="U14" s="95">
        <f t="shared" si="33"/>
        <v>-18724.16646013</v>
      </c>
      <c r="V14" s="95">
        <f t="shared" si="33"/>
        <v>-11512.874803930003</v>
      </c>
      <c r="W14" s="95">
        <f t="shared" ref="W14:X14" si="34">W110</f>
        <v>-8473.1148416100004</v>
      </c>
      <c r="X14" s="95">
        <f t="shared" si="34"/>
        <v>-13192.415089509999</v>
      </c>
      <c r="Y14" s="95">
        <f t="shared" ref="Y14:Z14" si="35">Y110</f>
        <v>-12344.867803340001</v>
      </c>
      <c r="Z14" s="95">
        <f t="shared" si="35"/>
        <v>-11598.826613560001</v>
      </c>
      <c r="AA14" s="95">
        <f t="shared" ref="AA14:AB14" si="36">AA110</f>
        <v>-2349.6981569600002</v>
      </c>
      <c r="AB14" s="95">
        <f t="shared" si="36"/>
        <v>-2302.3996741599999</v>
      </c>
      <c r="AC14" s="168">
        <f t="shared" ref="AC14" si="37">AC110</f>
        <v>-7232.6004684400004</v>
      </c>
    </row>
    <row r="15" spans="1:29" ht="12.75" customHeight="1" x14ac:dyDescent="0.3">
      <c r="A15" s="92" t="s">
        <v>131</v>
      </c>
      <c r="B15" s="95">
        <f t="shared" ref="B15:M15" si="38">B98</f>
        <v>-2996.10304369</v>
      </c>
      <c r="C15" s="95">
        <f t="shared" si="38"/>
        <v>-2771.0033244985002</v>
      </c>
      <c r="D15" s="95">
        <f t="shared" si="38"/>
        <v>-4785.1547311862878</v>
      </c>
      <c r="E15" s="95">
        <f t="shared" si="38"/>
        <v>-4473.7691515026872</v>
      </c>
      <c r="F15" s="95">
        <f t="shared" si="38"/>
        <v>-4020.3083329803562</v>
      </c>
      <c r="G15" s="95">
        <f t="shared" si="38"/>
        <v>-4439.2264995642508</v>
      </c>
      <c r="H15" s="95">
        <f t="shared" si="38"/>
        <v>-4148.8720790462021</v>
      </c>
      <c r="I15" s="95">
        <f t="shared" si="38"/>
        <v>-3225.3167395517135</v>
      </c>
      <c r="J15" s="95">
        <f t="shared" si="38"/>
        <v>-2980.6024018962275</v>
      </c>
      <c r="K15" s="95">
        <f t="shared" si="38"/>
        <v>-4118.8740065945531</v>
      </c>
      <c r="L15" s="95">
        <f t="shared" si="38"/>
        <v>-4116.6366922184361</v>
      </c>
      <c r="M15" s="95">
        <f t="shared" si="38"/>
        <v>-5437.7124488551572</v>
      </c>
      <c r="N15" s="95">
        <f>N98</f>
        <v>-7556.732287766823</v>
      </c>
      <c r="O15" s="95">
        <f>O98</f>
        <v>-9661.8829326433697</v>
      </c>
      <c r="P15" s="95">
        <f>P98</f>
        <v>-6823.3903734121186</v>
      </c>
      <c r="Q15" s="95">
        <f t="shared" ref="Q15:V15" si="39">Q98</f>
        <v>-11415.142057869998</v>
      </c>
      <c r="R15" s="95">
        <f t="shared" si="39"/>
        <v>-13212.166756860001</v>
      </c>
      <c r="S15" s="95">
        <f t="shared" si="39"/>
        <v>-13184.47460591</v>
      </c>
      <c r="T15" s="95">
        <f t="shared" si="39"/>
        <v>-14252.614878779999</v>
      </c>
      <c r="U15" s="95">
        <f t="shared" si="39"/>
        <v>-13060.672053209999</v>
      </c>
      <c r="V15" s="95">
        <f t="shared" si="39"/>
        <v>-8924.1979474</v>
      </c>
      <c r="W15" s="95">
        <f t="shared" ref="W15:X15" si="40">W98</f>
        <v>-6578.8594566299998</v>
      </c>
      <c r="X15" s="95">
        <f t="shared" si="40"/>
        <v>-8676.2245357699994</v>
      </c>
      <c r="Y15" s="95">
        <f t="shared" ref="Y15:Z15" si="41">Y98</f>
        <v>-9758.6236974799995</v>
      </c>
      <c r="Z15" s="95">
        <f t="shared" si="41"/>
        <v>-9328.9240241299995</v>
      </c>
      <c r="AA15" s="95">
        <f t="shared" ref="AA15:AB15" si="42">AA98</f>
        <v>-6962.2918972599991</v>
      </c>
      <c r="AB15" s="95">
        <f t="shared" si="42"/>
        <v>-13608.76189663</v>
      </c>
      <c r="AC15" s="168">
        <f t="shared" ref="AC15" si="43">AC98</f>
        <v>-19436.733622849999</v>
      </c>
    </row>
    <row r="16" spans="1:29" ht="12.75" customHeight="1" x14ac:dyDescent="0.3">
      <c r="A16" s="92" t="s">
        <v>132</v>
      </c>
      <c r="B16" s="95">
        <f t="shared" ref="B16:M16" si="44">B152</f>
        <v>-769.05199999999991</v>
      </c>
      <c r="C16" s="95">
        <f t="shared" si="44"/>
        <v>-655.78200000000004</v>
      </c>
      <c r="D16" s="95">
        <f t="shared" si="44"/>
        <v>-1048.1019999999999</v>
      </c>
      <c r="E16" s="95">
        <f t="shared" si="44"/>
        <v>-634.30799999999999</v>
      </c>
      <c r="F16" s="95">
        <f t="shared" si="44"/>
        <v>-599.05799999999999</v>
      </c>
      <c r="G16" s="95">
        <f t="shared" si="44"/>
        <v>-1310.81</v>
      </c>
      <c r="H16" s="95">
        <f t="shared" si="44"/>
        <v>-1867.4390000000001</v>
      </c>
      <c r="I16" s="95">
        <f t="shared" si="44"/>
        <v>-1672.3399999999997</v>
      </c>
      <c r="J16" s="95">
        <f t="shared" si="44"/>
        <v>-2312.3179999999998</v>
      </c>
      <c r="K16" s="95">
        <f t="shared" si="44"/>
        <v>-2166.06</v>
      </c>
      <c r="L16" s="95">
        <f t="shared" si="44"/>
        <v>-4129.924</v>
      </c>
      <c r="M16" s="95">
        <f t="shared" si="44"/>
        <v>-4886.7209999999995</v>
      </c>
      <c r="N16" s="95">
        <f>N152</f>
        <v>-5770.84</v>
      </c>
      <c r="O16" s="95">
        <f>O152</f>
        <v>-7808.1829999999991</v>
      </c>
      <c r="P16" s="95">
        <f>P152</f>
        <v>-9392.7240000000002</v>
      </c>
      <c r="Q16" s="95">
        <f t="shared" ref="Q16:V16" si="45">Q152</f>
        <v>-15003.507635489999</v>
      </c>
      <c r="R16" s="95">
        <f t="shared" si="45"/>
        <v>-17938.045515630001</v>
      </c>
      <c r="S16" s="95">
        <f t="shared" si="45"/>
        <v>-20644.239844219999</v>
      </c>
      <c r="T16" s="95">
        <f t="shared" si="45"/>
        <v>-21122.74125834</v>
      </c>
      <c r="U16" s="95">
        <f t="shared" si="45"/>
        <v>-25013.46407763</v>
      </c>
      <c r="V16" s="95">
        <f t="shared" si="45"/>
        <v>-24363.823504349999</v>
      </c>
      <c r="W16" s="95">
        <f t="shared" ref="W16:X16" si="46">W152</f>
        <v>-21355.68287973</v>
      </c>
      <c r="X16" s="95">
        <f t="shared" si="46"/>
        <v>-18244.82024895</v>
      </c>
      <c r="Y16" s="95">
        <f t="shared" ref="Y16:Z16" si="47">Y152</f>
        <v>-15777.941337950002</v>
      </c>
      <c r="Z16" s="95">
        <f t="shared" si="47"/>
        <v>-14550.00205621</v>
      </c>
      <c r="AA16" s="95">
        <f t="shared" ref="AA16:AB16" si="48">AA152</f>
        <v>-11925.497201650001</v>
      </c>
      <c r="AB16" s="95">
        <f t="shared" si="48"/>
        <v>-7115.3509457999999</v>
      </c>
      <c r="AC16" s="168">
        <f t="shared" ref="AC16" si="49">AC152</f>
        <v>-7904.1047893300001</v>
      </c>
    </row>
    <row r="17" spans="1:29" ht="12.75" customHeight="1" x14ac:dyDescent="0.3">
      <c r="A17" s="92" t="s">
        <v>133</v>
      </c>
      <c r="B17" s="95">
        <f t="shared" ref="B17:H17" si="50">B13-SUM(B14:B16)</f>
        <v>-831.88595910000095</v>
      </c>
      <c r="C17" s="95">
        <f t="shared" si="50"/>
        <v>-1253.7830363799994</v>
      </c>
      <c r="D17" s="95">
        <f t="shared" si="50"/>
        <v>-1419.8474403899963</v>
      </c>
      <c r="E17" s="95">
        <f t="shared" si="50"/>
        <v>-1729.0445222400012</v>
      </c>
      <c r="F17" s="95">
        <f t="shared" si="50"/>
        <v>-1853.1998523300017</v>
      </c>
      <c r="G17" s="95">
        <f t="shared" si="50"/>
        <v>-947.58458849999988</v>
      </c>
      <c r="H17" s="95">
        <f t="shared" si="50"/>
        <v>-1272.7414732599991</v>
      </c>
      <c r="I17" s="95">
        <f t="shared" ref="I17:V17" si="51">I13-SUM(I14:I16)</f>
        <v>-787.12638775575761</v>
      </c>
      <c r="J17" s="95">
        <f t="shared" si="51"/>
        <v>-1039.3362944878127</v>
      </c>
      <c r="K17" s="95">
        <f t="shared" si="51"/>
        <v>-520.29677833999995</v>
      </c>
      <c r="L17" s="95">
        <f t="shared" si="51"/>
        <v>-942.38508137004646</v>
      </c>
      <c r="M17" s="95">
        <f t="shared" si="51"/>
        <v>47.078382791116383</v>
      </c>
      <c r="N17" s="95">
        <f t="shared" si="51"/>
        <v>304.74682846848009</v>
      </c>
      <c r="O17" s="95">
        <f t="shared" si="51"/>
        <v>1120.5249855112452</v>
      </c>
      <c r="P17" s="95">
        <f t="shared" si="51"/>
        <v>-663.94842029999563</v>
      </c>
      <c r="Q17" s="95">
        <f t="shared" si="51"/>
        <v>-603.84200600999611</v>
      </c>
      <c r="R17" s="95">
        <f t="shared" si="51"/>
        <v>1502.5570581100037</v>
      </c>
      <c r="S17" s="95">
        <f t="shared" si="51"/>
        <v>941.35173950998433</v>
      </c>
      <c r="T17" s="95">
        <f t="shared" si="51"/>
        <v>-1022.6548919699999</v>
      </c>
      <c r="U17" s="95">
        <f t="shared" si="51"/>
        <v>-254.26113467999676</v>
      </c>
      <c r="V17" s="95">
        <f t="shared" si="51"/>
        <v>-868.98233128999709</v>
      </c>
      <c r="W17" s="95">
        <f t="shared" ref="W17:X17" si="52">W13-SUM(W14:W16)</f>
        <v>-248.22981269999582</v>
      </c>
      <c r="X17" s="95">
        <f t="shared" si="52"/>
        <v>-1514.8191367499967</v>
      </c>
      <c r="Y17" s="95">
        <f t="shared" ref="Y17:Z17" si="53">Y13-SUM(Y14:Y16)</f>
        <v>-1446.217744970003</v>
      </c>
      <c r="Z17" s="95">
        <f t="shared" si="53"/>
        <v>-3003.1880116800021</v>
      </c>
      <c r="AA17" s="95">
        <f t="shared" ref="AA17:AB17" si="54">AA13-SUM(AA14:AA16)</f>
        <v>-3419.6005165099996</v>
      </c>
      <c r="AB17" s="95">
        <f t="shared" si="54"/>
        <v>-3930.4833750200014</v>
      </c>
      <c r="AC17" s="168">
        <f t="shared" ref="AC17" si="55">AC13-SUM(AC14:AC16)</f>
        <v>-5444.61182138</v>
      </c>
    </row>
    <row r="18" spans="1:29" ht="12.75" customHeight="1" x14ac:dyDescent="0.3">
      <c r="A18" s="92" t="s">
        <v>134</v>
      </c>
      <c r="B18" s="95">
        <f t="shared" ref="B18:M18" si="56">B170</f>
        <v>-10747.133650225</v>
      </c>
      <c r="C18" s="95">
        <f t="shared" si="56"/>
        <v>-11374.332123625001</v>
      </c>
      <c r="D18" s="95">
        <f t="shared" si="56"/>
        <v>-14575.678722235001</v>
      </c>
      <c r="E18" s="95">
        <f t="shared" si="56"/>
        <v>-17840.127972300001</v>
      </c>
      <c r="F18" s="95">
        <f t="shared" si="56"/>
        <v>-18481.104231484998</v>
      </c>
      <c r="G18" s="95">
        <f t="shared" si="56"/>
        <v>-17481.305188759998</v>
      </c>
      <c r="H18" s="95">
        <f t="shared" si="56"/>
        <v>-19307.167664512879</v>
      </c>
      <c r="I18" s="95">
        <f t="shared" si="56"/>
        <v>-17718.035705744474</v>
      </c>
      <c r="J18" s="95">
        <f t="shared" si="56"/>
        <v>-18135.034587194663</v>
      </c>
      <c r="K18" s="95">
        <f t="shared" si="56"/>
        <v>-20106.546328039844</v>
      </c>
      <c r="L18" s="95">
        <f t="shared" si="56"/>
        <v>-25552.622705541962</v>
      </c>
      <c r="M18" s="95">
        <f t="shared" si="56"/>
        <v>-26984.847083003191</v>
      </c>
      <c r="N18" s="95">
        <f>N170</f>
        <v>-28999.913937390291</v>
      </c>
      <c r="O18" s="95">
        <f>O170</f>
        <v>-41805.678595410791</v>
      </c>
      <c r="P18" s="95">
        <f>P170</f>
        <v>-34982.594459903383</v>
      </c>
      <c r="Q18" s="95">
        <f t="shared" ref="Q18:V18" si="57">Q170</f>
        <v>-70244.842613059998</v>
      </c>
      <c r="R18" s="95">
        <f t="shared" si="57"/>
        <v>-69730.794887109994</v>
      </c>
      <c r="S18" s="95">
        <f t="shared" si="57"/>
        <v>-63876.445855710001</v>
      </c>
      <c r="T18" s="95">
        <f t="shared" si="57"/>
        <v>-37483.613050200001</v>
      </c>
      <c r="U18" s="95">
        <f t="shared" si="57"/>
        <v>-49426.684041730005</v>
      </c>
      <c r="V18" s="95">
        <f t="shared" si="57"/>
        <v>-37935.161342320003</v>
      </c>
      <c r="W18" s="95">
        <f t="shared" ref="W18:X18" si="58">W170</f>
        <v>-41542.866982030006</v>
      </c>
      <c r="X18" s="95">
        <f t="shared" si="58"/>
        <v>-43169.62847345</v>
      </c>
      <c r="Y18" s="95">
        <f t="shared" ref="Y18:Z18" si="59">Y170</f>
        <v>-58824.024057790004</v>
      </c>
      <c r="Z18" s="95">
        <f t="shared" si="59"/>
        <v>-57271.612076610007</v>
      </c>
      <c r="AA18" s="95">
        <f t="shared" ref="AA18:AB18" si="60">AA170</f>
        <v>-38263.937403469994</v>
      </c>
      <c r="AB18" s="95">
        <f t="shared" si="60"/>
        <v>-58970.964729959989</v>
      </c>
      <c r="AC18" s="168">
        <f t="shared" ref="AC18" si="61">AC170</f>
        <v>-64930.455670859992</v>
      </c>
    </row>
    <row r="19" spans="1:29" ht="12.75" customHeight="1" x14ac:dyDescent="0.3">
      <c r="A19" s="92" t="s">
        <v>214</v>
      </c>
      <c r="B19" s="95">
        <f t="shared" ref="B19:M19" si="62">B173</f>
        <v>-159.964</v>
      </c>
      <c r="C19" s="95">
        <f t="shared" si="62"/>
        <v>-59.605999999999995</v>
      </c>
      <c r="D19" s="95">
        <f t="shared" si="62"/>
        <v>49.881000000000007</v>
      </c>
      <c r="E19" s="95">
        <f t="shared" si="62"/>
        <v>103.209</v>
      </c>
      <c r="F19" s="95">
        <f t="shared" si="62"/>
        <v>142.01800000000003</v>
      </c>
      <c r="G19" s="95">
        <f t="shared" si="62"/>
        <v>79.183999999999997</v>
      </c>
      <c r="H19" s="95">
        <f t="shared" si="62"/>
        <v>95.091000000000008</v>
      </c>
      <c r="I19" s="95">
        <f t="shared" si="62"/>
        <v>101.76199999999999</v>
      </c>
      <c r="J19" s="95">
        <f t="shared" si="62"/>
        <v>108.57300000000001</v>
      </c>
      <c r="K19" s="95">
        <f t="shared" si="62"/>
        <v>181.00700000000003</v>
      </c>
      <c r="L19" s="95">
        <f t="shared" si="62"/>
        <v>214.04000000000002</v>
      </c>
      <c r="M19" s="95">
        <f t="shared" si="62"/>
        <v>177.26</v>
      </c>
      <c r="N19" s="95">
        <f>N173</f>
        <v>448.36300000000006</v>
      </c>
      <c r="O19" s="95">
        <f>O173</f>
        <v>545.02099999999996</v>
      </c>
      <c r="P19" s="95">
        <f>P173</f>
        <v>603.10359999999991</v>
      </c>
      <c r="Q19" s="95">
        <f t="shared" ref="Q19:V19" si="63">Q173</f>
        <v>498.48755057000005</v>
      </c>
      <c r="R19" s="95">
        <f t="shared" si="63"/>
        <v>566.61019817999988</v>
      </c>
      <c r="S19" s="95">
        <f t="shared" si="63"/>
        <v>511.32630097000003</v>
      </c>
      <c r="T19" s="95">
        <f t="shared" si="63"/>
        <v>510.87933785999996</v>
      </c>
      <c r="U19" s="95">
        <f t="shared" si="63"/>
        <v>356.70663510999998</v>
      </c>
      <c r="V19" s="95">
        <f t="shared" si="63"/>
        <v>349.23423514000001</v>
      </c>
      <c r="W19" s="95">
        <f t="shared" ref="W19:X19" si="64">W173</f>
        <v>290.48694541000003</v>
      </c>
      <c r="X19" s="95">
        <f t="shared" si="64"/>
        <v>284.14030231000004</v>
      </c>
      <c r="Y19" s="95">
        <f t="shared" ref="Y19:Z19" si="65">Y173</f>
        <v>248.41228129000001</v>
      </c>
      <c r="Z19" s="95">
        <f t="shared" si="65"/>
        <v>194.81889883000005</v>
      </c>
      <c r="AA19" s="95">
        <f t="shared" ref="AA19:AB19" si="66">AA173</f>
        <v>117.71546897999998</v>
      </c>
      <c r="AB19" s="95">
        <f t="shared" si="66"/>
        <v>100.71117482999998</v>
      </c>
      <c r="AC19" s="168">
        <f t="shared" ref="AC19" si="67">AC173</f>
        <v>101.27076762999999</v>
      </c>
    </row>
    <row r="20" spans="1:29" ht="12.75" customHeight="1" x14ac:dyDescent="0.3">
      <c r="A20" s="92" t="s">
        <v>135</v>
      </c>
      <c r="B20" s="95">
        <f t="shared" ref="B20:M20" si="68">B188+B197+B200+B201+B204</f>
        <v>-7635.9446502250003</v>
      </c>
      <c r="C20" s="95">
        <f t="shared" si="68"/>
        <v>-8484.2751236250006</v>
      </c>
      <c r="D20" s="95">
        <f t="shared" si="68"/>
        <v>-9182.4317222349982</v>
      </c>
      <c r="E20" s="95">
        <f t="shared" si="68"/>
        <v>-11087.912972299997</v>
      </c>
      <c r="F20" s="95">
        <f t="shared" si="68"/>
        <v>-14508.564231485001</v>
      </c>
      <c r="G20" s="95">
        <f t="shared" si="68"/>
        <v>-14244.29018876</v>
      </c>
      <c r="H20" s="95">
        <f t="shared" si="68"/>
        <v>-14441.277664512876</v>
      </c>
      <c r="I20" s="95">
        <f t="shared" si="68"/>
        <v>-12657.968705744475</v>
      </c>
      <c r="J20" s="95">
        <f t="shared" si="68"/>
        <v>-12603.160587194659</v>
      </c>
      <c r="K20" s="95">
        <f t="shared" si="68"/>
        <v>-12950.025328039845</v>
      </c>
      <c r="L20" s="95">
        <f t="shared" si="68"/>
        <v>-13080.824705541967</v>
      </c>
      <c r="M20" s="95">
        <f t="shared" si="68"/>
        <v>-10793.491592768813</v>
      </c>
      <c r="N20" s="95">
        <f>N188+N197+N200+N201+N204</f>
        <v>-7013.3298787965423</v>
      </c>
      <c r="O20" s="95">
        <f>O188+O197+O200+O201+O204</f>
        <v>-8475.7955954107911</v>
      </c>
      <c r="P20" s="95">
        <f>P188+P197+P200+P201+P204</f>
        <v>-10367.854959903383</v>
      </c>
      <c r="Q20" s="95">
        <f t="shared" ref="Q20:V20" si="69">Q188+Q197+Q200+Q201+Q204</f>
        <v>-11993.018159069999</v>
      </c>
      <c r="R20" s="95">
        <f t="shared" si="69"/>
        <v>-14448.407851850006</v>
      </c>
      <c r="S20" s="95">
        <f t="shared" si="69"/>
        <v>-16617.484037210001</v>
      </c>
      <c r="T20" s="95">
        <f t="shared" si="69"/>
        <v>-19315.710441330004</v>
      </c>
      <c r="U20" s="95">
        <f t="shared" si="69"/>
        <v>-21427.310538439997</v>
      </c>
      <c r="V20" s="95">
        <f t="shared" si="69"/>
        <v>-22826.362246940003</v>
      </c>
      <c r="W20" s="95">
        <f t="shared" ref="W20:X20" si="70">W188+W197+W200+W201+W204</f>
        <v>-22927.927555719998</v>
      </c>
      <c r="X20" s="95">
        <f t="shared" si="70"/>
        <v>-27626.83657082</v>
      </c>
      <c r="Y20" s="95">
        <f t="shared" ref="Y20:Z20" si="71">Y188+Y197+Y200+Y201+Y204</f>
        <v>-22533.126262960002</v>
      </c>
      <c r="Z20" s="95">
        <f t="shared" si="71"/>
        <v>-25547.675873920001</v>
      </c>
      <c r="AA20" s="95">
        <f t="shared" ref="AA20:AB20" si="72">AA188+AA197+AA200+AA201+AA204</f>
        <v>-21558.19580953</v>
      </c>
      <c r="AB20" s="95">
        <f t="shared" si="72"/>
        <v>-20629.271419980003</v>
      </c>
      <c r="AC20" s="168">
        <f t="shared" ref="AC20" si="73">AC188+AC197+AC200+AC201+AC204</f>
        <v>-19371.429728380001</v>
      </c>
    </row>
    <row r="21" spans="1:29" ht="12.75" customHeight="1" x14ac:dyDescent="0.3">
      <c r="A21" s="92" t="s">
        <v>136</v>
      </c>
      <c r="B21" s="95">
        <f>IF(ISNUMBER(B182),B182,0)+IF(ISNUMBER(B185),B185,0)+IF(ISNUMBER(B194),B194,0)</f>
        <v>-2951.2250000000004</v>
      </c>
      <c r="C21" s="95">
        <f t="shared" ref="C21:AA21" si="74">IF(ISNUMBER(C182),C182,0)+IF(ISNUMBER(C185),C185,0)+IF(ISNUMBER(C194),C194,0)</f>
        <v>-2830.451</v>
      </c>
      <c r="D21" s="95">
        <f t="shared" si="74"/>
        <v>-5443.1279999999997</v>
      </c>
      <c r="E21" s="95">
        <f t="shared" si="74"/>
        <v>-6855.4239999999991</v>
      </c>
      <c r="F21" s="95">
        <f t="shared" si="74"/>
        <v>-4114.558</v>
      </c>
      <c r="G21" s="95">
        <f t="shared" si="74"/>
        <v>-3316.1990000000005</v>
      </c>
      <c r="H21" s="95">
        <f t="shared" si="74"/>
        <v>-4960.9810000000007</v>
      </c>
      <c r="I21" s="95">
        <f t="shared" si="74"/>
        <v>-5161.8289999999997</v>
      </c>
      <c r="J21" s="95">
        <f t="shared" si="74"/>
        <v>-5640.447000000001</v>
      </c>
      <c r="K21" s="95">
        <f t="shared" si="74"/>
        <v>-7337.5280000000021</v>
      </c>
      <c r="L21" s="95">
        <f t="shared" si="74"/>
        <v>-12685.838</v>
      </c>
      <c r="M21" s="95">
        <f t="shared" si="74"/>
        <v>-16368.615490234373</v>
      </c>
      <c r="N21" s="95">
        <f t="shared" si="74"/>
        <v>-22434.947058593752</v>
      </c>
      <c r="O21" s="95">
        <f t="shared" si="74"/>
        <v>-33874.904000000002</v>
      </c>
      <c r="P21" s="95">
        <f t="shared" si="74"/>
        <v>-25217.843100000002</v>
      </c>
      <c r="Q21" s="95">
        <f t="shared" si="74"/>
        <v>-58750.312004560001</v>
      </c>
      <c r="R21" s="95">
        <f t="shared" si="74"/>
        <v>-55848.997233439994</v>
      </c>
      <c r="S21" s="95">
        <f t="shared" si="74"/>
        <v>-47770.288119470002</v>
      </c>
      <c r="T21" s="95">
        <f t="shared" si="74"/>
        <v>-18678.78194673</v>
      </c>
      <c r="U21" s="95">
        <f t="shared" si="74"/>
        <v>-28356.080138400001</v>
      </c>
      <c r="V21" s="95">
        <f t="shared" si="74"/>
        <v>-15458.033330519998</v>
      </c>
      <c r="W21" s="95">
        <f t="shared" si="74"/>
        <v>-18905.426371719997</v>
      </c>
      <c r="X21" s="95">
        <f t="shared" si="74"/>
        <v>-15826.93220494</v>
      </c>
      <c r="Y21" s="95">
        <f t="shared" si="74"/>
        <v>-36539.310076120004</v>
      </c>
      <c r="Z21" s="95">
        <f t="shared" si="74"/>
        <v>-31918.755101520001</v>
      </c>
      <c r="AA21" s="95">
        <f t="shared" si="74"/>
        <v>-16823.457062919995</v>
      </c>
      <c r="AB21" s="95">
        <f t="shared" ref="AB21:AC21" si="75">IF(ISNUMBER(AB182),AB182,0)+IF(ISNUMBER(AB185),AB185,0)+IF(ISNUMBER(AB194),AB194,0)</f>
        <v>-38442.404484810002</v>
      </c>
      <c r="AC21" s="168">
        <f t="shared" si="75"/>
        <v>-45660.29671011</v>
      </c>
    </row>
    <row r="22" spans="1:29" ht="12.75" customHeight="1" x14ac:dyDescent="0.3">
      <c r="A22" s="92" t="s">
        <v>137</v>
      </c>
      <c r="B22" s="95">
        <f t="shared" ref="B22:M22" si="76">B208</f>
        <v>3622.4119999999998</v>
      </c>
      <c r="C22" s="95">
        <f t="shared" si="76"/>
        <v>2446.4769999999999</v>
      </c>
      <c r="D22" s="95">
        <f t="shared" si="76"/>
        <v>1822.9106065193839</v>
      </c>
      <c r="E22" s="95">
        <f t="shared" si="76"/>
        <v>1457.9937301000002</v>
      </c>
      <c r="F22" s="95">
        <f t="shared" si="76"/>
        <v>1689.3970000000004</v>
      </c>
      <c r="G22" s="95">
        <f t="shared" si="76"/>
        <v>1521.0650000000001</v>
      </c>
      <c r="H22" s="95">
        <f t="shared" si="76"/>
        <v>1637.5239999999999</v>
      </c>
      <c r="I22" s="95">
        <f t="shared" si="76"/>
        <v>2389.8150000000005</v>
      </c>
      <c r="J22" s="95">
        <f t="shared" si="76"/>
        <v>2866.5889999999999</v>
      </c>
      <c r="K22" s="95">
        <f t="shared" si="76"/>
        <v>3236.3487352173725</v>
      </c>
      <c r="L22" s="95">
        <f t="shared" si="76"/>
        <v>3557.7684312480396</v>
      </c>
      <c r="M22" s="95">
        <f t="shared" si="76"/>
        <v>4306.333184528894</v>
      </c>
      <c r="N22" s="95">
        <f>N208</f>
        <v>4028.9895661700002</v>
      </c>
      <c r="O22" s="95">
        <f>O208</f>
        <v>4223.8664706999998</v>
      </c>
      <c r="P22" s="95">
        <f>P208</f>
        <v>3337.5122000000001</v>
      </c>
      <c r="Q22" s="95">
        <f t="shared" ref="Q22:V22" si="77">Q208</f>
        <v>2895.9714846399997</v>
      </c>
      <c r="R22" s="95">
        <f t="shared" si="77"/>
        <v>2984.2974773199999</v>
      </c>
      <c r="S22" s="95">
        <f t="shared" si="77"/>
        <v>2837.9103242900001</v>
      </c>
      <c r="T22" s="95">
        <f t="shared" si="77"/>
        <v>3682.9450254900003</v>
      </c>
      <c r="U22" s="95">
        <f t="shared" si="77"/>
        <v>2724.9501934499999</v>
      </c>
      <c r="V22" s="95">
        <f t="shared" si="77"/>
        <v>2751.2041565500003</v>
      </c>
      <c r="W22" s="95">
        <f t="shared" ref="W22:X22" si="78">W208</f>
        <v>3125.7731544099997</v>
      </c>
      <c r="X22" s="95">
        <f t="shared" si="78"/>
        <v>2135.4641811700003</v>
      </c>
      <c r="Y22" s="95">
        <f t="shared" ref="Y22:Z22" si="79">Y208</f>
        <v>-15.020890609999952</v>
      </c>
      <c r="Z22" s="95">
        <f t="shared" si="79"/>
        <v>1184.1447659400001</v>
      </c>
      <c r="AA22" s="95">
        <f t="shared" ref="AA22:AB22" si="80">AA208</f>
        <v>2343.8745219499997</v>
      </c>
      <c r="AB22" s="95">
        <f t="shared" si="80"/>
        <v>3206.79938244</v>
      </c>
      <c r="AC22" s="168">
        <f t="shared" ref="AC22" si="81">AC208</f>
        <v>3797.8324392100008</v>
      </c>
    </row>
    <row r="23" spans="1:29" ht="12.75" customHeight="1" x14ac:dyDescent="0.3">
      <c r="A23" s="92" t="s">
        <v>0</v>
      </c>
      <c r="B23" s="95"/>
      <c r="C23" s="95"/>
      <c r="D23" s="95"/>
      <c r="E23" s="95"/>
      <c r="F23" s="95"/>
      <c r="G23" s="95"/>
      <c r="H23" s="95"/>
      <c r="I23" s="95"/>
      <c r="J23" s="95"/>
      <c r="K23" s="95"/>
      <c r="L23" s="95"/>
      <c r="M23" s="95"/>
      <c r="N23" s="95"/>
      <c r="O23" s="95"/>
      <c r="P23" s="95"/>
      <c r="Q23" s="95"/>
      <c r="R23" s="95"/>
      <c r="S23" s="95"/>
      <c r="T23" s="95"/>
      <c r="U23" s="95"/>
      <c r="V23" s="95"/>
      <c r="W23" s="95"/>
      <c r="X23" s="95"/>
      <c r="Y23" s="95"/>
      <c r="Z23" s="95"/>
      <c r="AA23" s="95"/>
      <c r="AB23" s="95"/>
      <c r="AC23" s="168"/>
    </row>
    <row r="24" spans="1:29" ht="12.75" customHeight="1" x14ac:dyDescent="0.3">
      <c r="A24" s="91" t="s">
        <v>103</v>
      </c>
      <c r="B24" s="94">
        <f t="shared" ref="B24:M24" si="82">B222</f>
        <v>18.013833300000002</v>
      </c>
      <c r="C24" s="94">
        <f t="shared" si="82"/>
        <v>46.58735703</v>
      </c>
      <c r="D24" s="94">
        <f t="shared" si="82"/>
        <v>83.98301305999999</v>
      </c>
      <c r="E24" s="94">
        <f t="shared" si="82"/>
        <v>50.426500279999992</v>
      </c>
      <c r="F24" s="94">
        <f t="shared" si="82"/>
        <v>60.67692670000001</v>
      </c>
      <c r="G24" s="94">
        <f t="shared" si="82"/>
        <v>126.81891644000002</v>
      </c>
      <c r="H24" s="94">
        <f t="shared" si="82"/>
        <v>105.68460512</v>
      </c>
      <c r="I24" s="94">
        <f t="shared" si="82"/>
        <v>79.278742120000004</v>
      </c>
      <c r="J24" s="94">
        <f t="shared" si="82"/>
        <v>82.844954850000008</v>
      </c>
      <c r="K24" s="94">
        <f t="shared" si="82"/>
        <v>-213.09614708999993</v>
      </c>
      <c r="L24" s="94">
        <f t="shared" si="82"/>
        <v>187.04449177999999</v>
      </c>
      <c r="M24" s="94">
        <f t="shared" si="82"/>
        <v>179.726415</v>
      </c>
      <c r="N24" s="94">
        <f>N222</f>
        <v>249.36078313999997</v>
      </c>
      <c r="O24" s="94">
        <f>O222</f>
        <v>152.09662678000001</v>
      </c>
      <c r="P24" s="94">
        <f>P222</f>
        <v>237.21730405</v>
      </c>
      <c r="Q24" s="94">
        <f t="shared" ref="Q24:V24" si="83">Q222</f>
        <v>242.05349008000005</v>
      </c>
      <c r="R24" s="94">
        <f t="shared" si="83"/>
        <v>255.79475067999999</v>
      </c>
      <c r="S24" s="94">
        <f t="shared" si="83"/>
        <v>207.91430088999996</v>
      </c>
      <c r="T24" s="94">
        <f t="shared" si="83"/>
        <v>322.25373797999998</v>
      </c>
      <c r="U24" s="94">
        <f t="shared" si="83"/>
        <v>231.4785574</v>
      </c>
      <c r="V24" s="94">
        <f t="shared" si="83"/>
        <v>461.15785617000006</v>
      </c>
      <c r="W24" s="94">
        <f t="shared" ref="W24:X24" si="84">W222</f>
        <v>273.77032323999998</v>
      </c>
      <c r="X24" s="94">
        <f t="shared" si="84"/>
        <v>379.36978312999997</v>
      </c>
      <c r="Y24" s="94">
        <f t="shared" ref="Y24:Z24" si="85">Y222</f>
        <v>439.67759308000001</v>
      </c>
      <c r="Z24" s="94">
        <f t="shared" si="85"/>
        <v>369.20917880000002</v>
      </c>
      <c r="AA24" s="94">
        <f t="shared" ref="AA24:AB24" si="86">AA222</f>
        <v>4140.87273181</v>
      </c>
      <c r="AB24" s="94">
        <f t="shared" si="86"/>
        <v>225.28290558000003</v>
      </c>
      <c r="AC24" s="167">
        <f t="shared" ref="AC24" si="87">AC222</f>
        <v>244.62287062000004</v>
      </c>
    </row>
    <row r="25" spans="1:29" ht="12.75" customHeight="1" x14ac:dyDescent="0.3">
      <c r="A25" s="92"/>
      <c r="B25" s="95"/>
      <c r="C25" s="95"/>
      <c r="D25" s="95"/>
      <c r="E25" s="95"/>
      <c r="F25" s="95"/>
      <c r="G25" s="95"/>
      <c r="H25" s="95"/>
      <c r="I25" s="95"/>
      <c r="J25" s="95"/>
      <c r="K25" s="95"/>
      <c r="L25" s="95"/>
      <c r="M25" s="95"/>
      <c r="N25" s="95"/>
      <c r="O25" s="95"/>
      <c r="P25" s="95"/>
      <c r="Q25" s="95"/>
      <c r="R25" s="95"/>
      <c r="S25" s="95"/>
      <c r="T25" s="95"/>
      <c r="U25" s="95"/>
      <c r="V25" s="95"/>
      <c r="W25" s="95"/>
      <c r="X25" s="95"/>
      <c r="Y25" s="95"/>
      <c r="Z25" s="95"/>
      <c r="AA25" s="95"/>
      <c r="AB25" s="95"/>
      <c r="AC25" s="168"/>
    </row>
    <row r="26" spans="1:29" ht="12.75" customHeight="1" x14ac:dyDescent="0.3">
      <c r="A26" s="91" t="s">
        <v>138</v>
      </c>
      <c r="B26" s="94">
        <f t="shared" ref="B26:H26" si="88">(B27-B31)+B48+B49</f>
        <v>-16487.249311715001</v>
      </c>
      <c r="C26" s="94">
        <f t="shared" si="88"/>
        <v>-25596.328913514997</v>
      </c>
      <c r="D26" s="94">
        <f t="shared" si="88"/>
        <v>-32502.922011319908</v>
      </c>
      <c r="E26" s="94">
        <f t="shared" si="88"/>
        <v>-36842.398709379893</v>
      </c>
      <c r="F26" s="94">
        <f t="shared" si="88"/>
        <v>-24558.075046910926</v>
      </c>
      <c r="G26" s="94">
        <f t="shared" si="88"/>
        <v>-20424.422773695489</v>
      </c>
      <c r="H26" s="94">
        <f t="shared" si="88"/>
        <v>-23010.139280375945</v>
      </c>
      <c r="I26" s="94">
        <f t="shared" ref="I26:V26" si="89">(I27-I31)+I48+I49</f>
        <v>-6893.3475562075928</v>
      </c>
      <c r="J26" s="94">
        <f t="shared" si="89"/>
        <v>4360.9965636084262</v>
      </c>
      <c r="K26" s="94">
        <f t="shared" si="89"/>
        <v>11153.288499953487</v>
      </c>
      <c r="L26" s="94">
        <f t="shared" si="89"/>
        <v>15204.314587927662</v>
      </c>
      <c r="M26" s="94">
        <f t="shared" si="89"/>
        <v>15429.690200198202</v>
      </c>
      <c r="N26" s="94">
        <f t="shared" si="89"/>
        <v>681.90923763249884</v>
      </c>
      <c r="O26" s="94">
        <f t="shared" si="89"/>
        <v>-24139.91081463833</v>
      </c>
      <c r="P26" s="94">
        <f t="shared" si="89"/>
        <v>-23454.391003101264</v>
      </c>
      <c r="Q26" s="94">
        <f t="shared" si="89"/>
        <v>-78059.967969849968</v>
      </c>
      <c r="R26" s="94">
        <f t="shared" si="89"/>
        <v>-88988.772857295015</v>
      </c>
      <c r="S26" s="94">
        <f t="shared" si="89"/>
        <v>-93929.695159509982</v>
      </c>
      <c r="T26" s="94">
        <f t="shared" si="89"/>
        <v>-89601.938961310007</v>
      </c>
      <c r="U26" s="94">
        <f t="shared" si="89"/>
        <v>-108932.08571338499</v>
      </c>
      <c r="V26" s="94">
        <f t="shared" si="89"/>
        <v>-65429.524745745017</v>
      </c>
      <c r="W26" s="94">
        <f t="shared" ref="W26:X26" si="90">(W27-W31)+W48+W49</f>
        <v>-22191.680802710009</v>
      </c>
      <c r="X26" s="94">
        <f t="shared" si="90"/>
        <v>-20406.385909209996</v>
      </c>
      <c r="Y26" s="94">
        <f t="shared" ref="Y26:Z26" si="91">(Y27-Y31)+Y48+Y49</f>
        <v>-55783.716230145001</v>
      </c>
      <c r="Z26" s="94">
        <f t="shared" si="91"/>
        <v>-67347.206434924956</v>
      </c>
      <c r="AA26" s="94">
        <f t="shared" ref="AA26:AB26" si="92">(AA27-AA31)+AA48+AA49</f>
        <v>-16260.263275065006</v>
      </c>
      <c r="AB26" s="94">
        <f t="shared" si="92"/>
        <v>-50167.884370850006</v>
      </c>
      <c r="AC26" s="167">
        <f t="shared" ref="AC26" si="93">(AC27-AC31)+AC48+AC49</f>
        <v>-58279.563265260003</v>
      </c>
    </row>
    <row r="27" spans="1:29" ht="12.75" customHeight="1" x14ac:dyDescent="0.3">
      <c r="A27" s="92" t="s">
        <v>139</v>
      </c>
      <c r="B27" s="95">
        <f t="shared" ref="B27:H27" si="94">SUM(B28:B30)</f>
        <v>3386.1856882849988</v>
      </c>
      <c r="C27" s="95">
        <f t="shared" si="94"/>
        <v>9501.7020864849983</v>
      </c>
      <c r="D27" s="95">
        <f t="shared" si="94"/>
        <v>2206.6714262633996</v>
      </c>
      <c r="E27" s="95">
        <f t="shared" si="94"/>
        <v>15212.683151302808</v>
      </c>
      <c r="F27" s="95">
        <f t="shared" si="94"/>
        <v>5880.4923074733024</v>
      </c>
      <c r="G27" s="95">
        <f t="shared" si="94"/>
        <v>8072.8069434479412</v>
      </c>
      <c r="H27" s="95">
        <f t="shared" si="94"/>
        <v>6662.941346120735</v>
      </c>
      <c r="I27" s="95">
        <f t="shared" ref="I27:V27" si="95">SUM(I28:I30)</f>
        <v>6387.1605308471117</v>
      </c>
      <c r="J27" s="95">
        <f t="shared" si="95"/>
        <v>10280.60651752555</v>
      </c>
      <c r="K27" s="95">
        <f t="shared" si="95"/>
        <v>13676.783628535795</v>
      </c>
      <c r="L27" s="95">
        <f t="shared" si="95"/>
        <v>10836.970428379649</v>
      </c>
      <c r="M27" s="95">
        <f t="shared" si="95"/>
        <v>37881.54506412051</v>
      </c>
      <c r="N27" s="95">
        <f t="shared" si="95"/>
        <v>37159.212228262913</v>
      </c>
      <c r="O27" s="95">
        <f t="shared" si="95"/>
        <v>32497.085093139904</v>
      </c>
      <c r="P27" s="95">
        <f t="shared" si="95"/>
        <v>22960.333048547116</v>
      </c>
      <c r="Q27" s="95">
        <f t="shared" si="95"/>
        <v>56551.007522969994</v>
      </c>
      <c r="R27" s="95">
        <f t="shared" si="95"/>
        <v>15790.713808814997</v>
      </c>
      <c r="S27" s="95">
        <f t="shared" si="95"/>
        <v>12080.523218350001</v>
      </c>
      <c r="T27" s="95">
        <f t="shared" si="95"/>
        <v>39580.674950510002</v>
      </c>
      <c r="U27" s="95">
        <f t="shared" si="95"/>
        <v>50648.483435874994</v>
      </c>
      <c r="V27" s="95">
        <f t="shared" si="95"/>
        <v>4908.9349175149982</v>
      </c>
      <c r="W27" s="95">
        <f t="shared" ref="W27:X27" si="96">SUM(W28:W30)</f>
        <v>12670.359252110005</v>
      </c>
      <c r="X27" s="95">
        <f t="shared" si="96"/>
        <v>28118.88594108</v>
      </c>
      <c r="Y27" s="95">
        <f t="shared" ref="Y27:Z27" si="97">SUM(Y28:Y30)</f>
        <v>8745.4742126950041</v>
      </c>
      <c r="Z27" s="95">
        <f t="shared" si="97"/>
        <v>26262.817465335</v>
      </c>
      <c r="AA27" s="95">
        <f t="shared" ref="AA27:AB27" si="98">SUM(AA28:AA30)</f>
        <v>7654.3601767650007</v>
      </c>
      <c r="AB27" s="95">
        <f t="shared" si="98"/>
        <v>42417.804112400001</v>
      </c>
      <c r="AC27" s="168">
        <f t="shared" ref="AC27" si="99">SUM(AC28:AC30)</f>
        <v>74862.675977129999</v>
      </c>
    </row>
    <row r="28" spans="1:29" ht="12.75" customHeight="1" x14ac:dyDescent="0.3">
      <c r="A28" s="92" t="s">
        <v>140</v>
      </c>
      <c r="B28" s="95">
        <f t="shared" ref="B28:M28" si="100">B238</f>
        <v>1073.9379999999999</v>
      </c>
      <c r="C28" s="95">
        <f t="shared" si="100"/>
        <v>-469.06399999999979</v>
      </c>
      <c r="D28" s="95">
        <f t="shared" si="100"/>
        <v>1115.5640000000001</v>
      </c>
      <c r="E28" s="95">
        <f t="shared" si="100"/>
        <v>2854.0129999999999</v>
      </c>
      <c r="F28" s="95">
        <f t="shared" si="100"/>
        <v>1497.6580000000001</v>
      </c>
      <c r="G28" s="95">
        <f t="shared" si="100"/>
        <v>2497.0659999999998</v>
      </c>
      <c r="H28" s="95">
        <f t="shared" si="100"/>
        <v>-1489.0930000000001</v>
      </c>
      <c r="I28" s="95">
        <f t="shared" si="100"/>
        <v>2478.5039999999995</v>
      </c>
      <c r="J28" s="95">
        <f t="shared" si="100"/>
        <v>228.78899999999999</v>
      </c>
      <c r="K28" s="95">
        <f t="shared" si="100"/>
        <v>9822.4840000000004</v>
      </c>
      <c r="L28" s="95">
        <f t="shared" si="100"/>
        <v>2910.3908691406245</v>
      </c>
      <c r="M28" s="95">
        <f t="shared" si="100"/>
        <v>28798.368645141603</v>
      </c>
      <c r="N28" s="95">
        <f>N238</f>
        <v>17061.25119036865</v>
      </c>
      <c r="O28" s="95">
        <f>O238</f>
        <v>26115.312437866211</v>
      </c>
      <c r="P28" s="95">
        <f>P238</f>
        <v>-4551.8740999999991</v>
      </c>
      <c r="Q28" s="95">
        <f t="shared" ref="Q28:V28" si="101">Q238</f>
        <v>26763.010595469997</v>
      </c>
      <c r="R28" s="95">
        <f t="shared" si="101"/>
        <v>16067.11702688</v>
      </c>
      <c r="S28" s="95">
        <f t="shared" si="101"/>
        <v>2083.2646509100005</v>
      </c>
      <c r="T28" s="95">
        <f t="shared" si="101"/>
        <v>15643.503704819999</v>
      </c>
      <c r="U28" s="95">
        <f t="shared" si="101"/>
        <v>20606.853865139998</v>
      </c>
      <c r="V28" s="95">
        <f t="shared" si="101"/>
        <v>3133.9771297299994</v>
      </c>
      <c r="W28" s="95">
        <f t="shared" ref="W28:X28" si="102">W238</f>
        <v>14693.48191884</v>
      </c>
      <c r="X28" s="95">
        <f t="shared" si="102"/>
        <v>21340.512975240003</v>
      </c>
      <c r="Y28" s="95">
        <f t="shared" ref="Y28:Z28" si="103">Y238</f>
        <v>2024.5696143200007</v>
      </c>
      <c r="Z28" s="95">
        <f t="shared" si="103"/>
        <v>22819.604501960002</v>
      </c>
      <c r="AA28" s="95">
        <f t="shared" ref="AA28:AB28" si="104">AA238</f>
        <v>-3467.2535015600001</v>
      </c>
      <c r="AB28" s="95">
        <f t="shared" si="104"/>
        <v>16239.330119849994</v>
      </c>
      <c r="AC28" s="168">
        <f t="shared" ref="AC28" si="105">AC238</f>
        <v>30694.072743659999</v>
      </c>
    </row>
    <row r="29" spans="1:29" ht="12.75" customHeight="1" x14ac:dyDescent="0.3">
      <c r="A29" s="92" t="s">
        <v>141</v>
      </c>
      <c r="B29" s="95">
        <f t="shared" ref="B29:M29" si="106">B362+B478</f>
        <v>-6947.6115334200003</v>
      </c>
      <c r="C29" s="95">
        <f t="shared" si="106"/>
        <v>3914.3326292500005</v>
      </c>
      <c r="D29" s="95">
        <f t="shared" si="106"/>
        <v>-3862.9356474700007</v>
      </c>
      <c r="E29" s="95">
        <f t="shared" si="106"/>
        <v>-2127.3973640566546</v>
      </c>
      <c r="F29" s="95">
        <f t="shared" si="106"/>
        <v>-682.8277591793485</v>
      </c>
      <c r="G29" s="95">
        <f t="shared" si="106"/>
        <v>-1595.9998304961207</v>
      </c>
      <c r="H29" s="95">
        <f t="shared" si="106"/>
        <v>3895.5933588057851</v>
      </c>
      <c r="I29" s="95">
        <f t="shared" si="106"/>
        <v>-4754.8176775153188</v>
      </c>
      <c r="J29" s="95">
        <f t="shared" si="106"/>
        <v>6481.6162926577117</v>
      </c>
      <c r="K29" s="95">
        <f t="shared" si="106"/>
        <v>-2094.2210468202347</v>
      </c>
      <c r="L29" s="95">
        <f t="shared" si="106"/>
        <v>569.93239955906154</v>
      </c>
      <c r="M29" s="95">
        <f t="shared" si="106"/>
        <v>946.54380396708552</v>
      </c>
      <c r="N29" s="95">
        <f>N362+N478</f>
        <v>9153.0999337069443</v>
      </c>
      <c r="O29" s="95">
        <f>O362+O478</f>
        <v>-5056.1214699742832</v>
      </c>
      <c r="P29" s="95">
        <f>P362+P478</f>
        <v>623.34768650000001</v>
      </c>
      <c r="Q29" s="95">
        <f t="shared" ref="Q29:V29" si="107">Q362+Q478</f>
        <v>-599.37744595000095</v>
      </c>
      <c r="R29" s="95">
        <f t="shared" si="107"/>
        <v>-5200.3578965800025</v>
      </c>
      <c r="S29" s="95">
        <f t="shared" si="107"/>
        <v>3786.7398359400004</v>
      </c>
      <c r="T29" s="95">
        <f t="shared" si="107"/>
        <v>3428.1588331100015</v>
      </c>
      <c r="U29" s="95">
        <f t="shared" si="107"/>
        <v>-1435.4387854899992</v>
      </c>
      <c r="V29" s="95">
        <f t="shared" si="107"/>
        <v>-1086.8565701499992</v>
      </c>
      <c r="W29" s="95">
        <f t="shared" ref="W29:X29" si="108">W362+W478</f>
        <v>-1695.5291754399991</v>
      </c>
      <c r="X29" s="95">
        <f t="shared" si="108"/>
        <v>-6677.61965091</v>
      </c>
      <c r="Y29" s="95">
        <f t="shared" ref="Y29:Z29" si="109">Y362+Y478</f>
        <v>-1172.6535074999999</v>
      </c>
      <c r="Z29" s="95">
        <f t="shared" si="109"/>
        <v>1675.1592393900007</v>
      </c>
      <c r="AA29" s="95">
        <f t="shared" ref="AA29:AB29" si="110">AA362+AA478</f>
        <v>1294.4964348300005</v>
      </c>
      <c r="AB29" s="95">
        <f t="shared" si="110"/>
        <v>-1154.0951451400006</v>
      </c>
      <c r="AC29" s="168">
        <f t="shared" ref="AC29" si="111">AC362+AC478</f>
        <v>6732.4082823900007</v>
      </c>
    </row>
    <row r="30" spans="1:29" ht="12.75" customHeight="1" x14ac:dyDescent="0.3">
      <c r="A30" s="92" t="s">
        <v>215</v>
      </c>
      <c r="B30" s="95">
        <f t="shared" ref="B30:M30" si="112">B280+B348-B362-B478</f>
        <v>9259.8592217049991</v>
      </c>
      <c r="C30" s="95">
        <f t="shared" si="112"/>
        <v>6056.4334572349981</v>
      </c>
      <c r="D30" s="95">
        <f t="shared" si="112"/>
        <v>4954.0430737334</v>
      </c>
      <c r="E30" s="95">
        <f t="shared" si="112"/>
        <v>14486.067515359464</v>
      </c>
      <c r="F30" s="95">
        <f t="shared" si="112"/>
        <v>5065.6620666526505</v>
      </c>
      <c r="G30" s="95">
        <f t="shared" si="112"/>
        <v>7171.7407739440623</v>
      </c>
      <c r="H30" s="95">
        <f t="shared" si="112"/>
        <v>4256.4409873149498</v>
      </c>
      <c r="I30" s="95">
        <f t="shared" si="112"/>
        <v>8663.4742083624315</v>
      </c>
      <c r="J30" s="95">
        <f t="shared" si="112"/>
        <v>3570.2012248678388</v>
      </c>
      <c r="K30" s="95">
        <f t="shared" si="112"/>
        <v>5948.5206753560287</v>
      </c>
      <c r="L30" s="95">
        <f t="shared" si="112"/>
        <v>7356.647159679962</v>
      </c>
      <c r="M30" s="95">
        <f t="shared" si="112"/>
        <v>8136.6326150118184</v>
      </c>
      <c r="N30" s="95">
        <f>N280+N348-N362-N478</f>
        <v>10944.861104187319</v>
      </c>
      <c r="O30" s="95">
        <f>O280+O348-O362-O478</f>
        <v>11437.894125247978</v>
      </c>
      <c r="P30" s="95">
        <f>P280+P348-P362-P478</f>
        <v>26888.859462047116</v>
      </c>
      <c r="Q30" s="95">
        <f t="shared" ref="Q30:V30" si="113">Q280+Q348-Q362-Q478</f>
        <v>30387.374373449999</v>
      </c>
      <c r="R30" s="95">
        <f t="shared" si="113"/>
        <v>4923.9546785149996</v>
      </c>
      <c r="S30" s="95">
        <f t="shared" si="113"/>
        <v>6210.5187314999994</v>
      </c>
      <c r="T30" s="95">
        <f t="shared" si="113"/>
        <v>20509.012412579996</v>
      </c>
      <c r="U30" s="95">
        <f t="shared" si="113"/>
        <v>31477.068356224998</v>
      </c>
      <c r="V30" s="95">
        <f t="shared" si="113"/>
        <v>2861.8143579349985</v>
      </c>
      <c r="W30" s="95">
        <f t="shared" ref="W30:X30" si="114">W280+W348-W362-W478</f>
        <v>-327.59349128999509</v>
      </c>
      <c r="X30" s="95">
        <f t="shared" si="114"/>
        <v>13455.99261675</v>
      </c>
      <c r="Y30" s="95">
        <f t="shared" ref="Y30:Z30" si="115">Y280+Y348-Y362-Y478</f>
        <v>7893.5581058750031</v>
      </c>
      <c r="Z30" s="95">
        <f t="shared" si="115"/>
        <v>1768.0537239849969</v>
      </c>
      <c r="AA30" s="95">
        <f t="shared" ref="AA30:AB30" si="116">AA280+AA348-AA362-AA478</f>
        <v>9827.1172434950004</v>
      </c>
      <c r="AB30" s="95">
        <f t="shared" si="116"/>
        <v>27332.569137690003</v>
      </c>
      <c r="AC30" s="168">
        <f t="shared" ref="AC30" si="117">AC280+AC348-AC362-AC478</f>
        <v>37436.194951079997</v>
      </c>
    </row>
    <row r="31" spans="1:29" ht="12.75" customHeight="1" x14ac:dyDescent="0.3">
      <c r="A31" s="92" t="s">
        <v>142</v>
      </c>
      <c r="B31" s="95">
        <f t="shared" ref="B31:H31" si="118">SUM(B32:B35,B46:B47)</f>
        <v>32774.870999999999</v>
      </c>
      <c r="C31" s="95">
        <f t="shared" si="118"/>
        <v>43802.468000000001</v>
      </c>
      <c r="D31" s="95">
        <f t="shared" si="118"/>
        <v>27055.057310646807</v>
      </c>
      <c r="E31" s="95">
        <f t="shared" si="118"/>
        <v>44544.719472523961</v>
      </c>
      <c r="F31" s="95">
        <f t="shared" si="118"/>
        <v>22704.657358580665</v>
      </c>
      <c r="G31" s="95">
        <f t="shared" si="118"/>
        <v>26432.962498436911</v>
      </c>
      <c r="H31" s="95">
        <f t="shared" si="118"/>
        <v>33450.70187094529</v>
      </c>
      <c r="I31" s="95">
        <f t="shared" ref="I31:V31" si="119">SUM(I32:I35,I46:I47)</f>
        <v>13938.792471885434</v>
      </c>
      <c r="J31" s="95">
        <f t="shared" si="119"/>
        <v>14566.257187721048</v>
      </c>
      <c r="K31" s="95">
        <f t="shared" si="119"/>
        <v>5444.9416031762557</v>
      </c>
      <c r="L31" s="95">
        <f t="shared" si="119"/>
        <v>-7.925547996498608</v>
      </c>
      <c r="M31" s="95">
        <f t="shared" si="119"/>
        <v>52980.168740306792</v>
      </c>
      <c r="N31" s="95">
        <f t="shared" si="119"/>
        <v>124671.80967229759</v>
      </c>
      <c r="O31" s="95">
        <f t="shared" si="119"/>
        <v>59918.419975828241</v>
      </c>
      <c r="P31" s="95">
        <f t="shared" si="119"/>
        <v>92909.479851648386</v>
      </c>
      <c r="Q31" s="95">
        <f t="shared" si="119"/>
        <v>183823.62726153998</v>
      </c>
      <c r="R31" s="95">
        <f t="shared" si="119"/>
        <v>163413.46778649001</v>
      </c>
      <c r="S31" s="95">
        <f t="shared" si="119"/>
        <v>124885.14093373998</v>
      </c>
      <c r="T31" s="95">
        <f t="shared" si="119"/>
        <v>123145.77827093001</v>
      </c>
      <c r="U31" s="95">
        <f t="shared" si="119"/>
        <v>171981.40130109998</v>
      </c>
      <c r="V31" s="95">
        <f t="shared" si="119"/>
        <v>75356.927346010008</v>
      </c>
      <c r="W31" s="95">
        <f t="shared" ref="W31:X31" si="120">SUM(W32:W35,W46:W47)</f>
        <v>43130.571192280018</v>
      </c>
      <c r="X31" s="95">
        <f t="shared" si="120"/>
        <v>54323.369616679993</v>
      </c>
      <c r="Y31" s="95">
        <f t="shared" ref="Y31:Z31" si="121">SUM(Y32:Y35,Y46:Y47)</f>
        <v>70210.319767590001</v>
      </c>
      <c r="Z31" s="95">
        <f t="shared" si="121"/>
        <v>69227.993402599954</v>
      </c>
      <c r="AA31" s="95">
        <f t="shared" ref="AA31:AB31" si="122">SUM(AA32:AA35,AA46:AA47)</f>
        <v>15079.534580210007</v>
      </c>
      <c r="AB31" s="95">
        <f t="shared" si="122"/>
        <v>105592.43857028001</v>
      </c>
      <c r="AC31" s="168">
        <f t="shared" ref="AC31" si="123">SUM(AC32:AC35,AC46:AC47)</f>
        <v>123827.09517158</v>
      </c>
    </row>
    <row r="32" spans="1:29" ht="12.75" customHeight="1" x14ac:dyDescent="0.3">
      <c r="A32" s="92" t="s">
        <v>143</v>
      </c>
      <c r="B32" s="95">
        <f t="shared" ref="B32:M32" si="124">B258</f>
        <v>4383.4219999999996</v>
      </c>
      <c r="C32" s="95">
        <f t="shared" si="124"/>
        <v>10791.687</v>
      </c>
      <c r="D32" s="95">
        <f t="shared" si="124"/>
        <v>18992.9343106468</v>
      </c>
      <c r="E32" s="95">
        <f t="shared" si="124"/>
        <v>28855.609916419999</v>
      </c>
      <c r="F32" s="95">
        <f t="shared" si="124"/>
        <v>28385.675614990236</v>
      </c>
      <c r="G32" s="95">
        <f t="shared" si="124"/>
        <v>32994.718699750003</v>
      </c>
      <c r="H32" s="95">
        <f t="shared" si="124"/>
        <v>23225.846372250995</v>
      </c>
      <c r="I32" s="95">
        <f t="shared" si="124"/>
        <v>16586.600193114038</v>
      </c>
      <c r="J32" s="95">
        <f t="shared" si="124"/>
        <v>10123.013670990096</v>
      </c>
      <c r="K32" s="95">
        <f t="shared" si="124"/>
        <v>18161.380459753353</v>
      </c>
      <c r="L32" s="95">
        <f t="shared" si="124"/>
        <v>15459.981604119619</v>
      </c>
      <c r="M32" s="95">
        <f t="shared" si="124"/>
        <v>19418.085598079364</v>
      </c>
      <c r="N32" s="95">
        <f>N258</f>
        <v>44579.49246363352</v>
      </c>
      <c r="O32" s="95">
        <f>O258</f>
        <v>50716.402711478717</v>
      </c>
      <c r="P32" s="95">
        <f>P258</f>
        <v>31480.931700000001</v>
      </c>
      <c r="Q32" s="95">
        <f t="shared" ref="Q32:V32" si="125">Q258</f>
        <v>82389.932468070008</v>
      </c>
      <c r="R32" s="95">
        <f t="shared" si="125"/>
        <v>102427.22823142001</v>
      </c>
      <c r="S32" s="95">
        <f t="shared" si="125"/>
        <v>92568.388321339982</v>
      </c>
      <c r="T32" s="95">
        <f t="shared" si="125"/>
        <v>75211.029129400005</v>
      </c>
      <c r="U32" s="95">
        <f t="shared" si="125"/>
        <v>87713.983217240006</v>
      </c>
      <c r="V32" s="95">
        <f t="shared" si="125"/>
        <v>64738.153494439997</v>
      </c>
      <c r="W32" s="95">
        <f t="shared" ref="W32:X32" si="126">W258</f>
        <v>74294.627801190014</v>
      </c>
      <c r="X32" s="95">
        <f t="shared" si="126"/>
        <v>68885.49131523</v>
      </c>
      <c r="Y32" s="95">
        <f t="shared" ref="Y32:Z32" si="127">Y258</f>
        <v>78162.724370349999</v>
      </c>
      <c r="Z32" s="95">
        <f t="shared" si="127"/>
        <v>69174.411753429988</v>
      </c>
      <c r="AA32" s="95">
        <f t="shared" ref="AA32:AB32" si="128">AA258</f>
        <v>37786.286307450006</v>
      </c>
      <c r="AB32" s="95">
        <f t="shared" si="128"/>
        <v>46439.071565280006</v>
      </c>
      <c r="AC32" s="168">
        <f t="shared" ref="AC32" si="129">AC258</f>
        <v>91502.103577539994</v>
      </c>
    </row>
    <row r="33" spans="1:29" ht="12.75" customHeight="1" x14ac:dyDescent="0.3">
      <c r="A33" s="92" t="s">
        <v>216</v>
      </c>
      <c r="B33" s="95">
        <f t="shared" ref="B33:M33" si="130">B303+B312</f>
        <v>3242.9849999999997</v>
      </c>
      <c r="C33" s="95">
        <f t="shared" si="130"/>
        <v>6145.3979999999992</v>
      </c>
      <c r="D33" s="95">
        <f t="shared" si="130"/>
        <v>6870.7369999999992</v>
      </c>
      <c r="E33" s="95">
        <f t="shared" si="130"/>
        <v>994.72999999999956</v>
      </c>
      <c r="F33" s="95">
        <f t="shared" si="130"/>
        <v>2571.509</v>
      </c>
      <c r="G33" s="95">
        <f t="shared" si="130"/>
        <v>3075.9137566406262</v>
      </c>
      <c r="H33" s="95">
        <f t="shared" si="130"/>
        <v>2481.2009400000002</v>
      </c>
      <c r="I33" s="95">
        <f t="shared" si="130"/>
        <v>1980.7425400000002</v>
      </c>
      <c r="J33" s="95">
        <f t="shared" si="130"/>
        <v>2972.6048099999998</v>
      </c>
      <c r="K33" s="95">
        <f t="shared" si="130"/>
        <v>2080.9331600000005</v>
      </c>
      <c r="L33" s="95">
        <f t="shared" si="130"/>
        <v>6451.2523099999989</v>
      </c>
      <c r="M33" s="95">
        <f t="shared" si="130"/>
        <v>7715.8134745095749</v>
      </c>
      <c r="N33" s="95">
        <f>N303+N312</f>
        <v>26217.335943550032</v>
      </c>
      <c r="O33" s="95">
        <f>O303+O312</f>
        <v>-7565.3674499713597</v>
      </c>
      <c r="P33" s="95">
        <f>P303+P312</f>
        <v>37071.2382</v>
      </c>
      <c r="Q33" s="95">
        <f t="shared" ref="Q33:V33" si="131">Q303+Q312</f>
        <v>37671.282921220001</v>
      </c>
      <c r="R33" s="95">
        <f t="shared" si="131"/>
        <v>7173.9472943400051</v>
      </c>
      <c r="S33" s="95">
        <f t="shared" si="131"/>
        <v>5601.7573114000006</v>
      </c>
      <c r="T33" s="95">
        <f t="shared" si="131"/>
        <v>11126.371480210002</v>
      </c>
      <c r="U33" s="95">
        <f t="shared" si="131"/>
        <v>11492.921645799997</v>
      </c>
      <c r="V33" s="95">
        <f t="shared" si="131"/>
        <v>9786.8743863699965</v>
      </c>
      <c r="W33" s="95">
        <f t="shared" ref="W33:X33" si="132">W303+W312</f>
        <v>11039.830849630001</v>
      </c>
      <c r="X33" s="95">
        <f t="shared" si="132"/>
        <v>5673.5352201900005</v>
      </c>
      <c r="Y33" s="95">
        <f t="shared" ref="Y33:Z33" si="133">Y303+Y312</f>
        <v>-2953.2158241600027</v>
      </c>
      <c r="Z33" s="95">
        <f t="shared" si="133"/>
        <v>-1809.7481910700089</v>
      </c>
      <c r="AA33" s="95">
        <f t="shared" ref="AA33:AB33" si="134">AA303+AA312</f>
        <v>-5206.0846189100048</v>
      </c>
      <c r="AB33" s="95">
        <f t="shared" si="134"/>
        <v>7487.7620252100005</v>
      </c>
      <c r="AC33" s="168">
        <f t="shared" ref="AC33" si="135">AC303+AC312</f>
        <v>10286.705012729999</v>
      </c>
    </row>
    <row r="34" spans="1:29" ht="12.75" customHeight="1" x14ac:dyDescent="0.3">
      <c r="A34" s="92" t="s">
        <v>144</v>
      </c>
      <c r="B34" s="95">
        <f t="shared" ref="B34:M34" si="136">B318</f>
        <v>-915.41699999999992</v>
      </c>
      <c r="C34" s="95">
        <f t="shared" si="136"/>
        <v>-64.97</v>
      </c>
      <c r="D34" s="95">
        <f t="shared" si="136"/>
        <v>-1612.9699999999998</v>
      </c>
      <c r="E34" s="95">
        <f t="shared" si="136"/>
        <v>-2932.1160000000004</v>
      </c>
      <c r="F34" s="95">
        <f t="shared" si="136"/>
        <v>-1378.0030000000002</v>
      </c>
      <c r="G34" s="95">
        <f t="shared" si="136"/>
        <v>-198.99622617187504</v>
      </c>
      <c r="H34" s="95">
        <f t="shared" si="136"/>
        <v>-273.89617999999996</v>
      </c>
      <c r="I34" s="95">
        <f t="shared" si="136"/>
        <v>-222.56437999999997</v>
      </c>
      <c r="J34" s="95">
        <f t="shared" si="136"/>
        <v>272.05493000000001</v>
      </c>
      <c r="K34" s="95">
        <f t="shared" si="136"/>
        <v>101.15447999999999</v>
      </c>
      <c r="L34" s="95">
        <f t="shared" si="136"/>
        <v>688.93143000000009</v>
      </c>
      <c r="M34" s="95">
        <f t="shared" si="136"/>
        <v>11041.806125490426</v>
      </c>
      <c r="N34" s="95">
        <f>N318</f>
        <v>20786.853224458333</v>
      </c>
      <c r="O34" s="95">
        <f>O318</f>
        <v>17109.12385099008</v>
      </c>
      <c r="P34" s="95">
        <f>P318</f>
        <v>11933.15155164838</v>
      </c>
      <c r="Q34" s="95">
        <f t="shared" ref="Q34:V34" si="137">Q318</f>
        <v>17515.736135799998</v>
      </c>
      <c r="R34" s="95">
        <f t="shared" si="137"/>
        <v>5250.0233762100006</v>
      </c>
      <c r="S34" s="95">
        <f t="shared" si="137"/>
        <v>11373.34664704</v>
      </c>
      <c r="T34" s="95">
        <f t="shared" si="137"/>
        <v>30961.892051919996</v>
      </c>
      <c r="U34" s="95">
        <f t="shared" si="137"/>
        <v>27068.462546549999</v>
      </c>
      <c r="V34" s="95">
        <f t="shared" si="137"/>
        <v>16717.540732020007</v>
      </c>
      <c r="W34" s="95">
        <f t="shared" ref="W34:X34" si="138">W318</f>
        <v>-26663.768752130003</v>
      </c>
      <c r="X34" s="95">
        <f t="shared" si="138"/>
        <v>-5066.3005608099993</v>
      </c>
      <c r="Y34" s="95">
        <f t="shared" ref="Y34:Z34" si="139">Y318</f>
        <v>-4327.2023857900022</v>
      </c>
      <c r="Z34" s="95">
        <f t="shared" si="139"/>
        <v>-3960.1154299400077</v>
      </c>
      <c r="AA34" s="95">
        <f t="shared" ref="AA34:AB34" si="140">AA318</f>
        <v>41.279108270002325</v>
      </c>
      <c r="AB34" s="95">
        <f t="shared" si="140"/>
        <v>18490.089824590003</v>
      </c>
      <c r="AC34" s="168">
        <f t="shared" ref="AC34" si="141">AC318</f>
        <v>-4498.0305291099994</v>
      </c>
    </row>
    <row r="35" spans="1:29" ht="12.75" customHeight="1" x14ac:dyDescent="0.3">
      <c r="A35" s="92" t="s">
        <v>145</v>
      </c>
      <c r="B35" s="95">
        <f t="shared" ref="B35:M35" si="142">B327+B382</f>
        <v>6877.3920000000007</v>
      </c>
      <c r="C35" s="95">
        <f t="shared" si="142"/>
        <v>11963.83196</v>
      </c>
      <c r="D35" s="95">
        <f t="shared" si="142"/>
        <v>13894.846216600001</v>
      </c>
      <c r="E35" s="95">
        <f t="shared" si="142"/>
        <v>35894.250816100481</v>
      </c>
      <c r="F35" s="95">
        <f t="shared" si="142"/>
        <v>2705.4452437787731</v>
      </c>
      <c r="G35" s="95">
        <f t="shared" si="142"/>
        <v>-2103.9612638107919</v>
      </c>
      <c r="H35" s="95">
        <f t="shared" si="142"/>
        <v>5631.2573797536043</v>
      </c>
      <c r="I35" s="95">
        <f t="shared" si="142"/>
        <v>301.14426778908091</v>
      </c>
      <c r="J35" s="95">
        <f t="shared" si="142"/>
        <v>1452.0488828703647</v>
      </c>
      <c r="K35" s="95">
        <f t="shared" si="142"/>
        <v>-15787.384783054047</v>
      </c>
      <c r="L35" s="95">
        <f t="shared" si="142"/>
        <v>-26613.437137800927</v>
      </c>
      <c r="M35" s="95">
        <f t="shared" si="142"/>
        <v>593.80317431207914</v>
      </c>
      <c r="N35" s="95">
        <f>N327+N382</f>
        <v>-2320.3434306080289</v>
      </c>
      <c r="O35" s="95">
        <f>O327+O382</f>
        <v>8765.4026217933533</v>
      </c>
      <c r="P35" s="95">
        <f>P327+P382</f>
        <v>6753.4867999999997</v>
      </c>
      <c r="Q35" s="95">
        <f t="shared" ref="Q35:V35" si="143">Q327+Q382</f>
        <v>30062.09062943</v>
      </c>
      <c r="R35" s="95">
        <f t="shared" si="143"/>
        <v>47651.519560069995</v>
      </c>
      <c r="S35" s="95">
        <f t="shared" si="143"/>
        <v>18730.398384799999</v>
      </c>
      <c r="T35" s="95">
        <f t="shared" si="143"/>
        <v>2503.3655255400026</v>
      </c>
      <c r="U35" s="95">
        <f t="shared" si="143"/>
        <v>21582.69190654</v>
      </c>
      <c r="V35" s="95">
        <f t="shared" si="143"/>
        <v>-7924.5569420000011</v>
      </c>
      <c r="W35" s="95">
        <f t="shared" ref="W35:X35" si="144">W327+W382</f>
        <v>-16819.145734460002</v>
      </c>
      <c r="X35" s="95">
        <f t="shared" si="144"/>
        <v>-10972.977344370003</v>
      </c>
      <c r="Y35" s="95">
        <f t="shared" ref="Y35:Z35" si="145">Y327+Y382</f>
        <v>-8884.85081937</v>
      </c>
      <c r="Z35" s="95">
        <f t="shared" si="145"/>
        <v>-14962.5709222</v>
      </c>
      <c r="AA35" s="95">
        <f t="shared" ref="AA35:AB35" si="146">AA327+AA382</f>
        <v>-4193.0997856599961</v>
      </c>
      <c r="AB35" s="95">
        <f t="shared" si="146"/>
        <v>5480.8603498399998</v>
      </c>
      <c r="AC35" s="168">
        <f t="shared" ref="AC35" si="147">AC327+AC382</f>
        <v>-4604.7719802599968</v>
      </c>
    </row>
    <row r="36" spans="1:29" ht="12.75" customHeight="1" x14ac:dyDescent="0.3">
      <c r="A36" s="92" t="s">
        <v>146</v>
      </c>
      <c r="B36" s="95">
        <f t="shared" ref="B36:H36" si="148">SUM(B37:B40)</f>
        <v>16707.207000000002</v>
      </c>
      <c r="C36" s="95">
        <f t="shared" si="148"/>
        <v>25240.269959999998</v>
      </c>
      <c r="D36" s="95">
        <f t="shared" si="148"/>
        <v>38384.871216599997</v>
      </c>
      <c r="E36" s="95">
        <f t="shared" si="148"/>
        <v>61042.782316100485</v>
      </c>
      <c r="F36" s="95">
        <f t="shared" si="148"/>
        <v>48137.823398686</v>
      </c>
      <c r="G36" s="95">
        <f t="shared" si="148"/>
        <v>34643.937886</v>
      </c>
      <c r="H36" s="95">
        <f t="shared" si="148"/>
        <v>38087.100219582098</v>
      </c>
      <c r="I36" s="95">
        <f t="shared" ref="I36:V36" si="149">SUM(I37:I40)</f>
        <v>33354.572082059101</v>
      </c>
      <c r="J36" s="95">
        <f t="shared" si="149"/>
        <v>39491.929589510997</v>
      </c>
      <c r="K36" s="95">
        <f t="shared" si="149"/>
        <v>19417.841510940096</v>
      </c>
      <c r="L36" s="95">
        <f t="shared" si="149"/>
        <v>27802.007208207375</v>
      </c>
      <c r="M36" s="95">
        <f t="shared" si="149"/>
        <v>43068.610152657937</v>
      </c>
      <c r="N36" s="95">
        <f t="shared" si="149"/>
        <v>34393.72920120426</v>
      </c>
      <c r="O36" s="95">
        <f t="shared" si="149"/>
        <v>29392.662652268969</v>
      </c>
      <c r="P36" s="95">
        <f t="shared" si="149"/>
        <v>33087.716699999997</v>
      </c>
      <c r="Q36" s="95">
        <f t="shared" si="149"/>
        <v>60612.977377880008</v>
      </c>
      <c r="R36" s="95">
        <f t="shared" si="149"/>
        <v>82149.018758460006</v>
      </c>
      <c r="S36" s="95">
        <f t="shared" si="149"/>
        <v>56310.304060360002</v>
      </c>
      <c r="T36" s="95">
        <f t="shared" si="149"/>
        <v>60542.359646670004</v>
      </c>
      <c r="U36" s="95">
        <f t="shared" si="149"/>
        <v>71183.694117599996</v>
      </c>
      <c r="V36" s="95">
        <f t="shared" si="149"/>
        <v>68384.074398889992</v>
      </c>
      <c r="W36" s="95">
        <f t="shared" ref="W36:X36" si="150">SUM(W37:W40)</f>
        <v>52608.728070180012</v>
      </c>
      <c r="X36" s="95">
        <f t="shared" si="150"/>
        <v>53451.072033649994</v>
      </c>
      <c r="Y36" s="95">
        <f t="shared" ref="Y36:Z36" si="151">SUM(Y37:Y40)</f>
        <v>59982.124000690004</v>
      </c>
      <c r="Z36" s="95">
        <f t="shared" si="151"/>
        <v>56852.337808639997</v>
      </c>
      <c r="AA36" s="95">
        <f t="shared" ref="AA36:AB36" si="152">SUM(AA37:AA40)</f>
        <v>50181.040181490003</v>
      </c>
      <c r="AB36" s="95">
        <f t="shared" si="152"/>
        <v>65339.801367780005</v>
      </c>
      <c r="AC36" s="168">
        <f t="shared" ref="AC36" si="153">SUM(AC37:AC40)</f>
        <v>60200.333973839995</v>
      </c>
    </row>
    <row r="37" spans="1:29" ht="12.75" customHeight="1" x14ac:dyDescent="0.3">
      <c r="A37" s="92" t="s">
        <v>147</v>
      </c>
      <c r="B37" s="95">
        <f t="shared" ref="B37:M37" si="154">B334+B331</f>
        <v>1980.1</v>
      </c>
      <c r="C37" s="95">
        <f t="shared" si="154"/>
        <v>1636.6779999999999</v>
      </c>
      <c r="D37" s="95">
        <f t="shared" si="154"/>
        <v>4941.2790000000005</v>
      </c>
      <c r="E37" s="95">
        <f t="shared" si="154"/>
        <v>2697.9480000000003</v>
      </c>
      <c r="F37" s="95">
        <f t="shared" si="154"/>
        <v>7707.8209999999999</v>
      </c>
      <c r="G37" s="95">
        <f t="shared" si="154"/>
        <v>12188.883</v>
      </c>
      <c r="H37" s="95">
        <f t="shared" si="154"/>
        <v>8830.7340000000004</v>
      </c>
      <c r="I37" s="95">
        <f t="shared" si="154"/>
        <v>3940.2799999999997</v>
      </c>
      <c r="J37" s="95">
        <f t="shared" si="154"/>
        <v>6024.7020000000002</v>
      </c>
      <c r="K37" s="95">
        <f t="shared" si="154"/>
        <v>5728.0249999999996</v>
      </c>
      <c r="L37" s="95">
        <f t="shared" si="154"/>
        <v>12489.536</v>
      </c>
      <c r="M37" s="95">
        <f t="shared" si="154"/>
        <v>5450.1310000000003</v>
      </c>
      <c r="N37" s="95">
        <f>N334+N331</f>
        <v>2883.1510000000003</v>
      </c>
      <c r="O37" s="95">
        <f>O334+O331</f>
        <v>525</v>
      </c>
      <c r="P37" s="95">
        <f>P334+P331</f>
        <v>4100</v>
      </c>
      <c r="Q37" s="95">
        <f t="shared" ref="Q37:V37" si="155">Q334+Q331</f>
        <v>2817.96418782</v>
      </c>
      <c r="R37" s="95">
        <f t="shared" si="155"/>
        <v>1650</v>
      </c>
      <c r="S37" s="95">
        <f t="shared" si="155"/>
        <v>3867.4110141000001</v>
      </c>
      <c r="T37" s="95">
        <f t="shared" si="155"/>
        <v>4050</v>
      </c>
      <c r="U37" s="95">
        <f t="shared" si="155"/>
        <v>8966.9843139700006</v>
      </c>
      <c r="V37" s="95">
        <f t="shared" si="155"/>
        <v>54</v>
      </c>
      <c r="W37" s="95">
        <f t="shared" ref="W37:X37" si="156">W334+W331</f>
        <v>3050.2284027699998</v>
      </c>
      <c r="X37" s="95">
        <f t="shared" si="156"/>
        <v>4072.13</v>
      </c>
      <c r="Y37" s="95">
        <f t="shared" ref="Y37:Z37" si="157">Y334+Y331</f>
        <v>2049.7235294100001</v>
      </c>
      <c r="Z37" s="95">
        <f t="shared" si="157"/>
        <v>4500</v>
      </c>
      <c r="AA37" s="95">
        <f t="shared" ref="AA37:AB37" si="158">AA334+AA331</f>
        <v>6000</v>
      </c>
      <c r="AB37" s="95">
        <f t="shared" si="158"/>
        <v>2250</v>
      </c>
      <c r="AC37" s="168">
        <f t="shared" ref="AC37" si="159">AC334+AC331</f>
        <v>0</v>
      </c>
    </row>
    <row r="38" spans="1:29" ht="12.75" customHeight="1" x14ac:dyDescent="0.3">
      <c r="A38" s="92" t="s">
        <v>148</v>
      </c>
      <c r="B38" s="95">
        <f t="shared" ref="B38:M38" si="160">B340+B337</f>
        <v>9254.2000000000007</v>
      </c>
      <c r="C38" s="95">
        <f t="shared" si="160"/>
        <v>17619.423999999999</v>
      </c>
      <c r="D38" s="95">
        <f t="shared" si="160"/>
        <v>15685.653999999999</v>
      </c>
      <c r="E38" s="95">
        <f t="shared" si="160"/>
        <v>24939.577999999998</v>
      </c>
      <c r="F38" s="95">
        <f t="shared" si="160"/>
        <v>11976.148000000001</v>
      </c>
      <c r="G38" s="95">
        <f t="shared" si="160"/>
        <v>6529.0919999999987</v>
      </c>
      <c r="H38" s="95">
        <f t="shared" si="160"/>
        <v>8218.3729999999996</v>
      </c>
      <c r="I38" s="95">
        <f t="shared" si="160"/>
        <v>2254.0146171874999</v>
      </c>
      <c r="J38" s="95">
        <f t="shared" si="160"/>
        <v>5790.91</v>
      </c>
      <c r="K38" s="95">
        <f t="shared" si="160"/>
        <v>5285.1900000000005</v>
      </c>
      <c r="L38" s="95">
        <f t="shared" si="160"/>
        <v>7336.692</v>
      </c>
      <c r="M38" s="95">
        <f t="shared" si="160"/>
        <v>10368.531999999999</v>
      </c>
      <c r="N38" s="95">
        <f>N340+N337</f>
        <v>15434.227000000003</v>
      </c>
      <c r="O38" s="95">
        <f>O340+O337</f>
        <v>7294.2429999999995</v>
      </c>
      <c r="P38" s="95">
        <f>P340+P337</f>
        <v>8505.5463999999993</v>
      </c>
      <c r="Q38" s="95">
        <f t="shared" ref="Q38:V38" si="161">Q340+Q337</f>
        <v>22924.319279810003</v>
      </c>
      <c r="R38" s="95">
        <f t="shared" si="161"/>
        <v>25457.620470760001</v>
      </c>
      <c r="S38" s="95">
        <f t="shared" si="161"/>
        <v>13409.188594539999</v>
      </c>
      <c r="T38" s="95">
        <f t="shared" si="161"/>
        <v>9975.5509242600001</v>
      </c>
      <c r="U38" s="95">
        <f t="shared" si="161"/>
        <v>11061.046388299999</v>
      </c>
      <c r="V38" s="95">
        <f t="shared" si="161"/>
        <v>5920.3367583100007</v>
      </c>
      <c r="W38" s="95">
        <f t="shared" ref="W38:X38" si="162">W340+W337</f>
        <v>4914.1428850499997</v>
      </c>
      <c r="X38" s="95">
        <f t="shared" si="162"/>
        <v>5475.62778368</v>
      </c>
      <c r="Y38" s="95">
        <f t="shared" ref="Y38:Z38" si="163">Y340+Y337</f>
        <v>7892.8278899399993</v>
      </c>
      <c r="Z38" s="95">
        <f t="shared" si="163"/>
        <v>6960.0696660599997</v>
      </c>
      <c r="AA38" s="95">
        <f t="shared" ref="AA38:AB38" si="164">AA340+AA337</f>
        <v>6917.0028991599993</v>
      </c>
      <c r="AB38" s="95">
        <f t="shared" si="164"/>
        <v>10137.70641051</v>
      </c>
      <c r="AC38" s="168">
        <f t="shared" ref="AC38" si="165">AC340+AC337</f>
        <v>2818.5660558899999</v>
      </c>
    </row>
    <row r="39" spans="1:29" ht="12.75" customHeight="1" x14ac:dyDescent="0.3">
      <c r="A39" s="92" t="s">
        <v>121</v>
      </c>
      <c r="B39" s="95">
        <f t="shared" ref="B39:M39" si="166">B457</f>
        <v>2681.4220000000005</v>
      </c>
      <c r="C39" s="95">
        <f t="shared" si="166"/>
        <v>2092.96</v>
      </c>
      <c r="D39" s="95">
        <f t="shared" si="166"/>
        <v>5017.2579999999998</v>
      </c>
      <c r="E39" s="95">
        <f t="shared" si="166"/>
        <v>8508.8070000000007</v>
      </c>
      <c r="F39" s="95">
        <f t="shared" si="166"/>
        <v>4202.8130000000001</v>
      </c>
      <c r="G39" s="95">
        <f t="shared" si="166"/>
        <v>6967.0739999999996</v>
      </c>
      <c r="H39" s="95">
        <f t="shared" si="166"/>
        <v>5016.5559999999996</v>
      </c>
      <c r="I39" s="95">
        <f t="shared" si="166"/>
        <v>2286.3545371093751</v>
      </c>
      <c r="J39" s="95">
        <f t="shared" si="166"/>
        <v>2887.8599700927734</v>
      </c>
      <c r="K39" s="95">
        <f t="shared" si="166"/>
        <v>3734.8286064453123</v>
      </c>
      <c r="L39" s="95">
        <f t="shared" si="166"/>
        <v>2606.3959489746094</v>
      </c>
      <c r="M39" s="95">
        <f t="shared" si="166"/>
        <v>18564.316938232474</v>
      </c>
      <c r="N39" s="95">
        <f>N457</f>
        <v>6018.151189880371</v>
      </c>
      <c r="O39" s="95">
        <f>O457</f>
        <v>5689.5557403564453</v>
      </c>
      <c r="P39" s="95">
        <f>P457</f>
        <v>3079.0050999999999</v>
      </c>
      <c r="Q39" s="95">
        <f t="shared" ref="Q39:V39" si="167">Q457</f>
        <v>10753.772044429999</v>
      </c>
      <c r="R39" s="95">
        <f t="shared" si="167"/>
        <v>36867.871780449997</v>
      </c>
      <c r="S39" s="95">
        <f t="shared" si="167"/>
        <v>27312.553354329997</v>
      </c>
      <c r="T39" s="95">
        <f t="shared" si="167"/>
        <v>28173.978412060002</v>
      </c>
      <c r="U39" s="95">
        <f t="shared" si="167"/>
        <v>33439.095953529999</v>
      </c>
      <c r="V39" s="95">
        <f t="shared" si="167"/>
        <v>46349.224854790009</v>
      </c>
      <c r="W39" s="95">
        <f t="shared" ref="W39:X39" si="168">W457</f>
        <v>25740.427922430004</v>
      </c>
      <c r="X39" s="95">
        <f t="shared" si="168"/>
        <v>28987.798001349998</v>
      </c>
      <c r="Y39" s="95">
        <f t="shared" ref="Y39:Z39" si="169">Y457</f>
        <v>36115.304230310001</v>
      </c>
      <c r="Z39" s="95">
        <f t="shared" si="169"/>
        <v>32293.020562549995</v>
      </c>
      <c r="AA39" s="95">
        <f t="shared" ref="AA39:AB39" si="170">AA457</f>
        <v>29909.747808380002</v>
      </c>
      <c r="AB39" s="95">
        <f t="shared" si="170"/>
        <v>39314.013211489997</v>
      </c>
      <c r="AC39" s="168">
        <f t="shared" ref="AC39" si="171">AC457</f>
        <v>44040.110468150007</v>
      </c>
    </row>
    <row r="40" spans="1:29" ht="12.75" customHeight="1" x14ac:dyDescent="0.3">
      <c r="A40" s="92" t="s">
        <v>217</v>
      </c>
      <c r="B40" s="95">
        <f t="shared" ref="B40:M40" si="172">B383-B39</f>
        <v>2791.4849999999997</v>
      </c>
      <c r="C40" s="95">
        <f t="shared" si="172"/>
        <v>3891.2079599999997</v>
      </c>
      <c r="D40" s="95">
        <f t="shared" si="172"/>
        <v>12740.6802166</v>
      </c>
      <c r="E40" s="95">
        <f t="shared" si="172"/>
        <v>24896.449316100487</v>
      </c>
      <c r="F40" s="95">
        <f t="shared" si="172"/>
        <v>24251.041398686</v>
      </c>
      <c r="G40" s="95">
        <f t="shared" si="172"/>
        <v>8958.888885999997</v>
      </c>
      <c r="H40" s="95">
        <f t="shared" si="172"/>
        <v>16021.437219582098</v>
      </c>
      <c r="I40" s="95">
        <f t="shared" si="172"/>
        <v>24873.922927762225</v>
      </c>
      <c r="J40" s="95">
        <f t="shared" si="172"/>
        <v>24788.457619418223</v>
      </c>
      <c r="K40" s="95">
        <f t="shared" si="172"/>
        <v>4669.7979044947833</v>
      </c>
      <c r="L40" s="95">
        <f t="shared" si="172"/>
        <v>5369.3832592327653</v>
      </c>
      <c r="M40" s="95">
        <f t="shared" si="172"/>
        <v>8685.630214425466</v>
      </c>
      <c r="N40" s="95">
        <f>N383-N39</f>
        <v>10058.200011323885</v>
      </c>
      <c r="O40" s="95">
        <f>O383-O39</f>
        <v>15883.863911912526</v>
      </c>
      <c r="P40" s="95">
        <f>P383-P39</f>
        <v>17403.165199999999</v>
      </c>
      <c r="Q40" s="95">
        <f t="shared" ref="Q40:V40" si="173">Q383-Q39</f>
        <v>24116.921865820004</v>
      </c>
      <c r="R40" s="95">
        <f t="shared" si="173"/>
        <v>18173.526507249997</v>
      </c>
      <c r="S40" s="95">
        <f t="shared" si="173"/>
        <v>11721.151097390008</v>
      </c>
      <c r="T40" s="95">
        <f t="shared" si="173"/>
        <v>18342.83031035</v>
      </c>
      <c r="U40" s="95">
        <f t="shared" si="173"/>
        <v>17716.567461799998</v>
      </c>
      <c r="V40" s="95">
        <f t="shared" si="173"/>
        <v>16060.512785789979</v>
      </c>
      <c r="W40" s="95">
        <f t="shared" ref="W40:X40" si="174">W383-W39</f>
        <v>18903.928859930005</v>
      </c>
      <c r="X40" s="95">
        <f t="shared" si="174"/>
        <v>14915.516248619999</v>
      </c>
      <c r="Y40" s="95">
        <f t="shared" ref="Y40:Z40" si="175">Y383-Y39</f>
        <v>13924.268351030005</v>
      </c>
      <c r="Z40" s="95">
        <f t="shared" si="175"/>
        <v>13099.247580030002</v>
      </c>
      <c r="AA40" s="95">
        <f t="shared" ref="AA40:AB40" si="176">AA383-AA39</f>
        <v>7354.2894739500043</v>
      </c>
      <c r="AB40" s="95">
        <f t="shared" si="176"/>
        <v>13638.081745780008</v>
      </c>
      <c r="AC40" s="168">
        <f t="shared" ref="AC40" si="177">AC383-AC39</f>
        <v>13341.65744979999</v>
      </c>
    </row>
    <row r="41" spans="1:29" ht="12.75" customHeight="1" x14ac:dyDescent="0.3">
      <c r="A41" s="92" t="s">
        <v>149</v>
      </c>
      <c r="B41" s="95">
        <f t="shared" ref="B41:H41" si="178">SUM(B42:B45)</f>
        <v>9829.8149999999987</v>
      </c>
      <c r="C41" s="95">
        <f t="shared" si="178"/>
        <v>13276.438000000002</v>
      </c>
      <c r="D41" s="95">
        <f t="shared" si="178"/>
        <v>24490.025000000001</v>
      </c>
      <c r="E41" s="95">
        <f t="shared" si="178"/>
        <v>25148.531499999997</v>
      </c>
      <c r="F41" s="95">
        <f t="shared" si="178"/>
        <v>45432.37815490723</v>
      </c>
      <c r="G41" s="95">
        <f t="shared" si="178"/>
        <v>36747.899149810786</v>
      </c>
      <c r="H41" s="95">
        <f t="shared" si="178"/>
        <v>32455.842839828492</v>
      </c>
      <c r="I41" s="95">
        <f t="shared" ref="I41:V41" si="179">SUM(I42:I45)</f>
        <v>33053.42781427002</v>
      </c>
      <c r="J41" s="95">
        <f t="shared" si="179"/>
        <v>38039.880706640623</v>
      </c>
      <c r="K41" s="95">
        <f t="shared" si="179"/>
        <v>35205.226293994143</v>
      </c>
      <c r="L41" s="95">
        <f t="shared" si="179"/>
        <v>54415.444346008298</v>
      </c>
      <c r="M41" s="95">
        <f t="shared" si="179"/>
        <v>42474.806978345863</v>
      </c>
      <c r="N41" s="95">
        <f t="shared" si="179"/>
        <v>36714.072631812283</v>
      </c>
      <c r="O41" s="95">
        <f t="shared" si="179"/>
        <v>20627.260030475616</v>
      </c>
      <c r="P41" s="95">
        <f t="shared" si="179"/>
        <v>26334.229900000002</v>
      </c>
      <c r="Q41" s="95">
        <f t="shared" si="179"/>
        <v>30550.886748449997</v>
      </c>
      <c r="R41" s="95">
        <f t="shared" si="179"/>
        <v>34497.499198389996</v>
      </c>
      <c r="S41" s="95">
        <f t="shared" si="179"/>
        <v>37579.905675560003</v>
      </c>
      <c r="T41" s="95">
        <f t="shared" si="179"/>
        <v>58038.994121129988</v>
      </c>
      <c r="U41" s="95">
        <f t="shared" si="179"/>
        <v>49601.002211059997</v>
      </c>
      <c r="V41" s="95">
        <f t="shared" si="179"/>
        <v>76308.631340890017</v>
      </c>
      <c r="W41" s="95">
        <f t="shared" ref="W41:X41" si="180">SUM(W42:W45)</f>
        <v>69427.873804639996</v>
      </c>
      <c r="X41" s="95">
        <f t="shared" si="180"/>
        <v>64424.049378019998</v>
      </c>
      <c r="Y41" s="95">
        <f t="shared" ref="Y41:Z41" si="181">SUM(Y42:Y45)</f>
        <v>68866.974820059986</v>
      </c>
      <c r="Z41" s="95">
        <f t="shared" si="181"/>
        <v>71814.90873083999</v>
      </c>
      <c r="AA41" s="95">
        <f t="shared" ref="AA41:AB41" si="182">SUM(AA42:AA45)</f>
        <v>54374.139967150004</v>
      </c>
      <c r="AB41" s="95">
        <f t="shared" si="182"/>
        <v>59858.94101794</v>
      </c>
      <c r="AC41" s="168">
        <f t="shared" ref="AC41" si="183">SUM(AC42:AC45)</f>
        <v>64805.105954099992</v>
      </c>
    </row>
    <row r="42" spans="1:29" ht="12.75" customHeight="1" x14ac:dyDescent="0.3">
      <c r="A42" s="70" t="s">
        <v>147</v>
      </c>
      <c r="B42" s="95">
        <f t="shared" ref="B42:M42" si="184">B335+B332</f>
        <v>306.77699999999999</v>
      </c>
      <c r="C42" s="95">
        <f t="shared" si="184"/>
        <v>447.435</v>
      </c>
      <c r="D42" s="95">
        <f t="shared" si="184"/>
        <v>7342.4130000000005</v>
      </c>
      <c r="E42" s="95">
        <f t="shared" si="184"/>
        <v>2649.2080000000001</v>
      </c>
      <c r="F42" s="95">
        <f t="shared" si="184"/>
        <v>4535.2610000000004</v>
      </c>
      <c r="G42" s="95">
        <f t="shared" si="184"/>
        <v>8615.1280000000006</v>
      </c>
      <c r="H42" s="95">
        <f t="shared" si="184"/>
        <v>5401.2960000000003</v>
      </c>
      <c r="I42" s="95">
        <f t="shared" si="184"/>
        <v>1994.2280000000001</v>
      </c>
      <c r="J42" s="95">
        <f t="shared" si="184"/>
        <v>5006.219000000001</v>
      </c>
      <c r="K42" s="95">
        <f t="shared" si="184"/>
        <v>5492.5919999999996</v>
      </c>
      <c r="L42" s="95">
        <f t="shared" si="184"/>
        <v>9858.0874062500006</v>
      </c>
      <c r="M42" s="95">
        <f t="shared" si="184"/>
        <v>18697.661046875</v>
      </c>
      <c r="N42" s="95">
        <f>N335+N332</f>
        <v>10660.087606964111</v>
      </c>
      <c r="O42" s="95">
        <f>O335+O332</f>
        <v>3539.6880507812493</v>
      </c>
      <c r="P42" s="95">
        <f>P335+P332</f>
        <v>4062.1225999999997</v>
      </c>
      <c r="Q42" s="95">
        <f t="shared" ref="Q42:V42" si="185">Q335+Q332</f>
        <v>5398.7923176300001</v>
      </c>
      <c r="R42" s="95">
        <f t="shared" si="185"/>
        <v>4140.0124682899996</v>
      </c>
      <c r="S42" s="95">
        <f t="shared" si="185"/>
        <v>3421.5027196699994</v>
      </c>
      <c r="T42" s="95">
        <f t="shared" si="185"/>
        <v>2860.4279608799998</v>
      </c>
      <c r="U42" s="95">
        <f t="shared" si="185"/>
        <v>3466.3131832799995</v>
      </c>
      <c r="V42" s="95">
        <f t="shared" si="185"/>
        <v>3471.6926090100005</v>
      </c>
      <c r="W42" s="95">
        <f t="shared" ref="W42:X42" si="186">W335+W332</f>
        <v>1472.2087999100002</v>
      </c>
      <c r="X42" s="95">
        <f t="shared" si="186"/>
        <v>7403.7029683300007</v>
      </c>
      <c r="Y42" s="95">
        <f t="shared" ref="Y42:Z42" si="187">Y335+Y332</f>
        <v>328.89474437999996</v>
      </c>
      <c r="Z42" s="95">
        <f t="shared" si="187"/>
        <v>1889.13300514</v>
      </c>
      <c r="AA42" s="95">
        <f t="shared" ref="AA42:AB42" si="188">AA335+AA332</f>
        <v>352.39914561999996</v>
      </c>
      <c r="AB42" s="95">
        <f t="shared" si="188"/>
        <v>3557.30934703</v>
      </c>
      <c r="AC42" s="168">
        <f t="shared" ref="AC42" si="189">AC335+AC332</f>
        <v>784.17778464999992</v>
      </c>
    </row>
    <row r="43" spans="1:29" ht="12.75" customHeight="1" x14ac:dyDescent="0.3">
      <c r="A43" s="70" t="s">
        <v>148</v>
      </c>
      <c r="B43" s="95">
        <f t="shared" ref="B43:M43" si="190">B341+B338</f>
        <v>2970.623</v>
      </c>
      <c r="C43" s="95">
        <f t="shared" si="190"/>
        <v>2938.4810000000002</v>
      </c>
      <c r="D43" s="95">
        <f t="shared" si="190"/>
        <v>7433.911000000001</v>
      </c>
      <c r="E43" s="95">
        <f t="shared" si="190"/>
        <v>4528.6970000000001</v>
      </c>
      <c r="F43" s="95">
        <f t="shared" si="190"/>
        <v>13236.653999999999</v>
      </c>
      <c r="G43" s="95">
        <f t="shared" si="190"/>
        <v>4509.5571157226559</v>
      </c>
      <c r="H43" s="95">
        <f t="shared" si="190"/>
        <v>13606.205</v>
      </c>
      <c r="I43" s="95">
        <f t="shared" si="190"/>
        <v>9941.0770000000011</v>
      </c>
      <c r="J43" s="95">
        <f t="shared" si="190"/>
        <v>5251.38</v>
      </c>
      <c r="K43" s="95">
        <f t="shared" si="190"/>
        <v>12071.185999999998</v>
      </c>
      <c r="L43" s="95">
        <f t="shared" si="190"/>
        <v>10887.84</v>
      </c>
      <c r="M43" s="95">
        <f t="shared" si="190"/>
        <v>6894.0079999999998</v>
      </c>
      <c r="N43" s="95">
        <f>N341+N338</f>
        <v>9903.5860000000011</v>
      </c>
      <c r="O43" s="95">
        <f>O341+O338</f>
        <v>8834.9339999999993</v>
      </c>
      <c r="P43" s="95">
        <f>P341+P338</f>
        <v>8965.4135000000006</v>
      </c>
      <c r="Q43" s="95">
        <f t="shared" ref="Q43:V43" si="191">Q341+Q338</f>
        <v>9293.1040039299987</v>
      </c>
      <c r="R43" s="95">
        <f t="shared" si="191"/>
        <v>4745.9396206599995</v>
      </c>
      <c r="S43" s="95">
        <f t="shared" si="191"/>
        <v>7476.63946923</v>
      </c>
      <c r="T43" s="95">
        <f t="shared" si="191"/>
        <v>11990.46559111</v>
      </c>
      <c r="U43" s="95">
        <f t="shared" si="191"/>
        <v>11341.358560089999</v>
      </c>
      <c r="V43" s="95">
        <f t="shared" si="191"/>
        <v>14991.534838840002</v>
      </c>
      <c r="W43" s="95">
        <f t="shared" ref="W43:X43" si="192">W341+W338</f>
        <v>11429.666870329998</v>
      </c>
      <c r="X43" s="95">
        <f t="shared" si="192"/>
        <v>7907.7666642500008</v>
      </c>
      <c r="Y43" s="95">
        <f t="shared" ref="Y43:Z43" si="193">Y341+Y338</f>
        <v>8980.7701808999991</v>
      </c>
      <c r="Z43" s="95">
        <f t="shared" si="193"/>
        <v>13516.77816957</v>
      </c>
      <c r="AA43" s="95">
        <f t="shared" ref="AA43:AB43" si="194">AA341+AA338</f>
        <v>9504.2061842599996</v>
      </c>
      <c r="AB43" s="95">
        <f t="shared" si="194"/>
        <v>11937.271621849999</v>
      </c>
      <c r="AC43" s="168">
        <f t="shared" ref="AC43" si="195">AC341+AC338</f>
        <v>12392.8841066</v>
      </c>
    </row>
    <row r="44" spans="1:29" ht="12.75" customHeight="1" x14ac:dyDescent="0.3">
      <c r="A44" s="70" t="s">
        <v>121</v>
      </c>
      <c r="B44" s="95">
        <f t="shared" ref="B44:M44" si="196">B462</f>
        <v>1551.9</v>
      </c>
      <c r="C44" s="95">
        <f t="shared" si="196"/>
        <v>4033.739</v>
      </c>
      <c r="D44" s="95">
        <f t="shared" si="196"/>
        <v>4105.9889999999996</v>
      </c>
      <c r="E44" s="95">
        <f t="shared" si="196"/>
        <v>6055.6089999999995</v>
      </c>
      <c r="F44" s="95">
        <f t="shared" si="196"/>
        <v>7125.9080000000013</v>
      </c>
      <c r="G44" s="95">
        <f t="shared" si="196"/>
        <v>4403.1177279052736</v>
      </c>
      <c r="H44" s="95">
        <f t="shared" si="196"/>
        <v>3644.7593430023198</v>
      </c>
      <c r="I44" s="95">
        <f t="shared" si="196"/>
        <v>3655.111545959473</v>
      </c>
      <c r="J44" s="95">
        <f t="shared" si="196"/>
        <v>3464.08993334961</v>
      </c>
      <c r="K44" s="95">
        <f t="shared" si="196"/>
        <v>2926.1603500976562</v>
      </c>
      <c r="L44" s="95">
        <f t="shared" si="196"/>
        <v>2670.5862899780273</v>
      </c>
      <c r="M44" s="95">
        <f t="shared" si="196"/>
        <v>8811.7741376354097</v>
      </c>
      <c r="N44" s="95">
        <f>N462</f>
        <v>12079.925921360016</v>
      </c>
      <c r="O44" s="95">
        <f>O462</f>
        <v>3106.7329338378904</v>
      </c>
      <c r="P44" s="95">
        <f>P462</f>
        <v>4287.9542000000001</v>
      </c>
      <c r="Q44" s="95">
        <f t="shared" ref="Q44:V44" si="197">Q462</f>
        <v>4649.4849021300006</v>
      </c>
      <c r="R44" s="95">
        <f t="shared" si="197"/>
        <v>8657.6211392700006</v>
      </c>
      <c r="S44" s="95">
        <f t="shared" si="197"/>
        <v>13900.224949110001</v>
      </c>
      <c r="T44" s="95">
        <f t="shared" si="197"/>
        <v>27285.012419509996</v>
      </c>
      <c r="U44" s="95">
        <f t="shared" si="197"/>
        <v>19362.126873239999</v>
      </c>
      <c r="V44" s="95">
        <f t="shared" si="197"/>
        <v>41023.142878599996</v>
      </c>
      <c r="W44" s="95">
        <f t="shared" ref="W44:X44" si="198">W462</f>
        <v>39114.93260366001</v>
      </c>
      <c r="X44" s="95">
        <f t="shared" si="198"/>
        <v>30875.480077290005</v>
      </c>
      <c r="Y44" s="95">
        <f t="shared" ref="Y44:Z44" si="199">Y462</f>
        <v>39269.433603979996</v>
      </c>
      <c r="Z44" s="95">
        <f t="shared" si="199"/>
        <v>35393.265786970005</v>
      </c>
      <c r="AA44" s="95">
        <f t="shared" ref="AA44:AB44" si="200">AA462</f>
        <v>30758.240313629998</v>
      </c>
      <c r="AB44" s="95">
        <f t="shared" si="200"/>
        <v>30732.795277369998</v>
      </c>
      <c r="AC44" s="168">
        <f t="shared" ref="AC44" si="201">AC462</f>
        <v>39785.422430049999</v>
      </c>
    </row>
    <row r="45" spans="1:29" ht="12.75" customHeight="1" x14ac:dyDescent="0.3">
      <c r="A45" s="92" t="s">
        <v>217</v>
      </c>
      <c r="B45" s="95">
        <f t="shared" ref="B45:M45" si="202">B384-B44</f>
        <v>5000.5149999999994</v>
      </c>
      <c r="C45" s="95">
        <f t="shared" si="202"/>
        <v>5856.7830000000013</v>
      </c>
      <c r="D45" s="95">
        <f t="shared" si="202"/>
        <v>5607.7120000000014</v>
      </c>
      <c r="E45" s="95">
        <f t="shared" si="202"/>
        <v>11915.017499999998</v>
      </c>
      <c r="F45" s="95">
        <f t="shared" si="202"/>
        <v>20534.555154907226</v>
      </c>
      <c r="G45" s="95">
        <f t="shared" si="202"/>
        <v>19220.096306182859</v>
      </c>
      <c r="H45" s="95">
        <f t="shared" si="202"/>
        <v>9803.5824968261732</v>
      </c>
      <c r="I45" s="95">
        <f t="shared" si="202"/>
        <v>17463.011268310547</v>
      </c>
      <c r="J45" s="95">
        <f t="shared" si="202"/>
        <v>24318.191773291011</v>
      </c>
      <c r="K45" s="95">
        <f t="shared" si="202"/>
        <v>14715.287943896485</v>
      </c>
      <c r="L45" s="95">
        <f t="shared" si="202"/>
        <v>30998.930649780275</v>
      </c>
      <c r="M45" s="95">
        <f t="shared" si="202"/>
        <v>8071.3637938354477</v>
      </c>
      <c r="N45" s="95">
        <f>N384-N44</f>
        <v>4070.4731034881552</v>
      </c>
      <c r="O45" s="95">
        <f>O384-O44</f>
        <v>5145.905045856477</v>
      </c>
      <c r="P45" s="95">
        <f>P384-P44</f>
        <v>9018.7396000000008</v>
      </c>
      <c r="Q45" s="95">
        <f t="shared" ref="Q45:V45" si="203">Q384-Q44</f>
        <v>11209.505524759999</v>
      </c>
      <c r="R45" s="95">
        <f t="shared" si="203"/>
        <v>16953.925970169999</v>
      </c>
      <c r="S45" s="95">
        <f t="shared" si="203"/>
        <v>12781.538537550001</v>
      </c>
      <c r="T45" s="95">
        <f t="shared" si="203"/>
        <v>15903.088149629995</v>
      </c>
      <c r="U45" s="95">
        <f t="shared" si="203"/>
        <v>15431.203594450002</v>
      </c>
      <c r="V45" s="95">
        <f t="shared" si="203"/>
        <v>16822.26101444001</v>
      </c>
      <c r="W45" s="95">
        <f t="shared" ref="W45:X45" si="204">W384-W44</f>
        <v>17411.065530739987</v>
      </c>
      <c r="X45" s="95">
        <f t="shared" si="204"/>
        <v>18237.099668149989</v>
      </c>
      <c r="Y45" s="95">
        <f t="shared" ref="Y45:Z45" si="205">Y384-Y44</f>
        <v>20287.876290799999</v>
      </c>
      <c r="Z45" s="95">
        <f t="shared" si="205"/>
        <v>21015.731769159989</v>
      </c>
      <c r="AA45" s="95">
        <f t="shared" ref="AA45:AB45" si="206">AA384-AA44</f>
        <v>13759.29432364001</v>
      </c>
      <c r="AB45" s="95">
        <f t="shared" si="206"/>
        <v>13631.564771689995</v>
      </c>
      <c r="AC45" s="168">
        <f t="shared" ref="AC45" si="207">AC384-AC44</f>
        <v>11842.621632799994</v>
      </c>
    </row>
    <row r="46" spans="1:29" ht="12.75" customHeight="1" x14ac:dyDescent="0.3">
      <c r="A46" s="92" t="s">
        <v>150</v>
      </c>
      <c r="B46" s="95">
        <f t="shared" ref="B46:M46" si="208">B324+B380</f>
        <v>6660.6329999999998</v>
      </c>
      <c r="C46" s="95">
        <f t="shared" si="208"/>
        <v>7247.5490000000018</v>
      </c>
      <c r="D46" s="95">
        <f t="shared" si="208"/>
        <v>-2365.7530000000002</v>
      </c>
      <c r="E46" s="95">
        <f t="shared" si="208"/>
        <v>-11344.079352015897</v>
      </c>
      <c r="F46" s="95">
        <f t="shared" si="208"/>
        <v>984.98965652611639</v>
      </c>
      <c r="G46" s="95">
        <f t="shared" si="208"/>
        <v>-895.96707931944832</v>
      </c>
      <c r="H46" s="95">
        <f t="shared" si="208"/>
        <v>-1252.0186141734052</v>
      </c>
      <c r="I46" s="95">
        <f t="shared" si="208"/>
        <v>-5826.0910440584039</v>
      </c>
      <c r="J46" s="95">
        <f t="shared" si="208"/>
        <v>-1116.9513709135756</v>
      </c>
      <c r="K46" s="95">
        <f t="shared" si="208"/>
        <v>-811.37688045158779</v>
      </c>
      <c r="L46" s="95">
        <f t="shared" si="208"/>
        <v>-624.59794642098223</v>
      </c>
      <c r="M46" s="95">
        <f t="shared" si="208"/>
        <v>-424.58779992576785</v>
      </c>
      <c r="N46" s="95">
        <f>N324+N380</f>
        <v>17419.288676982473</v>
      </c>
      <c r="O46" s="95">
        <f>O324+O380</f>
        <v>-12083.691221814854</v>
      </c>
      <c r="P46" s="95">
        <f>P324+P380</f>
        <v>-2816.7137999999991</v>
      </c>
      <c r="Q46" s="95">
        <f t="shared" ref="Q46:V46" si="209">Q324+Q380</f>
        <v>27427.708381320001</v>
      </c>
      <c r="R46" s="95">
        <f t="shared" si="209"/>
        <v>-3887.9449733400015</v>
      </c>
      <c r="S46" s="95">
        <f t="shared" si="209"/>
        <v>-4124.7186837100007</v>
      </c>
      <c r="T46" s="95">
        <f t="shared" si="209"/>
        <v>-145.65137383000069</v>
      </c>
      <c r="U46" s="95">
        <f t="shared" si="209"/>
        <v>24896.159380859997</v>
      </c>
      <c r="V46" s="95">
        <f t="shared" si="209"/>
        <v>-6325.4678214299984</v>
      </c>
      <c r="W46" s="95">
        <f t="shared" ref="W46:X46" si="210">W324+W380</f>
        <v>4366.1030646699992</v>
      </c>
      <c r="X46" s="95">
        <f t="shared" si="210"/>
        <v>-5237.5434963399994</v>
      </c>
      <c r="Y46" s="95">
        <f t="shared" ref="Y46:Z46" si="211">Y324+Y380</f>
        <v>5582.9872603500016</v>
      </c>
      <c r="Z46" s="95">
        <f t="shared" si="211"/>
        <v>22625.420419230002</v>
      </c>
      <c r="AA46" s="95">
        <f t="shared" ref="AA46:AB46" si="212">AA324+AA380</f>
        <v>-9997.8933087999994</v>
      </c>
      <c r="AB46" s="95">
        <f t="shared" si="212"/>
        <v>3809.2249369699998</v>
      </c>
      <c r="AC46" s="168">
        <f t="shared" ref="AC46" si="213">AC324+AC380</f>
        <v>1028.0318554399985</v>
      </c>
    </row>
    <row r="47" spans="1:29" ht="12.75" customHeight="1" x14ac:dyDescent="0.3">
      <c r="A47" s="92" t="s">
        <v>218</v>
      </c>
      <c r="B47" s="95">
        <f t="shared" ref="B47:M47" si="214">B355+B365+B401+B406+B423+B428</f>
        <v>12525.856</v>
      </c>
      <c r="C47" s="95">
        <f t="shared" si="214"/>
        <v>7718.9720399999987</v>
      </c>
      <c r="D47" s="95">
        <f t="shared" si="214"/>
        <v>-8724.7372166000005</v>
      </c>
      <c r="E47" s="95">
        <f t="shared" si="214"/>
        <v>-6923.6759079806243</v>
      </c>
      <c r="F47" s="95">
        <f t="shared" si="214"/>
        <v>-10564.959156714456</v>
      </c>
      <c r="G47" s="95">
        <f t="shared" si="214"/>
        <v>-6438.745388651605</v>
      </c>
      <c r="H47" s="95">
        <f t="shared" si="214"/>
        <v>3638.311973114096</v>
      </c>
      <c r="I47" s="95">
        <f t="shared" si="214"/>
        <v>1118.9608950407194</v>
      </c>
      <c r="J47" s="95">
        <f t="shared" si="214"/>
        <v>863.48626477416246</v>
      </c>
      <c r="K47" s="95">
        <f t="shared" si="214"/>
        <v>1700.2351669285358</v>
      </c>
      <c r="L47" s="95">
        <f t="shared" si="214"/>
        <v>4629.9441921057933</v>
      </c>
      <c r="M47" s="95">
        <f t="shared" si="214"/>
        <v>14635.24816784111</v>
      </c>
      <c r="N47" s="95">
        <f>N355+N365+N401+N406+N423+N428</f>
        <v>17989.182794281263</v>
      </c>
      <c r="O47" s="95">
        <f>O355+O365+O401+O406+O423+O428</f>
        <v>2976.5494633522953</v>
      </c>
      <c r="P47" s="95">
        <f>P355+P365+P401+P406+P423+P428</f>
        <v>8487.3853999999992</v>
      </c>
      <c r="Q47" s="95">
        <f t="shared" ref="Q47:V47" si="215">Q355+Q365+Q401+Q406+Q423+Q428</f>
        <v>-11243.1232743</v>
      </c>
      <c r="R47" s="95">
        <f t="shared" si="215"/>
        <v>4798.6942977899998</v>
      </c>
      <c r="S47" s="95">
        <f t="shared" si="215"/>
        <v>735.96895287000052</v>
      </c>
      <c r="T47" s="95">
        <f t="shared" si="215"/>
        <v>3488.7714576899984</v>
      </c>
      <c r="U47" s="95">
        <f t="shared" si="215"/>
        <v>-772.81739589000108</v>
      </c>
      <c r="V47" s="95">
        <f t="shared" si="215"/>
        <v>-1635.6165033899997</v>
      </c>
      <c r="W47" s="95">
        <f t="shared" ref="W47:X47" si="216">W355+W365+W401+W406+W423+W428</f>
        <v>-3087.0760366200002</v>
      </c>
      <c r="X47" s="95">
        <f t="shared" si="216"/>
        <v>1041.1644827800014</v>
      </c>
      <c r="Y47" s="95">
        <f t="shared" ref="Y47:Z47" si="217">Y355+Y365+Y401+Y406+Y423+Y428</f>
        <v>2629.8771662099984</v>
      </c>
      <c r="Z47" s="95">
        <f t="shared" si="217"/>
        <v>-1839.4042268500002</v>
      </c>
      <c r="AA47" s="95">
        <f t="shared" ref="AA47:AB47" si="218">AA355+AA365+AA401+AA406+AA423+AA428</f>
        <v>-3350.9531221400016</v>
      </c>
      <c r="AB47" s="95">
        <f t="shared" si="218"/>
        <v>23885.429868389998</v>
      </c>
      <c r="AC47" s="168">
        <f t="shared" ref="AC47" si="219">AC355+AC365+AC401+AC406+AC423+AC428</f>
        <v>30113.057235239998</v>
      </c>
    </row>
    <row r="48" spans="1:29" ht="12.75" customHeight="1" x14ac:dyDescent="0.3">
      <c r="A48" s="92" t="s">
        <v>151</v>
      </c>
      <c r="B48" s="95">
        <f t="shared" ref="B48:M48" si="220">B343</f>
        <v>-17.463999999999999</v>
      </c>
      <c r="C48" s="95">
        <f t="shared" si="220"/>
        <v>38.337000000000003</v>
      </c>
      <c r="D48" s="95">
        <f t="shared" si="220"/>
        <v>252.62299999999999</v>
      </c>
      <c r="E48" s="95">
        <f t="shared" si="220"/>
        <v>459.84500000000003</v>
      </c>
      <c r="F48" s="95">
        <f t="shared" si="220"/>
        <v>88.13</v>
      </c>
      <c r="G48" s="95">
        <f t="shared" si="220"/>
        <v>197.38713203124999</v>
      </c>
      <c r="H48" s="95">
        <f t="shared" si="220"/>
        <v>471.02075999999994</v>
      </c>
      <c r="I48" s="95">
        <f t="shared" si="220"/>
        <v>356.19716</v>
      </c>
      <c r="J48" s="95">
        <f t="shared" si="220"/>
        <v>150.99673999999996</v>
      </c>
      <c r="K48" s="95">
        <f t="shared" si="220"/>
        <v>677.41663999999992</v>
      </c>
      <c r="L48" s="95">
        <f t="shared" si="220"/>
        <v>39.954739999999973</v>
      </c>
      <c r="M48" s="95">
        <f t="shared" si="220"/>
        <v>-40.803540000000012</v>
      </c>
      <c r="N48" s="95">
        <f>N343</f>
        <v>710.26099999999997</v>
      </c>
      <c r="O48" s="95">
        <f>O343</f>
        <v>312.35199999999998</v>
      </c>
      <c r="P48" s="95">
        <f>P343</f>
        <v>-156.23200000000003</v>
      </c>
      <c r="Q48" s="95">
        <f t="shared" ref="Q48:V48" si="221">Q343</f>
        <v>112.14818205</v>
      </c>
      <c r="R48" s="95">
        <f t="shared" si="221"/>
        <v>-2.8260904500000006</v>
      </c>
      <c r="S48" s="95">
        <f t="shared" si="221"/>
        <v>-24.629801710000017</v>
      </c>
      <c r="T48" s="95">
        <f t="shared" si="221"/>
        <v>-110.34848981</v>
      </c>
      <c r="U48" s="95">
        <f t="shared" si="221"/>
        <v>1568.1748759899999</v>
      </c>
      <c r="V48" s="95">
        <f t="shared" si="221"/>
        <v>3449.6955834600003</v>
      </c>
      <c r="W48" s="95">
        <f t="shared" ref="W48:X48" si="222">W343</f>
        <v>-968.90492668000024</v>
      </c>
      <c r="X48" s="95">
        <f t="shared" si="222"/>
        <v>705.22910410999964</v>
      </c>
      <c r="Y48" s="95">
        <f t="shared" ref="Y48:Z48" si="223">Y343</f>
        <v>2753.4546985999991</v>
      </c>
      <c r="Z48" s="95">
        <f t="shared" si="223"/>
        <v>1673.4292853499999</v>
      </c>
      <c r="AA48" s="95">
        <f t="shared" ref="AA48:AB48" si="224">AA343</f>
        <v>5396.7339063199988</v>
      </c>
      <c r="AB48" s="95">
        <f t="shared" si="224"/>
        <v>-959.94321178999985</v>
      </c>
      <c r="AC48" s="168">
        <f t="shared" ref="AC48" si="225">AC343</f>
        <v>-2030.8093924300003</v>
      </c>
    </row>
    <row r="49" spans="1:29" ht="12.75" customHeight="1" x14ac:dyDescent="0.3">
      <c r="A49" s="92" t="s">
        <v>152</v>
      </c>
      <c r="B49" s="95">
        <f t="shared" ref="B49:M49" si="226">B430</f>
        <v>12918.900000000001</v>
      </c>
      <c r="C49" s="95">
        <f t="shared" si="226"/>
        <v>8666.100000000004</v>
      </c>
      <c r="D49" s="95">
        <f t="shared" si="226"/>
        <v>-7907.1591269364981</v>
      </c>
      <c r="E49" s="95">
        <f t="shared" si="226"/>
        <v>-7970.2073881587394</v>
      </c>
      <c r="F49" s="95">
        <f t="shared" si="226"/>
        <v>-7822.0399958035614</v>
      </c>
      <c r="G49" s="95">
        <f t="shared" si="226"/>
        <v>-2261.6543507377696</v>
      </c>
      <c r="H49" s="95">
        <f t="shared" si="226"/>
        <v>3306.6004844486079</v>
      </c>
      <c r="I49" s="95">
        <f t="shared" si="226"/>
        <v>302.08722483072984</v>
      </c>
      <c r="J49" s="95">
        <f t="shared" si="226"/>
        <v>8495.6504938039252</v>
      </c>
      <c r="K49" s="95">
        <f t="shared" si="226"/>
        <v>2244.0298345939486</v>
      </c>
      <c r="L49" s="95">
        <f t="shared" si="226"/>
        <v>4319.4638715515139</v>
      </c>
      <c r="M49" s="95">
        <f t="shared" si="226"/>
        <v>30569.117416384484</v>
      </c>
      <c r="N49" s="95">
        <f>N430</f>
        <v>87484.245681667177</v>
      </c>
      <c r="O49" s="95">
        <f>O430</f>
        <v>2969.0720680500081</v>
      </c>
      <c r="P49" s="95">
        <f>P430</f>
        <v>46650.987800000003</v>
      </c>
      <c r="Q49" s="95">
        <f t="shared" ref="Q49:V49" si="227">Q430</f>
        <v>49100.503586669998</v>
      </c>
      <c r="R49" s="95">
        <f t="shared" si="227"/>
        <v>58636.807210829997</v>
      </c>
      <c r="S49" s="95">
        <f t="shared" si="227"/>
        <v>18899.552357590004</v>
      </c>
      <c r="T49" s="95">
        <f t="shared" si="227"/>
        <v>-5926.4871510799985</v>
      </c>
      <c r="U49" s="95">
        <f t="shared" si="227"/>
        <v>10832.657275849999</v>
      </c>
      <c r="V49" s="95">
        <f t="shared" si="227"/>
        <v>1568.7720992900001</v>
      </c>
      <c r="W49" s="95">
        <f t="shared" ref="W49:X49" si="228">W430</f>
        <v>9237.4360641400017</v>
      </c>
      <c r="X49" s="95">
        <f t="shared" si="228"/>
        <v>5092.8686622799996</v>
      </c>
      <c r="Y49" s="95">
        <f t="shared" ref="Y49:Z49" si="229">Y430</f>
        <v>2927.6746261500011</v>
      </c>
      <c r="Z49" s="95">
        <f t="shared" si="229"/>
        <v>-26055.459783010003</v>
      </c>
      <c r="AA49" s="95">
        <f t="shared" ref="AA49:AB49" si="230">AA430</f>
        <v>-14231.822777939999</v>
      </c>
      <c r="AB49" s="95">
        <f t="shared" si="230"/>
        <v>13966.693298820001</v>
      </c>
      <c r="AC49" s="168">
        <f t="shared" ref="AC49" si="231">AC430</f>
        <v>-7284.3346783800016</v>
      </c>
    </row>
    <row r="50" spans="1:29" ht="12.75" customHeight="1" x14ac:dyDescent="0.3">
      <c r="A50" s="91" t="s">
        <v>1</v>
      </c>
      <c r="B50" s="94">
        <f t="shared" ref="B50:M50" si="232">B26-(B9+B24)</f>
        <v>2207.1587930000023</v>
      </c>
      <c r="C50" s="94">
        <f t="shared" si="232"/>
        <v>-1799.8883730415</v>
      </c>
      <c r="D50" s="94">
        <f t="shared" si="232"/>
        <v>-453.54221008800232</v>
      </c>
      <c r="E50" s="94">
        <f t="shared" si="232"/>
        <v>-1899.9449347172122</v>
      </c>
      <c r="F50" s="94">
        <f t="shared" si="232"/>
        <v>2164.8904891844286</v>
      </c>
      <c r="G50" s="94">
        <f t="shared" si="232"/>
        <v>5979.6071086887641</v>
      </c>
      <c r="H50" s="94">
        <f t="shared" si="232"/>
        <v>1774.2532943231308</v>
      </c>
      <c r="I50" s="94">
        <f t="shared" si="232"/>
        <v>2434.4169587243596</v>
      </c>
      <c r="J50" s="94">
        <f t="shared" si="232"/>
        <v>2084.9785903371235</v>
      </c>
      <c r="K50" s="94">
        <f t="shared" si="232"/>
        <v>2407.0712828005162</v>
      </c>
      <c r="L50" s="94">
        <f t="shared" si="232"/>
        <v>3337.8951540300677</v>
      </c>
      <c r="M50" s="94">
        <f t="shared" si="232"/>
        <v>4475.9638607365323</v>
      </c>
      <c r="N50" s="94">
        <f>N26-(N9+N24)</f>
        <v>3186.2186500111425</v>
      </c>
      <c r="O50" s="94">
        <f>O26-(O9+O24)</f>
        <v>11309.720171424568</v>
      </c>
      <c r="P50" s="94">
        <f>P26-(P9+P24)</f>
        <v>5636.824786464229</v>
      </c>
      <c r="Q50" s="94">
        <f t="shared" ref="Q50:V50" si="233">Q26-(Q9+Q24)</f>
        <v>8415.7566243200563</v>
      </c>
      <c r="R50" s="94">
        <f t="shared" si="233"/>
        <v>-5668.3616236099915</v>
      </c>
      <c r="S50" s="94">
        <f t="shared" si="233"/>
        <v>-1459.438124029999</v>
      </c>
      <c r="T50" s="94">
        <f t="shared" si="233"/>
        <v>-1540.1626061999705</v>
      </c>
      <c r="U50" s="94">
        <f t="shared" si="233"/>
        <v>1329.6770790699811</v>
      </c>
      <c r="V50" s="94">
        <f t="shared" si="233"/>
        <v>-2481.7984777000238</v>
      </c>
      <c r="W50" s="94">
        <f t="shared" ref="W50:X50" si="234">W26-(W9+W24)</f>
        <v>8063.9234441799927</v>
      </c>
      <c r="X50" s="94">
        <f t="shared" si="234"/>
        <v>4551.6529327900025</v>
      </c>
      <c r="Y50" s="94">
        <f t="shared" ref="Y50:Z50" si="235">Y26-(Y9+Y24)</f>
        <v>-1429.4506198800009</v>
      </c>
      <c r="Z50" s="94">
        <f t="shared" si="235"/>
        <v>305.26307019006344</v>
      </c>
      <c r="AA50" s="94">
        <f t="shared" ref="AA50:AB50" si="236">AA26-(AA9+AA24)</f>
        <v>7806.4162856899984</v>
      </c>
      <c r="AB50" s="94">
        <f t="shared" si="236"/>
        <v>-4035.3778715300141</v>
      </c>
      <c r="AC50" s="167">
        <f t="shared" ref="AC50" si="237">AC26-(AC9+AC24)</f>
        <v>-1526.7785703500194</v>
      </c>
    </row>
    <row r="51" spans="1:29" ht="12.75" customHeight="1" x14ac:dyDescent="0.3">
      <c r="A51" s="93"/>
      <c r="B51" s="89"/>
      <c r="C51" s="66"/>
      <c r="D51" s="66"/>
      <c r="E51" s="66"/>
      <c r="F51" s="66"/>
      <c r="G51" s="66"/>
      <c r="H51" s="66"/>
      <c r="I51" s="66"/>
      <c r="J51" s="66"/>
      <c r="K51" s="66"/>
      <c r="L51" s="66"/>
      <c r="M51" s="66"/>
      <c r="N51" s="66"/>
      <c r="O51" s="66"/>
      <c r="P51" s="66"/>
      <c r="Q51" s="66"/>
      <c r="R51" s="66"/>
      <c r="S51" s="66"/>
      <c r="T51" s="66"/>
      <c r="U51" s="66"/>
      <c r="V51" s="66"/>
      <c r="W51" s="66"/>
      <c r="X51" s="161"/>
      <c r="Y51" s="161"/>
      <c r="Z51" s="161"/>
      <c r="AA51" s="161"/>
      <c r="AB51" s="161"/>
      <c r="AC51" s="169"/>
    </row>
    <row r="52" spans="1:29" ht="12.75" customHeight="1" x14ac:dyDescent="0.3">
      <c r="A52" s="58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</row>
    <row r="53" spans="1:29" ht="11.1" customHeight="1" x14ac:dyDescent="0.3">
      <c r="A53" s="135" t="s">
        <v>219</v>
      </c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</row>
    <row r="54" spans="1:29" ht="11.1" customHeight="1" x14ac:dyDescent="0.3">
      <c r="A54" s="135" t="s">
        <v>220</v>
      </c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</row>
    <row r="55" spans="1:29" ht="11.1" customHeight="1" x14ac:dyDescent="0.3">
      <c r="A55" s="135" t="s">
        <v>221</v>
      </c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</row>
    <row r="56" spans="1:29" ht="11.1" customHeight="1" x14ac:dyDescent="0.3">
      <c r="A56" s="135" t="s">
        <v>162</v>
      </c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</row>
    <row r="57" spans="1:29" ht="11.1" customHeight="1" x14ac:dyDescent="0.3">
      <c r="A57" s="59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</row>
    <row r="58" spans="1:29" ht="12.75" customHeight="1" x14ac:dyDescent="0.3">
      <c r="A58" s="60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</row>
    <row r="59" spans="1:29" ht="12.75" customHeight="1" x14ac:dyDescent="0.3">
      <c r="A59" s="60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</row>
    <row r="60" spans="1:29" s="4" customFormat="1" ht="17.399999999999999" x14ac:dyDescent="0.3">
      <c r="A60" s="5" t="s">
        <v>153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170"/>
    </row>
    <row r="61" spans="1:29" s="4" customFormat="1" ht="5.0999999999999996" customHeight="1" x14ac:dyDescent="0.3">
      <c r="A61" s="1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171"/>
    </row>
    <row r="62" spans="1:29" s="4" customFormat="1" ht="5.0999999999999996" customHeight="1" x14ac:dyDescent="0.3">
      <c r="A62" s="1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171"/>
    </row>
    <row r="63" spans="1:29" s="4" customFormat="1" ht="5.0999999999999996" customHeight="1" x14ac:dyDescent="0.3">
      <c r="A63" s="6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171"/>
    </row>
    <row r="64" spans="1:29" s="4" customFormat="1" ht="15" customHeight="1" x14ac:dyDescent="0.3">
      <c r="A64" s="54" t="s">
        <v>21</v>
      </c>
      <c r="B64" s="64"/>
      <c r="C64" s="64"/>
      <c r="D64" s="64"/>
      <c r="E64" s="64"/>
      <c r="F64" s="64"/>
      <c r="G64" s="64"/>
      <c r="H64" s="64"/>
      <c r="I64" s="64"/>
      <c r="J64" s="64"/>
      <c r="K64" s="64"/>
      <c r="L64" s="64"/>
      <c r="M64" s="64"/>
      <c r="N64" s="64"/>
      <c r="O64" s="64"/>
      <c r="P64" s="64"/>
      <c r="Q64" s="64"/>
      <c r="R64" s="64"/>
      <c r="S64" s="64"/>
      <c r="T64" s="64"/>
      <c r="U64" s="64"/>
      <c r="V64" s="64"/>
      <c r="W64" s="64"/>
      <c r="X64" s="64"/>
      <c r="Y64" s="64"/>
      <c r="Z64" s="64"/>
      <c r="AA64" s="64"/>
      <c r="AB64" s="64"/>
      <c r="AC64" s="172"/>
    </row>
    <row r="65" spans="1:29" ht="15" customHeight="1" x14ac:dyDescent="0.3">
      <c r="A65" s="52" t="s">
        <v>20</v>
      </c>
      <c r="B65" s="63">
        <v>1995</v>
      </c>
      <c r="C65" s="63">
        <v>1996</v>
      </c>
      <c r="D65" s="57">
        <v>1997</v>
      </c>
      <c r="E65" s="57">
        <v>1998</v>
      </c>
      <c r="F65" s="57">
        <v>1999</v>
      </c>
      <c r="G65" s="57">
        <v>2000</v>
      </c>
      <c r="H65" s="57">
        <v>2001</v>
      </c>
      <c r="I65" s="57">
        <v>2002</v>
      </c>
      <c r="J65" s="57">
        <v>2003</v>
      </c>
      <c r="K65" s="57">
        <v>2004</v>
      </c>
      <c r="L65" s="57">
        <v>2005</v>
      </c>
      <c r="M65" s="57">
        <v>2006</v>
      </c>
      <c r="N65" s="57">
        <v>2007</v>
      </c>
      <c r="O65" s="57">
        <v>2008</v>
      </c>
      <c r="P65" s="57">
        <v>2009</v>
      </c>
      <c r="Q65" s="57">
        <v>2010</v>
      </c>
      <c r="R65" s="57">
        <v>2011</v>
      </c>
      <c r="S65" s="57">
        <v>2012</v>
      </c>
      <c r="T65" s="57">
        <v>2013</v>
      </c>
      <c r="U65" s="57">
        <v>2014</v>
      </c>
      <c r="V65" s="57">
        <v>2015</v>
      </c>
      <c r="W65" s="57">
        <v>2016</v>
      </c>
      <c r="X65" s="57">
        <v>2017</v>
      </c>
      <c r="Y65" s="57">
        <v>2018</v>
      </c>
      <c r="Z65" s="57">
        <v>2019</v>
      </c>
      <c r="AA65" s="57">
        <v>2020</v>
      </c>
      <c r="AB65" s="57">
        <v>2021</v>
      </c>
      <c r="AC65" s="193">
        <v>2022</v>
      </c>
    </row>
    <row r="66" spans="1:29" s="4" customFormat="1" ht="15" customHeight="1" x14ac:dyDescent="0.3">
      <c r="A66" s="53"/>
      <c r="B66" s="67"/>
      <c r="C66" s="55"/>
      <c r="D66" s="55"/>
      <c r="E66" s="55"/>
      <c r="F66" s="55"/>
      <c r="G66" s="55"/>
      <c r="H66" s="55"/>
      <c r="I66" s="55"/>
      <c r="J66" s="55"/>
      <c r="K66" s="55"/>
      <c r="L66" s="55"/>
      <c r="M66" s="55"/>
      <c r="N66" s="55"/>
      <c r="O66" s="55"/>
      <c r="P66" s="55"/>
      <c r="Q66" s="55"/>
      <c r="R66" s="55"/>
      <c r="S66" s="55"/>
      <c r="T66" s="55"/>
      <c r="U66" s="55"/>
      <c r="V66" s="55"/>
      <c r="W66" s="55"/>
      <c r="X66" s="55"/>
      <c r="Y66" s="55"/>
      <c r="Z66" s="55"/>
      <c r="AA66" s="55"/>
      <c r="AB66" s="55"/>
      <c r="AC66" s="194"/>
    </row>
    <row r="67" spans="1:29" s="4" customFormat="1" ht="13.2" customHeight="1" x14ac:dyDescent="0.3">
      <c r="A67" s="70" t="s">
        <v>0</v>
      </c>
      <c r="B67" s="68"/>
      <c r="C67" s="61"/>
      <c r="D67" s="61"/>
      <c r="E67" s="61"/>
      <c r="F67" s="61" t="s">
        <v>0</v>
      </c>
      <c r="G67" s="61"/>
      <c r="H67" s="61"/>
      <c r="I67" s="61"/>
      <c r="J67" s="61"/>
      <c r="K67" s="61"/>
      <c r="L67" s="61"/>
      <c r="M67" s="61"/>
      <c r="N67" s="61"/>
      <c r="O67" s="61" t="s">
        <v>0</v>
      </c>
      <c r="P67" s="61"/>
      <c r="Q67" s="61"/>
      <c r="R67" s="61"/>
      <c r="S67" s="61"/>
      <c r="T67" s="61"/>
      <c r="U67" s="61" t="s">
        <v>0</v>
      </c>
      <c r="V67" s="61"/>
      <c r="W67" s="61"/>
      <c r="X67" s="162"/>
      <c r="Y67" s="162"/>
      <c r="Z67" s="162"/>
      <c r="AA67" s="162"/>
      <c r="AB67" s="162"/>
      <c r="AC67" s="173"/>
    </row>
    <row r="68" spans="1:29" s="4" customFormat="1" ht="13.2" customHeight="1" x14ac:dyDescent="0.3">
      <c r="A68" s="71" t="s">
        <v>102</v>
      </c>
      <c r="B68" s="96">
        <v>-18712.421938015003</v>
      </c>
      <c r="C68" s="97">
        <v>-23843.027897503496</v>
      </c>
      <c r="D68" s="97">
        <v>-32133.362814291904</v>
      </c>
      <c r="E68" s="97">
        <v>-34992.880274942683</v>
      </c>
      <c r="F68" s="97">
        <v>-26783.642462795357</v>
      </c>
      <c r="G68" s="97">
        <v>-26530.848798824252</v>
      </c>
      <c r="H68" s="97">
        <v>-24890.077179819076</v>
      </c>
      <c r="I68" s="97">
        <v>-9407.0432570519515</v>
      </c>
      <c r="J68" s="97">
        <v>2193.1730184213029</v>
      </c>
      <c r="K68" s="97">
        <v>8959.3133642429711</v>
      </c>
      <c r="L68" s="97">
        <v>11679.374942117594</v>
      </c>
      <c r="M68" s="97">
        <v>10773.99992446167</v>
      </c>
      <c r="N68" s="97">
        <v>-2753.6701955186436</v>
      </c>
      <c r="O68" s="97">
        <v>-35601.7276128429</v>
      </c>
      <c r="P68" s="97">
        <v>-29328.433093615491</v>
      </c>
      <c r="Q68" s="97">
        <v>-86717.778084250021</v>
      </c>
      <c r="R68" s="97">
        <v>-83576.20598436502</v>
      </c>
      <c r="S68" s="97">
        <v>-92678.171336369982</v>
      </c>
      <c r="T68" s="97">
        <v>-88384.030093090041</v>
      </c>
      <c r="U68" s="97">
        <v>-110493.24134985497</v>
      </c>
      <c r="V68" s="97">
        <v>-63408.884124214994</v>
      </c>
      <c r="W68" s="97">
        <v>-30529.374570130003</v>
      </c>
      <c r="X68" s="141">
        <v>-25337.40862513</v>
      </c>
      <c r="Y68" s="141">
        <v>-54793.943203344999</v>
      </c>
      <c r="Z68" s="141">
        <v>-68021.678683915015</v>
      </c>
      <c r="AA68" s="141">
        <v>-28207.552292565004</v>
      </c>
      <c r="AB68" s="141">
        <v>-46357.789404899995</v>
      </c>
      <c r="AC68" s="174">
        <v>-56997.407565529982</v>
      </c>
    </row>
    <row r="69" spans="1:29" s="4" customFormat="1" ht="13.2" customHeight="1" x14ac:dyDescent="0.3">
      <c r="A69" s="72" t="s">
        <v>75</v>
      </c>
      <c r="B69" s="98">
        <v>58545.754159595002</v>
      </c>
      <c r="C69" s="99">
        <v>60570.315118982908</v>
      </c>
      <c r="D69" s="99">
        <v>66552.487155178082</v>
      </c>
      <c r="E69" s="99">
        <v>65000.575639157316</v>
      </c>
      <c r="F69" s="99">
        <v>60766.171328054639</v>
      </c>
      <c r="G69" s="99">
        <v>69436.811984375759</v>
      </c>
      <c r="H69" s="99">
        <v>72310.954916355899</v>
      </c>
      <c r="I69" s="99">
        <v>75385.050630026875</v>
      </c>
      <c r="J69" s="99">
        <v>89349.283619771551</v>
      </c>
      <c r="K69" s="99">
        <v>114800.91305873491</v>
      </c>
      <c r="L69" s="99">
        <v>140836.38709842216</v>
      </c>
      <c r="M69" s="99">
        <v>167243.53512613301</v>
      </c>
      <c r="N69" s="99">
        <v>199425.08206171368</v>
      </c>
      <c r="O69" s="99">
        <v>244603.09000764589</v>
      </c>
      <c r="P69" s="99">
        <v>192840.30373330289</v>
      </c>
      <c r="Q69" s="99">
        <v>253720.12224895999</v>
      </c>
      <c r="R69" s="99">
        <v>319630.41993793496</v>
      </c>
      <c r="S69" s="99">
        <v>294101.33731168997</v>
      </c>
      <c r="T69" s="99">
        <v>298001.57734356995</v>
      </c>
      <c r="U69" s="99">
        <v>276191.49553640495</v>
      </c>
      <c r="V69" s="99">
        <v>230572.21944110497</v>
      </c>
      <c r="W69" s="99">
        <v>235601.81491637</v>
      </c>
      <c r="X69" s="142">
        <v>279443.45617725997</v>
      </c>
      <c r="Y69" s="142">
        <v>291576.22018746496</v>
      </c>
      <c r="Z69" s="142">
        <v>289098.52279685496</v>
      </c>
      <c r="AA69" s="142">
        <v>263392.68552499497</v>
      </c>
      <c r="AB69" s="142">
        <v>352384.18915067002</v>
      </c>
      <c r="AC69" s="175">
        <v>423270.18710698001</v>
      </c>
    </row>
    <row r="70" spans="1:29" s="4" customFormat="1" ht="13.2" customHeight="1" x14ac:dyDescent="0.3">
      <c r="A70" s="72" t="s">
        <v>76</v>
      </c>
      <c r="B70" s="98">
        <v>77258.17609760999</v>
      </c>
      <c r="C70" s="99">
        <v>84413.343016486382</v>
      </c>
      <c r="D70" s="99">
        <v>98685.84996947</v>
      </c>
      <c r="E70" s="99">
        <v>99993.455914099992</v>
      </c>
      <c r="F70" s="99">
        <v>87549.813790849992</v>
      </c>
      <c r="G70" s="99">
        <v>95967.660783200001</v>
      </c>
      <c r="H70" s="99">
        <v>97201.032096174953</v>
      </c>
      <c r="I70" s="99">
        <v>84792.093887078823</v>
      </c>
      <c r="J70" s="99">
        <v>87156.110601350258</v>
      </c>
      <c r="K70" s="99">
        <v>105841.59969449195</v>
      </c>
      <c r="L70" s="99">
        <v>129157.01215630452</v>
      </c>
      <c r="M70" s="99">
        <v>156469.53520167136</v>
      </c>
      <c r="N70" s="99">
        <v>202178.75225723229</v>
      </c>
      <c r="O70" s="99">
        <v>280204.81762048887</v>
      </c>
      <c r="P70" s="99">
        <v>222168.73682691841</v>
      </c>
      <c r="Q70" s="99">
        <v>340437.90033320989</v>
      </c>
      <c r="R70" s="99">
        <v>403206.62592229998</v>
      </c>
      <c r="S70" s="99">
        <v>386779.50864806009</v>
      </c>
      <c r="T70" s="99">
        <v>386385.60743666004</v>
      </c>
      <c r="U70" s="99">
        <v>386684.73688625998</v>
      </c>
      <c r="V70" s="99">
        <v>293981.10356532002</v>
      </c>
      <c r="W70" s="99">
        <v>266131.18948649999</v>
      </c>
      <c r="X70" s="142">
        <v>304780.86480238999</v>
      </c>
      <c r="Y70" s="142">
        <v>346370.16339080996</v>
      </c>
      <c r="Z70" s="142">
        <v>357120.20148077002</v>
      </c>
      <c r="AA70" s="142">
        <v>291600.23781755997</v>
      </c>
      <c r="AB70" s="142">
        <v>398741.97855557001</v>
      </c>
      <c r="AC70" s="175">
        <v>480267.59467250993</v>
      </c>
    </row>
    <row r="71" spans="1:29" s="4" customFormat="1" ht="13.2" customHeight="1" x14ac:dyDescent="0.3">
      <c r="A71" s="73" t="s">
        <v>0</v>
      </c>
      <c r="B71" s="100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  <c r="Q71" s="101"/>
      <c r="R71" s="101"/>
      <c r="S71" s="101"/>
      <c r="T71" s="101"/>
      <c r="U71" s="101"/>
      <c r="V71" s="101"/>
      <c r="W71" s="101"/>
      <c r="X71" s="143"/>
      <c r="Y71" s="143"/>
      <c r="Z71" s="143"/>
      <c r="AA71" s="143"/>
      <c r="AB71" s="143"/>
      <c r="AC71" s="176"/>
    </row>
    <row r="72" spans="1:29" s="4" customFormat="1" ht="13.2" customHeight="1" x14ac:dyDescent="0.3">
      <c r="A72" s="73" t="s">
        <v>101</v>
      </c>
      <c r="B72" s="102">
        <v>-11587.700287789999</v>
      </c>
      <c r="C72" s="103">
        <v>-14915.172773878498</v>
      </c>
      <c r="D72" s="103">
        <v>-19380.594698576286</v>
      </c>
      <c r="E72" s="103">
        <v>-18610.746032742689</v>
      </c>
      <c r="F72" s="103">
        <v>-9991.9352313103554</v>
      </c>
      <c r="G72" s="103">
        <v>-10570.60861006425</v>
      </c>
      <c r="H72" s="103">
        <v>-7220.4335153062002</v>
      </c>
      <c r="I72" s="103">
        <v>5921.177448692526</v>
      </c>
      <c r="J72" s="103">
        <v>17461.618605615964</v>
      </c>
      <c r="K72" s="103">
        <v>25829.510957065442</v>
      </c>
      <c r="L72" s="103">
        <v>33674.229216411521</v>
      </c>
      <c r="M72" s="103">
        <v>33452.513822935965</v>
      </c>
      <c r="N72" s="103">
        <v>22217.254175701652</v>
      </c>
      <c r="O72" s="103">
        <v>1980.0845118678892</v>
      </c>
      <c r="P72" s="103">
        <v>2316.6491662878871</v>
      </c>
      <c r="Q72" s="103">
        <v>-19368.906955829996</v>
      </c>
      <c r="R72" s="103">
        <v>-16829.708574575016</v>
      </c>
      <c r="S72" s="103">
        <v>-31639.635804949994</v>
      </c>
      <c r="T72" s="103">
        <v>-54583.362068380018</v>
      </c>
      <c r="U72" s="103">
        <v>-63791.507501574968</v>
      </c>
      <c r="V72" s="103">
        <v>-28224.926938444998</v>
      </c>
      <c r="W72" s="103">
        <v>7887.71925749</v>
      </c>
      <c r="X72" s="144">
        <v>15696.755667150006</v>
      </c>
      <c r="Y72" s="144">
        <v>4045.1017450550057</v>
      </c>
      <c r="Z72" s="144">
        <v>-11934.211373245014</v>
      </c>
      <c r="AA72" s="144">
        <v>7712.5105889549941</v>
      </c>
      <c r="AB72" s="144">
        <v>9406.3759426200031</v>
      </c>
      <c r="AC72" s="177">
        <v>4135.2156661200188</v>
      </c>
    </row>
    <row r="73" spans="1:29" s="4" customFormat="1" ht="13.2" customHeight="1" x14ac:dyDescent="0.3">
      <c r="A73" s="72" t="s">
        <v>63</v>
      </c>
      <c r="B73" s="98">
        <v>51004.636809820004</v>
      </c>
      <c r="C73" s="99">
        <v>52338.946242607897</v>
      </c>
      <c r="D73" s="99">
        <v>58957.558270893715</v>
      </c>
      <c r="E73" s="99">
        <v>58238.025881357316</v>
      </c>
      <c r="F73" s="99">
        <v>54495.001559539654</v>
      </c>
      <c r="G73" s="99">
        <v>63583.90117313576</v>
      </c>
      <c r="H73" s="99">
        <v>66661.635383975881</v>
      </c>
      <c r="I73" s="99">
        <v>68990.429608536884</v>
      </c>
      <c r="J73" s="99">
        <v>82461.50444716154</v>
      </c>
      <c r="K73" s="99">
        <v>107646.38258686254</v>
      </c>
      <c r="L73" s="99">
        <v>133176.5023321191</v>
      </c>
      <c r="M73" s="99">
        <v>155439.3310835216</v>
      </c>
      <c r="N73" s="99">
        <v>182364.24689216114</v>
      </c>
      <c r="O73" s="99">
        <v>226199.47396540584</v>
      </c>
      <c r="P73" s="99">
        <v>178720.56994155786</v>
      </c>
      <c r="Q73" s="99">
        <v>231257.93446883</v>
      </c>
      <c r="R73" s="99">
        <v>291839.29524315498</v>
      </c>
      <c r="S73" s="99">
        <v>280178.11168392998</v>
      </c>
      <c r="T73" s="99">
        <v>279141.69225475</v>
      </c>
      <c r="U73" s="99">
        <v>263469.23417766503</v>
      </c>
      <c r="V73" s="99">
        <v>223588.70128528497</v>
      </c>
      <c r="W73" s="99">
        <v>217320.60538343</v>
      </c>
      <c r="X73" s="142">
        <v>251257.92080718002</v>
      </c>
      <c r="Y73" s="142">
        <v>273563.98204506503</v>
      </c>
      <c r="Z73" s="142">
        <v>258832.69763132496</v>
      </c>
      <c r="AA73" s="142">
        <v>238220.94564704504</v>
      </c>
      <c r="AB73" s="142">
        <v>315493.61964570009</v>
      </c>
      <c r="AC73" s="175">
        <v>379783.10009047005</v>
      </c>
    </row>
    <row r="74" spans="1:29" s="4" customFormat="1" ht="13.2" customHeight="1" x14ac:dyDescent="0.3">
      <c r="A74" s="72" t="s">
        <v>64</v>
      </c>
      <c r="B74" s="98">
        <v>62592.337097610005</v>
      </c>
      <c r="C74" s="99">
        <v>67254.119016486395</v>
      </c>
      <c r="D74" s="99">
        <v>78338.152969469986</v>
      </c>
      <c r="E74" s="99">
        <v>76848.771914099998</v>
      </c>
      <c r="F74" s="99">
        <v>64486.936790849999</v>
      </c>
      <c r="G74" s="99">
        <v>74154.509783200003</v>
      </c>
      <c r="H74" s="99">
        <v>73882.068899282065</v>
      </c>
      <c r="I74" s="99">
        <v>63069.252159844356</v>
      </c>
      <c r="J74" s="99">
        <v>64999.885841545591</v>
      </c>
      <c r="K74" s="99">
        <v>81816.871629797097</v>
      </c>
      <c r="L74" s="99">
        <v>99502.273115707561</v>
      </c>
      <c r="M74" s="99">
        <v>121986.81726058559</v>
      </c>
      <c r="N74" s="99">
        <v>160146.99271645947</v>
      </c>
      <c r="O74" s="99">
        <v>224219.38945353794</v>
      </c>
      <c r="P74" s="99">
        <v>176403.92077527</v>
      </c>
      <c r="Q74" s="99">
        <v>250626.84142466</v>
      </c>
      <c r="R74" s="99">
        <v>308669.00381773</v>
      </c>
      <c r="S74" s="99">
        <v>311817.74748887995</v>
      </c>
      <c r="T74" s="99">
        <v>333725.05432313</v>
      </c>
      <c r="U74" s="99">
        <v>327260.74167924002</v>
      </c>
      <c r="V74" s="99">
        <v>251813.62822373002</v>
      </c>
      <c r="W74" s="99">
        <v>209432.88612593999</v>
      </c>
      <c r="X74" s="142">
        <v>235561.16514002997</v>
      </c>
      <c r="Y74" s="142">
        <v>269518.88030001003</v>
      </c>
      <c r="Z74" s="142">
        <v>270766.90900456998</v>
      </c>
      <c r="AA74" s="142">
        <v>230508.43505808999</v>
      </c>
      <c r="AB74" s="142">
        <v>306087.24370307999</v>
      </c>
      <c r="AC74" s="175">
        <v>375647.88442434999</v>
      </c>
    </row>
    <row r="75" spans="1:29" s="4" customFormat="1" ht="13.2" customHeight="1" x14ac:dyDescent="0.3">
      <c r="A75" s="73" t="s">
        <v>0</v>
      </c>
      <c r="B75" s="100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  <c r="Q75" s="101"/>
      <c r="R75" s="101"/>
      <c r="S75" s="101"/>
      <c r="T75" s="101"/>
      <c r="U75" s="101"/>
      <c r="V75" s="101"/>
      <c r="W75" s="101"/>
      <c r="X75" s="143"/>
      <c r="Y75" s="143"/>
      <c r="Z75" s="143"/>
      <c r="AA75" s="143"/>
      <c r="AB75" s="143"/>
      <c r="AC75" s="176"/>
    </row>
    <row r="76" spans="1:29" s="4" customFormat="1" ht="13.2" customHeight="1" x14ac:dyDescent="0.3">
      <c r="A76" s="73" t="s">
        <v>164</v>
      </c>
      <c r="B76" s="102">
        <v>-4570.959284999999</v>
      </c>
      <c r="C76" s="103">
        <v>-6636.1534129999982</v>
      </c>
      <c r="D76" s="103">
        <v>-7750.6335270000009</v>
      </c>
      <c r="E76" s="103">
        <v>-7627.5693590000001</v>
      </c>
      <c r="F76" s="103">
        <v>-2062.2610459999987</v>
      </c>
      <c r="G76" s="103">
        <v>-1788.777521999999</v>
      </c>
      <c r="H76" s="103">
        <v>1536.6510370000015</v>
      </c>
      <c r="I76" s="103">
        <v>12003.796575999997</v>
      </c>
      <c r="J76" s="103">
        <v>23576.298302000003</v>
      </c>
      <c r="K76" s="103">
        <v>32283.966741999993</v>
      </c>
      <c r="L76" s="103">
        <v>43721.595990000002</v>
      </c>
      <c r="M76" s="103">
        <v>45177.703888999997</v>
      </c>
      <c r="N76" s="103">
        <v>38498.297634999995</v>
      </c>
      <c r="O76" s="103">
        <v>23506.952459000011</v>
      </c>
      <c r="P76" s="103">
        <v>24790.315360000008</v>
      </c>
      <c r="Q76" s="103">
        <v>18357.937386049998</v>
      </c>
      <c r="R76" s="103">
        <v>27525.074203134984</v>
      </c>
      <c r="S76" s="103">
        <v>16908.38949508001</v>
      </c>
      <c r="T76" s="103">
        <v>368.97722708997935</v>
      </c>
      <c r="U76" s="103">
        <v>-6738.9437759249722</v>
      </c>
      <c r="V76" s="103">
        <v>17444.951648525006</v>
      </c>
      <c r="W76" s="103">
        <v>44543.606248159995</v>
      </c>
      <c r="X76" s="144">
        <v>57325.034678130003</v>
      </c>
      <c r="Y76" s="144">
        <v>43372.752328795003</v>
      </c>
      <c r="Z76" s="144">
        <v>26546.729332334984</v>
      </c>
      <c r="AA76" s="144">
        <v>32369.598361334993</v>
      </c>
      <c r="AB76" s="144">
        <v>36363.371834229998</v>
      </c>
      <c r="AC76" s="177">
        <v>44153.266368120021</v>
      </c>
    </row>
    <row r="77" spans="1:29" s="4" customFormat="1" ht="13.2" customHeight="1" x14ac:dyDescent="0.3">
      <c r="A77" s="72" t="s">
        <v>165</v>
      </c>
      <c r="B77" s="98">
        <v>46416.148414000003</v>
      </c>
      <c r="C77" s="99">
        <v>47711.114157999997</v>
      </c>
      <c r="D77" s="99">
        <v>52787.328532</v>
      </c>
      <c r="E77" s="99">
        <v>51045.291549000009</v>
      </c>
      <c r="F77" s="99">
        <v>48197.279309999998</v>
      </c>
      <c r="G77" s="99">
        <v>55187.572648000001</v>
      </c>
      <c r="H77" s="99">
        <v>58105.671219000011</v>
      </c>
      <c r="I77" s="99">
        <v>60278.560128999998</v>
      </c>
      <c r="J77" s="99">
        <v>72883.461454000004</v>
      </c>
      <c r="K77" s="99">
        <v>96097.603409999996</v>
      </c>
      <c r="L77" s="99">
        <v>118413.811544</v>
      </c>
      <c r="M77" s="99">
        <v>137708.80075899998</v>
      </c>
      <c r="N77" s="99">
        <v>160540.246755</v>
      </c>
      <c r="O77" s="99">
        <v>198214.04008500002</v>
      </c>
      <c r="P77" s="99">
        <v>153525.26168300002</v>
      </c>
      <c r="Q77" s="99">
        <v>201197.08578117995</v>
      </c>
      <c r="R77" s="99">
        <v>255402.57491362497</v>
      </c>
      <c r="S77" s="99">
        <v>241982.43345516003</v>
      </c>
      <c r="T77" s="99">
        <v>241511.05647530998</v>
      </c>
      <c r="U77" s="99">
        <v>223971.30431949504</v>
      </c>
      <c r="V77" s="99">
        <v>189913.95704405499</v>
      </c>
      <c r="W77" s="99">
        <v>184266.80470639997</v>
      </c>
      <c r="X77" s="142">
        <v>218000.49358413002</v>
      </c>
      <c r="Y77" s="142">
        <v>239519.56868719502</v>
      </c>
      <c r="Z77" s="142">
        <v>225799.57837953506</v>
      </c>
      <c r="AA77" s="142">
        <v>210707.01347452501</v>
      </c>
      <c r="AB77" s="142">
        <v>284011.79674650996</v>
      </c>
      <c r="AC77" s="175">
        <v>340327.9639934501</v>
      </c>
    </row>
    <row r="78" spans="1:29" s="4" customFormat="1" ht="13.2" customHeight="1" x14ac:dyDescent="0.3">
      <c r="A78" s="72" t="s">
        <v>166</v>
      </c>
      <c r="B78" s="98">
        <v>50987.107699000007</v>
      </c>
      <c r="C78" s="99">
        <v>54347.267571000004</v>
      </c>
      <c r="D78" s="99">
        <v>60537.962058999998</v>
      </c>
      <c r="E78" s="99">
        <v>58672.86090800001</v>
      </c>
      <c r="F78" s="99">
        <v>50259.540356000005</v>
      </c>
      <c r="G78" s="99">
        <v>56976.350169999998</v>
      </c>
      <c r="H78" s="99">
        <v>56569.020182</v>
      </c>
      <c r="I78" s="99">
        <v>48274.763553000004</v>
      </c>
      <c r="J78" s="99">
        <v>49307.163152000008</v>
      </c>
      <c r="K78" s="99">
        <v>63813.636668000006</v>
      </c>
      <c r="L78" s="99">
        <v>74692.215554000009</v>
      </c>
      <c r="M78" s="99">
        <v>92531.096869999994</v>
      </c>
      <c r="N78" s="99">
        <v>122041.94912</v>
      </c>
      <c r="O78" s="99">
        <v>174707.08762599999</v>
      </c>
      <c r="P78" s="99">
        <v>128734.946323</v>
      </c>
      <c r="Q78" s="99">
        <v>182839.14839513</v>
      </c>
      <c r="R78" s="99">
        <v>227877.50071048999</v>
      </c>
      <c r="S78" s="99">
        <v>225074.04396007999</v>
      </c>
      <c r="T78" s="99">
        <v>241142.07924821996</v>
      </c>
      <c r="U78" s="99">
        <v>230710.24809542001</v>
      </c>
      <c r="V78" s="99">
        <v>172469.00539553002</v>
      </c>
      <c r="W78" s="99">
        <v>139723.19845823999</v>
      </c>
      <c r="X78" s="142">
        <v>160675.45890600001</v>
      </c>
      <c r="Y78" s="142">
        <v>196146.81635839998</v>
      </c>
      <c r="Z78" s="142">
        <v>199252.84904719997</v>
      </c>
      <c r="AA78" s="142">
        <v>178337.41511318999</v>
      </c>
      <c r="AB78" s="142">
        <v>247648.42491228002</v>
      </c>
      <c r="AC78" s="175">
        <v>296174.69762532995</v>
      </c>
    </row>
    <row r="79" spans="1:29" s="4" customFormat="1" ht="13.2" customHeight="1" x14ac:dyDescent="0.3">
      <c r="A79" s="37" t="s">
        <v>187</v>
      </c>
      <c r="B79" s="98">
        <v>-4480.8252849999981</v>
      </c>
      <c r="C79" s="99">
        <v>-6600.5394129999959</v>
      </c>
      <c r="D79" s="99">
        <v>-7590.4665270000005</v>
      </c>
      <c r="E79" s="99">
        <v>-7596.2573589999984</v>
      </c>
      <c r="F79" s="99">
        <v>-2661.2510459999985</v>
      </c>
      <c r="G79" s="99">
        <v>-2168.9327899999976</v>
      </c>
      <c r="H79" s="99">
        <v>1223.6084380000007</v>
      </c>
      <c r="I79" s="99">
        <v>11666.683438999997</v>
      </c>
      <c r="J79" s="99">
        <v>23340.838924000003</v>
      </c>
      <c r="K79" s="99">
        <v>32105.892259999993</v>
      </c>
      <c r="L79" s="99">
        <v>43541.867970000007</v>
      </c>
      <c r="M79" s="99">
        <v>44518.667739999997</v>
      </c>
      <c r="N79" s="99">
        <v>37689.473424999996</v>
      </c>
      <c r="O79" s="99">
        <v>22040.094668000009</v>
      </c>
      <c r="P79" s="99">
        <v>22776.107060000006</v>
      </c>
      <c r="Q79" s="99">
        <v>16461.63609679</v>
      </c>
      <c r="R79" s="99">
        <v>25123.049501164998</v>
      </c>
      <c r="S79" s="99">
        <v>14156.478823410001</v>
      </c>
      <c r="T79" s="99">
        <v>-2390.035741250003</v>
      </c>
      <c r="U79" s="99">
        <v>-9148.2281537849976</v>
      </c>
      <c r="V79" s="99">
        <v>15021.587417684994</v>
      </c>
      <c r="W79" s="99">
        <v>41542.983491360006</v>
      </c>
      <c r="X79" s="142">
        <v>54426.036020930005</v>
      </c>
      <c r="Y79" s="142">
        <v>40478.704205224996</v>
      </c>
      <c r="Z79" s="142">
        <v>22860.109972234997</v>
      </c>
      <c r="AA79" s="142">
        <v>27445.811901595</v>
      </c>
      <c r="AB79" s="142">
        <v>31012.988393939999</v>
      </c>
      <c r="AC79" s="175">
        <v>39163.011536570004</v>
      </c>
    </row>
    <row r="80" spans="1:29" s="4" customFormat="1" ht="13.2" customHeight="1" x14ac:dyDescent="0.3">
      <c r="A80" s="38" t="s">
        <v>188</v>
      </c>
      <c r="B80" s="98">
        <v>46506.282414000001</v>
      </c>
      <c r="C80" s="99">
        <v>47746.728158000005</v>
      </c>
      <c r="D80" s="99">
        <v>52947.495532000001</v>
      </c>
      <c r="E80" s="99">
        <v>51076.603548999999</v>
      </c>
      <c r="F80" s="99">
        <v>47598.185310000008</v>
      </c>
      <c r="G80" s="99">
        <v>54617.799380000004</v>
      </c>
      <c r="H80" s="99">
        <v>57792.553001</v>
      </c>
      <c r="I80" s="99">
        <v>59941.338053999993</v>
      </c>
      <c r="J80" s="99">
        <v>72647.907703000004</v>
      </c>
      <c r="K80" s="99">
        <v>95919.371171999985</v>
      </c>
      <c r="L80" s="99">
        <v>118233.99099099998</v>
      </c>
      <c r="M80" s="99">
        <v>137049.56330000001</v>
      </c>
      <c r="N80" s="99">
        <v>159731.06181499999</v>
      </c>
      <c r="O80" s="99">
        <v>196746.34594000003</v>
      </c>
      <c r="P80" s="99">
        <v>151510.07328300003</v>
      </c>
      <c r="Q80" s="99">
        <v>199298.53269391996</v>
      </c>
      <c r="R80" s="99">
        <v>252996.849700655</v>
      </c>
      <c r="S80" s="99">
        <v>239226.62118949002</v>
      </c>
      <c r="T80" s="99">
        <v>238747.88508797</v>
      </c>
      <c r="U80" s="99">
        <v>221557.81431463503</v>
      </c>
      <c r="V80" s="99">
        <v>187487.51699021502</v>
      </c>
      <c r="W80" s="99">
        <v>181262.69117159999</v>
      </c>
      <c r="X80" s="142">
        <v>215097.51361293002</v>
      </c>
      <c r="Y80" s="142">
        <v>236620.203961625</v>
      </c>
      <c r="Z80" s="142">
        <v>222102.387431435</v>
      </c>
      <c r="AA80" s="142">
        <v>205779.09935878497</v>
      </c>
      <c r="AB80" s="142">
        <v>278656.61890222004</v>
      </c>
      <c r="AC80" s="175">
        <v>335333.65048990003</v>
      </c>
    </row>
    <row r="81" spans="1:29" s="4" customFormat="1" ht="13.2" customHeight="1" x14ac:dyDescent="0.3">
      <c r="A81" s="38" t="s">
        <v>189</v>
      </c>
      <c r="B81" s="98">
        <v>50987.107699000007</v>
      </c>
      <c r="C81" s="99">
        <v>54347.267571000004</v>
      </c>
      <c r="D81" s="99">
        <v>60537.962058999998</v>
      </c>
      <c r="E81" s="99">
        <v>58672.86090800001</v>
      </c>
      <c r="F81" s="99">
        <v>50259.436355999998</v>
      </c>
      <c r="G81" s="99">
        <v>56786.732170000003</v>
      </c>
      <c r="H81" s="99">
        <v>56568.94456299999</v>
      </c>
      <c r="I81" s="99">
        <v>48274.654614999999</v>
      </c>
      <c r="J81" s="99">
        <v>49307.068778999994</v>
      </c>
      <c r="K81" s="99">
        <v>63813.478911999991</v>
      </c>
      <c r="L81" s="99">
        <v>74692.123020999992</v>
      </c>
      <c r="M81" s="99">
        <v>92530.89555999999</v>
      </c>
      <c r="N81" s="99">
        <v>122041.58839</v>
      </c>
      <c r="O81" s="99">
        <v>174706.25127199999</v>
      </c>
      <c r="P81" s="99">
        <v>128733.966223</v>
      </c>
      <c r="Q81" s="99">
        <v>182836.89659712996</v>
      </c>
      <c r="R81" s="99">
        <v>227873.80019948998</v>
      </c>
      <c r="S81" s="99">
        <v>225070.14236607999</v>
      </c>
      <c r="T81" s="99">
        <v>241137.92082922003</v>
      </c>
      <c r="U81" s="99">
        <v>230706.04246842</v>
      </c>
      <c r="V81" s="99">
        <v>172465.92957253</v>
      </c>
      <c r="W81" s="99">
        <v>139719.70768024001</v>
      </c>
      <c r="X81" s="142">
        <v>160671.47759199998</v>
      </c>
      <c r="Y81" s="142">
        <v>196141.49975639998</v>
      </c>
      <c r="Z81" s="142">
        <v>199242.27745919998</v>
      </c>
      <c r="AA81" s="142">
        <v>178333.28745719005</v>
      </c>
      <c r="AB81" s="142">
        <v>247643.63050828001</v>
      </c>
      <c r="AC81" s="175">
        <v>296170.63895333</v>
      </c>
    </row>
    <row r="82" spans="1:29" s="4" customFormat="1" ht="13.2" customHeight="1" x14ac:dyDescent="0.3">
      <c r="A82" s="37" t="s">
        <v>196</v>
      </c>
      <c r="B82" s="98">
        <v>-90.134000000000015</v>
      </c>
      <c r="C82" s="99">
        <v>-35.613999999999997</v>
      </c>
      <c r="D82" s="99">
        <v>-160.167</v>
      </c>
      <c r="E82" s="99">
        <v>-31.312000000000012</v>
      </c>
      <c r="F82" s="99">
        <v>251.36999999999998</v>
      </c>
      <c r="G82" s="99">
        <v>194.41299999999998</v>
      </c>
      <c r="H82" s="99">
        <v>-22.552</v>
      </c>
      <c r="I82" s="99">
        <v>-11.931000000000001</v>
      </c>
      <c r="J82" s="99">
        <v>-91.566000000000003</v>
      </c>
      <c r="K82" s="99">
        <v>-234.58099999999999</v>
      </c>
      <c r="L82" s="99">
        <v>-279.04500000000002</v>
      </c>
      <c r="M82" s="99">
        <v>0.70399999999998641</v>
      </c>
      <c r="N82" s="99">
        <v>18.364000000000004</v>
      </c>
      <c r="O82" s="99">
        <v>435.18200000000002</v>
      </c>
      <c r="P82" s="99">
        <v>614.68129999999996</v>
      </c>
      <c r="Q82" s="99">
        <v>96.601662259999998</v>
      </c>
      <c r="R82" s="99">
        <v>81.429606970000009</v>
      </c>
      <c r="S82" s="99">
        <v>91.831508670000019</v>
      </c>
      <c r="T82" s="99">
        <v>95.630177340000017</v>
      </c>
      <c r="U82" s="99">
        <v>90.881797859999992</v>
      </c>
      <c r="V82" s="99">
        <v>102.08833884000001</v>
      </c>
      <c r="W82" s="99">
        <v>111.08357080000002</v>
      </c>
      <c r="X82" s="142">
        <v>102.56424419999999</v>
      </c>
      <c r="Y82" s="142">
        <v>86.633306570000002</v>
      </c>
      <c r="Z82" s="142">
        <v>38.725925099999998</v>
      </c>
      <c r="AA82" s="142">
        <v>24.441406740000001</v>
      </c>
      <c r="AB82" s="142">
        <v>60.920616290000005</v>
      </c>
      <c r="AC82" s="175">
        <v>86.700942549999994</v>
      </c>
    </row>
    <row r="83" spans="1:29" s="4" customFormat="1" ht="13.2" customHeight="1" x14ac:dyDescent="0.3">
      <c r="A83" s="38" t="s">
        <v>197</v>
      </c>
      <c r="B83" s="98">
        <v>321.27199999999999</v>
      </c>
      <c r="C83" s="99">
        <v>360.73299999999995</v>
      </c>
      <c r="D83" s="99">
        <v>324.45400000000006</v>
      </c>
      <c r="E83" s="99">
        <v>407.82599999999991</v>
      </c>
      <c r="F83" s="99">
        <v>626.26700000000005</v>
      </c>
      <c r="G83" s="99">
        <v>589.34299999999996</v>
      </c>
      <c r="H83" s="99">
        <v>413.47199999999998</v>
      </c>
      <c r="I83" s="99">
        <v>421.22399999999999</v>
      </c>
      <c r="J83" s="99">
        <v>388.86600000000004</v>
      </c>
      <c r="K83" s="99">
        <v>378.50799999999998</v>
      </c>
      <c r="L83" s="99">
        <v>605.88400000000001</v>
      </c>
      <c r="M83" s="99">
        <v>967.38000000000011</v>
      </c>
      <c r="N83" s="99">
        <v>955.87000000000012</v>
      </c>
      <c r="O83" s="99">
        <v>1360.9390000000001</v>
      </c>
      <c r="P83" s="99">
        <v>1442.9389999999999</v>
      </c>
      <c r="Q83" s="99">
        <v>465.44769281000009</v>
      </c>
      <c r="R83" s="99">
        <v>639.28370909</v>
      </c>
      <c r="S83" s="99">
        <v>565.08609644000001</v>
      </c>
      <c r="T83" s="99">
        <v>412.08000596999995</v>
      </c>
      <c r="U83" s="99">
        <v>354.65580456999999</v>
      </c>
      <c r="V83" s="99">
        <v>304.46759802000003</v>
      </c>
      <c r="W83" s="99">
        <v>331.38678734000007</v>
      </c>
      <c r="X83" s="142">
        <v>314.40344854</v>
      </c>
      <c r="Y83" s="142">
        <v>265.00128759</v>
      </c>
      <c r="Z83" s="142">
        <v>200.14977074999999</v>
      </c>
      <c r="AA83" s="142">
        <v>225.77030225000001</v>
      </c>
      <c r="AB83" s="142">
        <v>209.62491418000005</v>
      </c>
      <c r="AC83" s="175">
        <v>255.84071142000002</v>
      </c>
    </row>
    <row r="84" spans="1:29" s="4" customFormat="1" ht="13.2" customHeight="1" x14ac:dyDescent="0.3">
      <c r="A84" s="38" t="s">
        <v>198</v>
      </c>
      <c r="B84" s="98">
        <v>-411.40600000000001</v>
      </c>
      <c r="C84" s="99">
        <v>-396.34700000000004</v>
      </c>
      <c r="D84" s="99">
        <v>-484.62100000000009</v>
      </c>
      <c r="E84" s="99">
        <v>-439.13800000000003</v>
      </c>
      <c r="F84" s="99">
        <v>-374.89699999999999</v>
      </c>
      <c r="G84" s="99">
        <v>-394.93</v>
      </c>
      <c r="H84" s="99">
        <v>-436.02400000000006</v>
      </c>
      <c r="I84" s="99">
        <v>-433.15499999999997</v>
      </c>
      <c r="J84" s="99">
        <v>-480.43200000000002</v>
      </c>
      <c r="K84" s="99">
        <v>-613.08899999999994</v>
      </c>
      <c r="L84" s="99">
        <v>-884.92900000000009</v>
      </c>
      <c r="M84" s="99">
        <v>-966.67600000000004</v>
      </c>
      <c r="N84" s="99">
        <v>-937.50600000000009</v>
      </c>
      <c r="O84" s="99">
        <v>-925.75699999999995</v>
      </c>
      <c r="P84" s="99">
        <v>-828.25770000000011</v>
      </c>
      <c r="Q84" s="99">
        <v>-368.84603055000002</v>
      </c>
      <c r="R84" s="99">
        <v>-557.85410211999999</v>
      </c>
      <c r="S84" s="99">
        <v>-473.25458776999994</v>
      </c>
      <c r="T84" s="99">
        <v>-316.44982862999996</v>
      </c>
      <c r="U84" s="99">
        <v>-263.77400670999998</v>
      </c>
      <c r="V84" s="99">
        <v>-202.37925918000002</v>
      </c>
      <c r="W84" s="99">
        <v>-220.30321653999999</v>
      </c>
      <c r="X84" s="142">
        <v>-211.83920434000001</v>
      </c>
      <c r="Y84" s="142">
        <v>-178.36798101999997</v>
      </c>
      <c r="Z84" s="142">
        <v>-161.42384564999998</v>
      </c>
      <c r="AA84" s="142">
        <v>-201.32889551</v>
      </c>
      <c r="AB84" s="142">
        <v>-148.70429788999999</v>
      </c>
      <c r="AC84" s="175">
        <v>-169.13976886999998</v>
      </c>
    </row>
    <row r="85" spans="1:29" s="4" customFormat="1" ht="13.2" customHeight="1" x14ac:dyDescent="0.3">
      <c r="A85" s="37" t="s">
        <v>190</v>
      </c>
      <c r="B85" s="98">
        <v>0</v>
      </c>
      <c r="C85" s="99">
        <v>0</v>
      </c>
      <c r="D85" s="99">
        <v>0</v>
      </c>
      <c r="E85" s="99">
        <v>0</v>
      </c>
      <c r="F85" s="99">
        <v>347.62</v>
      </c>
      <c r="G85" s="99">
        <v>185.742268</v>
      </c>
      <c r="H85" s="99">
        <v>335.59459900000002</v>
      </c>
      <c r="I85" s="99">
        <v>349.04413700000003</v>
      </c>
      <c r="J85" s="99">
        <v>327.02537800000005</v>
      </c>
      <c r="K85" s="99">
        <v>412.65548200000001</v>
      </c>
      <c r="L85" s="99">
        <v>458.77302000000003</v>
      </c>
      <c r="M85" s="99">
        <v>658.33214899999996</v>
      </c>
      <c r="N85" s="99">
        <v>790.46021000000007</v>
      </c>
      <c r="O85" s="99">
        <v>1031.6757909999999</v>
      </c>
      <c r="P85" s="99">
        <v>1399.527</v>
      </c>
      <c r="Q85" s="99">
        <v>1799.6996269999995</v>
      </c>
      <c r="R85" s="99">
        <v>2320.5950950000001</v>
      </c>
      <c r="S85" s="99">
        <v>2660.0791630000003</v>
      </c>
      <c r="T85" s="99">
        <v>2663.382791</v>
      </c>
      <c r="U85" s="99">
        <v>2318.4025799999999</v>
      </c>
      <c r="V85" s="99">
        <v>2321.2758920000001</v>
      </c>
      <c r="W85" s="99">
        <v>2889.539186</v>
      </c>
      <c r="X85" s="142">
        <v>2796.4344129999999</v>
      </c>
      <c r="Y85" s="142">
        <v>2807.4148170000003</v>
      </c>
      <c r="Z85" s="142">
        <v>3647.8934350000004</v>
      </c>
      <c r="AA85" s="142">
        <v>4899.3450529999991</v>
      </c>
      <c r="AB85" s="142">
        <v>5289.4628240000002</v>
      </c>
      <c r="AC85" s="175">
        <v>4903.5538890000007</v>
      </c>
    </row>
    <row r="86" spans="1:29" s="4" customFormat="1" ht="13.2" customHeight="1" x14ac:dyDescent="0.3">
      <c r="A86" s="38" t="s">
        <v>191</v>
      </c>
      <c r="B86" s="98">
        <v>0</v>
      </c>
      <c r="C86" s="99">
        <v>0</v>
      </c>
      <c r="D86" s="99">
        <v>0</v>
      </c>
      <c r="E86" s="99">
        <v>0</v>
      </c>
      <c r="F86" s="99">
        <v>347.72399999999999</v>
      </c>
      <c r="G86" s="99">
        <v>375.36026800000002</v>
      </c>
      <c r="H86" s="99">
        <v>335.67021800000003</v>
      </c>
      <c r="I86" s="99">
        <v>349.153075</v>
      </c>
      <c r="J86" s="99">
        <v>327.11975099999995</v>
      </c>
      <c r="K86" s="99">
        <v>412.81323800000001</v>
      </c>
      <c r="L86" s="99">
        <v>458.86555300000003</v>
      </c>
      <c r="M86" s="99">
        <v>658.53345899999999</v>
      </c>
      <c r="N86" s="99">
        <v>790.82094000000006</v>
      </c>
      <c r="O86" s="99">
        <v>1032.5121450000001</v>
      </c>
      <c r="P86" s="99">
        <v>1400.5070999999998</v>
      </c>
      <c r="Q86" s="99">
        <v>1801.9514249999997</v>
      </c>
      <c r="R86" s="99">
        <v>2324.2956060000001</v>
      </c>
      <c r="S86" s="99">
        <v>2663.9807570000003</v>
      </c>
      <c r="T86" s="99">
        <v>2667.5412100000003</v>
      </c>
      <c r="U86" s="99">
        <v>2322.6082070000002</v>
      </c>
      <c r="V86" s="99">
        <v>2324.3517150000002</v>
      </c>
      <c r="W86" s="99">
        <v>2893.0299639999998</v>
      </c>
      <c r="X86" s="142">
        <v>2800.4157269999996</v>
      </c>
      <c r="Y86" s="142">
        <v>2812.7314189999997</v>
      </c>
      <c r="Z86" s="142">
        <v>3658.4650230000007</v>
      </c>
      <c r="AA86" s="142">
        <v>4903.4727090000006</v>
      </c>
      <c r="AB86" s="142">
        <v>5294.2572279999995</v>
      </c>
      <c r="AC86" s="175">
        <v>4907.6125609999999</v>
      </c>
    </row>
    <row r="87" spans="1:29" s="4" customFormat="1" ht="13.2" customHeight="1" x14ac:dyDescent="0.3">
      <c r="A87" s="38" t="s">
        <v>192</v>
      </c>
      <c r="B87" s="98">
        <v>0</v>
      </c>
      <c r="C87" s="99">
        <v>0</v>
      </c>
      <c r="D87" s="99">
        <v>0</v>
      </c>
      <c r="E87" s="99">
        <v>0</v>
      </c>
      <c r="F87" s="99">
        <v>0.10400000000000001</v>
      </c>
      <c r="G87" s="99">
        <v>189.61799999999999</v>
      </c>
      <c r="H87" s="99">
        <v>7.5618999999999992E-2</v>
      </c>
      <c r="I87" s="99">
        <v>0.10893799999999999</v>
      </c>
      <c r="J87" s="99">
        <v>9.4372999999999985E-2</v>
      </c>
      <c r="K87" s="99">
        <v>0.15775600000000001</v>
      </c>
      <c r="L87" s="99">
        <v>9.2533000000000004E-2</v>
      </c>
      <c r="M87" s="99">
        <v>0.20131000000000002</v>
      </c>
      <c r="N87" s="99">
        <v>0.36073</v>
      </c>
      <c r="O87" s="99">
        <v>0.83635400000000004</v>
      </c>
      <c r="P87" s="99">
        <v>0.98009999999999997</v>
      </c>
      <c r="Q87" s="99">
        <v>2.2517980000000004</v>
      </c>
      <c r="R87" s="99">
        <v>3.7005110000000005</v>
      </c>
      <c r="S87" s="99">
        <v>3.9015940000000007</v>
      </c>
      <c r="T87" s="99">
        <v>4.1584189999999994</v>
      </c>
      <c r="U87" s="99">
        <v>4.2056269999999998</v>
      </c>
      <c r="V87" s="99">
        <v>3.0758230000000002</v>
      </c>
      <c r="W87" s="99">
        <v>3.4907779999999997</v>
      </c>
      <c r="X87" s="142">
        <v>3.9813139999999994</v>
      </c>
      <c r="Y87" s="142">
        <v>5.3166020000000005</v>
      </c>
      <c r="Z87" s="142">
        <v>10.571588000000002</v>
      </c>
      <c r="AA87" s="142">
        <v>4.127656</v>
      </c>
      <c r="AB87" s="142">
        <v>4.7944040000000001</v>
      </c>
      <c r="AC87" s="175">
        <v>4.0586719999999996</v>
      </c>
    </row>
    <row r="88" spans="1:29" s="4" customFormat="1" ht="13.2" customHeight="1" x14ac:dyDescent="0.3">
      <c r="A88" s="72"/>
      <c r="B88" s="104"/>
      <c r="C88" s="105"/>
      <c r="D88" s="105"/>
      <c r="E88" s="105"/>
      <c r="F88" s="105"/>
      <c r="G88" s="105"/>
      <c r="H88" s="105"/>
      <c r="I88" s="105"/>
      <c r="J88" s="105"/>
      <c r="K88" s="105"/>
      <c r="L88" s="105"/>
      <c r="M88" s="105"/>
      <c r="N88" s="105"/>
      <c r="O88" s="105"/>
      <c r="P88" s="105"/>
      <c r="Q88" s="105"/>
      <c r="R88" s="105"/>
      <c r="S88" s="105"/>
      <c r="T88" s="105"/>
      <c r="U88" s="105"/>
      <c r="V88" s="105"/>
      <c r="W88" s="105"/>
      <c r="X88" s="145"/>
      <c r="Y88" s="145"/>
      <c r="Z88" s="145"/>
      <c r="AA88" s="145"/>
      <c r="AB88" s="145"/>
      <c r="AC88" s="178"/>
    </row>
    <row r="89" spans="1:29" s="4" customFormat="1" ht="13.2" customHeight="1" x14ac:dyDescent="0.3">
      <c r="A89" s="73" t="s">
        <v>19</v>
      </c>
      <c r="B89" s="102">
        <v>-7016.7410027900005</v>
      </c>
      <c r="C89" s="103">
        <v>-8279.0193608784994</v>
      </c>
      <c r="D89" s="103">
        <v>-11629.961171576284</v>
      </c>
      <c r="E89" s="103">
        <v>-10983.176673742688</v>
      </c>
      <c r="F89" s="103">
        <v>-7929.6741853103576</v>
      </c>
      <c r="G89" s="103">
        <v>-8781.8310880642512</v>
      </c>
      <c r="H89" s="103">
        <v>-8757.0845523062017</v>
      </c>
      <c r="I89" s="103">
        <v>-6082.619127307471</v>
      </c>
      <c r="J89" s="103">
        <v>-6114.6796963840397</v>
      </c>
      <c r="K89" s="103">
        <v>-6454.4557849345529</v>
      </c>
      <c r="L89" s="103">
        <v>-10047.366773588483</v>
      </c>
      <c r="M89" s="103">
        <v>-11725.19006606404</v>
      </c>
      <c r="N89" s="103">
        <v>-16281.043459298344</v>
      </c>
      <c r="O89" s="103">
        <v>-21526.867947132123</v>
      </c>
      <c r="P89" s="103">
        <v>-22473.666193712117</v>
      </c>
      <c r="Q89" s="103">
        <v>-37726.844341879994</v>
      </c>
      <c r="R89" s="103">
        <v>-44354.782777709996</v>
      </c>
      <c r="S89" s="103">
        <v>-48548.025300030014</v>
      </c>
      <c r="T89" s="103">
        <v>-54952.339295470003</v>
      </c>
      <c r="U89" s="103">
        <v>-57052.563725649998</v>
      </c>
      <c r="V89" s="103">
        <v>-45669.878586969993</v>
      </c>
      <c r="W89" s="103">
        <v>-36655.886990669998</v>
      </c>
      <c r="X89" s="144">
        <v>-41628.279010979997</v>
      </c>
      <c r="Y89" s="144">
        <v>-39327.650583740004</v>
      </c>
      <c r="Z89" s="144">
        <v>-38480.940705579997</v>
      </c>
      <c r="AA89" s="144">
        <v>-24657.08777238</v>
      </c>
      <c r="AB89" s="144">
        <v>-26956.99589161</v>
      </c>
      <c r="AC89" s="177">
        <v>-40018.050702</v>
      </c>
    </row>
    <row r="90" spans="1:29" s="4" customFormat="1" ht="13.2" customHeight="1" x14ac:dyDescent="0.3">
      <c r="A90" s="72" t="s">
        <v>65</v>
      </c>
      <c r="B90" s="98">
        <v>4588.4883958199998</v>
      </c>
      <c r="C90" s="99">
        <v>4627.8320846079005</v>
      </c>
      <c r="D90" s="99">
        <v>6170.2297388937122</v>
      </c>
      <c r="E90" s="99">
        <v>7192.7343323573132</v>
      </c>
      <c r="F90" s="99">
        <v>6297.7222495396445</v>
      </c>
      <c r="G90" s="99">
        <v>8396.3285251357484</v>
      </c>
      <c r="H90" s="99">
        <v>8555.9641649758833</v>
      </c>
      <c r="I90" s="99">
        <v>8711.8694795368829</v>
      </c>
      <c r="J90" s="99">
        <v>9578.042993161549</v>
      </c>
      <c r="K90" s="99">
        <v>11548.779176862537</v>
      </c>
      <c r="L90" s="99">
        <v>14762.690788119084</v>
      </c>
      <c r="M90" s="99">
        <v>17730.530324521555</v>
      </c>
      <c r="N90" s="99">
        <v>21824.000137161143</v>
      </c>
      <c r="O90" s="99">
        <v>27985.433880405806</v>
      </c>
      <c r="P90" s="99">
        <v>25195.308258557874</v>
      </c>
      <c r="Q90" s="99">
        <v>30060.848687649999</v>
      </c>
      <c r="R90" s="99">
        <v>36436.720329529999</v>
      </c>
      <c r="S90" s="99">
        <v>38195.678228769997</v>
      </c>
      <c r="T90" s="99">
        <v>37630.635779439996</v>
      </c>
      <c r="U90" s="99">
        <v>39497.929858170006</v>
      </c>
      <c r="V90" s="99">
        <v>33674.744241230001</v>
      </c>
      <c r="W90" s="99">
        <v>33053.800677030005</v>
      </c>
      <c r="X90" s="142">
        <v>33257.427223050006</v>
      </c>
      <c r="Y90" s="142">
        <v>34044.413357869998</v>
      </c>
      <c r="Z90" s="142">
        <v>33033.119251789998</v>
      </c>
      <c r="AA90" s="142">
        <v>27513.932172519995</v>
      </c>
      <c r="AB90" s="142">
        <v>31481.82289919</v>
      </c>
      <c r="AC90" s="175">
        <v>39455.136097020004</v>
      </c>
    </row>
    <row r="91" spans="1:29" s="4" customFormat="1" ht="13.2" customHeight="1" x14ac:dyDescent="0.3">
      <c r="A91" s="72" t="s">
        <v>66</v>
      </c>
      <c r="B91" s="98">
        <v>11605.229398609999</v>
      </c>
      <c r="C91" s="99">
        <v>12906.851445486402</v>
      </c>
      <c r="D91" s="99">
        <v>17800.190910470003</v>
      </c>
      <c r="E91" s="99">
        <v>18175.911006100003</v>
      </c>
      <c r="F91" s="99">
        <v>14227.396434850001</v>
      </c>
      <c r="G91" s="99">
        <v>17178.159613199998</v>
      </c>
      <c r="H91" s="99">
        <v>17313.048717282083</v>
      </c>
      <c r="I91" s="99">
        <v>14794.488606844357</v>
      </c>
      <c r="J91" s="99">
        <v>15692.722689545586</v>
      </c>
      <c r="K91" s="99">
        <v>18003.234961797098</v>
      </c>
      <c r="L91" s="99">
        <v>24810.057561707566</v>
      </c>
      <c r="M91" s="99">
        <v>29455.720390585593</v>
      </c>
      <c r="N91" s="99">
        <v>38105.043596459487</v>
      </c>
      <c r="O91" s="99">
        <v>49512.301827537929</v>
      </c>
      <c r="P91" s="99">
        <v>47668.974452269998</v>
      </c>
      <c r="Q91" s="99">
        <v>67787.693029529997</v>
      </c>
      <c r="R91" s="99">
        <v>80791.503107239987</v>
      </c>
      <c r="S91" s="99">
        <v>86743.703528800004</v>
      </c>
      <c r="T91" s="99">
        <v>92582.975074910006</v>
      </c>
      <c r="U91" s="99">
        <v>96550.493583819989</v>
      </c>
      <c r="V91" s="99">
        <v>79344.622828199994</v>
      </c>
      <c r="W91" s="99">
        <v>69709.687667699996</v>
      </c>
      <c r="X91" s="142">
        <v>74885.706234030004</v>
      </c>
      <c r="Y91" s="142">
        <v>73372.063941610002</v>
      </c>
      <c r="Z91" s="142">
        <v>71514.059957370002</v>
      </c>
      <c r="AA91" s="142">
        <v>52171.019944899999</v>
      </c>
      <c r="AB91" s="142">
        <v>58438.818790799996</v>
      </c>
      <c r="AC91" s="175">
        <v>79473.186799019997</v>
      </c>
    </row>
    <row r="92" spans="1:29" s="4" customFormat="1" ht="13.2" customHeight="1" x14ac:dyDescent="0.3">
      <c r="A92" s="73" t="s">
        <v>167</v>
      </c>
      <c r="B92" s="102">
        <v>0</v>
      </c>
      <c r="C92" s="103">
        <v>0</v>
      </c>
      <c r="D92" s="103">
        <v>0</v>
      </c>
      <c r="E92" s="103">
        <v>0</v>
      </c>
      <c r="F92" s="103">
        <v>0</v>
      </c>
      <c r="G92" s="103">
        <v>0</v>
      </c>
      <c r="H92" s="103">
        <v>0</v>
      </c>
      <c r="I92" s="103">
        <v>0</v>
      </c>
      <c r="J92" s="103">
        <v>0</v>
      </c>
      <c r="K92" s="103">
        <v>0</v>
      </c>
      <c r="L92" s="103">
        <v>0</v>
      </c>
      <c r="M92" s="103">
        <v>0</v>
      </c>
      <c r="N92" s="103">
        <v>0</v>
      </c>
      <c r="O92" s="103">
        <v>0</v>
      </c>
      <c r="P92" s="103">
        <v>0</v>
      </c>
      <c r="Q92" s="103">
        <v>0</v>
      </c>
      <c r="R92" s="103">
        <v>0</v>
      </c>
      <c r="S92" s="103">
        <v>0</v>
      </c>
      <c r="T92" s="103">
        <v>0</v>
      </c>
      <c r="U92" s="103">
        <v>14.37014014</v>
      </c>
      <c r="V92" s="103">
        <v>-1.6141562899999997</v>
      </c>
      <c r="W92" s="103">
        <v>1.4500971600000003</v>
      </c>
      <c r="X92" s="144">
        <v>5.1764071400000002</v>
      </c>
      <c r="Y92" s="144">
        <v>2.69436667</v>
      </c>
      <c r="Z92" s="144">
        <v>17.146812950000001</v>
      </c>
      <c r="AA92" s="144">
        <v>9.270517670000002</v>
      </c>
      <c r="AB92" s="144">
        <v>1.9355044199999998</v>
      </c>
      <c r="AC92" s="177">
        <v>2.8642044699999998</v>
      </c>
    </row>
    <row r="93" spans="1:29" s="4" customFormat="1" ht="13.2" customHeight="1" x14ac:dyDescent="0.3">
      <c r="A93" s="72" t="s">
        <v>67</v>
      </c>
      <c r="B93" s="98">
        <v>0</v>
      </c>
      <c r="C93" s="99">
        <v>0</v>
      </c>
      <c r="D93" s="99">
        <v>0</v>
      </c>
      <c r="E93" s="99">
        <v>0</v>
      </c>
      <c r="F93" s="99">
        <v>0</v>
      </c>
      <c r="G93" s="99">
        <v>0</v>
      </c>
      <c r="H93" s="99">
        <v>0</v>
      </c>
      <c r="I93" s="99">
        <v>0</v>
      </c>
      <c r="J93" s="99">
        <v>0</v>
      </c>
      <c r="K93" s="99">
        <v>0</v>
      </c>
      <c r="L93" s="99">
        <v>0</v>
      </c>
      <c r="M93" s="99">
        <v>0</v>
      </c>
      <c r="N93" s="99">
        <v>0</v>
      </c>
      <c r="O93" s="99">
        <v>0</v>
      </c>
      <c r="P93" s="99">
        <v>0</v>
      </c>
      <c r="Q93" s="99">
        <v>0</v>
      </c>
      <c r="R93" s="99">
        <v>0</v>
      </c>
      <c r="S93" s="99">
        <v>0</v>
      </c>
      <c r="T93" s="99">
        <v>0</v>
      </c>
      <c r="U93" s="99">
        <v>17.643882850000004</v>
      </c>
      <c r="V93" s="99">
        <v>3.2723252600000001</v>
      </c>
      <c r="W93" s="99">
        <v>5.5114033300000012</v>
      </c>
      <c r="X93" s="142">
        <v>6.8309094600000009</v>
      </c>
      <c r="Y93" s="142">
        <v>4.3424031400000001</v>
      </c>
      <c r="Z93" s="142">
        <v>18.84730472</v>
      </c>
      <c r="AA93" s="142">
        <v>10.49773208</v>
      </c>
      <c r="AB93" s="142">
        <v>2.8103708899999997</v>
      </c>
      <c r="AC93" s="175">
        <v>4.0244587300000001</v>
      </c>
    </row>
    <row r="94" spans="1:29" s="4" customFormat="1" ht="13.2" customHeight="1" x14ac:dyDescent="0.3">
      <c r="A94" s="72" t="s">
        <v>68</v>
      </c>
      <c r="B94" s="98">
        <v>0</v>
      </c>
      <c r="C94" s="99">
        <v>0</v>
      </c>
      <c r="D94" s="99">
        <v>0</v>
      </c>
      <c r="E94" s="99">
        <v>0</v>
      </c>
      <c r="F94" s="99">
        <v>0</v>
      </c>
      <c r="G94" s="99">
        <v>0</v>
      </c>
      <c r="H94" s="99">
        <v>0</v>
      </c>
      <c r="I94" s="99">
        <v>0</v>
      </c>
      <c r="J94" s="99">
        <v>0</v>
      </c>
      <c r="K94" s="99">
        <v>0</v>
      </c>
      <c r="L94" s="99">
        <v>0</v>
      </c>
      <c r="M94" s="99">
        <v>0</v>
      </c>
      <c r="N94" s="99">
        <v>0</v>
      </c>
      <c r="O94" s="99">
        <v>0</v>
      </c>
      <c r="P94" s="99">
        <v>0</v>
      </c>
      <c r="Q94" s="99">
        <v>0</v>
      </c>
      <c r="R94" s="99">
        <v>0</v>
      </c>
      <c r="S94" s="99">
        <v>0</v>
      </c>
      <c r="T94" s="99">
        <v>0</v>
      </c>
      <c r="U94" s="99">
        <v>3.2737427100000001</v>
      </c>
      <c r="V94" s="99">
        <v>4.8864815500000001</v>
      </c>
      <c r="W94" s="99">
        <v>4.0613061699999999</v>
      </c>
      <c r="X94" s="142">
        <v>1.6545023199999995</v>
      </c>
      <c r="Y94" s="142">
        <v>1.6480364700000001</v>
      </c>
      <c r="Z94" s="142">
        <v>1.7004917700000002</v>
      </c>
      <c r="AA94" s="142">
        <v>1.22721441</v>
      </c>
      <c r="AB94" s="142">
        <v>0.87486647000000006</v>
      </c>
      <c r="AC94" s="175">
        <v>1.1602542600000001</v>
      </c>
    </row>
    <row r="95" spans="1:29" s="4" customFormat="1" ht="13.2" customHeight="1" x14ac:dyDescent="0.3">
      <c r="A95" s="73" t="s">
        <v>168</v>
      </c>
      <c r="B95" s="102">
        <v>8.1580817500000009</v>
      </c>
      <c r="C95" s="103">
        <v>68.2226584</v>
      </c>
      <c r="D95" s="103">
        <v>137.65027619999998</v>
      </c>
      <c r="E95" s="103">
        <v>-13.387610559999999</v>
      </c>
      <c r="F95" s="103">
        <v>-12.580334600000002</v>
      </c>
      <c r="G95" s="103">
        <v>0.63886341999999996</v>
      </c>
      <c r="H95" s="103">
        <v>14.515764619999999</v>
      </c>
      <c r="I95" s="103">
        <v>2.8297385900000003</v>
      </c>
      <c r="J95" s="103">
        <v>2.1164725899999999</v>
      </c>
      <c r="K95" s="103">
        <v>4.06081688</v>
      </c>
      <c r="L95" s="103">
        <v>1.9461197700000001</v>
      </c>
      <c r="M95" s="103">
        <v>5.0239358899999997</v>
      </c>
      <c r="N95" s="103">
        <v>1.9723908200000002</v>
      </c>
      <c r="O95" s="103">
        <v>3.6686496800000019</v>
      </c>
      <c r="P95" s="103">
        <v>12.814700240000001</v>
      </c>
      <c r="Q95" s="103">
        <v>328.31735714000007</v>
      </c>
      <c r="R95" s="103">
        <v>472.80116321000003</v>
      </c>
      <c r="S95" s="103">
        <v>362.57569443</v>
      </c>
      <c r="T95" s="103">
        <v>482.61377330000005</v>
      </c>
      <c r="U95" s="103">
        <v>577.44994653000003</v>
      </c>
      <c r="V95" s="103">
        <v>722.21147357999996</v>
      </c>
      <c r="W95" s="103">
        <v>617.29932801000007</v>
      </c>
      <c r="X95" s="144">
        <v>257.77727707999998</v>
      </c>
      <c r="Y95" s="144">
        <v>1075.8012334499999</v>
      </c>
      <c r="Z95" s="144">
        <v>138.24371017999999</v>
      </c>
      <c r="AA95" s="144">
        <v>865.60776075000012</v>
      </c>
      <c r="AB95" s="144">
        <v>538.24048731999983</v>
      </c>
      <c r="AC95" s="177">
        <v>510.33151762999995</v>
      </c>
    </row>
    <row r="96" spans="1:29" s="4" customFormat="1" ht="13.2" customHeight="1" x14ac:dyDescent="0.3">
      <c r="A96" s="72" t="s">
        <v>67</v>
      </c>
      <c r="B96" s="98">
        <v>8.4290436899999985</v>
      </c>
      <c r="C96" s="99">
        <v>68.512348539999991</v>
      </c>
      <c r="D96" s="99">
        <v>141.23585325000002</v>
      </c>
      <c r="E96" s="99">
        <v>14.64946131</v>
      </c>
      <c r="F96" s="99">
        <v>4.3649106199999999</v>
      </c>
      <c r="G96" s="99">
        <v>4.70772879</v>
      </c>
      <c r="H96" s="99">
        <v>16.366468659999999</v>
      </c>
      <c r="I96" s="99">
        <v>5.1717988500000001</v>
      </c>
      <c r="J96" s="99">
        <v>3.9416999399999999</v>
      </c>
      <c r="K96" s="99">
        <v>7.29514687</v>
      </c>
      <c r="L96" s="99">
        <v>6.4378056400000014</v>
      </c>
      <c r="M96" s="99">
        <v>8.0811009399999989</v>
      </c>
      <c r="N96" s="99">
        <v>7.7449785000000002</v>
      </c>
      <c r="O96" s="99">
        <v>12.279315969999999</v>
      </c>
      <c r="P96" s="99">
        <v>20.605061239999998</v>
      </c>
      <c r="Q96" s="99">
        <v>346.85323936000003</v>
      </c>
      <c r="R96" s="99">
        <v>499.29725483999994</v>
      </c>
      <c r="S96" s="99">
        <v>384.69112395000002</v>
      </c>
      <c r="T96" s="99">
        <v>525.62721114999999</v>
      </c>
      <c r="U96" s="99">
        <v>773.75944131000006</v>
      </c>
      <c r="V96" s="99">
        <v>913.05868458999998</v>
      </c>
      <c r="W96" s="99">
        <v>795.61884053999984</v>
      </c>
      <c r="X96" s="142">
        <v>464.15851394000003</v>
      </c>
      <c r="Y96" s="142">
        <v>1327.8896953999999</v>
      </c>
      <c r="Z96" s="142">
        <v>477.07118669000005</v>
      </c>
      <c r="AA96" s="142">
        <v>1061.8782355199999</v>
      </c>
      <c r="AB96" s="142">
        <v>772.26964080999983</v>
      </c>
      <c r="AC96" s="175">
        <v>782.84238949999997</v>
      </c>
    </row>
    <row r="97" spans="1:29" s="4" customFormat="1" ht="13.2" customHeight="1" x14ac:dyDescent="0.3">
      <c r="A97" s="72" t="s">
        <v>68</v>
      </c>
      <c r="B97" s="98">
        <v>0.27096193999999996</v>
      </c>
      <c r="C97" s="99">
        <v>0.2896901400000001</v>
      </c>
      <c r="D97" s="99">
        <v>3.5855770500000004</v>
      </c>
      <c r="E97" s="99">
        <v>28.037071869999998</v>
      </c>
      <c r="F97" s="99">
        <v>16.945245219999997</v>
      </c>
      <c r="G97" s="99">
        <v>4.0688653699999993</v>
      </c>
      <c r="H97" s="99">
        <v>1.8507040400000003</v>
      </c>
      <c r="I97" s="99">
        <v>2.3420602600000002</v>
      </c>
      <c r="J97" s="99">
        <v>1.82522735</v>
      </c>
      <c r="K97" s="99">
        <v>3.23432999</v>
      </c>
      <c r="L97" s="99">
        <v>4.4916858700000004</v>
      </c>
      <c r="M97" s="99">
        <v>3.0571650500000001</v>
      </c>
      <c r="N97" s="99">
        <v>5.7725876799999991</v>
      </c>
      <c r="O97" s="99">
        <v>8.6106662899999993</v>
      </c>
      <c r="P97" s="99">
        <v>7.7903609999999999</v>
      </c>
      <c r="Q97" s="99">
        <v>18.535882220000001</v>
      </c>
      <c r="R97" s="99">
        <v>26.496091629999999</v>
      </c>
      <c r="S97" s="99">
        <v>22.115429519999999</v>
      </c>
      <c r="T97" s="99">
        <v>43.013437849999995</v>
      </c>
      <c r="U97" s="99">
        <v>196.30949478000002</v>
      </c>
      <c r="V97" s="99">
        <v>190.84721101</v>
      </c>
      <c r="W97" s="99">
        <v>178.31951253</v>
      </c>
      <c r="X97" s="142">
        <v>206.38123686</v>
      </c>
      <c r="Y97" s="142">
        <v>252.08846194999998</v>
      </c>
      <c r="Z97" s="142">
        <v>338.82747651</v>
      </c>
      <c r="AA97" s="142">
        <v>196.27047476999999</v>
      </c>
      <c r="AB97" s="142">
        <v>234.02915349</v>
      </c>
      <c r="AC97" s="175">
        <v>272.51087186999996</v>
      </c>
    </row>
    <row r="98" spans="1:29" s="4" customFormat="1" ht="13.2" customHeight="1" x14ac:dyDescent="0.3">
      <c r="A98" s="73" t="s">
        <v>169</v>
      </c>
      <c r="B98" s="102">
        <v>-2996.10304369</v>
      </c>
      <c r="C98" s="103">
        <v>-2771.0033244985002</v>
      </c>
      <c r="D98" s="103">
        <v>-4785.1547311862878</v>
      </c>
      <c r="E98" s="103">
        <v>-4473.7691515026872</v>
      </c>
      <c r="F98" s="103">
        <v>-4020.3083329803562</v>
      </c>
      <c r="G98" s="103">
        <v>-4439.2264995642508</v>
      </c>
      <c r="H98" s="103">
        <v>-4148.8720790462021</v>
      </c>
      <c r="I98" s="103">
        <v>-3225.3167395517135</v>
      </c>
      <c r="J98" s="103">
        <v>-2980.6024018962275</v>
      </c>
      <c r="K98" s="103">
        <v>-4118.8740065945531</v>
      </c>
      <c r="L98" s="103">
        <v>-4116.6366922184361</v>
      </c>
      <c r="M98" s="103">
        <v>-5437.7124488551572</v>
      </c>
      <c r="N98" s="103">
        <v>-7556.732287766823</v>
      </c>
      <c r="O98" s="103">
        <v>-9661.8829326433697</v>
      </c>
      <c r="P98" s="103">
        <v>-6823.3903734121186</v>
      </c>
      <c r="Q98" s="103">
        <v>-11415.142057869998</v>
      </c>
      <c r="R98" s="103">
        <v>-13212.166756860001</v>
      </c>
      <c r="S98" s="103">
        <v>-13184.47460591</v>
      </c>
      <c r="T98" s="103">
        <v>-14252.614878779999</v>
      </c>
      <c r="U98" s="103">
        <v>-13060.672053209999</v>
      </c>
      <c r="V98" s="103">
        <v>-8924.1979474</v>
      </c>
      <c r="W98" s="103">
        <v>-6578.8594566299998</v>
      </c>
      <c r="X98" s="144">
        <v>-8676.2245357699994</v>
      </c>
      <c r="Y98" s="144">
        <v>-9758.6236974799995</v>
      </c>
      <c r="Z98" s="144">
        <v>-9328.9240241299995</v>
      </c>
      <c r="AA98" s="144">
        <v>-6962.2918972599991</v>
      </c>
      <c r="AB98" s="144">
        <v>-13608.76189663</v>
      </c>
      <c r="AC98" s="177">
        <v>-19436.733622849999</v>
      </c>
    </row>
    <row r="99" spans="1:29" s="4" customFormat="1" ht="13.2" customHeight="1" x14ac:dyDescent="0.3">
      <c r="A99" s="72" t="s">
        <v>67</v>
      </c>
      <c r="B99" s="98">
        <v>1734.78995631</v>
      </c>
      <c r="C99" s="99">
        <v>1380.8874911078999</v>
      </c>
      <c r="D99" s="99">
        <v>1380.5689008137122</v>
      </c>
      <c r="E99" s="99">
        <v>1219.6443908973129</v>
      </c>
      <c r="F99" s="99">
        <v>993.71593265964475</v>
      </c>
      <c r="G99" s="99">
        <v>1068.2904117357493</v>
      </c>
      <c r="H99" s="99">
        <v>1169.9002303958814</v>
      </c>
      <c r="I99" s="99">
        <v>1181.3397412768834</v>
      </c>
      <c r="J99" s="99">
        <v>1432.7962042215488</v>
      </c>
      <c r="K99" s="99">
        <v>1932.66371103254</v>
      </c>
      <c r="L99" s="99">
        <v>2605.6235143190825</v>
      </c>
      <c r="M99" s="99">
        <v>2797.8112324303042</v>
      </c>
      <c r="N99" s="99">
        <v>3215.4126777758288</v>
      </c>
      <c r="O99" s="99">
        <v>4512.953254442682</v>
      </c>
      <c r="P99" s="99">
        <v>3152.5743789278808</v>
      </c>
      <c r="Q99" s="99">
        <v>3745.4673280000002</v>
      </c>
      <c r="R99" s="99">
        <v>4415.5121709899995</v>
      </c>
      <c r="S99" s="99">
        <v>4142.6114882700003</v>
      </c>
      <c r="T99" s="99">
        <v>4152.1576036500001</v>
      </c>
      <c r="U99" s="99">
        <v>4619.33675081</v>
      </c>
      <c r="V99" s="99">
        <v>3976.83966538</v>
      </c>
      <c r="W99" s="99">
        <v>4029.8555088099997</v>
      </c>
      <c r="X99" s="142">
        <v>4569.1375293799993</v>
      </c>
      <c r="Y99" s="142">
        <v>4475.2542618099997</v>
      </c>
      <c r="Z99" s="142">
        <v>4282.7072198400001</v>
      </c>
      <c r="AA99" s="142">
        <v>3997.4269291000001</v>
      </c>
      <c r="AB99" s="142">
        <v>5237.8328638200001</v>
      </c>
      <c r="AC99" s="175">
        <v>6466.5918703300003</v>
      </c>
    </row>
    <row r="100" spans="1:29" s="4" customFormat="1" ht="13.2" customHeight="1" x14ac:dyDescent="0.3">
      <c r="A100" s="72" t="s">
        <v>68</v>
      </c>
      <c r="B100" s="98">
        <v>4730.893</v>
      </c>
      <c r="C100" s="99">
        <v>4151.8908156063999</v>
      </c>
      <c r="D100" s="99">
        <v>6165.7236319999993</v>
      </c>
      <c r="E100" s="99">
        <v>5693.4135424000006</v>
      </c>
      <c r="F100" s="99">
        <v>5014.0242656400005</v>
      </c>
      <c r="G100" s="99">
        <v>5507.5169113000002</v>
      </c>
      <c r="H100" s="99">
        <v>5318.7723094420835</v>
      </c>
      <c r="I100" s="99">
        <v>4406.6564808285975</v>
      </c>
      <c r="J100" s="99">
        <v>4413.3986061177757</v>
      </c>
      <c r="K100" s="99">
        <v>6051.5377176270931</v>
      </c>
      <c r="L100" s="99">
        <v>6722.2602065375204</v>
      </c>
      <c r="M100" s="99">
        <v>8235.5236812854637</v>
      </c>
      <c r="N100" s="99">
        <v>10772.144965542651</v>
      </c>
      <c r="O100" s="99">
        <v>14174.836187086052</v>
      </c>
      <c r="P100" s="99">
        <v>9975.9647523399999</v>
      </c>
      <c r="Q100" s="99">
        <v>15160.609385870001</v>
      </c>
      <c r="R100" s="99">
        <v>17627.67892785</v>
      </c>
      <c r="S100" s="99">
        <v>17327.086094179998</v>
      </c>
      <c r="T100" s="99">
        <v>18404.772482429998</v>
      </c>
      <c r="U100" s="99">
        <v>17680.008804019999</v>
      </c>
      <c r="V100" s="99">
        <v>12901.037612779999</v>
      </c>
      <c r="W100" s="99">
        <v>10608.71496544</v>
      </c>
      <c r="X100" s="142">
        <v>13245.36206515</v>
      </c>
      <c r="Y100" s="142">
        <v>14233.877959290001</v>
      </c>
      <c r="Z100" s="142">
        <v>13611.631243969998</v>
      </c>
      <c r="AA100" s="142">
        <v>10959.71882636</v>
      </c>
      <c r="AB100" s="142">
        <v>18846.59476045</v>
      </c>
      <c r="AC100" s="175">
        <v>25903.32549318</v>
      </c>
    </row>
    <row r="101" spans="1:29" s="4" customFormat="1" ht="13.2" customHeight="1" x14ac:dyDescent="0.3">
      <c r="A101" s="37" t="s">
        <v>199</v>
      </c>
      <c r="B101" s="98">
        <v>-483.76199999999994</v>
      </c>
      <c r="C101" s="99">
        <v>-577.53300000000002</v>
      </c>
      <c r="D101" s="99">
        <v>-736.68499999999995</v>
      </c>
      <c r="E101" s="99">
        <v>-541.85799999999995</v>
      </c>
      <c r="F101" s="99">
        <v>-373.24099999999999</v>
      </c>
      <c r="G101" s="99">
        <v>-495.04469999999998</v>
      </c>
      <c r="H101" s="99">
        <v>-452.27800000000008</v>
      </c>
      <c r="I101" s="99">
        <v>-389.53699999999992</v>
      </c>
      <c r="J101" s="99">
        <v>-419.06700000000001</v>
      </c>
      <c r="K101" s="99">
        <v>-713.98099999999988</v>
      </c>
      <c r="L101" s="99">
        <v>-877.63100000000009</v>
      </c>
      <c r="M101" s="99">
        <v>-1476.0830000000001</v>
      </c>
      <c r="N101" s="99">
        <v>-1892.586</v>
      </c>
      <c r="O101" s="99">
        <v>-1982.9299999999998</v>
      </c>
      <c r="P101" s="99">
        <v>-1668.3498000000002</v>
      </c>
      <c r="Q101" s="99">
        <v>-2657.3302027499999</v>
      </c>
      <c r="R101" s="99">
        <v>-3531.2920424700001</v>
      </c>
      <c r="S101" s="99">
        <v>-3723.2622239500006</v>
      </c>
      <c r="T101" s="99">
        <v>-3948.5240106100005</v>
      </c>
      <c r="U101" s="99">
        <v>-3869.7357874999998</v>
      </c>
      <c r="V101" s="99">
        <v>-2588.9199602800004</v>
      </c>
      <c r="W101" s="99">
        <v>-1981.9109704500001</v>
      </c>
      <c r="X101" s="142">
        <v>-3623.6922742599995</v>
      </c>
      <c r="Y101" s="142">
        <v>-3560.6078829200001</v>
      </c>
      <c r="Z101" s="142">
        <v>-3452.3552523499998</v>
      </c>
      <c r="AA101" s="142">
        <v>-1041.14064867</v>
      </c>
      <c r="AB101" s="142">
        <v>-944.26111237000009</v>
      </c>
      <c r="AC101" s="175">
        <v>-3225.1736429800003</v>
      </c>
    </row>
    <row r="102" spans="1:29" s="4" customFormat="1" ht="13.2" customHeight="1" x14ac:dyDescent="0.3">
      <c r="A102" s="38" t="s">
        <v>67</v>
      </c>
      <c r="B102" s="98">
        <v>106.05500000000001</v>
      </c>
      <c r="C102" s="99">
        <v>51.591999999999999</v>
      </c>
      <c r="D102" s="99">
        <v>79.08</v>
      </c>
      <c r="E102" s="99">
        <v>126.15099999999997</v>
      </c>
      <c r="F102" s="99">
        <v>92.175999999999988</v>
      </c>
      <c r="G102" s="99">
        <v>158.55396999999999</v>
      </c>
      <c r="H102" s="99">
        <v>113.458</v>
      </c>
      <c r="I102" s="99">
        <v>143.62199999999999</v>
      </c>
      <c r="J102" s="99">
        <v>194.01799999999997</v>
      </c>
      <c r="K102" s="99">
        <v>167.06800000000001</v>
      </c>
      <c r="L102" s="99">
        <v>307.48900000000003</v>
      </c>
      <c r="M102" s="99">
        <v>261.334</v>
      </c>
      <c r="N102" s="99">
        <v>330.71800000000002</v>
      </c>
      <c r="O102" s="99">
        <v>324.34499999999997</v>
      </c>
      <c r="P102" s="99">
        <v>330.24250000000001</v>
      </c>
      <c r="Q102" s="99">
        <v>260.85983667000005</v>
      </c>
      <c r="R102" s="99">
        <v>274.99981016000004</v>
      </c>
      <c r="S102" s="99">
        <v>245.36126773999999</v>
      </c>
      <c r="T102" s="99">
        <v>309.68970093000001</v>
      </c>
      <c r="U102" s="99">
        <v>561.72334007999996</v>
      </c>
      <c r="V102" s="99">
        <v>410.37791110000001</v>
      </c>
      <c r="W102" s="99">
        <v>588.97370823000006</v>
      </c>
      <c r="X102" s="142">
        <v>365.82224861999998</v>
      </c>
      <c r="Y102" s="142">
        <v>402.82646261999997</v>
      </c>
      <c r="Z102" s="142">
        <v>132.22651599</v>
      </c>
      <c r="AA102" s="142">
        <v>55.157510310000006</v>
      </c>
      <c r="AB102" s="142">
        <v>57.546256400000004</v>
      </c>
      <c r="AC102" s="175">
        <v>15.498787849999999</v>
      </c>
    </row>
    <row r="103" spans="1:29" s="4" customFormat="1" ht="13.2" customHeight="1" x14ac:dyDescent="0.3">
      <c r="A103" s="38" t="s">
        <v>68</v>
      </c>
      <c r="B103" s="98">
        <v>589.81699999999989</v>
      </c>
      <c r="C103" s="99">
        <v>629.125</v>
      </c>
      <c r="D103" s="99">
        <v>815.76499999999999</v>
      </c>
      <c r="E103" s="99">
        <v>668.00900000000001</v>
      </c>
      <c r="F103" s="99">
        <v>465.41700000000003</v>
      </c>
      <c r="G103" s="99">
        <v>653.59866999999997</v>
      </c>
      <c r="H103" s="99">
        <v>565.73599999999999</v>
      </c>
      <c r="I103" s="99">
        <v>533.15899999999999</v>
      </c>
      <c r="J103" s="99">
        <v>613.08500000000004</v>
      </c>
      <c r="K103" s="99">
        <v>881.04899999999998</v>
      </c>
      <c r="L103" s="99">
        <v>1185.1199999999999</v>
      </c>
      <c r="M103" s="99">
        <v>1737.4170000000001</v>
      </c>
      <c r="N103" s="99">
        <v>2223.3040000000001</v>
      </c>
      <c r="O103" s="99">
        <v>2307.2749999999996</v>
      </c>
      <c r="P103" s="99">
        <v>1998.5923</v>
      </c>
      <c r="Q103" s="99">
        <v>2918.1900394200002</v>
      </c>
      <c r="R103" s="99">
        <v>3806.29185263</v>
      </c>
      <c r="S103" s="99">
        <v>3968.6234916899998</v>
      </c>
      <c r="T103" s="99">
        <v>4258.2137115400001</v>
      </c>
      <c r="U103" s="99">
        <v>4431.4591275800003</v>
      </c>
      <c r="V103" s="99">
        <v>2999.2978713800003</v>
      </c>
      <c r="W103" s="99">
        <v>2570.88467868</v>
      </c>
      <c r="X103" s="142">
        <v>3989.5145228800002</v>
      </c>
      <c r="Y103" s="142">
        <v>3963.4343455399999</v>
      </c>
      <c r="Z103" s="142">
        <v>3584.5817683400005</v>
      </c>
      <c r="AA103" s="142">
        <v>1096.2981589799999</v>
      </c>
      <c r="AB103" s="142">
        <v>1001.8073687699999</v>
      </c>
      <c r="AC103" s="175">
        <v>3240.6724308300004</v>
      </c>
    </row>
    <row r="104" spans="1:29" s="4" customFormat="1" ht="13.2" customHeight="1" x14ac:dyDescent="0.3">
      <c r="A104" s="37" t="s">
        <v>200</v>
      </c>
      <c r="B104" s="98">
        <v>-1614.1000000000001</v>
      </c>
      <c r="C104" s="99">
        <v>-1063.7235339585</v>
      </c>
      <c r="D104" s="99">
        <v>-2899.8484359362878</v>
      </c>
      <c r="E104" s="99">
        <v>-2726.0496901926872</v>
      </c>
      <c r="F104" s="99">
        <v>-2085.0528780203554</v>
      </c>
      <c r="G104" s="99">
        <v>-2459.4119507742507</v>
      </c>
      <c r="H104" s="99">
        <v>-2462.0367199441189</v>
      </c>
      <c r="I104" s="99">
        <v>-1956.9864304731166</v>
      </c>
      <c r="J104" s="99">
        <v>-1982.4995414384509</v>
      </c>
      <c r="K104" s="99">
        <v>-2811.1395046803214</v>
      </c>
      <c r="L104" s="99">
        <v>-3029.5929336957129</v>
      </c>
      <c r="M104" s="99">
        <v>-3451.1051849758514</v>
      </c>
      <c r="N104" s="99">
        <v>-4729.8117111391502</v>
      </c>
      <c r="O104" s="99">
        <v>-7265.4605097277108</v>
      </c>
      <c r="P104" s="99">
        <v>-4639.4096067321207</v>
      </c>
      <c r="Q104" s="99">
        <v>-7901.8965462200003</v>
      </c>
      <c r="R104" s="99">
        <v>-8636.6108533499992</v>
      </c>
      <c r="S104" s="99">
        <v>-8201.2720468799998</v>
      </c>
      <c r="T104" s="99">
        <v>-8714.8668516399994</v>
      </c>
      <c r="U104" s="99">
        <v>-8039.9559880400002</v>
      </c>
      <c r="V104" s="99">
        <v>-5791.1714059600008</v>
      </c>
      <c r="W104" s="99">
        <v>-4626.6719645699995</v>
      </c>
      <c r="X104" s="142">
        <v>-5390.5402738900002</v>
      </c>
      <c r="Y104" s="142">
        <v>-5876.1131471900007</v>
      </c>
      <c r="Z104" s="142">
        <v>-5655.75882817</v>
      </c>
      <c r="AA104" s="142">
        <v>-5887.6822216400005</v>
      </c>
      <c r="AB104" s="142">
        <v>-12355.74780485</v>
      </c>
      <c r="AC104" s="175">
        <v>-15758.99003811</v>
      </c>
    </row>
    <row r="105" spans="1:29" s="4" customFormat="1" ht="13.2" customHeight="1" x14ac:dyDescent="0.3">
      <c r="A105" s="38" t="s">
        <v>67</v>
      </c>
      <c r="B105" s="98">
        <v>548.4</v>
      </c>
      <c r="C105" s="99">
        <v>517.98283964790005</v>
      </c>
      <c r="D105" s="99">
        <v>241.34875406371228</v>
      </c>
      <c r="E105" s="99">
        <v>219.09585220731302</v>
      </c>
      <c r="F105" s="99">
        <v>197.93784327964465</v>
      </c>
      <c r="G105" s="99">
        <v>213.86629052574941</v>
      </c>
      <c r="H105" s="99">
        <v>253.92469905588138</v>
      </c>
      <c r="I105" s="99">
        <v>232.04454012688359</v>
      </c>
      <c r="J105" s="99">
        <v>263.60290416154896</v>
      </c>
      <c r="K105" s="99">
        <v>398.29378091967959</v>
      </c>
      <c r="L105" s="99">
        <v>497.56512620428691</v>
      </c>
      <c r="M105" s="99">
        <v>511.32921422414927</v>
      </c>
      <c r="N105" s="99">
        <v>602.80201826084897</v>
      </c>
      <c r="O105" s="99">
        <v>843.98078817229009</v>
      </c>
      <c r="P105" s="99">
        <v>603.1326401678806</v>
      </c>
      <c r="Q105" s="99">
        <v>788.47006918</v>
      </c>
      <c r="R105" s="99">
        <v>826.22261385000002</v>
      </c>
      <c r="S105" s="99">
        <v>822.79507902000012</v>
      </c>
      <c r="T105" s="99">
        <v>812.24957546000007</v>
      </c>
      <c r="U105" s="99">
        <v>745.48575796000011</v>
      </c>
      <c r="V105" s="99">
        <v>704.67687494000006</v>
      </c>
      <c r="W105" s="99">
        <v>605.97644193000008</v>
      </c>
      <c r="X105" s="142">
        <v>711.98438291000002</v>
      </c>
      <c r="Y105" s="142">
        <v>768.46446810999998</v>
      </c>
      <c r="Z105" s="142">
        <v>734.18324153000003</v>
      </c>
      <c r="AA105" s="142">
        <v>802.08855525999991</v>
      </c>
      <c r="AB105" s="142">
        <v>1256.9596640500001</v>
      </c>
      <c r="AC105" s="175">
        <v>1721.8328361900001</v>
      </c>
    </row>
    <row r="106" spans="1:29" s="4" customFormat="1" ht="13.2" customHeight="1" x14ac:dyDescent="0.3">
      <c r="A106" s="38" t="s">
        <v>68</v>
      </c>
      <c r="B106" s="98">
        <v>2162.5</v>
      </c>
      <c r="C106" s="99">
        <v>1581.7063736063997</v>
      </c>
      <c r="D106" s="99">
        <v>3141.1971900000003</v>
      </c>
      <c r="E106" s="99">
        <v>2945.1455423999996</v>
      </c>
      <c r="F106" s="99">
        <v>2282.9907212999997</v>
      </c>
      <c r="G106" s="99">
        <v>2673.2782413</v>
      </c>
      <c r="H106" s="99">
        <v>2715.9614190000002</v>
      </c>
      <c r="I106" s="99">
        <v>2189.0309706000003</v>
      </c>
      <c r="J106" s="99">
        <v>2246.1024455999996</v>
      </c>
      <c r="K106" s="99">
        <v>3209.4332856000001</v>
      </c>
      <c r="L106" s="99">
        <v>3527.1580598999994</v>
      </c>
      <c r="M106" s="99">
        <v>3962.4343991999999</v>
      </c>
      <c r="N106" s="99">
        <v>5332.6137294000009</v>
      </c>
      <c r="O106" s="99">
        <v>8109.441297899999</v>
      </c>
      <c r="P106" s="99">
        <v>5242.5422469000005</v>
      </c>
      <c r="Q106" s="99">
        <v>8690.3666154000002</v>
      </c>
      <c r="R106" s="99">
        <v>9462.8334672000001</v>
      </c>
      <c r="S106" s="99">
        <v>9024.067125900001</v>
      </c>
      <c r="T106" s="99">
        <v>9527.1164270999998</v>
      </c>
      <c r="U106" s="99">
        <v>8785.4417460000004</v>
      </c>
      <c r="V106" s="99">
        <v>6495.8482809000006</v>
      </c>
      <c r="W106" s="99">
        <v>5232.6484065000004</v>
      </c>
      <c r="X106" s="142">
        <v>6102.5246568000002</v>
      </c>
      <c r="Y106" s="142">
        <v>6644.5776152999997</v>
      </c>
      <c r="Z106" s="142">
        <v>6389.9420697000005</v>
      </c>
      <c r="AA106" s="142">
        <v>6689.7707768999999</v>
      </c>
      <c r="AB106" s="142">
        <v>13612.7074689</v>
      </c>
      <c r="AC106" s="175">
        <v>17480.8228743</v>
      </c>
    </row>
    <row r="107" spans="1:29" s="4" customFormat="1" ht="13.2" customHeight="1" x14ac:dyDescent="0.3">
      <c r="A107" s="37" t="s">
        <v>201</v>
      </c>
      <c r="B107" s="98">
        <v>-898.24104369000008</v>
      </c>
      <c r="C107" s="99">
        <v>-1129.7467905399999</v>
      </c>
      <c r="D107" s="99">
        <v>-1148.62129525</v>
      </c>
      <c r="E107" s="99">
        <v>-1205.8614613100001</v>
      </c>
      <c r="F107" s="99">
        <v>-1562.0144549600006</v>
      </c>
      <c r="G107" s="99">
        <v>-1484.7698487900002</v>
      </c>
      <c r="H107" s="99">
        <v>-1234.5573591020834</v>
      </c>
      <c r="I107" s="99">
        <v>-878.79330907859708</v>
      </c>
      <c r="J107" s="99">
        <v>-579.03586045777627</v>
      </c>
      <c r="K107" s="99">
        <v>-593.75350191423286</v>
      </c>
      <c r="L107" s="99">
        <v>-209.41275852272366</v>
      </c>
      <c r="M107" s="99">
        <v>-510.524263879307</v>
      </c>
      <c r="N107" s="99">
        <v>-934.33457662767034</v>
      </c>
      <c r="O107" s="99">
        <v>-413.49242291565872</v>
      </c>
      <c r="P107" s="99">
        <v>-515.63096668000026</v>
      </c>
      <c r="Q107" s="99">
        <v>-855.91530890000024</v>
      </c>
      <c r="R107" s="99">
        <v>-1044.2638610400002</v>
      </c>
      <c r="S107" s="99">
        <v>-1259.9403350799996</v>
      </c>
      <c r="T107" s="99">
        <v>-1589.2240165300002</v>
      </c>
      <c r="U107" s="99">
        <v>-1150.9802776700003</v>
      </c>
      <c r="V107" s="99">
        <v>-544.10658115999979</v>
      </c>
      <c r="W107" s="99">
        <v>29.723478389999997</v>
      </c>
      <c r="X107" s="142">
        <v>338.00801238000031</v>
      </c>
      <c r="Y107" s="142">
        <v>-321.90266737000019</v>
      </c>
      <c r="Z107" s="142">
        <v>-220.80994360999966</v>
      </c>
      <c r="AA107" s="142">
        <v>-33.469026949999829</v>
      </c>
      <c r="AB107" s="142">
        <v>-308.75297940999991</v>
      </c>
      <c r="AC107" s="175">
        <v>-452.56994176000012</v>
      </c>
    </row>
    <row r="108" spans="1:29" s="4" customFormat="1" ht="13.2" customHeight="1" x14ac:dyDescent="0.3">
      <c r="A108" s="38" t="s">
        <v>67</v>
      </c>
      <c r="B108" s="98">
        <v>1080.3349563100001</v>
      </c>
      <c r="C108" s="99">
        <v>811.3126514600001</v>
      </c>
      <c r="D108" s="99">
        <v>1060.14014675</v>
      </c>
      <c r="E108" s="99">
        <v>874.39753868999992</v>
      </c>
      <c r="F108" s="99">
        <v>703.60208937999994</v>
      </c>
      <c r="G108" s="99">
        <v>695.8701512099999</v>
      </c>
      <c r="H108" s="99">
        <v>802.51753133999989</v>
      </c>
      <c r="I108" s="99">
        <v>805.67320115000007</v>
      </c>
      <c r="J108" s="99">
        <v>975.17530006000015</v>
      </c>
      <c r="K108" s="99">
        <v>1367.3019301128606</v>
      </c>
      <c r="L108" s="99">
        <v>1800.5693881147961</v>
      </c>
      <c r="M108" s="99">
        <v>2025.148018206155</v>
      </c>
      <c r="N108" s="99">
        <v>2281.8926595149796</v>
      </c>
      <c r="O108" s="99">
        <v>3344.6274662703918</v>
      </c>
      <c r="P108" s="99">
        <v>2219.1992387600003</v>
      </c>
      <c r="Q108" s="99">
        <v>2696.1374221499996</v>
      </c>
      <c r="R108" s="99">
        <v>3314.28974698</v>
      </c>
      <c r="S108" s="99">
        <v>3074.45514151</v>
      </c>
      <c r="T108" s="99">
        <v>3030.21832726</v>
      </c>
      <c r="U108" s="99">
        <v>3312.1276527700002</v>
      </c>
      <c r="V108" s="99">
        <v>2861.7848793399999</v>
      </c>
      <c r="W108" s="99">
        <v>2834.9053586499999</v>
      </c>
      <c r="X108" s="142">
        <v>3491.3308978500004</v>
      </c>
      <c r="Y108" s="142">
        <v>3303.96333108</v>
      </c>
      <c r="Z108" s="142">
        <v>3416.2974623200002</v>
      </c>
      <c r="AA108" s="142">
        <v>3140.1808635299999</v>
      </c>
      <c r="AB108" s="142">
        <v>3923.3269433700002</v>
      </c>
      <c r="AC108" s="175">
        <v>4729.2602462899995</v>
      </c>
    </row>
    <row r="109" spans="1:29" s="7" customFormat="1" ht="13.2" customHeight="1" x14ac:dyDescent="0.3">
      <c r="A109" s="38" t="s">
        <v>68</v>
      </c>
      <c r="B109" s="98">
        <v>1978.5760000000002</v>
      </c>
      <c r="C109" s="99">
        <v>1941.0594420000002</v>
      </c>
      <c r="D109" s="99">
        <v>2208.761442</v>
      </c>
      <c r="E109" s="99">
        <v>2080.259</v>
      </c>
      <c r="F109" s="99">
        <v>2265.6165443400005</v>
      </c>
      <c r="G109" s="99">
        <v>2180.64</v>
      </c>
      <c r="H109" s="99">
        <v>2037.0748904420834</v>
      </c>
      <c r="I109" s="99">
        <v>1684.4665102285971</v>
      </c>
      <c r="J109" s="99">
        <v>1554.2111605177763</v>
      </c>
      <c r="K109" s="99">
        <v>1961.055432027093</v>
      </c>
      <c r="L109" s="99">
        <v>2009.9821466375195</v>
      </c>
      <c r="M109" s="99">
        <v>2535.672282085462</v>
      </c>
      <c r="N109" s="99">
        <v>3216.2272361426503</v>
      </c>
      <c r="O109" s="99">
        <v>3758.1198891860504</v>
      </c>
      <c r="P109" s="99">
        <v>2734.8302054399996</v>
      </c>
      <c r="Q109" s="99">
        <v>3552.0527310499997</v>
      </c>
      <c r="R109" s="99">
        <v>4358.55360802</v>
      </c>
      <c r="S109" s="99">
        <v>4334.3954765899998</v>
      </c>
      <c r="T109" s="99">
        <v>4619.4423437900005</v>
      </c>
      <c r="U109" s="99">
        <v>4463.10793044</v>
      </c>
      <c r="V109" s="99">
        <v>3405.8914605</v>
      </c>
      <c r="W109" s="99">
        <v>2805.1818802599996</v>
      </c>
      <c r="X109" s="142">
        <v>3153.3228854700001</v>
      </c>
      <c r="Y109" s="142">
        <v>3625.8659984499996</v>
      </c>
      <c r="Z109" s="142">
        <v>3637.1074059299995</v>
      </c>
      <c r="AA109" s="142">
        <v>3173.6498904800001</v>
      </c>
      <c r="AB109" s="142">
        <v>4232.0799227799998</v>
      </c>
      <c r="AC109" s="175">
        <v>5181.8301880500003</v>
      </c>
    </row>
    <row r="110" spans="1:29" s="7" customFormat="1" ht="13.2" customHeight="1" x14ac:dyDescent="0.3">
      <c r="A110" s="73" t="s">
        <v>170</v>
      </c>
      <c r="B110" s="102">
        <v>-2419.6999999999998</v>
      </c>
      <c r="C110" s="103">
        <v>-3598.4509999999996</v>
      </c>
      <c r="D110" s="103">
        <v>-4376.857</v>
      </c>
      <c r="E110" s="103">
        <v>-4146.0549999999994</v>
      </c>
      <c r="F110" s="103">
        <v>-1457.1080000000002</v>
      </c>
      <c r="G110" s="103">
        <v>-2084.21</v>
      </c>
      <c r="H110" s="103">
        <v>-1468.0320000000002</v>
      </c>
      <c r="I110" s="103">
        <v>-397.83600000000013</v>
      </c>
      <c r="J110" s="103">
        <v>217.57699999999994</v>
      </c>
      <c r="K110" s="103">
        <v>350.77500000000009</v>
      </c>
      <c r="L110" s="103">
        <v>-858.42099999999994</v>
      </c>
      <c r="M110" s="103">
        <v>-1447.835</v>
      </c>
      <c r="N110" s="103">
        <v>-3258.2179999999994</v>
      </c>
      <c r="O110" s="103">
        <v>-5177.3269999999993</v>
      </c>
      <c r="P110" s="103">
        <v>-5593.6034</v>
      </c>
      <c r="Q110" s="103">
        <v>-10704.352642510001</v>
      </c>
      <c r="R110" s="103">
        <v>-14707.127563329999</v>
      </c>
      <c r="S110" s="103">
        <v>-15660.66258941</v>
      </c>
      <c r="T110" s="103">
        <v>-18554.328266380002</v>
      </c>
      <c r="U110" s="103">
        <v>-18724.16646013</v>
      </c>
      <c r="V110" s="103">
        <v>-11512.874803930003</v>
      </c>
      <c r="W110" s="103">
        <v>-8473.1148416100004</v>
      </c>
      <c r="X110" s="144">
        <v>-13192.415089509999</v>
      </c>
      <c r="Y110" s="144">
        <v>-12344.867803340001</v>
      </c>
      <c r="Z110" s="144">
        <v>-11598.826613560001</v>
      </c>
      <c r="AA110" s="144">
        <v>-2349.6981569600002</v>
      </c>
      <c r="AB110" s="144">
        <v>-2302.3996741599999</v>
      </c>
      <c r="AC110" s="177">
        <v>-7232.6004684400004</v>
      </c>
    </row>
    <row r="111" spans="1:29" s="7" customFormat="1" ht="13.2" customHeight="1" x14ac:dyDescent="0.3">
      <c r="A111" s="72" t="s">
        <v>67</v>
      </c>
      <c r="B111" s="98">
        <v>971.59999999999991</v>
      </c>
      <c r="C111" s="99">
        <v>839.82000000000016</v>
      </c>
      <c r="D111" s="99">
        <v>1068.9549999999999</v>
      </c>
      <c r="E111" s="99">
        <v>1585.654</v>
      </c>
      <c r="F111" s="99">
        <v>1628.1809999999998</v>
      </c>
      <c r="G111" s="99">
        <v>1809.85</v>
      </c>
      <c r="H111" s="99">
        <v>1730.5860000000002</v>
      </c>
      <c r="I111" s="99">
        <v>1997.9660000000001</v>
      </c>
      <c r="J111" s="99">
        <v>2478.6679999999997</v>
      </c>
      <c r="K111" s="99">
        <v>3222.0540000000005</v>
      </c>
      <c r="L111" s="99">
        <v>3861.4370000000004</v>
      </c>
      <c r="M111" s="99">
        <v>4315.8850000000002</v>
      </c>
      <c r="N111" s="99">
        <v>4952.9650000000011</v>
      </c>
      <c r="O111" s="99">
        <v>5785.0310000000009</v>
      </c>
      <c r="P111" s="99">
        <v>5304.5608000000002</v>
      </c>
      <c r="Q111" s="99">
        <v>5261.0258089099998</v>
      </c>
      <c r="R111" s="99">
        <v>6094.6931620200003</v>
      </c>
      <c r="S111" s="99">
        <v>6378.0619703000002</v>
      </c>
      <c r="T111" s="99">
        <v>6473.9862904800002</v>
      </c>
      <c r="U111" s="99">
        <v>6842.6327594300001</v>
      </c>
      <c r="V111" s="99">
        <v>5843.9545465499996</v>
      </c>
      <c r="W111" s="99">
        <v>6023.7987085699997</v>
      </c>
      <c r="X111" s="142">
        <v>5809.2137787700003</v>
      </c>
      <c r="Y111" s="142">
        <v>5920.6364585199999</v>
      </c>
      <c r="Z111" s="142">
        <v>5994.5860868899999</v>
      </c>
      <c r="AA111" s="142">
        <v>3043.9538140899999</v>
      </c>
      <c r="AB111" s="142">
        <v>2947.3402693500002</v>
      </c>
      <c r="AC111" s="175">
        <v>4952.3302597800002</v>
      </c>
    </row>
    <row r="112" spans="1:29" s="4" customFormat="1" ht="13.2" customHeight="1" x14ac:dyDescent="0.3">
      <c r="A112" s="72" t="s">
        <v>68</v>
      </c>
      <c r="B112" s="98">
        <v>3391.3</v>
      </c>
      <c r="C112" s="99">
        <v>4438.2710000000006</v>
      </c>
      <c r="D112" s="99">
        <v>5445.8119999999999</v>
      </c>
      <c r="E112" s="99">
        <v>5731.7090000000007</v>
      </c>
      <c r="F112" s="99">
        <v>3085.2889999999998</v>
      </c>
      <c r="G112" s="99">
        <v>3894.0600000000004</v>
      </c>
      <c r="H112" s="99">
        <v>3198.6180000000008</v>
      </c>
      <c r="I112" s="99">
        <v>2395.8020000000001</v>
      </c>
      <c r="J112" s="99">
        <v>2261.0910000000003</v>
      </c>
      <c r="K112" s="99">
        <v>2871.279</v>
      </c>
      <c r="L112" s="99">
        <v>4719.8580000000002</v>
      </c>
      <c r="M112" s="99">
        <v>5763.7200000000012</v>
      </c>
      <c r="N112" s="99">
        <v>8211.1829999999991</v>
      </c>
      <c r="O112" s="99">
        <v>10962.358</v>
      </c>
      <c r="P112" s="99">
        <v>10898.164199999999</v>
      </c>
      <c r="Q112" s="99">
        <v>15965.378451419998</v>
      </c>
      <c r="R112" s="99">
        <v>20801.82072535</v>
      </c>
      <c r="S112" s="99">
        <v>22038.724559710001</v>
      </c>
      <c r="T112" s="99">
        <v>25028.314556860001</v>
      </c>
      <c r="U112" s="99">
        <v>25566.799219559998</v>
      </c>
      <c r="V112" s="99">
        <v>17356.829350479999</v>
      </c>
      <c r="W112" s="99">
        <v>14496.913550180001</v>
      </c>
      <c r="X112" s="142">
        <v>19001.62886828</v>
      </c>
      <c r="Y112" s="142">
        <v>18265.504261859998</v>
      </c>
      <c r="Z112" s="142">
        <v>17593.412700450001</v>
      </c>
      <c r="AA112" s="142">
        <v>5393.6519710499997</v>
      </c>
      <c r="AB112" s="142">
        <v>5249.7399435099996</v>
      </c>
      <c r="AC112" s="175">
        <v>12184.930728219999</v>
      </c>
    </row>
    <row r="113" spans="1:29" s="4" customFormat="1" ht="13.2" customHeight="1" x14ac:dyDescent="0.3">
      <c r="A113" s="73" t="s">
        <v>22</v>
      </c>
      <c r="B113" s="102">
        <v>-1058.4587808784531</v>
      </c>
      <c r="C113" s="103">
        <v>-1527.4918465001829</v>
      </c>
      <c r="D113" s="103">
        <v>-1861.5692934868612</v>
      </c>
      <c r="E113" s="103">
        <v>-1807.5309656820734</v>
      </c>
      <c r="F113" s="103">
        <v>-717.70769624564593</v>
      </c>
      <c r="G113" s="103">
        <v>-986.62284806375146</v>
      </c>
      <c r="H113" s="103">
        <v>-730.0337277889513</v>
      </c>
      <c r="I113" s="103">
        <v>-315.57122016301406</v>
      </c>
      <c r="J113" s="103">
        <v>-102.4108722494687</v>
      </c>
      <c r="K113" s="103">
        <v>-105.50511935197537</v>
      </c>
      <c r="L113" s="103">
        <v>-826.31737014131272</v>
      </c>
      <c r="M113" s="103">
        <v>-716.84757458243757</v>
      </c>
      <c r="N113" s="103">
        <v>-885.5401111009453</v>
      </c>
      <c r="O113" s="103">
        <v>-2095.3862423372543</v>
      </c>
      <c r="P113" s="103">
        <v>-1349.8388527456871</v>
      </c>
      <c r="Q113" s="103">
        <v>-2427.4855911300001</v>
      </c>
      <c r="R113" s="103">
        <v>-2888.6831840299997</v>
      </c>
      <c r="S113" s="103">
        <v>-2917.29819374</v>
      </c>
      <c r="T113" s="103">
        <v>-3026.9627706299998</v>
      </c>
      <c r="U113" s="103">
        <v>-3701.1667066500008</v>
      </c>
      <c r="V113" s="103">
        <v>-2868.9294190599999</v>
      </c>
      <c r="W113" s="103">
        <v>-2492.2601798699998</v>
      </c>
      <c r="X113" s="144">
        <v>-3743.97769453</v>
      </c>
      <c r="Y113" s="144">
        <v>-3425.5376524900003</v>
      </c>
      <c r="Z113" s="144">
        <v>-3147.6987137000001</v>
      </c>
      <c r="AA113" s="144">
        <v>-686.40479094999989</v>
      </c>
      <c r="AB113" s="144">
        <v>-657.97868518999996</v>
      </c>
      <c r="AC113" s="177">
        <v>-2188.9808679099997</v>
      </c>
    </row>
    <row r="114" spans="1:29" s="4" customFormat="1" ht="13.2" customHeight="1" x14ac:dyDescent="0.3">
      <c r="A114" s="72" t="s">
        <v>69</v>
      </c>
      <c r="B114" s="98">
        <v>320.15628220233828</v>
      </c>
      <c r="C114" s="99">
        <v>276.73286220581292</v>
      </c>
      <c r="D114" s="99">
        <v>352.23616574886842</v>
      </c>
      <c r="E114" s="99">
        <v>522.4959751947988</v>
      </c>
      <c r="F114" s="99">
        <v>536.50923807378081</v>
      </c>
      <c r="G114" s="99">
        <v>596.37180665284268</v>
      </c>
      <c r="H114" s="99">
        <v>570.25316981413744</v>
      </c>
      <c r="I114" s="99">
        <v>658.35875517360751</v>
      </c>
      <c r="J114" s="99">
        <v>816.75703138524659</v>
      </c>
      <c r="K114" s="99">
        <v>1061.7134928933438</v>
      </c>
      <c r="L114" s="99">
        <v>1088.8292968099913</v>
      </c>
      <c r="M114" s="99">
        <v>1318.6198509920828</v>
      </c>
      <c r="N114" s="99">
        <v>1532.2407207891999</v>
      </c>
      <c r="O114" s="99">
        <v>1860.374045846238</v>
      </c>
      <c r="P114" s="99">
        <v>1581.1669182060521</v>
      </c>
      <c r="Q114" s="99">
        <v>1599.8514208399999</v>
      </c>
      <c r="R114" s="99">
        <v>2171.0333017800003</v>
      </c>
      <c r="S114" s="99">
        <v>2208.6689820500001</v>
      </c>
      <c r="T114" s="99">
        <v>2240.5037324200002</v>
      </c>
      <c r="U114" s="99">
        <v>2150.8488984099999</v>
      </c>
      <c r="V114" s="99">
        <v>1555.9303855500002</v>
      </c>
      <c r="W114" s="99">
        <v>1521.88779273</v>
      </c>
      <c r="X114" s="142">
        <v>1511.8491399699999</v>
      </c>
      <c r="Y114" s="142">
        <v>1596.9917333399999</v>
      </c>
      <c r="Z114" s="142">
        <v>1684.9757505299997</v>
      </c>
      <c r="AA114" s="142">
        <v>748.42308449000006</v>
      </c>
      <c r="AB114" s="142">
        <v>731.86950368999999</v>
      </c>
      <c r="AC114" s="175">
        <v>1066.9338355699999</v>
      </c>
    </row>
    <row r="115" spans="1:29" s="4" customFormat="1" ht="13.2" customHeight="1" x14ac:dyDescent="0.3">
      <c r="A115" s="72" t="s">
        <v>70</v>
      </c>
      <c r="B115" s="98">
        <v>1378.6150630807911</v>
      </c>
      <c r="C115" s="99">
        <v>1804.2247087059961</v>
      </c>
      <c r="D115" s="99">
        <v>2213.8054592357298</v>
      </c>
      <c r="E115" s="99">
        <v>2330.0269408768727</v>
      </c>
      <c r="F115" s="99">
        <v>1254.2169343194266</v>
      </c>
      <c r="G115" s="99">
        <v>1582.9946547165941</v>
      </c>
      <c r="H115" s="99">
        <v>1300.2868976030888</v>
      </c>
      <c r="I115" s="99">
        <v>973.92997533662174</v>
      </c>
      <c r="J115" s="99">
        <v>919.16790363471534</v>
      </c>
      <c r="K115" s="99">
        <v>1167.2186122453193</v>
      </c>
      <c r="L115" s="99">
        <v>1915.1466669513043</v>
      </c>
      <c r="M115" s="99">
        <v>2035.4674255745201</v>
      </c>
      <c r="N115" s="99">
        <v>2417.7808318901457</v>
      </c>
      <c r="O115" s="99">
        <v>3955.7602881834923</v>
      </c>
      <c r="P115" s="99">
        <v>2931.0057709517396</v>
      </c>
      <c r="Q115" s="99">
        <v>4027.3370119699998</v>
      </c>
      <c r="R115" s="99">
        <v>5059.7164858099995</v>
      </c>
      <c r="S115" s="99">
        <v>5125.9671757899996</v>
      </c>
      <c r="T115" s="99">
        <v>5267.46650305</v>
      </c>
      <c r="U115" s="99">
        <v>5852.0156050599999</v>
      </c>
      <c r="V115" s="99">
        <v>4424.8598046099996</v>
      </c>
      <c r="W115" s="99">
        <v>4014.1479725999993</v>
      </c>
      <c r="X115" s="142">
        <v>5255.8268344999997</v>
      </c>
      <c r="Y115" s="142">
        <v>5022.529385830001</v>
      </c>
      <c r="Z115" s="142">
        <v>4832.67446423</v>
      </c>
      <c r="AA115" s="142">
        <v>1434.8278754400003</v>
      </c>
      <c r="AB115" s="142">
        <v>1389.8481888799997</v>
      </c>
      <c r="AC115" s="175">
        <v>3255.9147034800003</v>
      </c>
    </row>
    <row r="116" spans="1:29" s="4" customFormat="1" ht="13.2" customHeight="1" x14ac:dyDescent="0.3">
      <c r="A116" s="73" t="s">
        <v>23</v>
      </c>
      <c r="B116" s="102">
        <v>-1361.2412191215471</v>
      </c>
      <c r="C116" s="103">
        <v>-2070.9591534998167</v>
      </c>
      <c r="D116" s="103">
        <v>-2515.2877065131383</v>
      </c>
      <c r="E116" s="103">
        <v>-2338.5240343179266</v>
      </c>
      <c r="F116" s="103">
        <v>-739.40030375435401</v>
      </c>
      <c r="G116" s="103">
        <v>-1097.5871519362483</v>
      </c>
      <c r="H116" s="103">
        <v>-737.99827221104863</v>
      </c>
      <c r="I116" s="103">
        <v>-82.264779836985866</v>
      </c>
      <c r="J116" s="103">
        <v>319.98787224946864</v>
      </c>
      <c r="K116" s="103">
        <v>456.2801193519756</v>
      </c>
      <c r="L116" s="103">
        <v>-32.103629858687242</v>
      </c>
      <c r="M116" s="103">
        <v>-730.98742541756258</v>
      </c>
      <c r="N116" s="103">
        <v>-2372.6778888990548</v>
      </c>
      <c r="O116" s="103">
        <v>-3081.9407576627455</v>
      </c>
      <c r="P116" s="103">
        <v>-4243.7645472543127</v>
      </c>
      <c r="Q116" s="103">
        <v>-8276.8670513799989</v>
      </c>
      <c r="R116" s="103">
        <v>-11818.444379300001</v>
      </c>
      <c r="S116" s="103">
        <v>-12743.36439567</v>
      </c>
      <c r="T116" s="103">
        <v>-15527.365495749998</v>
      </c>
      <c r="U116" s="103">
        <v>-15022.99975348</v>
      </c>
      <c r="V116" s="103">
        <v>-8643.9453848699995</v>
      </c>
      <c r="W116" s="103">
        <v>-5980.8546617400007</v>
      </c>
      <c r="X116" s="144">
        <v>-9448.437394980001</v>
      </c>
      <c r="Y116" s="144">
        <v>-8919.330150849999</v>
      </c>
      <c r="Z116" s="144">
        <v>-8451.1278998599992</v>
      </c>
      <c r="AA116" s="144">
        <v>-1663.2933660099998</v>
      </c>
      <c r="AB116" s="144">
        <v>-1644.4209889699998</v>
      </c>
      <c r="AC116" s="177">
        <v>-5043.6196005300008</v>
      </c>
    </row>
    <row r="117" spans="1:29" s="4" customFormat="1" ht="13.2" customHeight="1" x14ac:dyDescent="0.3">
      <c r="A117" s="72" t="s">
        <v>69</v>
      </c>
      <c r="B117" s="98">
        <v>651.44371779766175</v>
      </c>
      <c r="C117" s="99">
        <v>563.08713779418713</v>
      </c>
      <c r="D117" s="99">
        <v>716.71883425113151</v>
      </c>
      <c r="E117" s="99">
        <v>1063.158024805201</v>
      </c>
      <c r="F117" s="99">
        <v>1091.6717619262192</v>
      </c>
      <c r="G117" s="99">
        <v>1213.4781933471575</v>
      </c>
      <c r="H117" s="99">
        <v>1160.3328301858626</v>
      </c>
      <c r="I117" s="99">
        <v>1339.6072448263926</v>
      </c>
      <c r="J117" s="99">
        <v>1661.9109686147533</v>
      </c>
      <c r="K117" s="99">
        <v>2160.3405071066563</v>
      </c>
      <c r="L117" s="99">
        <v>2772.6077031900086</v>
      </c>
      <c r="M117" s="99">
        <v>2997.265149007917</v>
      </c>
      <c r="N117" s="99">
        <v>3420.7242792108</v>
      </c>
      <c r="O117" s="99">
        <v>3924.6569541537619</v>
      </c>
      <c r="P117" s="99">
        <v>3723.3938817939475</v>
      </c>
      <c r="Q117" s="99">
        <v>3661.1743880700005</v>
      </c>
      <c r="R117" s="99">
        <v>3923.6598602400004</v>
      </c>
      <c r="S117" s="99">
        <v>4169.3929882500006</v>
      </c>
      <c r="T117" s="99">
        <v>4233.4825580600009</v>
      </c>
      <c r="U117" s="99">
        <v>4691.7838610200006</v>
      </c>
      <c r="V117" s="99">
        <v>4288.0241609999994</v>
      </c>
      <c r="W117" s="99">
        <v>4501.9109158400006</v>
      </c>
      <c r="X117" s="142">
        <v>4297.3646387999997</v>
      </c>
      <c r="Y117" s="142">
        <v>4323.6447251799991</v>
      </c>
      <c r="Z117" s="142">
        <v>4309.6103363600005</v>
      </c>
      <c r="AA117" s="142">
        <v>2295.5307296000005</v>
      </c>
      <c r="AB117" s="142">
        <v>2215.4707656599999</v>
      </c>
      <c r="AC117" s="175">
        <v>3885.3964242100005</v>
      </c>
    </row>
    <row r="118" spans="1:29" s="4" customFormat="1" ht="13.2" customHeight="1" x14ac:dyDescent="0.3">
      <c r="A118" s="72" t="s">
        <v>70</v>
      </c>
      <c r="B118" s="98">
        <v>2012.6849369192087</v>
      </c>
      <c r="C118" s="99">
        <v>2634.0462912940038</v>
      </c>
      <c r="D118" s="99">
        <v>3232.0065407642701</v>
      </c>
      <c r="E118" s="99">
        <v>3401.6820591231281</v>
      </c>
      <c r="F118" s="99">
        <v>1831.0720656805736</v>
      </c>
      <c r="G118" s="99">
        <v>2311.0653452834058</v>
      </c>
      <c r="H118" s="99">
        <v>1898.3311023969113</v>
      </c>
      <c r="I118" s="99">
        <v>1421.8720246633784</v>
      </c>
      <c r="J118" s="99">
        <v>1341.9230963652849</v>
      </c>
      <c r="K118" s="99">
        <v>1704.0603877546805</v>
      </c>
      <c r="L118" s="99">
        <v>2804.7113330486955</v>
      </c>
      <c r="M118" s="99">
        <v>3728.252574425479</v>
      </c>
      <c r="N118" s="99">
        <v>5793.4021681098538</v>
      </c>
      <c r="O118" s="99">
        <v>7006.5977118165056</v>
      </c>
      <c r="P118" s="99">
        <v>7967.1584290482597</v>
      </c>
      <c r="Q118" s="99">
        <v>11938.041439450002</v>
      </c>
      <c r="R118" s="99">
        <v>15742.10423954</v>
      </c>
      <c r="S118" s="99">
        <v>16912.757383920001</v>
      </c>
      <c r="T118" s="99">
        <v>19760.848053810001</v>
      </c>
      <c r="U118" s="99">
        <v>19714.783614499996</v>
      </c>
      <c r="V118" s="99">
        <v>12931.969545870001</v>
      </c>
      <c r="W118" s="99">
        <v>10482.765577579999</v>
      </c>
      <c r="X118" s="142">
        <v>13745.802033779999</v>
      </c>
      <c r="Y118" s="142">
        <v>13242.974876030001</v>
      </c>
      <c r="Z118" s="142">
        <v>12760.738236219999</v>
      </c>
      <c r="AA118" s="142">
        <v>3958.8240956099994</v>
      </c>
      <c r="AB118" s="142">
        <v>3859.8917546299999</v>
      </c>
      <c r="AC118" s="175">
        <v>8929.0160247399999</v>
      </c>
    </row>
    <row r="119" spans="1:29" s="4" customFormat="1" ht="13.2" customHeight="1" x14ac:dyDescent="0.3">
      <c r="A119" s="73" t="s">
        <v>24</v>
      </c>
      <c r="B119" s="102">
        <v>-1.9207637415201964</v>
      </c>
      <c r="C119" s="103">
        <v>-6.2074584602581924</v>
      </c>
      <c r="D119" s="103">
        <v>-7.2873612606111386</v>
      </c>
      <c r="E119" s="103">
        <v>-3.729436840620699</v>
      </c>
      <c r="F119" s="103">
        <v>4.620013082062064</v>
      </c>
      <c r="G119" s="103">
        <v>3.7338058061529575</v>
      </c>
      <c r="H119" s="103">
        <v>5.1541680638623601</v>
      </c>
      <c r="I119" s="103">
        <v>9.8642485606104326</v>
      </c>
      <c r="J119" s="103">
        <v>14.383390937037927</v>
      </c>
      <c r="K119" s="103">
        <v>18.902185219511107</v>
      </c>
      <c r="L119" s="103">
        <v>4.4659774162538737</v>
      </c>
      <c r="M119" s="103">
        <v>-3.045869798909373</v>
      </c>
      <c r="N119" s="103">
        <v>-17.1238842295887</v>
      </c>
      <c r="O119" s="103">
        <v>-12.971851249275897</v>
      </c>
      <c r="P119" s="103">
        <v>-14.203694697872322</v>
      </c>
      <c r="Q119" s="103">
        <v>16.182450429999999</v>
      </c>
      <c r="R119" s="103">
        <v>3.1206500299999997</v>
      </c>
      <c r="S119" s="103">
        <v>-5.0669900699999992</v>
      </c>
      <c r="T119" s="103">
        <v>-20.647397140000002</v>
      </c>
      <c r="U119" s="103">
        <v>-13.148772159999998</v>
      </c>
      <c r="V119" s="103">
        <v>14.571565329999999</v>
      </c>
      <c r="W119" s="103">
        <v>21.514281050000005</v>
      </c>
      <c r="X119" s="144">
        <v>24.201803680000001</v>
      </c>
      <c r="Y119" s="144">
        <v>12.669406840000001</v>
      </c>
      <c r="Z119" s="144">
        <v>17.975565279999998</v>
      </c>
      <c r="AA119" s="144">
        <v>2.6540084600000013</v>
      </c>
      <c r="AB119" s="144">
        <v>11.600697629999997</v>
      </c>
      <c r="AC119" s="177">
        <v>16.463949320000005</v>
      </c>
    </row>
    <row r="120" spans="1:29" s="4" customFormat="1" ht="13.2" customHeight="1" x14ac:dyDescent="0.3">
      <c r="A120" s="72" t="s">
        <v>71</v>
      </c>
      <c r="B120" s="98">
        <v>8.3125320179777127</v>
      </c>
      <c r="C120" s="99">
        <v>7.185087113357393</v>
      </c>
      <c r="D120" s="99">
        <v>9.1454535439248303</v>
      </c>
      <c r="E120" s="99">
        <v>13.56607620876331</v>
      </c>
      <c r="F120" s="99">
        <v>13.929916316964771</v>
      </c>
      <c r="G120" s="99">
        <v>15.484186983055745</v>
      </c>
      <c r="H120" s="99">
        <v>14.806043160625748</v>
      </c>
      <c r="I120" s="99">
        <v>17.093615012176677</v>
      </c>
      <c r="J120" s="99">
        <v>21.206265039045675</v>
      </c>
      <c r="K120" s="99">
        <v>27.566310249745946</v>
      </c>
      <c r="L120" s="99">
        <v>14.149360471903341</v>
      </c>
      <c r="M120" s="99">
        <v>14.97788568845151</v>
      </c>
      <c r="N120" s="99">
        <v>5.656318311390705</v>
      </c>
      <c r="O120" s="99">
        <v>6.6014783059255073</v>
      </c>
      <c r="P120" s="99">
        <v>5.9275649980212641</v>
      </c>
      <c r="Q120" s="99">
        <v>53.659690789999999</v>
      </c>
      <c r="R120" s="99">
        <v>54.229540840000006</v>
      </c>
      <c r="S120" s="99">
        <v>49.518352170000007</v>
      </c>
      <c r="T120" s="99">
        <v>39.793190189999997</v>
      </c>
      <c r="U120" s="99">
        <v>29.144111219999999</v>
      </c>
      <c r="V120" s="99">
        <v>62.436005179999995</v>
      </c>
      <c r="W120" s="99">
        <v>64.206098929999996</v>
      </c>
      <c r="X120" s="142">
        <v>72.827394080000005</v>
      </c>
      <c r="Y120" s="142">
        <v>65.627131910000003</v>
      </c>
      <c r="Z120" s="142">
        <v>70.239527820000006</v>
      </c>
      <c r="AA120" s="142">
        <v>39.821631060000001</v>
      </c>
      <c r="AB120" s="142">
        <v>40.410113009999996</v>
      </c>
      <c r="AC120" s="175">
        <v>63.696412100000003</v>
      </c>
    </row>
    <row r="121" spans="1:29" s="4" customFormat="1" ht="13.2" customHeight="1" x14ac:dyDescent="0.3">
      <c r="A121" s="72" t="s">
        <v>72</v>
      </c>
      <c r="B121" s="98">
        <v>10.233295759497908</v>
      </c>
      <c r="C121" s="99">
        <v>13.392545573615585</v>
      </c>
      <c r="D121" s="99">
        <v>16.432814804535969</v>
      </c>
      <c r="E121" s="99">
        <v>17.295513049384009</v>
      </c>
      <c r="F121" s="99">
        <v>9.3099032349027038</v>
      </c>
      <c r="G121" s="99">
        <v>11.750381176902788</v>
      </c>
      <c r="H121" s="99">
        <v>9.6518750967633888</v>
      </c>
      <c r="I121" s="99">
        <v>7.2293664515662455</v>
      </c>
      <c r="J121" s="99">
        <v>6.8228741020077512</v>
      </c>
      <c r="K121" s="99">
        <v>8.6641250302348354</v>
      </c>
      <c r="L121" s="99">
        <v>9.6833830556494664</v>
      </c>
      <c r="M121" s="99">
        <v>18.023755487360884</v>
      </c>
      <c r="N121" s="99">
        <v>22.78020254097941</v>
      </c>
      <c r="O121" s="99">
        <v>19.573329555201404</v>
      </c>
      <c r="P121" s="99">
        <v>20.13125969589359</v>
      </c>
      <c r="Q121" s="99">
        <v>37.477240360000003</v>
      </c>
      <c r="R121" s="99">
        <v>51.108890809999998</v>
      </c>
      <c r="S121" s="99">
        <v>54.585342240000003</v>
      </c>
      <c r="T121" s="99">
        <v>60.440587330000014</v>
      </c>
      <c r="U121" s="99">
        <v>42.292883379999999</v>
      </c>
      <c r="V121" s="99">
        <v>47.864439850000004</v>
      </c>
      <c r="W121" s="99">
        <v>42.691817879999995</v>
      </c>
      <c r="X121" s="142">
        <v>48.625590400000007</v>
      </c>
      <c r="Y121" s="142">
        <v>52.957725070000009</v>
      </c>
      <c r="Z121" s="142">
        <v>52.263962540000001</v>
      </c>
      <c r="AA121" s="142">
        <v>37.167622599999994</v>
      </c>
      <c r="AB121" s="142">
        <v>28.809415379999997</v>
      </c>
      <c r="AC121" s="175">
        <v>47.232462779999992</v>
      </c>
    </row>
    <row r="122" spans="1:29" s="4" customFormat="1" ht="13.2" customHeight="1" x14ac:dyDescent="0.3">
      <c r="A122" s="73" t="s">
        <v>25</v>
      </c>
      <c r="B122" s="102">
        <v>-158.37705331401469</v>
      </c>
      <c r="C122" s="103">
        <v>-215.7144003502342</v>
      </c>
      <c r="D122" s="103">
        <v>-263.93156279727145</v>
      </c>
      <c r="E122" s="103">
        <v>-268.78071866453047</v>
      </c>
      <c r="F122" s="103">
        <v>-129.53184734715597</v>
      </c>
      <c r="G122" s="103">
        <v>-168.28084634313998</v>
      </c>
      <c r="H122" s="103">
        <v>-133.45678397675417</v>
      </c>
      <c r="I122" s="103">
        <v>-86.237898465982482</v>
      </c>
      <c r="J122" s="103">
        <v>-69.791688155077566</v>
      </c>
      <c r="K122" s="103">
        <v>-87.169458048460697</v>
      </c>
      <c r="L122" s="103">
        <v>-137.19545726256624</v>
      </c>
      <c r="M122" s="103">
        <v>-267.56192581759916</v>
      </c>
      <c r="N122" s="103">
        <v>-387.88316037831629</v>
      </c>
      <c r="O122" s="103">
        <v>-354.34959165242492</v>
      </c>
      <c r="P122" s="103">
        <v>-418.50608227694619</v>
      </c>
      <c r="Q122" s="103">
        <v>-921.73911952999993</v>
      </c>
      <c r="R122" s="103">
        <v>-1168.23597219</v>
      </c>
      <c r="S122" s="103">
        <v>-1080.77584456</v>
      </c>
      <c r="T122" s="103">
        <v>-1119.8149025800001</v>
      </c>
      <c r="U122" s="103">
        <v>-1324.5058792399998</v>
      </c>
      <c r="V122" s="103">
        <v>-936.93736082000009</v>
      </c>
      <c r="W122" s="103">
        <v>-859.02688115000001</v>
      </c>
      <c r="X122" s="144">
        <v>-1192.3024337299998</v>
      </c>
      <c r="Y122" s="144">
        <v>-1187.50110589</v>
      </c>
      <c r="Z122" s="144">
        <v>-1083.13235181</v>
      </c>
      <c r="AA122" s="144">
        <v>-433.59951590000003</v>
      </c>
      <c r="AB122" s="144">
        <v>-445.96912104</v>
      </c>
      <c r="AC122" s="177">
        <v>-970.83869248999986</v>
      </c>
    </row>
    <row r="123" spans="1:29" s="4" customFormat="1" ht="13.2" customHeight="1" x14ac:dyDescent="0.3">
      <c r="A123" s="72" t="s">
        <v>71</v>
      </c>
      <c r="B123" s="98">
        <v>19.000073183949056</v>
      </c>
      <c r="C123" s="99">
        <v>16.423056259102612</v>
      </c>
      <c r="D123" s="99">
        <v>20.903893814685329</v>
      </c>
      <c r="E123" s="99">
        <v>31.008174191458995</v>
      </c>
      <c r="F123" s="99">
        <v>31.839808724490904</v>
      </c>
      <c r="G123" s="99">
        <v>35.392427389841707</v>
      </c>
      <c r="H123" s="99">
        <v>33.842384367144568</v>
      </c>
      <c r="I123" s="99">
        <v>39.0711200278324</v>
      </c>
      <c r="J123" s="99">
        <v>48.471462946390119</v>
      </c>
      <c r="K123" s="99">
        <v>63.008709142276444</v>
      </c>
      <c r="L123" s="99">
        <v>61.313895378247807</v>
      </c>
      <c r="M123" s="99">
        <v>74.889428442257554</v>
      </c>
      <c r="N123" s="99">
        <v>90.501092982251279</v>
      </c>
      <c r="O123" s="99">
        <v>105.62365289480812</v>
      </c>
      <c r="P123" s="99">
        <v>94.841039968340226</v>
      </c>
      <c r="Q123" s="99">
        <v>138.15111821000002</v>
      </c>
      <c r="R123" s="99">
        <v>197.86875015999999</v>
      </c>
      <c r="S123" s="99">
        <v>183.97476735999999</v>
      </c>
      <c r="T123" s="99">
        <v>202.57322439000001</v>
      </c>
      <c r="U123" s="99">
        <v>151.20577858000001</v>
      </c>
      <c r="V123" s="99">
        <v>147.49950534999999</v>
      </c>
      <c r="W123" s="99">
        <v>140.34839753</v>
      </c>
      <c r="X123" s="142">
        <v>133.63620613999998</v>
      </c>
      <c r="Y123" s="142">
        <v>144.62277972999999</v>
      </c>
      <c r="Z123" s="142">
        <v>140.38162677</v>
      </c>
      <c r="AA123" s="142">
        <v>78.125571690000001</v>
      </c>
      <c r="AB123" s="142">
        <v>81.000687620000008</v>
      </c>
      <c r="AC123" s="175">
        <v>150.15011190999999</v>
      </c>
    </row>
    <row r="124" spans="1:29" s="4" customFormat="1" ht="13.2" customHeight="1" x14ac:dyDescent="0.3">
      <c r="A124" s="72" t="s">
        <v>72</v>
      </c>
      <c r="B124" s="98">
        <v>177.37712649796373</v>
      </c>
      <c r="C124" s="99">
        <v>232.13745660933679</v>
      </c>
      <c r="D124" s="99">
        <v>284.83545661195677</v>
      </c>
      <c r="E124" s="99">
        <v>299.78889285598945</v>
      </c>
      <c r="F124" s="99">
        <v>161.3716560716469</v>
      </c>
      <c r="G124" s="99">
        <v>203.67327373298167</v>
      </c>
      <c r="H124" s="99">
        <v>167.29916834389874</v>
      </c>
      <c r="I124" s="99">
        <v>125.30901849381489</v>
      </c>
      <c r="J124" s="99">
        <v>118.2631511014677</v>
      </c>
      <c r="K124" s="99">
        <v>150.17816719073713</v>
      </c>
      <c r="L124" s="99">
        <v>198.50935264081406</v>
      </c>
      <c r="M124" s="99">
        <v>342.45135425985671</v>
      </c>
      <c r="N124" s="99">
        <v>478.38425336056753</v>
      </c>
      <c r="O124" s="99">
        <v>459.97324454723309</v>
      </c>
      <c r="P124" s="99">
        <v>513.34712224528641</v>
      </c>
      <c r="Q124" s="99">
        <v>1059.8902377399997</v>
      </c>
      <c r="R124" s="99">
        <v>1366.1047223500002</v>
      </c>
      <c r="S124" s="99">
        <v>1264.75061192</v>
      </c>
      <c r="T124" s="99">
        <v>1322.38812697</v>
      </c>
      <c r="U124" s="99">
        <v>1475.71165782</v>
      </c>
      <c r="V124" s="99">
        <v>1084.43686617</v>
      </c>
      <c r="W124" s="99">
        <v>999.37527868000006</v>
      </c>
      <c r="X124" s="142">
        <v>1325.9386398700001</v>
      </c>
      <c r="Y124" s="142">
        <v>1332.12388562</v>
      </c>
      <c r="Z124" s="142">
        <v>1223.51397858</v>
      </c>
      <c r="AA124" s="142">
        <v>511.72508759000004</v>
      </c>
      <c r="AB124" s="142">
        <v>526.96980866000013</v>
      </c>
      <c r="AC124" s="175">
        <v>1120.9888044000002</v>
      </c>
    </row>
    <row r="125" spans="1:29" s="4" customFormat="1" ht="13.2" customHeight="1" x14ac:dyDescent="0.3">
      <c r="A125" s="73" t="s">
        <v>171</v>
      </c>
      <c r="B125" s="102">
        <v>-1200.9434020660119</v>
      </c>
      <c r="C125" s="103">
        <v>-1849.0372946893244</v>
      </c>
      <c r="D125" s="103">
        <v>-2244.0687824552556</v>
      </c>
      <c r="E125" s="103">
        <v>-2066.0138788127756</v>
      </c>
      <c r="F125" s="103">
        <v>-614.48846948926018</v>
      </c>
      <c r="G125" s="103">
        <v>-933.04011139926149</v>
      </c>
      <c r="H125" s="103">
        <v>-609.6956562981569</v>
      </c>
      <c r="I125" s="103">
        <v>-5.8911299316138184</v>
      </c>
      <c r="J125" s="103">
        <v>375.39616946750823</v>
      </c>
      <c r="K125" s="103">
        <v>524.54739218092516</v>
      </c>
      <c r="L125" s="103">
        <v>100.62584998762506</v>
      </c>
      <c r="M125" s="103">
        <v>-460.37962980105402</v>
      </c>
      <c r="N125" s="103">
        <v>-1967.6708442911502</v>
      </c>
      <c r="O125" s="103">
        <v>-2714.6193147610443</v>
      </c>
      <c r="P125" s="103">
        <v>-3811.0547702794947</v>
      </c>
      <c r="Q125" s="103">
        <v>-7371.3103822800003</v>
      </c>
      <c r="R125" s="103">
        <v>-10653.329057139999</v>
      </c>
      <c r="S125" s="103">
        <v>-11657.521561039997</v>
      </c>
      <c r="T125" s="103">
        <v>-14386.90319603</v>
      </c>
      <c r="U125" s="103">
        <v>-13685.345102079998</v>
      </c>
      <c r="V125" s="103">
        <v>-7721.5795893800005</v>
      </c>
      <c r="W125" s="103">
        <v>-5143.342061639999</v>
      </c>
      <c r="X125" s="144">
        <v>-8280.336764929998</v>
      </c>
      <c r="Y125" s="144">
        <v>-7744.4984518000001</v>
      </c>
      <c r="Z125" s="144">
        <v>-7385.9711133299988</v>
      </c>
      <c r="AA125" s="144">
        <v>-1232.34785857</v>
      </c>
      <c r="AB125" s="144">
        <v>-1210.0525655599999</v>
      </c>
      <c r="AC125" s="177">
        <v>-4089.24485736</v>
      </c>
    </row>
    <row r="126" spans="1:29" s="4" customFormat="1" ht="13.2" customHeight="1" x14ac:dyDescent="0.3">
      <c r="A126" s="72" t="s">
        <v>71</v>
      </c>
      <c r="B126" s="98">
        <v>624.13111259573509</v>
      </c>
      <c r="C126" s="99">
        <v>539.47899442172718</v>
      </c>
      <c r="D126" s="99">
        <v>686.66948689252149</v>
      </c>
      <c r="E126" s="99">
        <v>1018.5837744049788</v>
      </c>
      <c r="F126" s="99">
        <v>1045.9020368847634</v>
      </c>
      <c r="G126" s="99">
        <v>1162.6015789742598</v>
      </c>
      <c r="H126" s="99">
        <v>1111.6844026580925</v>
      </c>
      <c r="I126" s="99">
        <v>1283.4425097863834</v>
      </c>
      <c r="J126" s="99">
        <v>1592.2332406293176</v>
      </c>
      <c r="K126" s="99">
        <v>2069.7654877146338</v>
      </c>
      <c r="L126" s="99">
        <v>2697.1444473398578</v>
      </c>
      <c r="M126" s="99">
        <v>2907.3978348772084</v>
      </c>
      <c r="N126" s="99">
        <v>3324.5668679171586</v>
      </c>
      <c r="O126" s="99">
        <v>3812.4318229530286</v>
      </c>
      <c r="P126" s="99">
        <v>3622.6252768275858</v>
      </c>
      <c r="Q126" s="99">
        <v>3469.3635790699996</v>
      </c>
      <c r="R126" s="99">
        <v>3671.5615692400006</v>
      </c>
      <c r="S126" s="99">
        <v>3935.8998687199996</v>
      </c>
      <c r="T126" s="99">
        <v>3991.1161434800006</v>
      </c>
      <c r="U126" s="99">
        <v>4511.4339712199999</v>
      </c>
      <c r="V126" s="99">
        <v>4078.0886504699997</v>
      </c>
      <c r="W126" s="99">
        <v>4297.3564193799994</v>
      </c>
      <c r="X126" s="142">
        <v>4090.9010385799997</v>
      </c>
      <c r="Y126" s="142">
        <v>4113.3948135399996</v>
      </c>
      <c r="Z126" s="142">
        <v>4098.98918177</v>
      </c>
      <c r="AA126" s="142">
        <v>2177.58352685</v>
      </c>
      <c r="AB126" s="142">
        <v>2094.0599650299996</v>
      </c>
      <c r="AC126" s="175">
        <v>3671.5499001999997</v>
      </c>
    </row>
    <row r="127" spans="1:29" s="4" customFormat="1" ht="13.2" customHeight="1" x14ac:dyDescent="0.3">
      <c r="A127" s="72" t="s">
        <v>72</v>
      </c>
      <c r="B127" s="98">
        <v>1825.0745146617471</v>
      </c>
      <c r="C127" s="99">
        <v>2388.5162891110517</v>
      </c>
      <c r="D127" s="99">
        <v>2930.7382693477771</v>
      </c>
      <c r="E127" s="99">
        <v>3084.5976532177547</v>
      </c>
      <c r="F127" s="99">
        <v>1660.3905063740237</v>
      </c>
      <c r="G127" s="99">
        <v>2095.6416903735212</v>
      </c>
      <c r="H127" s="99">
        <v>1721.3800589562491</v>
      </c>
      <c r="I127" s="99">
        <v>1289.3336397179969</v>
      </c>
      <c r="J127" s="99">
        <v>1216.8370711618093</v>
      </c>
      <c r="K127" s="99">
        <v>1545.2180955337087</v>
      </c>
      <c r="L127" s="99">
        <v>2596.5185973522325</v>
      </c>
      <c r="M127" s="99">
        <v>3367.7774646782618</v>
      </c>
      <c r="N127" s="99">
        <v>5292.237712208308</v>
      </c>
      <c r="O127" s="99">
        <v>6527.0511377140729</v>
      </c>
      <c r="P127" s="99">
        <v>7433.6800471070801</v>
      </c>
      <c r="Q127" s="99">
        <v>10840.673961349999</v>
      </c>
      <c r="R127" s="99">
        <v>14324.890626380002</v>
      </c>
      <c r="S127" s="99">
        <v>15593.421429759999</v>
      </c>
      <c r="T127" s="99">
        <v>18378.01933951</v>
      </c>
      <c r="U127" s="99">
        <v>18196.779073300004</v>
      </c>
      <c r="V127" s="99">
        <v>11799.66823985</v>
      </c>
      <c r="W127" s="99">
        <v>9440.6984810200011</v>
      </c>
      <c r="X127" s="142">
        <v>12371.237803510001</v>
      </c>
      <c r="Y127" s="142">
        <v>11857.893265340001</v>
      </c>
      <c r="Z127" s="142">
        <v>11484.960295100002</v>
      </c>
      <c r="AA127" s="142">
        <v>3409.93138542</v>
      </c>
      <c r="AB127" s="142">
        <v>3304.1125305900005</v>
      </c>
      <c r="AC127" s="175">
        <v>7760.7947575599983</v>
      </c>
    </row>
    <row r="128" spans="1:29" s="4" customFormat="1" ht="13.2" customHeight="1" x14ac:dyDescent="0.3">
      <c r="A128" s="74" t="s">
        <v>26</v>
      </c>
      <c r="B128" s="106">
        <v>-2200.7461604800001</v>
      </c>
      <c r="C128" s="107">
        <v>-2826.0594520899999</v>
      </c>
      <c r="D128" s="107">
        <v>-3070.0637261100001</v>
      </c>
      <c r="E128" s="107">
        <v>-2687.20934072</v>
      </c>
      <c r="F128" s="107">
        <v>-1011.97896653</v>
      </c>
      <c r="G128" s="107">
        <v>-771.85392485000023</v>
      </c>
      <c r="H128" s="107">
        <v>-589.34364190000008</v>
      </c>
      <c r="I128" s="107">
        <v>-301.04616829000003</v>
      </c>
      <c r="J128" s="107">
        <v>-9.5823503299999118</v>
      </c>
      <c r="K128" s="107">
        <v>13.942224230000065</v>
      </c>
      <c r="L128" s="107">
        <v>-294.60493939000003</v>
      </c>
      <c r="M128" s="107">
        <v>-958.39093593999996</v>
      </c>
      <c r="N128" s="107">
        <v>-2227.4515361000003</v>
      </c>
      <c r="O128" s="107">
        <v>-3718.2130306999993</v>
      </c>
      <c r="P128" s="107">
        <v>-3455.4765767499998</v>
      </c>
      <c r="Q128" s="107">
        <v>-5707.7614107999989</v>
      </c>
      <c r="R128" s="107">
        <v>-7668.3662848999993</v>
      </c>
      <c r="S128" s="107">
        <v>-7644.9773151599993</v>
      </c>
      <c r="T128" s="107">
        <v>-7610.2869532000004</v>
      </c>
      <c r="U128" s="107">
        <v>-6479.4184227699998</v>
      </c>
      <c r="V128" s="107">
        <v>-3592.0887754399992</v>
      </c>
      <c r="W128" s="107">
        <v>-2066.4788077099997</v>
      </c>
      <c r="X128" s="146">
        <v>-4474.7540157100002</v>
      </c>
      <c r="Y128" s="146">
        <v>-4391.9453451399995</v>
      </c>
      <c r="Z128" s="146">
        <v>-4472.6139150700019</v>
      </c>
      <c r="AA128" s="146">
        <v>-1299.1274644200003</v>
      </c>
      <c r="AB128" s="146">
        <v>-975.34128203</v>
      </c>
      <c r="AC128" s="179">
        <v>-2921.0879565400001</v>
      </c>
    </row>
    <row r="129" spans="1:29" s="4" customFormat="1" ht="13.2" customHeight="1" x14ac:dyDescent="0.3">
      <c r="A129" s="74" t="s">
        <v>73</v>
      </c>
      <c r="B129" s="108">
        <v>92.733798600000014</v>
      </c>
      <c r="C129" s="109">
        <v>133.91870279000003</v>
      </c>
      <c r="D129" s="109">
        <v>397.54681997</v>
      </c>
      <c r="E129" s="109">
        <v>874.26085321999983</v>
      </c>
      <c r="F129" s="109">
        <v>879.26626353000006</v>
      </c>
      <c r="G129" s="109">
        <v>1153.09121921</v>
      </c>
      <c r="H129" s="109">
        <v>1064.18199641</v>
      </c>
      <c r="I129" s="109">
        <v>999.95043675000011</v>
      </c>
      <c r="J129" s="109">
        <v>1237.38966731</v>
      </c>
      <c r="K129" s="109">
        <v>1606.71768395</v>
      </c>
      <c r="L129" s="109">
        <v>2100.9424018999998</v>
      </c>
      <c r="M129" s="109">
        <v>2170.0425146699999</v>
      </c>
      <c r="N129" s="109">
        <v>2493.3247014500002</v>
      </c>
      <c r="O129" s="109">
        <v>2797.38928674</v>
      </c>
      <c r="P129" s="109">
        <v>3173.1903628100004</v>
      </c>
      <c r="Q129" s="109">
        <v>4172.6385947400004</v>
      </c>
      <c r="R129" s="109">
        <v>4610.3323501000004</v>
      </c>
      <c r="S129" s="109">
        <v>4352.8272036400003</v>
      </c>
      <c r="T129" s="109">
        <v>4524.6007147</v>
      </c>
      <c r="U129" s="109">
        <v>5237.8494138999995</v>
      </c>
      <c r="V129" s="109">
        <v>4152.0060608999993</v>
      </c>
      <c r="W129" s="109">
        <v>4517.1680292999999</v>
      </c>
      <c r="X129" s="147">
        <v>4366.8565561300002</v>
      </c>
      <c r="Y129" s="147">
        <v>4376.1395919399993</v>
      </c>
      <c r="Z129" s="147">
        <v>4177.4218497900001</v>
      </c>
      <c r="AA129" s="147">
        <v>2161.0529177599997</v>
      </c>
      <c r="AB129" s="147">
        <v>2462.2965529199996</v>
      </c>
      <c r="AC129" s="180">
        <v>3951.1782614699996</v>
      </c>
    </row>
    <row r="130" spans="1:29" s="4" customFormat="1" ht="13.2" customHeight="1" x14ac:dyDescent="0.3">
      <c r="A130" s="74" t="s">
        <v>74</v>
      </c>
      <c r="B130" s="108">
        <v>2293.4799590800003</v>
      </c>
      <c r="C130" s="109">
        <v>2959.9781548799997</v>
      </c>
      <c r="D130" s="109">
        <v>3467.6105460799999</v>
      </c>
      <c r="E130" s="109">
        <v>3561.4701939400011</v>
      </c>
      <c r="F130" s="109">
        <v>1891.24523006</v>
      </c>
      <c r="G130" s="109">
        <v>1924.9451440600003</v>
      </c>
      <c r="H130" s="109">
        <v>1653.52563831</v>
      </c>
      <c r="I130" s="109">
        <v>1300.9966050400001</v>
      </c>
      <c r="J130" s="109">
        <v>1246.9720176399999</v>
      </c>
      <c r="K130" s="109">
        <v>1592.7754597199998</v>
      </c>
      <c r="L130" s="109">
        <v>2395.5473412900001</v>
      </c>
      <c r="M130" s="109">
        <v>3128.4334506099999</v>
      </c>
      <c r="N130" s="109">
        <v>4720.7762375500006</v>
      </c>
      <c r="O130" s="109">
        <v>6515.6023174399998</v>
      </c>
      <c r="P130" s="109">
        <v>6628.6669395599984</v>
      </c>
      <c r="Q130" s="109">
        <v>9880.4000055399993</v>
      </c>
      <c r="R130" s="109">
        <v>12278.698635000001</v>
      </c>
      <c r="S130" s="109">
        <v>11997.804518799998</v>
      </c>
      <c r="T130" s="109">
        <v>12134.887667899999</v>
      </c>
      <c r="U130" s="109">
        <v>11717.267836669998</v>
      </c>
      <c r="V130" s="109">
        <v>7744.0948363400003</v>
      </c>
      <c r="W130" s="109">
        <v>6583.6468370099992</v>
      </c>
      <c r="X130" s="147">
        <v>8841.6105718399995</v>
      </c>
      <c r="Y130" s="147">
        <v>8768.0849370799988</v>
      </c>
      <c r="Z130" s="147">
        <v>8650.0357648600002</v>
      </c>
      <c r="AA130" s="147">
        <v>3460.1803821799999</v>
      </c>
      <c r="AB130" s="147">
        <v>3437.6378349499996</v>
      </c>
      <c r="AC130" s="180">
        <v>6872.2662180100006</v>
      </c>
    </row>
    <row r="131" spans="1:29" s="4" customFormat="1" ht="13.2" customHeight="1" x14ac:dyDescent="0.3">
      <c r="A131" s="73" t="s">
        <v>172</v>
      </c>
      <c r="B131" s="102">
        <v>5.5079999999999991</v>
      </c>
      <c r="C131" s="103">
        <v>0.55200000000000005</v>
      </c>
      <c r="D131" s="103">
        <v>10.117000000000001</v>
      </c>
      <c r="E131" s="103">
        <v>51.632000000000005</v>
      </c>
      <c r="F131" s="103">
        <v>16.13</v>
      </c>
      <c r="G131" s="103">
        <v>227.41200000000001</v>
      </c>
      <c r="H131" s="103">
        <v>17.126999999999999</v>
      </c>
      <c r="I131" s="103">
        <v>11.715</v>
      </c>
      <c r="J131" s="103">
        <v>10.016999999999999</v>
      </c>
      <c r="K131" s="103">
        <v>1.1439999999999999</v>
      </c>
      <c r="L131" s="103">
        <v>7.8909999999999991</v>
      </c>
      <c r="M131" s="103">
        <v>18.212</v>
      </c>
      <c r="N131" s="103">
        <v>12.155000000000001</v>
      </c>
      <c r="O131" s="103">
        <v>13.507999999999999</v>
      </c>
      <c r="P131" s="103">
        <v>10.5098</v>
      </c>
      <c r="Q131" s="103">
        <v>0</v>
      </c>
      <c r="R131" s="103">
        <v>0</v>
      </c>
      <c r="S131" s="103">
        <v>0</v>
      </c>
      <c r="T131" s="103">
        <v>0</v>
      </c>
      <c r="U131" s="103">
        <v>266.77161867000001</v>
      </c>
      <c r="V131" s="103">
        <v>46.258744759999999</v>
      </c>
      <c r="W131" s="103">
        <v>36.461210550000004</v>
      </c>
      <c r="X131" s="144">
        <v>13.01251259</v>
      </c>
      <c r="Y131" s="144">
        <v>5.826664029999999</v>
      </c>
      <c r="Z131" s="144">
        <v>27.942466820000003</v>
      </c>
      <c r="AA131" s="144">
        <v>13.518305490000003</v>
      </c>
      <c r="AB131" s="144">
        <v>11.301164150000002</v>
      </c>
      <c r="AC131" s="177">
        <v>25.589056590000002</v>
      </c>
    </row>
    <row r="132" spans="1:29" s="4" customFormat="1" ht="13.2" customHeight="1" x14ac:dyDescent="0.3">
      <c r="A132" s="72" t="s">
        <v>67</v>
      </c>
      <c r="B132" s="98">
        <v>9.1829999999999998</v>
      </c>
      <c r="C132" s="99">
        <v>7.0409999999999995</v>
      </c>
      <c r="D132" s="99">
        <v>16.102</v>
      </c>
      <c r="E132" s="99">
        <v>59.106999999999992</v>
      </c>
      <c r="F132" s="99">
        <v>16.402999999999999</v>
      </c>
      <c r="G132" s="99">
        <v>227.58199999999999</v>
      </c>
      <c r="H132" s="99">
        <v>17.524999999999999</v>
      </c>
      <c r="I132" s="99">
        <v>11.937999999999999</v>
      </c>
      <c r="J132" s="99">
        <v>10.036999999999999</v>
      </c>
      <c r="K132" s="99">
        <v>1.1619999999999999</v>
      </c>
      <c r="L132" s="99">
        <v>8.0340000000000007</v>
      </c>
      <c r="M132" s="99">
        <v>22.552</v>
      </c>
      <c r="N132" s="99">
        <v>16.624000000000002</v>
      </c>
      <c r="O132" s="99">
        <v>22.856000000000005</v>
      </c>
      <c r="P132" s="99">
        <v>14.274800000000001</v>
      </c>
      <c r="Q132" s="99">
        <v>0</v>
      </c>
      <c r="R132" s="99">
        <v>0</v>
      </c>
      <c r="S132" s="99">
        <v>0</v>
      </c>
      <c r="T132" s="99">
        <v>0</v>
      </c>
      <c r="U132" s="99">
        <v>288.26964036999999</v>
      </c>
      <c r="V132" s="99">
        <v>52.722734860000003</v>
      </c>
      <c r="W132" s="99">
        <v>41.234482619999994</v>
      </c>
      <c r="X132" s="142">
        <v>14.449337450000002</v>
      </c>
      <c r="Y132" s="142">
        <v>7.3037240699999986</v>
      </c>
      <c r="Z132" s="142">
        <v>30.080135369999997</v>
      </c>
      <c r="AA132" s="142">
        <v>16.893192710000001</v>
      </c>
      <c r="AB132" s="142">
        <v>18.248748770000002</v>
      </c>
      <c r="AC132" s="175">
        <v>27.005607480000002</v>
      </c>
    </row>
    <row r="133" spans="1:29" s="4" customFormat="1" ht="13.2" customHeight="1" x14ac:dyDescent="0.3">
      <c r="A133" s="72" t="s">
        <v>68</v>
      </c>
      <c r="B133" s="98">
        <v>3.6749999999999998</v>
      </c>
      <c r="C133" s="99">
        <v>6.4890000000000008</v>
      </c>
      <c r="D133" s="99">
        <v>5.9849999999999994</v>
      </c>
      <c r="E133" s="99">
        <v>7.4750000000000005</v>
      </c>
      <c r="F133" s="99">
        <v>0.27300000000000002</v>
      </c>
      <c r="G133" s="99">
        <v>0.17</v>
      </c>
      <c r="H133" s="99">
        <v>0.39800000000000008</v>
      </c>
      <c r="I133" s="99">
        <v>0.22299999999999998</v>
      </c>
      <c r="J133" s="99">
        <v>2.0000000000000004E-2</v>
      </c>
      <c r="K133" s="99">
        <v>1.7999999999999999E-2</v>
      </c>
      <c r="L133" s="99">
        <v>0.14299999999999999</v>
      </c>
      <c r="M133" s="99">
        <v>4.34</v>
      </c>
      <c r="N133" s="99">
        <v>4.4690000000000003</v>
      </c>
      <c r="O133" s="99">
        <v>9.347999999999999</v>
      </c>
      <c r="P133" s="99">
        <v>3.7650000000000001</v>
      </c>
      <c r="Q133" s="99">
        <v>0</v>
      </c>
      <c r="R133" s="99">
        <v>0</v>
      </c>
      <c r="S133" s="99">
        <v>0</v>
      </c>
      <c r="T133" s="99">
        <v>0</v>
      </c>
      <c r="U133" s="99">
        <v>21.498021699999995</v>
      </c>
      <c r="V133" s="99">
        <v>6.463990100000002</v>
      </c>
      <c r="W133" s="99">
        <v>4.77327207</v>
      </c>
      <c r="X133" s="142">
        <v>1.43682486</v>
      </c>
      <c r="Y133" s="142">
        <v>1.47706004</v>
      </c>
      <c r="Z133" s="142">
        <v>2.1376685500000003</v>
      </c>
      <c r="AA133" s="142">
        <v>3.3748872200000006</v>
      </c>
      <c r="AB133" s="142">
        <v>6.9475846199999998</v>
      </c>
      <c r="AC133" s="175">
        <v>1.4165508899999999</v>
      </c>
    </row>
    <row r="134" spans="1:29" s="4" customFormat="1" ht="13.2" customHeight="1" x14ac:dyDescent="0.3">
      <c r="A134" s="73" t="s">
        <v>173</v>
      </c>
      <c r="B134" s="102">
        <v>-121.6</v>
      </c>
      <c r="C134" s="103">
        <v>-62.690000000000019</v>
      </c>
      <c r="D134" s="103">
        <v>73.88000000000001</v>
      </c>
      <c r="E134" s="103">
        <v>81.443999999999988</v>
      </c>
      <c r="F134" s="103">
        <v>-127.9</v>
      </c>
      <c r="G134" s="103">
        <v>-4.3000000000000114</v>
      </c>
      <c r="H134" s="103">
        <v>-275.23199999999997</v>
      </c>
      <c r="I134" s="103">
        <v>-420.09199999999993</v>
      </c>
      <c r="J134" s="103">
        <v>-436.04699999999997</v>
      </c>
      <c r="K134" s="103">
        <v>-544.15800000000002</v>
      </c>
      <c r="L134" s="103">
        <v>-567.68899999999996</v>
      </c>
      <c r="M134" s="103">
        <v>-430.18299999999999</v>
      </c>
      <c r="N134" s="103">
        <v>-765.50199999999995</v>
      </c>
      <c r="O134" s="103">
        <v>-837.29500000000007</v>
      </c>
      <c r="P134" s="103">
        <v>-1442.2474000000002</v>
      </c>
      <c r="Q134" s="103">
        <v>-1238.1303433800001</v>
      </c>
      <c r="R134" s="103">
        <v>-1334.99480245</v>
      </c>
      <c r="S134" s="103">
        <v>-1180.3382856400001</v>
      </c>
      <c r="T134" s="103">
        <v>-1277.7477590100002</v>
      </c>
      <c r="U134" s="103">
        <v>-1015.3122350200001</v>
      </c>
      <c r="V134" s="103">
        <v>-609.71324331999995</v>
      </c>
      <c r="W134" s="103">
        <v>-734.12789050999993</v>
      </c>
      <c r="X134" s="144">
        <v>-732.54098180000017</v>
      </c>
      <c r="Y134" s="144">
        <v>-873.70072892999997</v>
      </c>
      <c r="Z134" s="144">
        <v>-622.59459790000005</v>
      </c>
      <c r="AA134" s="144">
        <v>-938.55736165000008</v>
      </c>
      <c r="AB134" s="144">
        <v>-1227.36124025</v>
      </c>
      <c r="AC134" s="177">
        <v>-980.33096636000005</v>
      </c>
    </row>
    <row r="135" spans="1:29" s="4" customFormat="1" ht="13.2" customHeight="1" x14ac:dyDescent="0.3">
      <c r="A135" s="72" t="s">
        <v>67</v>
      </c>
      <c r="B135" s="98">
        <v>186.39999999999998</v>
      </c>
      <c r="C135" s="99">
        <v>237.429</v>
      </c>
      <c r="D135" s="99">
        <v>411.71900000000005</v>
      </c>
      <c r="E135" s="99">
        <v>390.39700000000005</v>
      </c>
      <c r="F135" s="99">
        <v>165.10500000000002</v>
      </c>
      <c r="G135" s="99">
        <v>312.209</v>
      </c>
      <c r="H135" s="99">
        <v>179.55</v>
      </c>
      <c r="I135" s="99">
        <v>205.62699999999998</v>
      </c>
      <c r="J135" s="99">
        <v>123.658</v>
      </c>
      <c r="K135" s="99">
        <v>105.19500000000002</v>
      </c>
      <c r="L135" s="99">
        <v>134.15199999999999</v>
      </c>
      <c r="M135" s="99">
        <v>324.459</v>
      </c>
      <c r="N135" s="99">
        <v>542.81799999999998</v>
      </c>
      <c r="O135" s="99">
        <v>828.09400000000005</v>
      </c>
      <c r="P135" s="99">
        <v>372.62310000000002</v>
      </c>
      <c r="Q135" s="99">
        <v>416.03011589999994</v>
      </c>
      <c r="R135" s="99">
        <v>504.56821739999998</v>
      </c>
      <c r="S135" s="99">
        <v>540.69894122999995</v>
      </c>
      <c r="T135" s="99">
        <v>472.85704206000003</v>
      </c>
      <c r="U135" s="99">
        <v>668.79045087999987</v>
      </c>
      <c r="V135" s="99">
        <v>987.55178136999996</v>
      </c>
      <c r="W135" s="99">
        <v>783.64969967000002</v>
      </c>
      <c r="X135" s="142">
        <v>687.81353563999994</v>
      </c>
      <c r="Y135" s="142">
        <v>536.11403210000003</v>
      </c>
      <c r="Z135" s="142">
        <v>969.71066370000005</v>
      </c>
      <c r="AA135" s="142">
        <v>581.32933747000016</v>
      </c>
      <c r="AB135" s="142">
        <v>783.70039119</v>
      </c>
      <c r="AC135" s="175">
        <v>1322.0566046500001</v>
      </c>
    </row>
    <row r="136" spans="1:29" s="4" customFormat="1" ht="13.2" customHeight="1" x14ac:dyDescent="0.3">
      <c r="A136" s="72" t="s">
        <v>68</v>
      </c>
      <c r="B136" s="98">
        <v>308</v>
      </c>
      <c r="C136" s="99">
        <v>300.11899999999997</v>
      </c>
      <c r="D136" s="99">
        <v>337.83899999999994</v>
      </c>
      <c r="E136" s="99">
        <v>308.95300000000003</v>
      </c>
      <c r="F136" s="99">
        <v>293.005</v>
      </c>
      <c r="G136" s="99">
        <v>316.50899999999996</v>
      </c>
      <c r="H136" s="99">
        <v>454.78200000000004</v>
      </c>
      <c r="I136" s="99">
        <v>625.71900000000005</v>
      </c>
      <c r="J136" s="99">
        <v>559.70499999999993</v>
      </c>
      <c r="K136" s="99">
        <v>649.35300000000007</v>
      </c>
      <c r="L136" s="99">
        <v>701.84099999999989</v>
      </c>
      <c r="M136" s="99">
        <v>754.64200000000005</v>
      </c>
      <c r="N136" s="99">
        <v>1308.3200000000002</v>
      </c>
      <c r="O136" s="99">
        <v>1665.3890000000001</v>
      </c>
      <c r="P136" s="99">
        <v>1814.8704999999995</v>
      </c>
      <c r="Q136" s="99">
        <v>1654.1604592799999</v>
      </c>
      <c r="R136" s="99">
        <v>1839.5630198499998</v>
      </c>
      <c r="S136" s="99">
        <v>1721.0372268699998</v>
      </c>
      <c r="T136" s="99">
        <v>1750.6048010699997</v>
      </c>
      <c r="U136" s="99">
        <v>1684.1026859000001</v>
      </c>
      <c r="V136" s="99">
        <v>1597.2650246899998</v>
      </c>
      <c r="W136" s="99">
        <v>1517.7775901799996</v>
      </c>
      <c r="X136" s="142">
        <v>1420.3545174399999</v>
      </c>
      <c r="Y136" s="142">
        <v>1409.81476103</v>
      </c>
      <c r="Z136" s="142">
        <v>1592.3052616</v>
      </c>
      <c r="AA136" s="142">
        <v>1519.88669912</v>
      </c>
      <c r="AB136" s="142">
        <v>2011.0616314399999</v>
      </c>
      <c r="AC136" s="175">
        <v>2302.3875710100006</v>
      </c>
    </row>
    <row r="137" spans="1:29" s="4" customFormat="1" ht="13.2" customHeight="1" x14ac:dyDescent="0.3">
      <c r="A137" s="73" t="s">
        <v>174</v>
      </c>
      <c r="B137" s="102">
        <v>-152.256</v>
      </c>
      <c r="C137" s="103">
        <v>-214.99699999999999</v>
      </c>
      <c r="D137" s="103">
        <v>-884.71</v>
      </c>
      <c r="E137" s="103">
        <v>-526.59699999999998</v>
      </c>
      <c r="F137" s="103">
        <v>-269.36799999999999</v>
      </c>
      <c r="G137" s="103">
        <v>-293.72200000000004</v>
      </c>
      <c r="H137" s="103">
        <v>-307.41499999999996</v>
      </c>
      <c r="I137" s="103">
        <v>-232.39512924575803</v>
      </c>
      <c r="J137" s="103">
        <v>-382.69420800781256</v>
      </c>
      <c r="K137" s="103">
        <v>-76.651999999999987</v>
      </c>
      <c r="L137" s="103">
        <v>-229.59424389004704</v>
      </c>
      <c r="M137" s="103">
        <v>-109.56860762888199</v>
      </c>
      <c r="N137" s="103">
        <v>283.11320019531252</v>
      </c>
      <c r="O137" s="103">
        <v>92.695999999999998</v>
      </c>
      <c r="P137" s="103">
        <v>-41.506599999999963</v>
      </c>
      <c r="Q137" s="103">
        <v>208.15718060999995</v>
      </c>
      <c r="R137" s="103">
        <v>843.09615617000009</v>
      </c>
      <c r="S137" s="103">
        <v>774.3915346</v>
      </c>
      <c r="T137" s="103">
        <v>1308.45733449</v>
      </c>
      <c r="U137" s="103">
        <v>183.58013948999991</v>
      </c>
      <c r="V137" s="103">
        <v>-281.94564999000011</v>
      </c>
      <c r="W137" s="103">
        <v>-149.49195004999996</v>
      </c>
      <c r="X137" s="144">
        <v>-24.613358430000005</v>
      </c>
      <c r="Y137" s="144">
        <v>295.74643593999997</v>
      </c>
      <c r="Z137" s="144">
        <v>350.05525618999991</v>
      </c>
      <c r="AA137" s="144">
        <v>335.41076284000007</v>
      </c>
      <c r="AB137" s="144">
        <v>413.47330464999999</v>
      </c>
      <c r="AC137" s="177">
        <v>338.15171945999998</v>
      </c>
    </row>
    <row r="138" spans="1:29" s="4" customFormat="1" ht="13.2" customHeight="1" x14ac:dyDescent="0.3">
      <c r="A138" s="72" t="s">
        <v>67</v>
      </c>
      <c r="B138" s="98">
        <v>260.95</v>
      </c>
      <c r="C138" s="99">
        <v>568.74300000000005</v>
      </c>
      <c r="D138" s="99">
        <v>317.83399999999995</v>
      </c>
      <c r="E138" s="99">
        <v>332.66399999999999</v>
      </c>
      <c r="F138" s="99">
        <v>304.62900000000002</v>
      </c>
      <c r="G138" s="99">
        <v>375.93700000000007</v>
      </c>
      <c r="H138" s="99">
        <v>317.02600000000007</v>
      </c>
      <c r="I138" s="99">
        <v>390.20000000000005</v>
      </c>
      <c r="J138" s="99">
        <v>362.75700000000001</v>
      </c>
      <c r="K138" s="99">
        <v>422.67899999999997</v>
      </c>
      <c r="L138" s="99">
        <v>507.16700000000003</v>
      </c>
      <c r="M138" s="99">
        <v>751.0355195312502</v>
      </c>
      <c r="N138" s="99">
        <v>1090.0512001953127</v>
      </c>
      <c r="O138" s="99">
        <v>1237.5811582031251</v>
      </c>
      <c r="P138" s="99">
        <v>1570.3909000000001</v>
      </c>
      <c r="Q138" s="99">
        <v>1699.3672391999999</v>
      </c>
      <c r="R138" s="99">
        <v>2477.6246561299995</v>
      </c>
      <c r="S138" s="99">
        <v>2459.9443213100003</v>
      </c>
      <c r="T138" s="99">
        <v>2742.6163565000002</v>
      </c>
      <c r="U138" s="99">
        <v>1175.6958106499999</v>
      </c>
      <c r="V138" s="99">
        <v>742.36716589000002</v>
      </c>
      <c r="W138" s="99">
        <v>739.08954520000009</v>
      </c>
      <c r="X138" s="142">
        <v>679.07403264999982</v>
      </c>
      <c r="Y138" s="142">
        <v>775.22248590999993</v>
      </c>
      <c r="Z138" s="142">
        <v>1011.4741094699999</v>
      </c>
      <c r="AA138" s="142">
        <v>829.40585939999994</v>
      </c>
      <c r="AB138" s="142">
        <v>1050.8297030799999</v>
      </c>
      <c r="AC138" s="175">
        <v>996.67966534999994</v>
      </c>
    </row>
    <row r="139" spans="1:29" s="4" customFormat="1" ht="13.2" customHeight="1" x14ac:dyDescent="0.3">
      <c r="A139" s="72" t="s">
        <v>68</v>
      </c>
      <c r="B139" s="98">
        <v>413.20600000000002</v>
      </c>
      <c r="C139" s="99">
        <v>783.74</v>
      </c>
      <c r="D139" s="99">
        <v>1202.5439999999999</v>
      </c>
      <c r="E139" s="99">
        <v>859.26099999999985</v>
      </c>
      <c r="F139" s="99">
        <v>573.99699999999996</v>
      </c>
      <c r="G139" s="99">
        <v>669.65899999999999</v>
      </c>
      <c r="H139" s="99">
        <v>624.44100000000003</v>
      </c>
      <c r="I139" s="99">
        <v>622.59512924575802</v>
      </c>
      <c r="J139" s="99">
        <v>745.45120800781251</v>
      </c>
      <c r="K139" s="99">
        <v>499.33100000000002</v>
      </c>
      <c r="L139" s="99">
        <v>736.76124389004701</v>
      </c>
      <c r="M139" s="99">
        <v>860.60412716013207</v>
      </c>
      <c r="N139" s="99">
        <v>806.93799999999999</v>
      </c>
      <c r="O139" s="99">
        <v>1144.885158203125</v>
      </c>
      <c r="P139" s="99">
        <v>1611.8974999999998</v>
      </c>
      <c r="Q139" s="99">
        <v>1491.2100585900002</v>
      </c>
      <c r="R139" s="99">
        <v>1634.5284999600001</v>
      </c>
      <c r="S139" s="99">
        <v>1685.55278671</v>
      </c>
      <c r="T139" s="99">
        <v>1434.1590220100002</v>
      </c>
      <c r="U139" s="99">
        <v>992.11567116000015</v>
      </c>
      <c r="V139" s="99">
        <v>1024.3128158800002</v>
      </c>
      <c r="W139" s="99">
        <v>888.58149524999999</v>
      </c>
      <c r="X139" s="142">
        <v>703.68739108000011</v>
      </c>
      <c r="Y139" s="142">
        <v>479.47604997000002</v>
      </c>
      <c r="Z139" s="142">
        <v>661.41885328000001</v>
      </c>
      <c r="AA139" s="142">
        <v>493.99509656000009</v>
      </c>
      <c r="AB139" s="142">
        <v>637.35639843000013</v>
      </c>
      <c r="AC139" s="175">
        <v>658.52794589000007</v>
      </c>
    </row>
    <row r="140" spans="1:29" s="4" customFormat="1" ht="13.2" customHeight="1" x14ac:dyDescent="0.3">
      <c r="A140" s="37" t="s">
        <v>202</v>
      </c>
      <c r="B140" s="98">
        <v>-152.256</v>
      </c>
      <c r="C140" s="99">
        <v>-214.99700000000001</v>
      </c>
      <c r="D140" s="99">
        <v>-884.71</v>
      </c>
      <c r="E140" s="99">
        <v>-526.59699999999998</v>
      </c>
      <c r="F140" s="99">
        <v>-269.36799999999999</v>
      </c>
      <c r="G140" s="99">
        <v>-293.72199999999998</v>
      </c>
      <c r="H140" s="99">
        <v>-307.41500000000008</v>
      </c>
      <c r="I140" s="99">
        <v>-232.39512924575806</v>
      </c>
      <c r="J140" s="99">
        <v>-382.69420800781251</v>
      </c>
      <c r="K140" s="99">
        <v>-76.651999999999987</v>
      </c>
      <c r="L140" s="99">
        <v>-229.59424389004707</v>
      </c>
      <c r="M140" s="99">
        <v>-109.56860762888198</v>
      </c>
      <c r="N140" s="99">
        <v>283.11320019531246</v>
      </c>
      <c r="O140" s="99">
        <v>92.696000000000012</v>
      </c>
      <c r="P140" s="99">
        <v>-41.506599999999956</v>
      </c>
      <c r="Q140" s="99">
        <v>208.15718060999995</v>
      </c>
      <c r="R140" s="99">
        <v>843.09615616999986</v>
      </c>
      <c r="S140" s="99">
        <v>774.3915346</v>
      </c>
      <c r="T140" s="99">
        <v>1308.45733449</v>
      </c>
      <c r="U140" s="99">
        <v>183.58013948999997</v>
      </c>
      <c r="V140" s="99">
        <v>-281.94564999000011</v>
      </c>
      <c r="W140" s="99">
        <v>-149.49195004999996</v>
      </c>
      <c r="X140" s="142">
        <v>-24.613358429999984</v>
      </c>
      <c r="Y140" s="142">
        <v>295.74643593999997</v>
      </c>
      <c r="Z140" s="142">
        <v>350.05525618999997</v>
      </c>
      <c r="AA140" s="142">
        <v>335.41076284000007</v>
      </c>
      <c r="AB140" s="142">
        <v>413.47330464999993</v>
      </c>
      <c r="AC140" s="175">
        <v>338.15171945999992</v>
      </c>
    </row>
    <row r="141" spans="1:29" s="4" customFormat="1" ht="13.2" customHeight="1" x14ac:dyDescent="0.3">
      <c r="A141" s="38" t="s">
        <v>67</v>
      </c>
      <c r="B141" s="98">
        <v>260.95</v>
      </c>
      <c r="C141" s="99">
        <v>568.74300000000005</v>
      </c>
      <c r="D141" s="99">
        <v>317.83399999999995</v>
      </c>
      <c r="E141" s="99">
        <v>332.66399999999999</v>
      </c>
      <c r="F141" s="99">
        <v>304.62900000000002</v>
      </c>
      <c r="G141" s="99">
        <v>375.93700000000007</v>
      </c>
      <c r="H141" s="99">
        <v>317.02600000000007</v>
      </c>
      <c r="I141" s="99">
        <v>390.20000000000005</v>
      </c>
      <c r="J141" s="99">
        <v>362.75700000000001</v>
      </c>
      <c r="K141" s="99">
        <v>422.67899999999997</v>
      </c>
      <c r="L141" s="99">
        <v>507.16700000000003</v>
      </c>
      <c r="M141" s="99">
        <v>751.0355195312502</v>
      </c>
      <c r="N141" s="99">
        <v>1090.0512001953127</v>
      </c>
      <c r="O141" s="99">
        <v>1237.5811582031251</v>
      </c>
      <c r="P141" s="99">
        <v>1570.3909000000001</v>
      </c>
      <c r="Q141" s="99">
        <v>1699.3672391999999</v>
      </c>
      <c r="R141" s="99">
        <v>2477.6246561299995</v>
      </c>
      <c r="S141" s="99">
        <v>2459.9443213100003</v>
      </c>
      <c r="T141" s="99">
        <v>2742.6163565000002</v>
      </c>
      <c r="U141" s="99">
        <v>1175.6958106499999</v>
      </c>
      <c r="V141" s="99">
        <v>742.36716589000002</v>
      </c>
      <c r="W141" s="99">
        <v>739.08954520000009</v>
      </c>
      <c r="X141" s="142">
        <v>679.07403264999982</v>
      </c>
      <c r="Y141" s="142">
        <v>775.22248590999993</v>
      </c>
      <c r="Z141" s="142">
        <v>1011.4741094699999</v>
      </c>
      <c r="AA141" s="142">
        <v>829.40585939999994</v>
      </c>
      <c r="AB141" s="142">
        <v>1050.8297030799999</v>
      </c>
      <c r="AC141" s="175">
        <v>996.67966534999994</v>
      </c>
    </row>
    <row r="142" spans="1:29" s="4" customFormat="1" ht="13.2" customHeight="1" x14ac:dyDescent="0.3">
      <c r="A142" s="38" t="s">
        <v>68</v>
      </c>
      <c r="B142" s="98">
        <v>413.20600000000002</v>
      </c>
      <c r="C142" s="99">
        <v>783.74</v>
      </c>
      <c r="D142" s="99">
        <v>1202.5439999999999</v>
      </c>
      <c r="E142" s="99">
        <v>859.26099999999985</v>
      </c>
      <c r="F142" s="99">
        <v>573.99699999999996</v>
      </c>
      <c r="G142" s="99">
        <v>669.65899999999999</v>
      </c>
      <c r="H142" s="99">
        <v>624.44100000000003</v>
      </c>
      <c r="I142" s="99">
        <v>622.59512924575802</v>
      </c>
      <c r="J142" s="99">
        <v>745.45120800781251</v>
      </c>
      <c r="K142" s="99">
        <v>499.33100000000002</v>
      </c>
      <c r="L142" s="99">
        <v>736.76124389004701</v>
      </c>
      <c r="M142" s="99">
        <v>860.60412716013207</v>
      </c>
      <c r="N142" s="99">
        <v>806.93799999999999</v>
      </c>
      <c r="O142" s="99">
        <v>1144.885158203125</v>
      </c>
      <c r="P142" s="99">
        <v>1611.8974999999998</v>
      </c>
      <c r="Q142" s="99">
        <v>1491.2100585900002</v>
      </c>
      <c r="R142" s="99">
        <v>1634.5284999600001</v>
      </c>
      <c r="S142" s="99">
        <v>1685.55278671</v>
      </c>
      <c r="T142" s="99">
        <v>1434.1590220100002</v>
      </c>
      <c r="U142" s="99">
        <v>992.11567116000015</v>
      </c>
      <c r="V142" s="99">
        <v>1024.3128158800002</v>
      </c>
      <c r="W142" s="99">
        <v>888.58149524999999</v>
      </c>
      <c r="X142" s="142">
        <v>703.68739108000011</v>
      </c>
      <c r="Y142" s="142">
        <v>479.47604997000002</v>
      </c>
      <c r="Z142" s="142">
        <v>661.41885328000001</v>
      </c>
      <c r="AA142" s="142">
        <v>493.99509656000009</v>
      </c>
      <c r="AB142" s="142">
        <v>637.35639843000013</v>
      </c>
      <c r="AC142" s="175">
        <v>658.52794589000007</v>
      </c>
    </row>
    <row r="143" spans="1:29" s="4" customFormat="1" ht="13.2" customHeight="1" x14ac:dyDescent="0.3">
      <c r="A143" s="37" t="s">
        <v>203</v>
      </c>
      <c r="B143" s="98">
        <v>0</v>
      </c>
      <c r="C143" s="99">
        <v>0</v>
      </c>
      <c r="D143" s="99">
        <v>0</v>
      </c>
      <c r="E143" s="99">
        <v>0</v>
      </c>
      <c r="F143" s="99">
        <v>0</v>
      </c>
      <c r="G143" s="99">
        <v>0</v>
      </c>
      <c r="H143" s="99">
        <v>0</v>
      </c>
      <c r="I143" s="99">
        <v>0</v>
      </c>
      <c r="J143" s="99">
        <v>0</v>
      </c>
      <c r="K143" s="99">
        <v>0</v>
      </c>
      <c r="L143" s="99">
        <v>0</v>
      </c>
      <c r="M143" s="99">
        <v>0</v>
      </c>
      <c r="N143" s="99">
        <v>0</v>
      </c>
      <c r="O143" s="99">
        <v>0</v>
      </c>
      <c r="P143" s="99">
        <v>0</v>
      </c>
      <c r="Q143" s="99">
        <v>0</v>
      </c>
      <c r="R143" s="99">
        <v>0</v>
      </c>
      <c r="S143" s="99">
        <v>0</v>
      </c>
      <c r="T143" s="99">
        <v>0</v>
      </c>
      <c r="U143" s="99">
        <v>0</v>
      </c>
      <c r="V143" s="99">
        <v>0</v>
      </c>
      <c r="W143" s="99">
        <v>0</v>
      </c>
      <c r="X143" s="142">
        <v>0</v>
      </c>
      <c r="Y143" s="142">
        <v>0</v>
      </c>
      <c r="Z143" s="142">
        <v>0</v>
      </c>
      <c r="AA143" s="142">
        <v>0</v>
      </c>
      <c r="AB143" s="142">
        <v>0</v>
      </c>
      <c r="AC143" s="175">
        <v>0</v>
      </c>
    </row>
    <row r="144" spans="1:29" s="4" customFormat="1" ht="13.2" customHeight="1" x14ac:dyDescent="0.3">
      <c r="A144" s="38" t="s">
        <v>67</v>
      </c>
      <c r="B144" s="98">
        <v>0</v>
      </c>
      <c r="C144" s="99">
        <v>0</v>
      </c>
      <c r="D144" s="99">
        <v>0</v>
      </c>
      <c r="E144" s="99">
        <v>0</v>
      </c>
      <c r="F144" s="99">
        <v>0</v>
      </c>
      <c r="G144" s="99">
        <v>0</v>
      </c>
      <c r="H144" s="99">
        <v>0</v>
      </c>
      <c r="I144" s="99">
        <v>0</v>
      </c>
      <c r="J144" s="99">
        <v>0</v>
      </c>
      <c r="K144" s="99">
        <v>0</v>
      </c>
      <c r="L144" s="99">
        <v>0</v>
      </c>
      <c r="M144" s="99">
        <v>0</v>
      </c>
      <c r="N144" s="99">
        <v>0</v>
      </c>
      <c r="O144" s="99">
        <v>0</v>
      </c>
      <c r="P144" s="99">
        <v>0</v>
      </c>
      <c r="Q144" s="99">
        <v>0</v>
      </c>
      <c r="R144" s="99">
        <v>0</v>
      </c>
      <c r="S144" s="99">
        <v>0</v>
      </c>
      <c r="T144" s="99">
        <v>0</v>
      </c>
      <c r="U144" s="99">
        <v>0</v>
      </c>
      <c r="V144" s="99">
        <v>0</v>
      </c>
      <c r="W144" s="99">
        <v>0</v>
      </c>
      <c r="X144" s="142">
        <v>0</v>
      </c>
      <c r="Y144" s="142">
        <v>0</v>
      </c>
      <c r="Z144" s="142">
        <v>0</v>
      </c>
      <c r="AA144" s="142">
        <v>0</v>
      </c>
      <c r="AB144" s="142">
        <v>0</v>
      </c>
      <c r="AC144" s="175">
        <v>0</v>
      </c>
    </row>
    <row r="145" spans="1:29" s="4" customFormat="1" ht="13.2" customHeight="1" x14ac:dyDescent="0.3">
      <c r="A145" s="38" t="s">
        <v>68</v>
      </c>
      <c r="B145" s="98">
        <v>0</v>
      </c>
      <c r="C145" s="99">
        <v>0</v>
      </c>
      <c r="D145" s="99">
        <v>0</v>
      </c>
      <c r="E145" s="99">
        <v>0</v>
      </c>
      <c r="F145" s="99">
        <v>0</v>
      </c>
      <c r="G145" s="99">
        <v>0</v>
      </c>
      <c r="H145" s="99">
        <v>0</v>
      </c>
      <c r="I145" s="99">
        <v>0</v>
      </c>
      <c r="J145" s="99">
        <v>0</v>
      </c>
      <c r="K145" s="99">
        <v>0</v>
      </c>
      <c r="L145" s="99">
        <v>0</v>
      </c>
      <c r="M145" s="99">
        <v>0</v>
      </c>
      <c r="N145" s="99">
        <v>0</v>
      </c>
      <c r="O145" s="99">
        <v>0</v>
      </c>
      <c r="P145" s="99">
        <v>0</v>
      </c>
      <c r="Q145" s="99">
        <v>0</v>
      </c>
      <c r="R145" s="99">
        <v>0</v>
      </c>
      <c r="S145" s="99">
        <v>0</v>
      </c>
      <c r="T145" s="99">
        <v>0</v>
      </c>
      <c r="U145" s="99">
        <v>0</v>
      </c>
      <c r="V145" s="99">
        <v>0</v>
      </c>
      <c r="W145" s="99">
        <v>0</v>
      </c>
      <c r="X145" s="142">
        <v>0</v>
      </c>
      <c r="Y145" s="142">
        <v>0</v>
      </c>
      <c r="Z145" s="142">
        <v>0</v>
      </c>
      <c r="AA145" s="142">
        <v>0</v>
      </c>
      <c r="AB145" s="142">
        <v>0</v>
      </c>
      <c r="AC145" s="175">
        <v>0</v>
      </c>
    </row>
    <row r="146" spans="1:29" s="4" customFormat="1" ht="13.2" customHeight="1" x14ac:dyDescent="0.3">
      <c r="A146" s="73" t="s">
        <v>175</v>
      </c>
      <c r="B146" s="102">
        <v>-497.322</v>
      </c>
      <c r="C146" s="103">
        <v>-753.4559999999999</v>
      </c>
      <c r="D146" s="103">
        <v>-847.5920000000001</v>
      </c>
      <c r="E146" s="103">
        <v>-1328.9340000000002</v>
      </c>
      <c r="F146" s="103">
        <v>-1149.7429999999999</v>
      </c>
      <c r="G146" s="103">
        <v>-1289.3919999999998</v>
      </c>
      <c r="H146" s="103">
        <v>-1132.2269999999999</v>
      </c>
      <c r="I146" s="103">
        <v>-1128.5309999999999</v>
      </c>
      <c r="J146" s="103">
        <v>-1119.8119999999999</v>
      </c>
      <c r="K146" s="103">
        <v>-792.31500000000005</v>
      </c>
      <c r="L146" s="103">
        <v>-1302.8340000000001</v>
      </c>
      <c r="M146" s="103">
        <v>-1513.37</v>
      </c>
      <c r="N146" s="103">
        <v>-1940.0229999999999</v>
      </c>
      <c r="O146" s="103">
        <v>-2231.7269999999999</v>
      </c>
      <c r="P146" s="103">
        <v>-2078.2363</v>
      </c>
      <c r="Q146" s="103">
        <v>-3157.24294586</v>
      </c>
      <c r="R146" s="103">
        <v>-3565.1294738399997</v>
      </c>
      <c r="S146" s="103">
        <v>-4101.4772156600002</v>
      </c>
      <c r="T146" s="103">
        <v>-4393.4276926600005</v>
      </c>
      <c r="U146" s="103">
        <v>-5772.2283432700006</v>
      </c>
      <c r="V146" s="103">
        <v>-4936.1865084800011</v>
      </c>
      <c r="W146" s="103">
        <v>-4664.2749581400003</v>
      </c>
      <c r="X146" s="144">
        <v>-4759.9712026199995</v>
      </c>
      <c r="Y146" s="144">
        <v>-4298.6261460199994</v>
      </c>
      <c r="Z146" s="144">
        <v>-4605.1050331800006</v>
      </c>
      <c r="AA146" s="144">
        <v>-3427.7690950699998</v>
      </c>
      <c r="AB146" s="144">
        <v>-4516.9122930600006</v>
      </c>
      <c r="AC146" s="177">
        <v>-6418.0325305200004</v>
      </c>
    </row>
    <row r="147" spans="1:29" s="4" customFormat="1" ht="13.2" customHeight="1" x14ac:dyDescent="0.3">
      <c r="A147" s="72" t="s">
        <v>67</v>
      </c>
      <c r="B147" s="98">
        <v>32.149000000000001</v>
      </c>
      <c r="C147" s="99">
        <v>86.619</v>
      </c>
      <c r="D147" s="99">
        <v>101.99900000000001</v>
      </c>
      <c r="E147" s="99">
        <v>149.64000000000001</v>
      </c>
      <c r="F147" s="99">
        <v>132.77199999999999</v>
      </c>
      <c r="G147" s="99">
        <v>125.18999999999998</v>
      </c>
      <c r="H147" s="99">
        <v>112.092</v>
      </c>
      <c r="I147" s="99">
        <v>100.258</v>
      </c>
      <c r="J147" s="99">
        <v>108.11599999999999</v>
      </c>
      <c r="K147" s="99">
        <v>112.69499999999999</v>
      </c>
      <c r="L147" s="99">
        <v>101.66</v>
      </c>
      <c r="M147" s="99">
        <v>150.30699999999999</v>
      </c>
      <c r="N147" s="99">
        <v>319.40999999999997</v>
      </c>
      <c r="O147" s="99">
        <v>465.44399999999996</v>
      </c>
      <c r="P147" s="99">
        <v>433.80779999999999</v>
      </c>
      <c r="Q147" s="99">
        <v>189.60595845</v>
      </c>
      <c r="R147" s="99">
        <v>300.80001291999997</v>
      </c>
      <c r="S147" s="99">
        <v>276.41844624999999</v>
      </c>
      <c r="T147" s="99">
        <v>368.12758739999998</v>
      </c>
      <c r="U147" s="99">
        <v>375.09793843999995</v>
      </c>
      <c r="V147" s="99">
        <v>581.08052039999995</v>
      </c>
      <c r="W147" s="99">
        <v>650.83368972000005</v>
      </c>
      <c r="X147" s="142">
        <v>642.15730116000009</v>
      </c>
      <c r="Y147" s="142">
        <v>825.47548743999994</v>
      </c>
      <c r="Z147" s="142">
        <v>641.11407437000003</v>
      </c>
      <c r="AA147" s="142">
        <v>634.29180321999991</v>
      </c>
      <c r="AB147" s="142">
        <v>705.26177752999979</v>
      </c>
      <c r="AC147" s="175">
        <v>745.13850468999999</v>
      </c>
    </row>
    <row r="148" spans="1:29" s="4" customFormat="1" ht="13.2" customHeight="1" x14ac:dyDescent="0.3">
      <c r="A148" s="72" t="s">
        <v>68</v>
      </c>
      <c r="B148" s="98">
        <v>529.471</v>
      </c>
      <c r="C148" s="99">
        <v>840.07500000000005</v>
      </c>
      <c r="D148" s="99">
        <v>949.59100000000001</v>
      </c>
      <c r="E148" s="99">
        <v>1478.5740000000001</v>
      </c>
      <c r="F148" s="99">
        <v>1282.5150000000001</v>
      </c>
      <c r="G148" s="99">
        <v>1414.5819999999999</v>
      </c>
      <c r="H148" s="99">
        <v>1244.319</v>
      </c>
      <c r="I148" s="99">
        <v>1228.789</v>
      </c>
      <c r="J148" s="99">
        <v>1227.9279999999999</v>
      </c>
      <c r="K148" s="99">
        <v>905.0100000000001</v>
      </c>
      <c r="L148" s="99">
        <v>1404.4939999999999</v>
      </c>
      <c r="M148" s="99">
        <v>1663.6769999999999</v>
      </c>
      <c r="N148" s="99">
        <v>2259.433</v>
      </c>
      <c r="O148" s="99">
        <v>2697.1709999999998</v>
      </c>
      <c r="P148" s="99">
        <v>2512.0441000000001</v>
      </c>
      <c r="Q148" s="99">
        <v>3346.8489043099999</v>
      </c>
      <c r="R148" s="99">
        <v>3865.9294867600001</v>
      </c>
      <c r="S148" s="99">
        <v>4377.8956619099999</v>
      </c>
      <c r="T148" s="99">
        <v>4761.5552800600008</v>
      </c>
      <c r="U148" s="99">
        <v>6147.3262817100003</v>
      </c>
      <c r="V148" s="99">
        <v>5517.26702888</v>
      </c>
      <c r="W148" s="99">
        <v>5315.10864786</v>
      </c>
      <c r="X148" s="142">
        <v>5402.1285037800008</v>
      </c>
      <c r="Y148" s="142">
        <v>5124.1016334599999</v>
      </c>
      <c r="Z148" s="142">
        <v>5246.2191075499995</v>
      </c>
      <c r="AA148" s="142">
        <v>4062.0608982899998</v>
      </c>
      <c r="AB148" s="142">
        <v>5222.1740705900011</v>
      </c>
      <c r="AC148" s="175">
        <v>7163.1710352099999</v>
      </c>
    </row>
    <row r="149" spans="1:29" s="4" customFormat="1" ht="13.2" customHeight="1" x14ac:dyDescent="0.3">
      <c r="A149" s="73" t="s">
        <v>176</v>
      </c>
      <c r="B149" s="102">
        <v>-281.81099999999998</v>
      </c>
      <c r="C149" s="103">
        <v>-437.23700000000002</v>
      </c>
      <c r="D149" s="103">
        <v>-606.33900000000006</v>
      </c>
      <c r="E149" s="103">
        <v>-717.14099999999996</v>
      </c>
      <c r="F149" s="103">
        <v>-1018.1869999999999</v>
      </c>
      <c r="G149" s="103">
        <v>-1139.9880000000003</v>
      </c>
      <c r="H149" s="103">
        <v>-1082.4769999999999</v>
      </c>
      <c r="I149" s="103">
        <v>-1107.5350000000001</v>
      </c>
      <c r="J149" s="103">
        <v>-957.73300000000006</v>
      </c>
      <c r="K149" s="103">
        <v>-1061.7259999999999</v>
      </c>
      <c r="L149" s="103">
        <v>-1502.3209999999997</v>
      </c>
      <c r="M149" s="103">
        <v>-1811.0930000000001</v>
      </c>
      <c r="N149" s="103">
        <v>-1945.4695570068357</v>
      </c>
      <c r="O149" s="103">
        <v>-2442.15</v>
      </c>
      <c r="P149" s="103">
        <v>-2422.3303000000005</v>
      </c>
      <c r="Q149" s="103">
        <v>-3334.9261090199993</v>
      </c>
      <c r="R149" s="103">
        <v>-3881.4367715500002</v>
      </c>
      <c r="S149" s="103">
        <v>-4278.5661088899997</v>
      </c>
      <c r="T149" s="103">
        <v>-4775.5426876000001</v>
      </c>
      <c r="U149" s="103">
        <v>-2541.0146741900003</v>
      </c>
      <c r="V149" s="103">
        <v>-2144.9202137799998</v>
      </c>
      <c r="W149" s="103">
        <v>-1690.8427940099998</v>
      </c>
      <c r="X149" s="144">
        <v>-1799.8504676999999</v>
      </c>
      <c r="Y149" s="144">
        <v>-2171.5099814</v>
      </c>
      <c r="Z149" s="144">
        <v>-2827.2688027899994</v>
      </c>
      <c r="AA149" s="144">
        <v>-3415.0539362500003</v>
      </c>
      <c r="AB149" s="144">
        <v>-3127.7371698699999</v>
      </c>
      <c r="AC149" s="177">
        <v>-4214.5549853900002</v>
      </c>
    </row>
    <row r="150" spans="1:29" s="4" customFormat="1" ht="13.2" customHeight="1" x14ac:dyDescent="0.3">
      <c r="A150" s="72" t="s">
        <v>67</v>
      </c>
      <c r="B150" s="98">
        <v>53.555999999999997</v>
      </c>
      <c r="C150" s="99">
        <v>11.471</v>
      </c>
      <c r="D150" s="99">
        <v>24.501999999999999</v>
      </c>
      <c r="E150" s="99">
        <v>159.10399999999998</v>
      </c>
      <c r="F150" s="99">
        <v>19.951000000000001</v>
      </c>
      <c r="G150" s="99">
        <v>35.030999999999999</v>
      </c>
      <c r="H150" s="99">
        <v>260.73099999999999</v>
      </c>
      <c r="I150" s="99">
        <v>167.29300000000001</v>
      </c>
      <c r="J150" s="99">
        <v>468.52199999999999</v>
      </c>
      <c r="K150" s="99">
        <v>285.65999999999997</v>
      </c>
      <c r="L150" s="99">
        <v>319.36199999999997</v>
      </c>
      <c r="M150" s="99">
        <v>291.14799999999997</v>
      </c>
      <c r="N150" s="99">
        <v>419.43799999999999</v>
      </c>
      <c r="O150" s="99">
        <v>640.64799999999991</v>
      </c>
      <c r="P150" s="99">
        <v>537.90609999999992</v>
      </c>
      <c r="Q150" s="99">
        <v>611.18438365999998</v>
      </c>
      <c r="R150" s="99">
        <v>523.44906229000003</v>
      </c>
      <c r="S150" s="99">
        <v>731.69923525999991</v>
      </c>
      <c r="T150" s="99">
        <v>707.88461014000006</v>
      </c>
      <c r="U150" s="99">
        <v>1446.4553322500001</v>
      </c>
      <c r="V150" s="99">
        <v>1571.47965922</v>
      </c>
      <c r="W150" s="99">
        <v>1803.7560997999999</v>
      </c>
      <c r="X150" s="142">
        <v>2186.1981762</v>
      </c>
      <c r="Y150" s="142">
        <v>2617.47671038</v>
      </c>
      <c r="Z150" s="142">
        <v>2573.7922415200001</v>
      </c>
      <c r="AA150" s="142">
        <v>2551.74178751</v>
      </c>
      <c r="AB150" s="142">
        <v>3300.5271520000001</v>
      </c>
      <c r="AC150" s="175">
        <v>4641.5412207700001</v>
      </c>
    </row>
    <row r="151" spans="1:29" s="4" customFormat="1" ht="13.2" customHeight="1" x14ac:dyDescent="0.3">
      <c r="A151" s="72" t="s">
        <v>68</v>
      </c>
      <c r="B151" s="98">
        <v>335.36700000000002</v>
      </c>
      <c r="C151" s="99">
        <v>448.70799999999997</v>
      </c>
      <c r="D151" s="99">
        <v>630.84100000000001</v>
      </c>
      <c r="E151" s="99">
        <v>876.24499999999989</v>
      </c>
      <c r="F151" s="99">
        <v>1038.1379999999999</v>
      </c>
      <c r="G151" s="99">
        <v>1175.019</v>
      </c>
      <c r="H151" s="99">
        <v>1343.2080000000001</v>
      </c>
      <c r="I151" s="99">
        <v>1274.8279999999997</v>
      </c>
      <c r="J151" s="99">
        <v>1426.2549999999999</v>
      </c>
      <c r="K151" s="99">
        <v>1347.386</v>
      </c>
      <c r="L151" s="99">
        <v>1821.6830000000002</v>
      </c>
      <c r="M151" s="99">
        <v>2102.241</v>
      </c>
      <c r="N151" s="99">
        <v>2364.9075570068362</v>
      </c>
      <c r="O151" s="99">
        <v>3082.7980000000002</v>
      </c>
      <c r="P151" s="99">
        <v>2960.2364000000007</v>
      </c>
      <c r="Q151" s="99">
        <v>3946.1104926800003</v>
      </c>
      <c r="R151" s="99">
        <v>4404.8858338400005</v>
      </c>
      <c r="S151" s="99">
        <v>5010.2653441499988</v>
      </c>
      <c r="T151" s="99">
        <v>5483.4272977399996</v>
      </c>
      <c r="U151" s="99">
        <v>3987.4700064399999</v>
      </c>
      <c r="V151" s="99">
        <v>3716.3998729999994</v>
      </c>
      <c r="W151" s="99">
        <v>3494.5988938099999</v>
      </c>
      <c r="X151" s="142">
        <v>3986.0486438999997</v>
      </c>
      <c r="Y151" s="142">
        <v>4788.9866917800009</v>
      </c>
      <c r="Z151" s="142">
        <v>5401.0610443099995</v>
      </c>
      <c r="AA151" s="142">
        <v>5966.7957237600003</v>
      </c>
      <c r="AB151" s="142">
        <v>6428.2643218699995</v>
      </c>
      <c r="AC151" s="175">
        <v>8856.0962061600003</v>
      </c>
    </row>
    <row r="152" spans="1:29" s="4" customFormat="1" ht="13.2" customHeight="1" x14ac:dyDescent="0.3">
      <c r="A152" s="73" t="s">
        <v>177</v>
      </c>
      <c r="B152" s="102">
        <v>-769.05199999999991</v>
      </c>
      <c r="C152" s="103">
        <v>-655.78200000000004</v>
      </c>
      <c r="D152" s="103">
        <v>-1048.1019999999999</v>
      </c>
      <c r="E152" s="103">
        <v>-634.30799999999999</v>
      </c>
      <c r="F152" s="103">
        <v>-599.05799999999999</v>
      </c>
      <c r="G152" s="103">
        <v>-1310.81</v>
      </c>
      <c r="H152" s="103">
        <v>-1867.4390000000001</v>
      </c>
      <c r="I152" s="103">
        <v>-1672.3399999999997</v>
      </c>
      <c r="J152" s="103">
        <v>-2312.3179999999998</v>
      </c>
      <c r="K152" s="103">
        <v>-2166.06</v>
      </c>
      <c r="L152" s="103">
        <v>-4129.924</v>
      </c>
      <c r="M152" s="103">
        <v>-4886.7209999999995</v>
      </c>
      <c r="N152" s="103">
        <v>-5770.84</v>
      </c>
      <c r="O152" s="103">
        <v>-7808.1829999999991</v>
      </c>
      <c r="P152" s="103">
        <v>-9392.7240000000002</v>
      </c>
      <c r="Q152" s="103">
        <v>-15003.507635489999</v>
      </c>
      <c r="R152" s="103">
        <v>-17938.045515630001</v>
      </c>
      <c r="S152" s="103">
        <v>-20644.239844219999</v>
      </c>
      <c r="T152" s="103">
        <v>-21122.74125834</v>
      </c>
      <c r="U152" s="103">
        <v>-25013.46407763</v>
      </c>
      <c r="V152" s="103">
        <v>-24363.823504349999</v>
      </c>
      <c r="W152" s="103">
        <v>-21355.68287973</v>
      </c>
      <c r="X152" s="144">
        <v>-18244.82024895</v>
      </c>
      <c r="Y152" s="144">
        <v>-15777.941337950002</v>
      </c>
      <c r="Z152" s="144">
        <v>-14550.00205621</v>
      </c>
      <c r="AA152" s="144">
        <v>-11925.497201650001</v>
      </c>
      <c r="AB152" s="144">
        <v>-7115.3509457999999</v>
      </c>
      <c r="AC152" s="177">
        <v>-7904.1047893300001</v>
      </c>
    </row>
    <row r="153" spans="1:29" s="4" customFormat="1" ht="13.2" customHeight="1" x14ac:dyDescent="0.3">
      <c r="A153" s="72" t="s">
        <v>67</v>
      </c>
      <c r="B153" s="98">
        <v>34.457000000000001</v>
      </c>
      <c r="C153" s="99">
        <v>4.7589999999999995</v>
      </c>
      <c r="D153" s="99">
        <v>20.724</v>
      </c>
      <c r="E153" s="99">
        <v>13.852000000000002</v>
      </c>
      <c r="F153" s="99">
        <v>6.4020000000000001</v>
      </c>
      <c r="G153" s="99">
        <v>90.539000000000016</v>
      </c>
      <c r="H153" s="99">
        <v>278.39299999999997</v>
      </c>
      <c r="I153" s="99">
        <v>49.072999999999993</v>
      </c>
      <c r="J153" s="99">
        <v>25.027999999999999</v>
      </c>
      <c r="K153" s="99">
        <v>59.369</v>
      </c>
      <c r="L153" s="99">
        <v>78.082000000000008</v>
      </c>
      <c r="M153" s="99">
        <v>76.875999999999991</v>
      </c>
      <c r="N153" s="99">
        <v>31.258000000000003</v>
      </c>
      <c r="O153" s="99">
        <v>54.623999999999995</v>
      </c>
      <c r="P153" s="99">
        <v>49.524799999999999</v>
      </c>
      <c r="Q153" s="99">
        <v>89.760342429999994</v>
      </c>
      <c r="R153" s="99">
        <v>73.276680509999991</v>
      </c>
      <c r="S153" s="99">
        <v>69.859614690000001</v>
      </c>
      <c r="T153" s="99">
        <v>310.90721698999999</v>
      </c>
      <c r="U153" s="99">
        <v>169.75287146999997</v>
      </c>
      <c r="V153" s="99">
        <v>191.09760193000002</v>
      </c>
      <c r="W153" s="99">
        <v>170.04878832</v>
      </c>
      <c r="X153" s="142">
        <v>125.71349572</v>
      </c>
      <c r="Y153" s="142">
        <v>88.160015540000003</v>
      </c>
      <c r="Z153" s="142">
        <v>123.41801350999999</v>
      </c>
      <c r="AA153" s="142">
        <v>97.817867609999993</v>
      </c>
      <c r="AB153" s="142">
        <v>141.44550309000002</v>
      </c>
      <c r="AC153" s="175">
        <v>104.36075976999999</v>
      </c>
    </row>
    <row r="154" spans="1:29" s="4" customFormat="1" ht="13.2" customHeight="1" x14ac:dyDescent="0.3">
      <c r="A154" s="72" t="s">
        <v>68</v>
      </c>
      <c r="B154" s="98">
        <v>803.50900000000001</v>
      </c>
      <c r="C154" s="99">
        <v>660.54099999999983</v>
      </c>
      <c r="D154" s="99">
        <v>1068.826</v>
      </c>
      <c r="E154" s="99">
        <v>648.16</v>
      </c>
      <c r="F154" s="99">
        <v>605.45999999999992</v>
      </c>
      <c r="G154" s="99">
        <v>1401.3489999999999</v>
      </c>
      <c r="H154" s="99">
        <v>2145.8319999999999</v>
      </c>
      <c r="I154" s="99">
        <v>1721.413</v>
      </c>
      <c r="J154" s="99">
        <v>2337.346</v>
      </c>
      <c r="K154" s="99">
        <v>2225.4290000000001</v>
      </c>
      <c r="L154" s="99">
        <v>4208.0060000000003</v>
      </c>
      <c r="M154" s="99">
        <v>4963.5969999999998</v>
      </c>
      <c r="N154" s="99">
        <v>5802.0980000000009</v>
      </c>
      <c r="O154" s="99">
        <v>7862.8070000000007</v>
      </c>
      <c r="P154" s="99">
        <v>9442.2488000000012</v>
      </c>
      <c r="Q154" s="99">
        <v>15093.267977919999</v>
      </c>
      <c r="R154" s="99">
        <v>18011.322196140001</v>
      </c>
      <c r="S154" s="99">
        <v>20714.099458910001</v>
      </c>
      <c r="T154" s="99">
        <v>21433.648475330003</v>
      </c>
      <c r="U154" s="99">
        <v>25183.216949099999</v>
      </c>
      <c r="V154" s="99">
        <v>24554.921106279999</v>
      </c>
      <c r="W154" s="99">
        <v>21525.731668050001</v>
      </c>
      <c r="X154" s="142">
        <v>18370.533744669996</v>
      </c>
      <c r="Y154" s="142">
        <v>15866.101353489998</v>
      </c>
      <c r="Z154" s="142">
        <v>14673.420069719999</v>
      </c>
      <c r="AA154" s="142">
        <v>12023.315069259999</v>
      </c>
      <c r="AB154" s="142">
        <v>7256.7964488899997</v>
      </c>
      <c r="AC154" s="175">
        <v>8008.4655490999985</v>
      </c>
    </row>
    <row r="155" spans="1:29" s="4" customFormat="1" ht="13.2" customHeight="1" x14ac:dyDescent="0.3">
      <c r="A155" s="73" t="s">
        <v>178</v>
      </c>
      <c r="B155" s="102">
        <v>748.06295914999987</v>
      </c>
      <c r="C155" s="103">
        <v>714.59330522000016</v>
      </c>
      <c r="D155" s="103">
        <v>1253.7562834100002</v>
      </c>
      <c r="E155" s="103">
        <v>1401.6730883200003</v>
      </c>
      <c r="F155" s="103">
        <v>1541.2354822699999</v>
      </c>
      <c r="G155" s="103">
        <v>2400.9015480800003</v>
      </c>
      <c r="H155" s="103">
        <v>2452.3557621200002</v>
      </c>
      <c r="I155" s="103">
        <v>2589.5320029</v>
      </c>
      <c r="J155" s="103">
        <v>2278.7674409299998</v>
      </c>
      <c r="K155" s="103">
        <v>2503.36740478</v>
      </c>
      <c r="L155" s="103">
        <v>3801.2130427500001</v>
      </c>
      <c r="M155" s="103">
        <v>4790.1040857799999</v>
      </c>
      <c r="N155" s="103">
        <v>6370.2927944600006</v>
      </c>
      <c r="O155" s="103">
        <v>8420.4813162999999</v>
      </c>
      <c r="P155" s="103">
        <v>7590.8599794600013</v>
      </c>
      <c r="Q155" s="103">
        <v>6055.775823850001</v>
      </c>
      <c r="R155" s="103">
        <v>7974.8863967200023</v>
      </c>
      <c r="S155" s="103">
        <v>8033.5808918499988</v>
      </c>
      <c r="T155" s="103">
        <v>6851.4586816400006</v>
      </c>
      <c r="U155" s="103">
        <v>10810.95655316</v>
      </c>
      <c r="V155" s="103">
        <v>8041.0998560199987</v>
      </c>
      <c r="W155" s="103">
        <v>8187.5195036000005</v>
      </c>
      <c r="X155" s="144">
        <v>7310.998132480001</v>
      </c>
      <c r="Y155" s="144">
        <v>6428.3603258200001</v>
      </c>
      <c r="Z155" s="144">
        <v>5885.7326075500005</v>
      </c>
      <c r="AA155" s="144">
        <v>4163.6251537100006</v>
      </c>
      <c r="AB155" s="144">
        <v>4481.9619394900001</v>
      </c>
      <c r="AC155" s="177">
        <v>6102.3717051499998</v>
      </c>
    </row>
    <row r="156" spans="1:29" s="4" customFormat="1" ht="13.2" customHeight="1" x14ac:dyDescent="0.3">
      <c r="A156" s="72" t="s">
        <v>67</v>
      </c>
      <c r="B156" s="98">
        <v>1137.1773958200001</v>
      </c>
      <c r="C156" s="99">
        <v>1184.9932449600001</v>
      </c>
      <c r="D156" s="99">
        <v>2162.7159848300003</v>
      </c>
      <c r="E156" s="99">
        <v>2684.7804801499997</v>
      </c>
      <c r="F156" s="99">
        <v>2668.91940626</v>
      </c>
      <c r="G156" s="99">
        <v>3746.5353846099997</v>
      </c>
      <c r="H156" s="99">
        <v>3812.17746592</v>
      </c>
      <c r="I156" s="99">
        <v>3783.7089394100003</v>
      </c>
      <c r="J156" s="99">
        <v>3634.1440889999999</v>
      </c>
      <c r="K156" s="99">
        <v>4396.1093189599997</v>
      </c>
      <c r="L156" s="99">
        <v>5893.1184681599989</v>
      </c>
      <c r="M156" s="99">
        <v>7394.401471619999</v>
      </c>
      <c r="N156" s="99">
        <v>9815.4252806900004</v>
      </c>
      <c r="O156" s="99">
        <v>12711.068151790001</v>
      </c>
      <c r="P156" s="99">
        <v>12175.424918390001</v>
      </c>
      <c r="Q156" s="99">
        <v>13815.835212980002</v>
      </c>
      <c r="R156" s="99">
        <v>17052.668982319999</v>
      </c>
      <c r="S156" s="99">
        <v>18511.812081619995</v>
      </c>
      <c r="T156" s="99">
        <v>17462.962177480003</v>
      </c>
      <c r="U156" s="99">
        <v>21521.182431510002</v>
      </c>
      <c r="V156" s="99">
        <v>17709.015079320001</v>
      </c>
      <c r="W156" s="99">
        <v>16710.254426179999</v>
      </c>
      <c r="X156" s="142">
        <v>16957.812929899999</v>
      </c>
      <c r="Y156" s="142">
        <v>16324.126423939999</v>
      </c>
      <c r="Z156" s="142">
        <v>15711.74628032</v>
      </c>
      <c r="AA156" s="142">
        <v>13666.681232070001</v>
      </c>
      <c r="AB156" s="142">
        <v>15183.461103809997</v>
      </c>
      <c r="AC156" s="175">
        <v>17834.26722867</v>
      </c>
    </row>
    <row r="157" spans="1:29" s="4" customFormat="1" ht="13.2" customHeight="1" x14ac:dyDescent="0.3">
      <c r="A157" s="72" t="s">
        <v>68</v>
      </c>
      <c r="B157" s="98">
        <v>389.11443667000009</v>
      </c>
      <c r="C157" s="99">
        <v>470.39993973999992</v>
      </c>
      <c r="D157" s="99">
        <v>908.95970141999999</v>
      </c>
      <c r="E157" s="99">
        <v>1283.1073918299999</v>
      </c>
      <c r="F157" s="99">
        <v>1127.68392399</v>
      </c>
      <c r="G157" s="99">
        <v>1345.6338365300001</v>
      </c>
      <c r="H157" s="99">
        <v>1359.8217038</v>
      </c>
      <c r="I157" s="99">
        <v>1194.1769365099999</v>
      </c>
      <c r="J157" s="99">
        <v>1355.3766480699999</v>
      </c>
      <c r="K157" s="99">
        <v>1892.7419141800001</v>
      </c>
      <c r="L157" s="99">
        <v>2091.9054254100001</v>
      </c>
      <c r="M157" s="99">
        <v>2604.2973858399996</v>
      </c>
      <c r="N157" s="99">
        <v>3445.1324862299998</v>
      </c>
      <c r="O157" s="99">
        <v>4290.5868354899994</v>
      </c>
      <c r="P157" s="99">
        <v>4584.5649389299988</v>
      </c>
      <c r="Q157" s="99">
        <v>7760.0593891300014</v>
      </c>
      <c r="R157" s="99">
        <v>9077.7825856000018</v>
      </c>
      <c r="S157" s="99">
        <v>10478.231189770002</v>
      </c>
      <c r="T157" s="99">
        <v>10611.503495840001</v>
      </c>
      <c r="U157" s="99">
        <v>10710.225878349998</v>
      </c>
      <c r="V157" s="99">
        <v>9667.9152233000023</v>
      </c>
      <c r="W157" s="99">
        <v>8522.7349225800008</v>
      </c>
      <c r="X157" s="142">
        <v>9646.8147974199983</v>
      </c>
      <c r="Y157" s="142">
        <v>9895.7660981199988</v>
      </c>
      <c r="Z157" s="142">
        <v>9826.0136727699974</v>
      </c>
      <c r="AA157" s="142">
        <v>9503.0560783599994</v>
      </c>
      <c r="AB157" s="142">
        <v>10701.499164319999</v>
      </c>
      <c r="AC157" s="175">
        <v>11731.895523520001</v>
      </c>
    </row>
    <row r="158" spans="1:29" s="4" customFormat="1" ht="13.2" customHeight="1" x14ac:dyDescent="0.3">
      <c r="A158" s="73" t="s">
        <v>179</v>
      </c>
      <c r="B158" s="102">
        <v>-201.72600000000003</v>
      </c>
      <c r="C158" s="103">
        <v>-265.51900000000001</v>
      </c>
      <c r="D158" s="103">
        <v>-206.46799999999999</v>
      </c>
      <c r="E158" s="103">
        <v>-292.339</v>
      </c>
      <c r="F158" s="103">
        <v>-335.2</v>
      </c>
      <c r="G158" s="103">
        <v>-299.66099999999994</v>
      </c>
      <c r="H158" s="103">
        <v>-307.44400000000002</v>
      </c>
      <c r="I158" s="103">
        <v>-250.946</v>
      </c>
      <c r="J158" s="103">
        <v>-282.99400000000003</v>
      </c>
      <c r="K158" s="103">
        <v>-362.29000000000008</v>
      </c>
      <c r="L158" s="103">
        <v>-395.59799999999996</v>
      </c>
      <c r="M158" s="103">
        <v>-451.90799999999996</v>
      </c>
      <c r="N158" s="103">
        <v>-578.0809999999999</v>
      </c>
      <c r="O158" s="103">
        <v>-782.90899999999999</v>
      </c>
      <c r="P158" s="103">
        <v>-877.62090000000001</v>
      </c>
      <c r="Q158" s="103">
        <v>2022.35240393</v>
      </c>
      <c r="R158" s="103">
        <v>2383.6658548299997</v>
      </c>
      <c r="S158" s="103">
        <v>2741.20855463</v>
      </c>
      <c r="T158" s="103">
        <v>2442.7520985199999</v>
      </c>
      <c r="U158" s="103">
        <v>-1540.88095092</v>
      </c>
      <c r="V158" s="103">
        <v>-659.11534805000019</v>
      </c>
      <c r="W158" s="103">
        <v>-288.31482047000003</v>
      </c>
      <c r="X158" s="144">
        <v>-550.68567599999983</v>
      </c>
      <c r="Y158" s="144">
        <v>-464.10533923999998</v>
      </c>
      <c r="Z158" s="144">
        <v>-30.69044044000001</v>
      </c>
      <c r="AA158" s="144">
        <v>109.94154838</v>
      </c>
      <c r="AB158" s="144">
        <v>411.43648069999989</v>
      </c>
      <c r="AC158" s="177">
        <v>366.67615209999997</v>
      </c>
    </row>
    <row r="159" spans="1:29" s="4" customFormat="1" ht="13.2" customHeight="1" x14ac:dyDescent="0.3">
      <c r="A159" s="72" t="s">
        <v>67</v>
      </c>
      <c r="B159" s="98">
        <v>29.396999999999998</v>
      </c>
      <c r="C159" s="99">
        <v>34.66299999999999</v>
      </c>
      <c r="D159" s="99">
        <v>22.973999999999997</v>
      </c>
      <c r="E159" s="99">
        <v>35.559999999999995</v>
      </c>
      <c r="F159" s="99">
        <v>39.256000000000007</v>
      </c>
      <c r="G159" s="99">
        <v>63.036999999999999</v>
      </c>
      <c r="H159" s="99">
        <v>57.603999999999999</v>
      </c>
      <c r="I159" s="99">
        <v>57.899000000000001</v>
      </c>
      <c r="J159" s="99">
        <v>53.600000000000009</v>
      </c>
      <c r="K159" s="99">
        <v>46.510000000000005</v>
      </c>
      <c r="L159" s="99">
        <v>55.797000000000004</v>
      </c>
      <c r="M159" s="99">
        <v>81.251000000000005</v>
      </c>
      <c r="N159" s="99">
        <v>73.305999999999997</v>
      </c>
      <c r="O159" s="99">
        <v>86.38600000000001</v>
      </c>
      <c r="P159" s="99">
        <v>80.428200000000004</v>
      </c>
      <c r="Q159" s="99">
        <v>2358.6281978200004</v>
      </c>
      <c r="R159" s="99">
        <v>2720.7403393699997</v>
      </c>
      <c r="S159" s="99">
        <v>2957.2606062099999</v>
      </c>
      <c r="T159" s="99">
        <v>2745.2404959600003</v>
      </c>
      <c r="U159" s="99">
        <v>680.67265688999998</v>
      </c>
      <c r="V159" s="99">
        <v>313.68541911000005</v>
      </c>
      <c r="W159" s="99">
        <v>567.56144259999996</v>
      </c>
      <c r="X159" s="142">
        <v>313.07751906000004</v>
      </c>
      <c r="Y159" s="142">
        <v>346.41064883999996</v>
      </c>
      <c r="Z159" s="142">
        <v>518.33017862999998</v>
      </c>
      <c r="AA159" s="142">
        <v>410.51522262000003</v>
      </c>
      <c r="AB159" s="142">
        <v>668.94840094000006</v>
      </c>
      <c r="AC159" s="175">
        <v>845.91825550999988</v>
      </c>
    </row>
    <row r="160" spans="1:29" s="4" customFormat="1" ht="13.2" customHeight="1" x14ac:dyDescent="0.3">
      <c r="A160" s="72" t="s">
        <v>68</v>
      </c>
      <c r="B160" s="98">
        <v>231.12300000000002</v>
      </c>
      <c r="C160" s="99">
        <v>300.18200000000002</v>
      </c>
      <c r="D160" s="99">
        <v>229.44199999999998</v>
      </c>
      <c r="E160" s="99">
        <v>327.899</v>
      </c>
      <c r="F160" s="99">
        <v>374.45600000000002</v>
      </c>
      <c r="G160" s="99">
        <v>362.69800000000004</v>
      </c>
      <c r="H160" s="99">
        <v>365.048</v>
      </c>
      <c r="I160" s="99">
        <v>308.84499999999997</v>
      </c>
      <c r="J160" s="99">
        <v>336.59399999999999</v>
      </c>
      <c r="K160" s="99">
        <v>408.80000000000007</v>
      </c>
      <c r="L160" s="99">
        <v>451.39500000000004</v>
      </c>
      <c r="M160" s="99">
        <v>533.15899999999999</v>
      </c>
      <c r="N160" s="99">
        <v>651.38699999999994</v>
      </c>
      <c r="O160" s="99">
        <v>869.29499999999996</v>
      </c>
      <c r="P160" s="99">
        <v>958.04909999999995</v>
      </c>
      <c r="Q160" s="99">
        <v>336.27579388999999</v>
      </c>
      <c r="R160" s="99">
        <v>337.07448454000007</v>
      </c>
      <c r="S160" s="99">
        <v>216.05205158000001</v>
      </c>
      <c r="T160" s="99">
        <v>302.48839744000003</v>
      </c>
      <c r="U160" s="99">
        <v>2221.5536078099999</v>
      </c>
      <c r="V160" s="99">
        <v>972.80076716000008</v>
      </c>
      <c r="W160" s="99">
        <v>855.87626307000005</v>
      </c>
      <c r="X160" s="142">
        <v>863.76319505999993</v>
      </c>
      <c r="Y160" s="142">
        <v>810.51598807999994</v>
      </c>
      <c r="Z160" s="142">
        <v>549.02061907000007</v>
      </c>
      <c r="AA160" s="142">
        <v>300.57367424</v>
      </c>
      <c r="AB160" s="142">
        <v>257.51192023999999</v>
      </c>
      <c r="AC160" s="175">
        <v>479.24210341000003</v>
      </c>
    </row>
    <row r="161" spans="1:29" s="4" customFormat="1" ht="13.2" customHeight="1" x14ac:dyDescent="0.3">
      <c r="A161" s="37" t="s">
        <v>204</v>
      </c>
      <c r="B161" s="98">
        <v>-68.131999999999991</v>
      </c>
      <c r="C161" s="99">
        <v>-117.063</v>
      </c>
      <c r="D161" s="99">
        <v>-65.081999999999994</v>
      </c>
      <c r="E161" s="99">
        <v>-129.309</v>
      </c>
      <c r="F161" s="99">
        <v>-257.12400000000002</v>
      </c>
      <c r="G161" s="99">
        <v>-242.45600000000002</v>
      </c>
      <c r="H161" s="99">
        <v>-229.71600000000001</v>
      </c>
      <c r="I161" s="99">
        <v>-187.36899999999997</v>
      </c>
      <c r="J161" s="99">
        <v>-221.44400000000002</v>
      </c>
      <c r="K161" s="99">
        <v>-285.28399999999999</v>
      </c>
      <c r="L161" s="99">
        <v>-298.02499999999998</v>
      </c>
      <c r="M161" s="99">
        <v>-366.45699999999999</v>
      </c>
      <c r="N161" s="99">
        <v>-439.48699999999997</v>
      </c>
      <c r="O161" s="99">
        <v>-562.59699999999998</v>
      </c>
      <c r="P161" s="99">
        <v>-699.21259999999995</v>
      </c>
      <c r="Q161" s="99">
        <v>-256.75250546999996</v>
      </c>
      <c r="R161" s="99">
        <v>-235.90705761999999</v>
      </c>
      <c r="S161" s="99">
        <v>-124.84874588999999</v>
      </c>
      <c r="T161" s="99">
        <v>-137.88617258000002</v>
      </c>
      <c r="U161" s="99">
        <v>-1008.5042234199999</v>
      </c>
      <c r="V161" s="99">
        <v>-297.19613701000003</v>
      </c>
      <c r="W161" s="99">
        <v>308.00610946999996</v>
      </c>
      <c r="X161" s="142">
        <v>71.469875799999997</v>
      </c>
      <c r="Y161" s="142">
        <v>-11.447162229999996</v>
      </c>
      <c r="Z161" s="142">
        <v>65.071969679999995</v>
      </c>
      <c r="AA161" s="142">
        <v>107.31939552000001</v>
      </c>
      <c r="AB161" s="142">
        <v>266.37701362000001</v>
      </c>
      <c r="AC161" s="175">
        <v>289.48318310999997</v>
      </c>
    </row>
    <row r="162" spans="1:29" s="4" customFormat="1" ht="13.2" customHeight="1" x14ac:dyDescent="0.3">
      <c r="A162" s="38" t="s">
        <v>67</v>
      </c>
      <c r="B162" s="98">
        <v>21.733000000000001</v>
      </c>
      <c r="C162" s="99">
        <v>4.28</v>
      </c>
      <c r="D162" s="99">
        <v>5.7260000000000009</v>
      </c>
      <c r="E162" s="99">
        <v>3.589</v>
      </c>
      <c r="F162" s="99">
        <v>6.75</v>
      </c>
      <c r="G162" s="99">
        <v>17.381999999999998</v>
      </c>
      <c r="H162" s="99">
        <v>26.617999999999999</v>
      </c>
      <c r="I162" s="99">
        <v>27.629000000000001</v>
      </c>
      <c r="J162" s="99">
        <v>28.884999999999998</v>
      </c>
      <c r="K162" s="99">
        <v>14.639999999999999</v>
      </c>
      <c r="L162" s="99">
        <v>16.028000000000002</v>
      </c>
      <c r="M162" s="99">
        <v>20.687000000000001</v>
      </c>
      <c r="N162" s="99">
        <v>16.609000000000002</v>
      </c>
      <c r="O162" s="99">
        <v>26.179000000000002</v>
      </c>
      <c r="P162" s="99">
        <v>25.613</v>
      </c>
      <c r="Q162" s="99">
        <v>0.11872039000000001</v>
      </c>
      <c r="R162" s="99">
        <v>2.0159995300000002</v>
      </c>
      <c r="S162" s="99">
        <v>0.21969660999999999</v>
      </c>
      <c r="T162" s="99">
        <v>0.47691041000000001</v>
      </c>
      <c r="U162" s="99">
        <v>265.41844816000003</v>
      </c>
      <c r="V162" s="99">
        <v>135.40896672999997</v>
      </c>
      <c r="W162" s="99">
        <v>375.09685136999997</v>
      </c>
      <c r="X162" s="142">
        <v>146.81022212999997</v>
      </c>
      <c r="Y162" s="142">
        <v>153.23481492000002</v>
      </c>
      <c r="Z162" s="142">
        <v>228.79939464999998</v>
      </c>
      <c r="AA162" s="142">
        <v>235.47962909999998</v>
      </c>
      <c r="AB162" s="142">
        <v>374.76200041999999</v>
      </c>
      <c r="AC162" s="175">
        <v>554.84255803000008</v>
      </c>
    </row>
    <row r="163" spans="1:29" s="4" customFormat="1" ht="13.2" customHeight="1" x14ac:dyDescent="0.3">
      <c r="A163" s="38" t="s">
        <v>68</v>
      </c>
      <c r="B163" s="98">
        <v>89.865000000000009</v>
      </c>
      <c r="C163" s="99">
        <v>121.34299999999999</v>
      </c>
      <c r="D163" s="99">
        <v>70.807999999999993</v>
      </c>
      <c r="E163" s="99">
        <v>132.89800000000002</v>
      </c>
      <c r="F163" s="99">
        <v>263.87400000000002</v>
      </c>
      <c r="G163" s="99">
        <v>259.83799999999997</v>
      </c>
      <c r="H163" s="99">
        <v>256.334</v>
      </c>
      <c r="I163" s="99">
        <v>214.99799999999999</v>
      </c>
      <c r="J163" s="99">
        <v>250.32900000000001</v>
      </c>
      <c r="K163" s="99">
        <v>299.92400000000004</v>
      </c>
      <c r="L163" s="99">
        <v>314.053</v>
      </c>
      <c r="M163" s="99">
        <v>387.14400000000006</v>
      </c>
      <c r="N163" s="99">
        <v>456.09600000000012</v>
      </c>
      <c r="O163" s="99">
        <v>588.77600000000007</v>
      </c>
      <c r="P163" s="99">
        <v>724.82560000000001</v>
      </c>
      <c r="Q163" s="99">
        <v>256.87122585999998</v>
      </c>
      <c r="R163" s="99">
        <v>237.92305715000001</v>
      </c>
      <c r="S163" s="99">
        <v>125.06844249999999</v>
      </c>
      <c r="T163" s="99">
        <v>138.36308299000001</v>
      </c>
      <c r="U163" s="99">
        <v>1273.92267158</v>
      </c>
      <c r="V163" s="99">
        <v>432.60510374</v>
      </c>
      <c r="W163" s="99">
        <v>67.090741900000012</v>
      </c>
      <c r="X163" s="142">
        <v>75.340346330000017</v>
      </c>
      <c r="Y163" s="142">
        <v>164.68197714999997</v>
      </c>
      <c r="Z163" s="142">
        <v>163.72742497000002</v>
      </c>
      <c r="AA163" s="142">
        <v>128.16023357999998</v>
      </c>
      <c r="AB163" s="142">
        <v>108.38498680000001</v>
      </c>
      <c r="AC163" s="175">
        <v>265.35937491999999</v>
      </c>
    </row>
    <row r="164" spans="1:29" s="4" customFormat="1" ht="13.2" customHeight="1" x14ac:dyDescent="0.3">
      <c r="A164" s="37" t="s">
        <v>205</v>
      </c>
      <c r="B164" s="98">
        <v>-133.59400000000002</v>
      </c>
      <c r="C164" s="99">
        <v>-148.45600000000002</v>
      </c>
      <c r="D164" s="99">
        <v>-141.38600000000002</v>
      </c>
      <c r="E164" s="99">
        <v>-163.03000000000003</v>
      </c>
      <c r="F164" s="99">
        <v>-78.075999999999993</v>
      </c>
      <c r="G164" s="99">
        <v>-57.205000000000005</v>
      </c>
      <c r="H164" s="99">
        <v>-77.727999999999994</v>
      </c>
      <c r="I164" s="99">
        <v>-63.576999999999998</v>
      </c>
      <c r="J164" s="99">
        <v>-61.55</v>
      </c>
      <c r="K164" s="99">
        <v>-77.005999999999986</v>
      </c>
      <c r="L164" s="99">
        <v>-97.572999999999993</v>
      </c>
      <c r="M164" s="99">
        <v>-85.451000000000008</v>
      </c>
      <c r="N164" s="99">
        <v>-138.59399999999999</v>
      </c>
      <c r="O164" s="99">
        <v>-220.31199999999998</v>
      </c>
      <c r="P164" s="99">
        <v>-178.4083</v>
      </c>
      <c r="Q164" s="99">
        <v>2279.1049094</v>
      </c>
      <c r="R164" s="99">
        <v>2619.5729124499994</v>
      </c>
      <c r="S164" s="99">
        <v>2866.0573005199994</v>
      </c>
      <c r="T164" s="99">
        <v>2580.6382711000001</v>
      </c>
      <c r="U164" s="99">
        <v>-532.3767274999999</v>
      </c>
      <c r="V164" s="99">
        <v>-361.91921103999994</v>
      </c>
      <c r="W164" s="99">
        <v>-596.32092994000004</v>
      </c>
      <c r="X164" s="142">
        <v>-622.15555180000013</v>
      </c>
      <c r="Y164" s="142">
        <v>-452.65817701000003</v>
      </c>
      <c r="Z164" s="142">
        <v>-95.762410119999998</v>
      </c>
      <c r="AA164" s="142">
        <v>2.6221528600000035</v>
      </c>
      <c r="AB164" s="142">
        <v>145.05946707999999</v>
      </c>
      <c r="AC164" s="175">
        <v>77.192968989999983</v>
      </c>
    </row>
    <row r="165" spans="1:29" s="4" customFormat="1" ht="13.2" customHeight="1" x14ac:dyDescent="0.3">
      <c r="A165" s="38" t="s">
        <v>67</v>
      </c>
      <c r="B165" s="98">
        <v>7.6639999999999997</v>
      </c>
      <c r="C165" s="99">
        <v>30.382999999999999</v>
      </c>
      <c r="D165" s="99">
        <v>17.247999999999998</v>
      </c>
      <c r="E165" s="99">
        <v>31.971</v>
      </c>
      <c r="F165" s="99">
        <v>32.506</v>
      </c>
      <c r="G165" s="99">
        <v>45.655000000000008</v>
      </c>
      <c r="H165" s="99">
        <v>30.985999999999997</v>
      </c>
      <c r="I165" s="99">
        <v>30.27</v>
      </c>
      <c r="J165" s="99">
        <v>24.714999999999996</v>
      </c>
      <c r="K165" s="99">
        <v>31.869999999999997</v>
      </c>
      <c r="L165" s="99">
        <v>39.769000000000005</v>
      </c>
      <c r="M165" s="99">
        <v>60.564</v>
      </c>
      <c r="N165" s="99">
        <v>56.697000000000003</v>
      </c>
      <c r="O165" s="99">
        <v>60.206999999999994</v>
      </c>
      <c r="P165" s="99">
        <v>54.815199999999997</v>
      </c>
      <c r="Q165" s="99">
        <v>2358.5094774300001</v>
      </c>
      <c r="R165" s="99">
        <v>2718.7243398400001</v>
      </c>
      <c r="S165" s="99">
        <v>2957.0409096000003</v>
      </c>
      <c r="T165" s="99">
        <v>2744.7635855500002</v>
      </c>
      <c r="U165" s="99">
        <v>415.25420873000002</v>
      </c>
      <c r="V165" s="99">
        <v>178.27645237999999</v>
      </c>
      <c r="W165" s="99">
        <v>192.46459123</v>
      </c>
      <c r="X165" s="142">
        <v>166.26729693000001</v>
      </c>
      <c r="Y165" s="142">
        <v>193.17583392</v>
      </c>
      <c r="Z165" s="142">
        <v>289.53078397999997</v>
      </c>
      <c r="AA165" s="142">
        <v>175.03559352000002</v>
      </c>
      <c r="AB165" s="142">
        <v>294.18640052000001</v>
      </c>
      <c r="AC165" s="175">
        <v>291.07569747999997</v>
      </c>
    </row>
    <row r="166" spans="1:29" s="4" customFormat="1" ht="13.2" customHeight="1" x14ac:dyDescent="0.3">
      <c r="A166" s="38" t="s">
        <v>68</v>
      </c>
      <c r="B166" s="98">
        <v>141.25800000000001</v>
      </c>
      <c r="C166" s="99">
        <v>178.839</v>
      </c>
      <c r="D166" s="99">
        <v>158.63400000000001</v>
      </c>
      <c r="E166" s="99">
        <v>195.001</v>
      </c>
      <c r="F166" s="99">
        <v>110.58199999999999</v>
      </c>
      <c r="G166" s="99">
        <v>102.86000000000001</v>
      </c>
      <c r="H166" s="99">
        <v>108.714</v>
      </c>
      <c r="I166" s="99">
        <v>93.847000000000008</v>
      </c>
      <c r="J166" s="99">
        <v>86.265000000000001</v>
      </c>
      <c r="K166" s="99">
        <v>108.876</v>
      </c>
      <c r="L166" s="99">
        <v>137.34199999999998</v>
      </c>
      <c r="M166" s="99">
        <v>146.01499999999999</v>
      </c>
      <c r="N166" s="99">
        <v>195.291</v>
      </c>
      <c r="O166" s="99">
        <v>280.51900000000001</v>
      </c>
      <c r="P166" s="99">
        <v>233.2235</v>
      </c>
      <c r="Q166" s="99">
        <v>79.404568029999979</v>
      </c>
      <c r="R166" s="99">
        <v>99.151427389999981</v>
      </c>
      <c r="S166" s="99">
        <v>90.983609079999994</v>
      </c>
      <c r="T166" s="99">
        <v>164.12531445000002</v>
      </c>
      <c r="U166" s="99">
        <v>947.63093623000009</v>
      </c>
      <c r="V166" s="99">
        <v>540.19566341999996</v>
      </c>
      <c r="W166" s="99">
        <v>788.78552117000004</v>
      </c>
      <c r="X166" s="142">
        <v>788.42284872999994</v>
      </c>
      <c r="Y166" s="142">
        <v>645.83401093000009</v>
      </c>
      <c r="Z166" s="142">
        <v>385.29319410000005</v>
      </c>
      <c r="AA166" s="142">
        <v>172.41344065999999</v>
      </c>
      <c r="AB166" s="142">
        <v>149.12693344000002</v>
      </c>
      <c r="AC166" s="175">
        <v>213.88272849000001</v>
      </c>
    </row>
    <row r="167" spans="1:29" s="4" customFormat="1" ht="13.2" customHeight="1" x14ac:dyDescent="0.3">
      <c r="A167" s="73" t="s">
        <v>180</v>
      </c>
      <c r="B167" s="102">
        <v>-338.9</v>
      </c>
      <c r="C167" s="103">
        <v>-303.25200000000001</v>
      </c>
      <c r="D167" s="103">
        <v>-350.14200000000005</v>
      </c>
      <c r="E167" s="103">
        <v>-385.39499999999998</v>
      </c>
      <c r="F167" s="103">
        <v>-497.58699999999999</v>
      </c>
      <c r="G167" s="103">
        <v>-549.47400000000005</v>
      </c>
      <c r="H167" s="103">
        <v>-651.94499999999994</v>
      </c>
      <c r="I167" s="103">
        <v>-251.70400000000001</v>
      </c>
      <c r="J167" s="103">
        <v>-150.95699999999999</v>
      </c>
      <c r="K167" s="103">
        <v>-191.72800000000004</v>
      </c>
      <c r="L167" s="103">
        <v>-755.39900000000011</v>
      </c>
      <c r="M167" s="103">
        <v>-450.13903125000002</v>
      </c>
      <c r="N167" s="103">
        <v>-1133.7109999999998</v>
      </c>
      <c r="O167" s="103">
        <v>-1115.7479804687512</v>
      </c>
      <c r="P167" s="103">
        <v>-1416.1914000000002</v>
      </c>
      <c r="Q167" s="103">
        <v>-1488.1453732799998</v>
      </c>
      <c r="R167" s="103">
        <v>-1390.3314649800002</v>
      </c>
      <c r="S167" s="103">
        <v>-1410.02332581</v>
      </c>
      <c r="T167" s="103">
        <v>-1661.21864065</v>
      </c>
      <c r="U167" s="103">
        <v>-1237.95332927</v>
      </c>
      <c r="V167" s="103">
        <v>-1045.05728574</v>
      </c>
      <c r="W167" s="103">
        <v>-1563.9075388400001</v>
      </c>
      <c r="X167" s="144">
        <v>-1234.1217794900001</v>
      </c>
      <c r="Y167" s="144">
        <v>-1446.7045752900001</v>
      </c>
      <c r="Z167" s="144">
        <v>-1336.64999106</v>
      </c>
      <c r="AA167" s="144">
        <v>-1135.5941723799999</v>
      </c>
      <c r="AB167" s="144">
        <v>-916.82155256999988</v>
      </c>
      <c r="AC167" s="177">
        <v>-1177.6776945100003</v>
      </c>
    </row>
    <row r="168" spans="1:29" s="4" customFormat="1" ht="13.2" customHeight="1" x14ac:dyDescent="0.3">
      <c r="A168" s="72" t="s">
        <v>67</v>
      </c>
      <c r="B168" s="98">
        <v>130.4</v>
      </c>
      <c r="C168" s="99">
        <v>202.89400000000003</v>
      </c>
      <c r="D168" s="99">
        <v>500.90000000000003</v>
      </c>
      <c r="E168" s="99">
        <v>547.68200000000002</v>
      </c>
      <c r="F168" s="99">
        <v>318.02300000000002</v>
      </c>
      <c r="G168" s="99">
        <v>537.41999999999996</v>
      </c>
      <c r="H168" s="99">
        <v>604.01300000000003</v>
      </c>
      <c r="I168" s="99">
        <v>761.39499999999998</v>
      </c>
      <c r="J168" s="99">
        <v>876.77500000000009</v>
      </c>
      <c r="K168" s="99">
        <v>957.38700000000017</v>
      </c>
      <c r="L168" s="99">
        <v>1191.8200000000002</v>
      </c>
      <c r="M168" s="99">
        <v>1516.7229999999997</v>
      </c>
      <c r="N168" s="99">
        <v>1339.547</v>
      </c>
      <c r="O168" s="99">
        <v>1628.4690000000001</v>
      </c>
      <c r="P168" s="99">
        <v>1483.1873999999998</v>
      </c>
      <c r="Q168" s="99">
        <v>1527.0908609399999</v>
      </c>
      <c r="R168" s="99">
        <v>1774.0897907399999</v>
      </c>
      <c r="S168" s="99">
        <v>1742.6203996799998</v>
      </c>
      <c r="T168" s="99">
        <v>1668.26918763</v>
      </c>
      <c r="U168" s="99">
        <v>918.63989131000005</v>
      </c>
      <c r="V168" s="99">
        <v>788.61905735000016</v>
      </c>
      <c r="W168" s="99">
        <v>732.58804167000017</v>
      </c>
      <c r="X168" s="142">
        <v>801.79016372000001</v>
      </c>
      <c r="Y168" s="142">
        <v>796.00101077999989</v>
      </c>
      <c r="Z168" s="142">
        <v>680.24175675999993</v>
      </c>
      <c r="AA168" s="142">
        <v>611.49915912000006</v>
      </c>
      <c r="AB168" s="142">
        <v>669.14697390999993</v>
      </c>
      <c r="AC168" s="175">
        <v>732.37927179000008</v>
      </c>
    </row>
    <row r="169" spans="1:29" s="4" customFormat="1" ht="13.2" customHeight="1" x14ac:dyDescent="0.3">
      <c r="A169" s="72" t="s">
        <v>68</v>
      </c>
      <c r="B169" s="98">
        <v>469.29999999999995</v>
      </c>
      <c r="C169" s="99">
        <v>506.14600000000007</v>
      </c>
      <c r="D169" s="99">
        <v>851.04200000000014</v>
      </c>
      <c r="E169" s="99">
        <v>933.07700000000011</v>
      </c>
      <c r="F169" s="99">
        <v>815.61</v>
      </c>
      <c r="G169" s="99">
        <v>1086.894</v>
      </c>
      <c r="H169" s="99">
        <v>1255.9580000000001</v>
      </c>
      <c r="I169" s="99">
        <v>1013.0989999999999</v>
      </c>
      <c r="J169" s="99">
        <v>1027.732</v>
      </c>
      <c r="K169" s="99">
        <v>1149.115</v>
      </c>
      <c r="L169" s="99">
        <v>1947.2190000000001</v>
      </c>
      <c r="M169" s="99">
        <v>1966.86203125</v>
      </c>
      <c r="N169" s="99">
        <v>2473.2580000000003</v>
      </c>
      <c r="O169" s="99">
        <v>2744.216980468751</v>
      </c>
      <c r="P169" s="99">
        <v>2899.3788000000004</v>
      </c>
      <c r="Q169" s="99">
        <v>3015.2362342199995</v>
      </c>
      <c r="R169" s="99">
        <v>3164.4212557199999</v>
      </c>
      <c r="S169" s="99">
        <v>3152.6437254900002</v>
      </c>
      <c r="T169" s="99">
        <v>3329.4878282799996</v>
      </c>
      <c r="U169" s="99">
        <v>2156.5932205800004</v>
      </c>
      <c r="V169" s="99">
        <v>1833.67634309</v>
      </c>
      <c r="W169" s="99">
        <v>2296.4955805100003</v>
      </c>
      <c r="X169" s="142">
        <v>2035.9119432099997</v>
      </c>
      <c r="Y169" s="142">
        <v>2242.7055860700002</v>
      </c>
      <c r="Z169" s="142">
        <v>2016.8917478199999</v>
      </c>
      <c r="AA169" s="142">
        <v>1747.0933315</v>
      </c>
      <c r="AB169" s="142">
        <v>1585.96852648</v>
      </c>
      <c r="AC169" s="175">
        <v>1910.0569662999999</v>
      </c>
    </row>
    <row r="170" spans="1:29" s="4" customFormat="1" ht="13.2" customHeight="1" x14ac:dyDescent="0.3">
      <c r="A170" s="73" t="s">
        <v>18</v>
      </c>
      <c r="B170" s="102">
        <v>-10747.133650225</v>
      </c>
      <c r="C170" s="103">
        <v>-11374.332123625001</v>
      </c>
      <c r="D170" s="103">
        <v>-14575.678722235001</v>
      </c>
      <c r="E170" s="103">
        <v>-17840.127972300001</v>
      </c>
      <c r="F170" s="103">
        <v>-18481.104231484998</v>
      </c>
      <c r="G170" s="103">
        <v>-17481.305188759998</v>
      </c>
      <c r="H170" s="103">
        <v>-19307.167664512879</v>
      </c>
      <c r="I170" s="103">
        <v>-17718.035705744474</v>
      </c>
      <c r="J170" s="103">
        <v>-18135.034587194663</v>
      </c>
      <c r="K170" s="103">
        <v>-20106.546328039844</v>
      </c>
      <c r="L170" s="103">
        <v>-25552.622705541962</v>
      </c>
      <c r="M170" s="103">
        <v>-26984.847083003191</v>
      </c>
      <c r="N170" s="103">
        <v>-28999.913937390291</v>
      </c>
      <c r="O170" s="103">
        <v>-41805.678595410791</v>
      </c>
      <c r="P170" s="103">
        <v>-34982.594459903383</v>
      </c>
      <c r="Q170" s="103">
        <v>-70244.842613059998</v>
      </c>
      <c r="R170" s="103">
        <v>-69730.794887109994</v>
      </c>
      <c r="S170" s="103">
        <v>-63876.445855710001</v>
      </c>
      <c r="T170" s="103">
        <v>-37483.613050200001</v>
      </c>
      <c r="U170" s="103">
        <v>-49426.684041730005</v>
      </c>
      <c r="V170" s="103">
        <v>-37935.161342320003</v>
      </c>
      <c r="W170" s="103">
        <v>-41542.866982030006</v>
      </c>
      <c r="X170" s="144">
        <v>-43169.62847345</v>
      </c>
      <c r="Y170" s="144">
        <v>-58824.024057790004</v>
      </c>
      <c r="Z170" s="144">
        <v>-57271.612076610007</v>
      </c>
      <c r="AA170" s="144">
        <v>-38263.937403469994</v>
      </c>
      <c r="AB170" s="144">
        <v>-58970.964729959989</v>
      </c>
      <c r="AC170" s="177">
        <v>-64930.455670859992</v>
      </c>
    </row>
    <row r="171" spans="1:29" s="4" customFormat="1" ht="13.2" customHeight="1" x14ac:dyDescent="0.3">
      <c r="A171" s="72" t="s">
        <v>63</v>
      </c>
      <c r="B171" s="98">
        <v>3679.6333497749997</v>
      </c>
      <c r="C171" s="99">
        <v>5529.2058763750001</v>
      </c>
      <c r="D171" s="99">
        <v>5459.4362777650013</v>
      </c>
      <c r="E171" s="99">
        <v>4947.3610276999989</v>
      </c>
      <c r="F171" s="99">
        <v>4301.9567685149996</v>
      </c>
      <c r="G171" s="99">
        <v>4025.2498112399999</v>
      </c>
      <c r="H171" s="99">
        <v>3715.5745323800002</v>
      </c>
      <c r="I171" s="99">
        <v>3767.76302149</v>
      </c>
      <c r="J171" s="99">
        <v>3755.7401726099997</v>
      </c>
      <c r="K171" s="99">
        <v>3612.5117366549998</v>
      </c>
      <c r="L171" s="99">
        <v>3609.0783350549996</v>
      </c>
      <c r="M171" s="99">
        <v>6956.7638580825696</v>
      </c>
      <c r="N171" s="99">
        <v>12089.05960338251</v>
      </c>
      <c r="O171" s="99">
        <v>13086.981571540129</v>
      </c>
      <c r="P171" s="99">
        <v>9384.0147917449995</v>
      </c>
      <c r="Q171" s="99">
        <v>17696.449275760002</v>
      </c>
      <c r="R171" s="99">
        <v>22881.841633190001</v>
      </c>
      <c r="S171" s="99">
        <v>9307.0809355299989</v>
      </c>
      <c r="T171" s="99">
        <v>13066.390711639999</v>
      </c>
      <c r="U171" s="99">
        <v>7791.9298238800002</v>
      </c>
      <c r="V171" s="99">
        <v>2271.0831815400002</v>
      </c>
      <c r="W171" s="99">
        <v>12814.330439380001</v>
      </c>
      <c r="X171" s="142">
        <v>23230.416304390004</v>
      </c>
      <c r="Y171" s="142">
        <v>13223.269852900001</v>
      </c>
      <c r="Z171" s="142">
        <v>25128.814058470001</v>
      </c>
      <c r="AA171" s="142">
        <v>20097.957884439995</v>
      </c>
      <c r="AB171" s="142">
        <v>31102.124442359996</v>
      </c>
      <c r="AC171" s="175">
        <v>36770.275066490001</v>
      </c>
    </row>
    <row r="172" spans="1:29" s="4" customFormat="1" ht="13.2" customHeight="1" x14ac:dyDescent="0.3">
      <c r="A172" s="72" t="s">
        <v>64</v>
      </c>
      <c r="B172" s="98">
        <v>14426.766999999998</v>
      </c>
      <c r="C172" s="99">
        <v>16903.538</v>
      </c>
      <c r="D172" s="99">
        <v>20035.114999999998</v>
      </c>
      <c r="E172" s="99">
        <v>22787.489000000001</v>
      </c>
      <c r="F172" s="99">
        <v>22783.061000000005</v>
      </c>
      <c r="G172" s="99">
        <v>21506.555</v>
      </c>
      <c r="H172" s="99">
        <v>23022.742196892868</v>
      </c>
      <c r="I172" s="99">
        <v>21485.798727234473</v>
      </c>
      <c r="J172" s="99">
        <v>21890.774759804663</v>
      </c>
      <c r="K172" s="99">
        <v>23719.058064694847</v>
      </c>
      <c r="L172" s="99">
        <v>29161.701040596967</v>
      </c>
      <c r="M172" s="99">
        <v>33941.610941085753</v>
      </c>
      <c r="N172" s="99">
        <v>41088.9735407728</v>
      </c>
      <c r="O172" s="99">
        <v>54892.660166950925</v>
      </c>
      <c r="P172" s="99">
        <v>44366.609251648391</v>
      </c>
      <c r="Q172" s="99">
        <v>87941.291888820007</v>
      </c>
      <c r="R172" s="99">
        <v>92612.636520300002</v>
      </c>
      <c r="S172" s="99">
        <v>73183.526791240001</v>
      </c>
      <c r="T172" s="99">
        <v>50550.003761839995</v>
      </c>
      <c r="U172" s="99">
        <v>57218.613865610001</v>
      </c>
      <c r="V172" s="99">
        <v>40206.244523859998</v>
      </c>
      <c r="W172" s="99">
        <v>54357.197421409997</v>
      </c>
      <c r="X172" s="142">
        <v>66400.044777839998</v>
      </c>
      <c r="Y172" s="142">
        <v>72047.293910690016</v>
      </c>
      <c r="Z172" s="142">
        <v>82400.426135080008</v>
      </c>
      <c r="AA172" s="142">
        <v>58361.895287909996</v>
      </c>
      <c r="AB172" s="142">
        <v>90073.089172319975</v>
      </c>
      <c r="AC172" s="175">
        <v>101700.73073735001</v>
      </c>
    </row>
    <row r="173" spans="1:29" s="4" customFormat="1" ht="13.2" customHeight="1" x14ac:dyDescent="0.3">
      <c r="A173" s="73" t="s">
        <v>213</v>
      </c>
      <c r="B173" s="102">
        <v>-159.964</v>
      </c>
      <c r="C173" s="103">
        <v>-59.605999999999995</v>
      </c>
      <c r="D173" s="103">
        <v>49.881000000000007</v>
      </c>
      <c r="E173" s="103">
        <v>103.209</v>
      </c>
      <c r="F173" s="103">
        <v>142.01800000000003</v>
      </c>
      <c r="G173" s="103">
        <v>79.183999999999997</v>
      </c>
      <c r="H173" s="103">
        <v>95.091000000000008</v>
      </c>
      <c r="I173" s="103">
        <v>101.76199999999999</v>
      </c>
      <c r="J173" s="103">
        <v>108.57300000000001</v>
      </c>
      <c r="K173" s="103">
        <v>181.00700000000003</v>
      </c>
      <c r="L173" s="103">
        <v>214.04000000000002</v>
      </c>
      <c r="M173" s="103">
        <v>177.26</v>
      </c>
      <c r="N173" s="103">
        <v>448.36300000000006</v>
      </c>
      <c r="O173" s="103">
        <v>545.02099999999996</v>
      </c>
      <c r="P173" s="103">
        <v>603.10359999999991</v>
      </c>
      <c r="Q173" s="103">
        <v>498.48755057000005</v>
      </c>
      <c r="R173" s="103">
        <v>566.61019817999988</v>
      </c>
      <c r="S173" s="103">
        <v>511.32630097000003</v>
      </c>
      <c r="T173" s="103">
        <v>510.87933785999996</v>
      </c>
      <c r="U173" s="103">
        <v>356.70663510999998</v>
      </c>
      <c r="V173" s="103">
        <v>349.23423514000001</v>
      </c>
      <c r="W173" s="103">
        <v>290.48694541000003</v>
      </c>
      <c r="X173" s="144">
        <v>284.14030231000004</v>
      </c>
      <c r="Y173" s="144">
        <v>248.41228129000001</v>
      </c>
      <c r="Z173" s="144">
        <v>194.81889883000005</v>
      </c>
      <c r="AA173" s="144">
        <v>117.71546897999998</v>
      </c>
      <c r="AB173" s="144">
        <v>100.71117482999998</v>
      </c>
      <c r="AC173" s="177">
        <v>101.27076762999999</v>
      </c>
    </row>
    <row r="174" spans="1:29" s="4" customFormat="1" ht="13.2" customHeight="1" x14ac:dyDescent="0.3">
      <c r="A174" s="72" t="s">
        <v>65</v>
      </c>
      <c r="B174" s="98">
        <v>59.518999999999998</v>
      </c>
      <c r="C174" s="99">
        <v>197.06100000000001</v>
      </c>
      <c r="D174" s="99">
        <v>253.05</v>
      </c>
      <c r="E174" s="99">
        <v>282.47500000000002</v>
      </c>
      <c r="F174" s="99">
        <v>310.041</v>
      </c>
      <c r="G174" s="99">
        <v>237.29500000000004</v>
      </c>
      <c r="H174" s="99">
        <v>270.43</v>
      </c>
      <c r="I174" s="99">
        <v>292.81500000000005</v>
      </c>
      <c r="J174" s="99">
        <v>268.60499999999996</v>
      </c>
      <c r="K174" s="99">
        <v>353.76499999999993</v>
      </c>
      <c r="L174" s="99">
        <v>325.49100000000004</v>
      </c>
      <c r="M174" s="99">
        <v>397.32600000000002</v>
      </c>
      <c r="N174" s="99">
        <v>496.91199999999998</v>
      </c>
      <c r="O174" s="99">
        <v>729.99299999999994</v>
      </c>
      <c r="P174" s="99">
        <v>665.37910000000011</v>
      </c>
      <c r="Q174" s="99">
        <v>564.78974550999999</v>
      </c>
      <c r="R174" s="99">
        <v>664.67731000999993</v>
      </c>
      <c r="S174" s="99">
        <v>593.02350503000002</v>
      </c>
      <c r="T174" s="99">
        <v>593.21239370000001</v>
      </c>
      <c r="U174" s="99">
        <v>520.16356982000002</v>
      </c>
      <c r="V174" s="99">
        <v>437.53483833000007</v>
      </c>
      <c r="W174" s="99">
        <v>374.71986686000002</v>
      </c>
      <c r="X174" s="142">
        <v>398.39976773000001</v>
      </c>
      <c r="Y174" s="142">
        <v>368.32520785999998</v>
      </c>
      <c r="Z174" s="142">
        <v>333.13753384999995</v>
      </c>
      <c r="AA174" s="142">
        <v>254.47663266000001</v>
      </c>
      <c r="AB174" s="142">
        <v>256.88026668000003</v>
      </c>
      <c r="AC174" s="175">
        <v>262.15524113999999</v>
      </c>
    </row>
    <row r="175" spans="1:29" s="4" customFormat="1" ht="13.2" customHeight="1" x14ac:dyDescent="0.3">
      <c r="A175" s="72" t="s">
        <v>66</v>
      </c>
      <c r="B175" s="98">
        <v>219.483</v>
      </c>
      <c r="C175" s="99">
        <v>256.66700000000003</v>
      </c>
      <c r="D175" s="99">
        <v>203.16899999999998</v>
      </c>
      <c r="E175" s="99">
        <v>179.26600000000002</v>
      </c>
      <c r="F175" s="99">
        <v>168.02300000000002</v>
      </c>
      <c r="G175" s="99">
        <v>158.11099999999999</v>
      </c>
      <c r="H175" s="99">
        <v>175.339</v>
      </c>
      <c r="I175" s="99">
        <v>191.053</v>
      </c>
      <c r="J175" s="99">
        <v>160.03199999999998</v>
      </c>
      <c r="K175" s="99">
        <v>172.75800000000001</v>
      </c>
      <c r="L175" s="99">
        <v>111.45100000000002</v>
      </c>
      <c r="M175" s="99">
        <v>220.066</v>
      </c>
      <c r="N175" s="99">
        <v>48.549000000000007</v>
      </c>
      <c r="O175" s="99">
        <v>184.97199999999998</v>
      </c>
      <c r="P175" s="99">
        <v>62.275500000000008</v>
      </c>
      <c r="Q175" s="99">
        <v>66.302194939999993</v>
      </c>
      <c r="R175" s="99">
        <v>98.067111830000002</v>
      </c>
      <c r="S175" s="99">
        <v>81.697204060000004</v>
      </c>
      <c r="T175" s="99">
        <v>82.333055839999986</v>
      </c>
      <c r="U175" s="99">
        <v>163.45693470999998</v>
      </c>
      <c r="V175" s="99">
        <v>88.30060318999999</v>
      </c>
      <c r="W175" s="99">
        <v>84.232921450000006</v>
      </c>
      <c r="X175" s="142">
        <v>114.25946542</v>
      </c>
      <c r="Y175" s="142">
        <v>119.91292657</v>
      </c>
      <c r="Z175" s="142">
        <v>138.31863501999999</v>
      </c>
      <c r="AA175" s="142">
        <v>136.76116367999998</v>
      </c>
      <c r="AB175" s="142">
        <v>156.16909185</v>
      </c>
      <c r="AC175" s="175">
        <v>160.88447351000002</v>
      </c>
    </row>
    <row r="176" spans="1:29" s="4" customFormat="1" ht="13.2" customHeight="1" x14ac:dyDescent="0.3">
      <c r="A176" s="73" t="s">
        <v>28</v>
      </c>
      <c r="B176" s="102">
        <v>-10587.169650225</v>
      </c>
      <c r="C176" s="103">
        <v>-11314.726123625</v>
      </c>
      <c r="D176" s="103">
        <v>-14625.559722235002</v>
      </c>
      <c r="E176" s="103">
        <v>-17943.3369723</v>
      </c>
      <c r="F176" s="103">
        <v>-18623.122231485002</v>
      </c>
      <c r="G176" s="103">
        <v>-17560.489188759999</v>
      </c>
      <c r="H176" s="103">
        <v>-19402.258664512876</v>
      </c>
      <c r="I176" s="103">
        <v>-17819.797705744473</v>
      </c>
      <c r="J176" s="103">
        <v>-18243.60758719466</v>
      </c>
      <c r="K176" s="103">
        <v>-20287.553328039845</v>
      </c>
      <c r="L176" s="103">
        <v>-25766.662705541967</v>
      </c>
      <c r="M176" s="103">
        <v>-27162.107083003189</v>
      </c>
      <c r="N176" s="103">
        <v>-29448.276937390292</v>
      </c>
      <c r="O176" s="103">
        <v>-42350.699595410799</v>
      </c>
      <c r="P176" s="103">
        <v>-35585.69805990337</v>
      </c>
      <c r="Q176" s="103">
        <v>-70743.330163630002</v>
      </c>
      <c r="R176" s="103">
        <v>-70297.405085290011</v>
      </c>
      <c r="S176" s="103">
        <v>-64387.772156680003</v>
      </c>
      <c r="T176" s="103">
        <v>-37994.492388059996</v>
      </c>
      <c r="U176" s="103">
        <v>-49783.390676839997</v>
      </c>
      <c r="V176" s="103">
        <v>-38284.395577460004</v>
      </c>
      <c r="W176" s="103">
        <v>-41833.353927440003</v>
      </c>
      <c r="X176" s="144">
        <v>-43453.76877576</v>
      </c>
      <c r="Y176" s="144">
        <v>-59072.436339079999</v>
      </c>
      <c r="Z176" s="144">
        <v>-57466.430975440002</v>
      </c>
      <c r="AA176" s="144">
        <v>-38381.652872450002</v>
      </c>
      <c r="AB176" s="144">
        <v>-59071.675904789998</v>
      </c>
      <c r="AC176" s="177">
        <v>-65031.72643848999</v>
      </c>
    </row>
    <row r="177" spans="1:29" s="4" customFormat="1" ht="13.2" customHeight="1" x14ac:dyDescent="0.3">
      <c r="A177" s="72" t="s">
        <v>65</v>
      </c>
      <c r="B177" s="98">
        <v>3620.1143497749999</v>
      </c>
      <c r="C177" s="99">
        <v>5332.1448763749995</v>
      </c>
      <c r="D177" s="99">
        <v>5206.3862777650002</v>
      </c>
      <c r="E177" s="99">
        <v>4664.8860277000003</v>
      </c>
      <c r="F177" s="99">
        <v>3991.9157685149999</v>
      </c>
      <c r="G177" s="99">
        <v>3787.9548112400003</v>
      </c>
      <c r="H177" s="99">
        <v>3445.1445323799999</v>
      </c>
      <c r="I177" s="99">
        <v>3474.94802149</v>
      </c>
      <c r="J177" s="99">
        <v>3487.1351726100002</v>
      </c>
      <c r="K177" s="99">
        <v>3258.7467366549999</v>
      </c>
      <c r="L177" s="99">
        <v>3283.5873350549996</v>
      </c>
      <c r="M177" s="99">
        <v>6559.4378580825696</v>
      </c>
      <c r="N177" s="99">
        <v>11592.147603382509</v>
      </c>
      <c r="O177" s="99">
        <v>12356.988571540127</v>
      </c>
      <c r="P177" s="99">
        <v>8718.6356917449993</v>
      </c>
      <c r="Q177" s="99">
        <v>17131.659530249999</v>
      </c>
      <c r="R177" s="99">
        <v>22217.164323180001</v>
      </c>
      <c r="S177" s="99">
        <v>8714.0574305000009</v>
      </c>
      <c r="T177" s="99">
        <v>12473.178317940001</v>
      </c>
      <c r="U177" s="99">
        <v>7271.7662540600004</v>
      </c>
      <c r="V177" s="99">
        <v>1833.5483432099998</v>
      </c>
      <c r="W177" s="99">
        <v>12439.61057252</v>
      </c>
      <c r="X177" s="142">
        <v>22832.016536659998</v>
      </c>
      <c r="Y177" s="142">
        <v>12854.944645039999</v>
      </c>
      <c r="Z177" s="142">
        <v>24795.676524619998</v>
      </c>
      <c r="AA177" s="142">
        <v>19843.481251779998</v>
      </c>
      <c r="AB177" s="142">
        <v>30845.24417568</v>
      </c>
      <c r="AC177" s="175">
        <v>36508.119825350004</v>
      </c>
    </row>
    <row r="178" spans="1:29" s="4" customFormat="1" ht="13.2" customHeight="1" x14ac:dyDescent="0.3">
      <c r="A178" s="72" t="s">
        <v>66</v>
      </c>
      <c r="B178" s="98">
        <v>14207.284000000001</v>
      </c>
      <c r="C178" s="99">
        <v>16646.871000000003</v>
      </c>
      <c r="D178" s="99">
        <v>19831.946</v>
      </c>
      <c r="E178" s="99">
        <v>22608.223000000002</v>
      </c>
      <c r="F178" s="99">
        <v>22615.038</v>
      </c>
      <c r="G178" s="99">
        <v>21348.443999999996</v>
      </c>
      <c r="H178" s="99">
        <v>22847.403196892876</v>
      </c>
      <c r="I178" s="99">
        <v>21294.745727234476</v>
      </c>
      <c r="J178" s="99">
        <v>21730.742759804663</v>
      </c>
      <c r="K178" s="99">
        <v>23546.300064694846</v>
      </c>
      <c r="L178" s="99">
        <v>29050.250040596962</v>
      </c>
      <c r="M178" s="99">
        <v>33721.544941085755</v>
      </c>
      <c r="N178" s="99">
        <v>41040.424540772801</v>
      </c>
      <c r="O178" s="99">
        <v>54707.688166950931</v>
      </c>
      <c r="P178" s="99">
        <v>44304.333751648381</v>
      </c>
      <c r="Q178" s="99">
        <v>87874.989693880008</v>
      </c>
      <c r="R178" s="99">
        <v>92514.569408469994</v>
      </c>
      <c r="S178" s="99">
        <v>73101.829587179993</v>
      </c>
      <c r="T178" s="99">
        <v>50467.67070599999</v>
      </c>
      <c r="U178" s="99">
        <v>57055.156930900004</v>
      </c>
      <c r="V178" s="99">
        <v>40117.943920670004</v>
      </c>
      <c r="W178" s="99">
        <v>54272.964499959999</v>
      </c>
      <c r="X178" s="142">
        <v>66285.785312420005</v>
      </c>
      <c r="Y178" s="142">
        <v>71927.380984120013</v>
      </c>
      <c r="Z178" s="142">
        <v>82262.107500059996</v>
      </c>
      <c r="AA178" s="142">
        <v>58225.134124229997</v>
      </c>
      <c r="AB178" s="142">
        <v>89916.920080470009</v>
      </c>
      <c r="AC178" s="175">
        <v>101539.84626383999</v>
      </c>
    </row>
    <row r="179" spans="1:29" s="4" customFormat="1" ht="13.2" customHeight="1" x14ac:dyDescent="0.3">
      <c r="A179" s="73" t="s">
        <v>17</v>
      </c>
      <c r="B179" s="102">
        <v>-2545.3619999999996</v>
      </c>
      <c r="C179" s="103">
        <v>-2194.1779999999999</v>
      </c>
      <c r="D179" s="103">
        <v>-4581.2589999999991</v>
      </c>
      <c r="E179" s="103">
        <v>-5584.8059999999996</v>
      </c>
      <c r="F179" s="103">
        <v>-3663.7639999999992</v>
      </c>
      <c r="G179" s="103">
        <v>-3238.8770000000004</v>
      </c>
      <c r="H179" s="103">
        <v>-4638.2305447442532</v>
      </c>
      <c r="I179" s="103">
        <v>-4982.91327430401</v>
      </c>
      <c r="J179" s="103">
        <v>-5097.6570702505933</v>
      </c>
      <c r="K179" s="103">
        <v>-5789.0484991371777</v>
      </c>
      <c r="L179" s="103">
        <v>-10302.333129662966</v>
      </c>
      <c r="M179" s="103">
        <v>-12826.358380653804</v>
      </c>
      <c r="N179" s="103">
        <v>-17489.465411051602</v>
      </c>
      <c r="O179" s="103">
        <v>-26775.096056572547</v>
      </c>
      <c r="P179" s="103">
        <v>-19742.1201</v>
      </c>
      <c r="Q179" s="103">
        <v>-54599.954428020006</v>
      </c>
      <c r="R179" s="103">
        <v>-48813.863970260005</v>
      </c>
      <c r="S179" s="103">
        <v>-43909.07628257999</v>
      </c>
      <c r="T179" s="103">
        <v>-15879.398618680001</v>
      </c>
      <c r="U179" s="103">
        <v>-25453.812827220001</v>
      </c>
      <c r="V179" s="103">
        <v>-16312.695379780002</v>
      </c>
      <c r="W179" s="103">
        <v>-22481.001786960001</v>
      </c>
      <c r="X179" s="144">
        <v>-24142.227215889998</v>
      </c>
      <c r="Y179" s="144">
        <v>-40904.72668752</v>
      </c>
      <c r="Z179" s="144">
        <v>-37980.686993739997</v>
      </c>
      <c r="AA179" s="144">
        <v>-26165.491438670004</v>
      </c>
      <c r="AB179" s="144">
        <v>-39184.56069867</v>
      </c>
      <c r="AC179" s="177">
        <v>-42697.515786579999</v>
      </c>
    </row>
    <row r="180" spans="1:29" s="4" customFormat="1" ht="13.2" customHeight="1" x14ac:dyDescent="0.3">
      <c r="A180" s="72" t="s">
        <v>67</v>
      </c>
      <c r="B180" s="98">
        <v>794.27199999999993</v>
      </c>
      <c r="C180" s="99">
        <v>1431.6920000000002</v>
      </c>
      <c r="D180" s="99">
        <v>889.13499999999999</v>
      </c>
      <c r="E180" s="99">
        <v>444.39400000000001</v>
      </c>
      <c r="F180" s="99">
        <v>1486.7569999999998</v>
      </c>
      <c r="G180" s="99">
        <v>999.05799999999999</v>
      </c>
      <c r="H180" s="99">
        <v>367.233</v>
      </c>
      <c r="I180" s="99">
        <v>966.68799999999999</v>
      </c>
      <c r="J180" s="99">
        <v>886.08199999999999</v>
      </c>
      <c r="K180" s="99">
        <v>1113.7049999999999</v>
      </c>
      <c r="L180" s="99">
        <v>732.99900000000002</v>
      </c>
      <c r="M180" s="99">
        <v>1072.9110000000001</v>
      </c>
      <c r="N180" s="99">
        <v>2202.2429414062503</v>
      </c>
      <c r="O180" s="99">
        <v>1997.4559999999999</v>
      </c>
      <c r="P180" s="99">
        <v>1286.5189</v>
      </c>
      <c r="Q180" s="99">
        <v>10773.14755824</v>
      </c>
      <c r="R180" s="99">
        <v>13613.034769710001</v>
      </c>
      <c r="S180" s="99">
        <v>2456.5244448800004</v>
      </c>
      <c r="T180" s="99">
        <v>7446.9952417400009</v>
      </c>
      <c r="U180" s="99">
        <v>2525.6958366199997</v>
      </c>
      <c r="V180" s="99">
        <v>-2398.0592129899997</v>
      </c>
      <c r="W180" s="99">
        <v>7877.8135893500003</v>
      </c>
      <c r="X180" s="142">
        <v>17331.772142289999</v>
      </c>
      <c r="Y180" s="142">
        <v>4834.8863287700005</v>
      </c>
      <c r="Z180" s="142">
        <v>16070.78878832</v>
      </c>
      <c r="AA180" s="142">
        <v>13198.972008570001</v>
      </c>
      <c r="AB180" s="142">
        <v>24855.857111300007</v>
      </c>
      <c r="AC180" s="175">
        <v>29127.136750659996</v>
      </c>
    </row>
    <row r="181" spans="1:29" s="4" customFormat="1" ht="13.2" customHeight="1" x14ac:dyDescent="0.3">
      <c r="A181" s="72" t="s">
        <v>68</v>
      </c>
      <c r="B181" s="98">
        <v>3339.634</v>
      </c>
      <c r="C181" s="99">
        <v>3625.87</v>
      </c>
      <c r="D181" s="99">
        <v>5470.3940000000002</v>
      </c>
      <c r="E181" s="99">
        <v>6029.2000000000007</v>
      </c>
      <c r="F181" s="99">
        <v>5150.5209999999997</v>
      </c>
      <c r="G181" s="99">
        <v>4237.9350000000004</v>
      </c>
      <c r="H181" s="99">
        <v>5005.4635447442533</v>
      </c>
      <c r="I181" s="99">
        <v>5949.6012743040101</v>
      </c>
      <c r="J181" s="99">
        <v>5983.7390702505936</v>
      </c>
      <c r="K181" s="99">
        <v>6902.7534991371786</v>
      </c>
      <c r="L181" s="99">
        <v>11035.332129662964</v>
      </c>
      <c r="M181" s="99">
        <v>13899.269380653801</v>
      </c>
      <c r="N181" s="99">
        <v>19691.708352457848</v>
      </c>
      <c r="O181" s="99">
        <v>28772.552056572549</v>
      </c>
      <c r="P181" s="99">
        <v>21028.638999999999</v>
      </c>
      <c r="Q181" s="99">
        <v>65373.101986260001</v>
      </c>
      <c r="R181" s="99">
        <v>62426.898739970005</v>
      </c>
      <c r="S181" s="99">
        <v>46365.600727459998</v>
      </c>
      <c r="T181" s="99">
        <v>23326.393860420001</v>
      </c>
      <c r="U181" s="99">
        <v>27979.508663839999</v>
      </c>
      <c r="V181" s="99">
        <v>13914.63616679</v>
      </c>
      <c r="W181" s="99">
        <v>30358.815376309998</v>
      </c>
      <c r="X181" s="142">
        <v>41473.999358179994</v>
      </c>
      <c r="Y181" s="142">
        <v>45739.613016289994</v>
      </c>
      <c r="Z181" s="142">
        <v>54051.475782059999</v>
      </c>
      <c r="AA181" s="142">
        <v>39364.463447239999</v>
      </c>
      <c r="AB181" s="142">
        <v>64040.417809969978</v>
      </c>
      <c r="AC181" s="175">
        <v>71824.652537240006</v>
      </c>
    </row>
    <row r="182" spans="1:29" s="4" customFormat="1" ht="13.2" customHeight="1" x14ac:dyDescent="0.3">
      <c r="A182" s="73" t="s">
        <v>181</v>
      </c>
      <c r="B182" s="102">
        <v>-1817.6780000000006</v>
      </c>
      <c r="C182" s="103">
        <v>-1295.3510000000001</v>
      </c>
      <c r="D182" s="103">
        <v>-3844.5469999999996</v>
      </c>
      <c r="E182" s="103">
        <v>-4672.5149999999994</v>
      </c>
      <c r="F182" s="103">
        <v>-2831.8199999999997</v>
      </c>
      <c r="G182" s="103">
        <v>-2172.7620000000002</v>
      </c>
      <c r="H182" s="103">
        <v>-3437.6940000000004</v>
      </c>
      <c r="I182" s="103">
        <v>-4033.7959999999998</v>
      </c>
      <c r="J182" s="103">
        <v>-4076.0430000000006</v>
      </c>
      <c r="K182" s="103">
        <v>-4937.2310000000016</v>
      </c>
      <c r="L182" s="103">
        <v>-9141.6460000000006</v>
      </c>
      <c r="M182" s="103">
        <v>-11445.095490234373</v>
      </c>
      <c r="N182" s="103">
        <v>-16745.495058593751</v>
      </c>
      <c r="O182" s="103">
        <v>-25348.362000000001</v>
      </c>
      <c r="P182" s="103">
        <v>-17765.100200000001</v>
      </c>
      <c r="Q182" s="103">
        <v>-32868.443556830003</v>
      </c>
      <c r="R182" s="103">
        <v>-25403.714484859996</v>
      </c>
      <c r="S182" s="103">
        <v>-21357.028880919999</v>
      </c>
      <c r="T182" s="103">
        <v>-22850.652658430001</v>
      </c>
      <c r="U182" s="103">
        <v>-21368.051765050001</v>
      </c>
      <c r="V182" s="103">
        <v>-13542.641165019999</v>
      </c>
      <c r="W182" s="103">
        <v>-16645.763022969997</v>
      </c>
      <c r="X182" s="144">
        <v>-17321.101004849999</v>
      </c>
      <c r="Y182" s="144">
        <v>-17903.528004350002</v>
      </c>
      <c r="Z182" s="144">
        <v>-18245.97617016</v>
      </c>
      <c r="AA182" s="144">
        <v>-10270.271253539999</v>
      </c>
      <c r="AB182" s="144">
        <v>-29521.110157089999</v>
      </c>
      <c r="AC182" s="177">
        <v>-21088.403892229999</v>
      </c>
    </row>
    <row r="183" spans="1:29" s="4" customFormat="1" ht="13.2" customHeight="1" x14ac:dyDescent="0.3">
      <c r="A183" s="72" t="s">
        <v>73</v>
      </c>
      <c r="B183" s="98">
        <v>763.40599999999995</v>
      </c>
      <c r="C183" s="99">
        <v>1409.3989999999999</v>
      </c>
      <c r="D183" s="99">
        <v>862.45900000000006</v>
      </c>
      <c r="E183" s="99">
        <v>420.76700000000005</v>
      </c>
      <c r="F183" s="99">
        <v>1389.3330000000001</v>
      </c>
      <c r="G183" s="99">
        <v>931.92700000000013</v>
      </c>
      <c r="H183" s="99">
        <v>264.48200000000003</v>
      </c>
      <c r="I183" s="99">
        <v>857.41699999999992</v>
      </c>
      <c r="J183" s="99">
        <v>759.60099999999989</v>
      </c>
      <c r="K183" s="99">
        <v>915.67399999999986</v>
      </c>
      <c r="L183" s="99">
        <v>640.96399999999994</v>
      </c>
      <c r="M183" s="99">
        <v>928.0619999999999</v>
      </c>
      <c r="N183" s="99">
        <v>1152.0969414062499</v>
      </c>
      <c r="O183" s="99">
        <v>1525.8879999999999</v>
      </c>
      <c r="P183" s="99">
        <v>1186.2377999999999</v>
      </c>
      <c r="Q183" s="99">
        <v>887.81510649000006</v>
      </c>
      <c r="R183" s="99">
        <v>1805.3889375099998</v>
      </c>
      <c r="S183" s="99">
        <v>4638.820095009999</v>
      </c>
      <c r="T183" s="99">
        <v>1392.5139517299999</v>
      </c>
      <c r="U183" s="99">
        <v>1409.2336888699999</v>
      </c>
      <c r="V183" s="99">
        <v>2904.7413478200001</v>
      </c>
      <c r="W183" s="99">
        <v>2976.74813576</v>
      </c>
      <c r="X183" s="142">
        <v>1715.2473578300001</v>
      </c>
      <c r="Y183" s="142">
        <v>2065.2143284799999</v>
      </c>
      <c r="Z183" s="142">
        <v>4869.03401777</v>
      </c>
      <c r="AA183" s="142">
        <v>11713.308810539998</v>
      </c>
      <c r="AB183" s="142">
        <v>6746.1001846899999</v>
      </c>
      <c r="AC183" s="175">
        <v>6220.072630480001</v>
      </c>
    </row>
    <row r="184" spans="1:29" s="4" customFormat="1" ht="13.2" customHeight="1" x14ac:dyDescent="0.3">
      <c r="A184" s="72" t="s">
        <v>74</v>
      </c>
      <c r="B184" s="98">
        <v>2581.0839999999998</v>
      </c>
      <c r="C184" s="99">
        <v>2704.75</v>
      </c>
      <c r="D184" s="99">
        <v>4707.0059999999994</v>
      </c>
      <c r="E184" s="99">
        <v>5093.2820000000002</v>
      </c>
      <c r="F184" s="99">
        <v>4221.1530000000002</v>
      </c>
      <c r="G184" s="99">
        <v>3104.6890000000003</v>
      </c>
      <c r="H184" s="99">
        <v>3702.1759999999999</v>
      </c>
      <c r="I184" s="99">
        <v>4891.2130000000006</v>
      </c>
      <c r="J184" s="99">
        <v>4835.6440000000002</v>
      </c>
      <c r="K184" s="99">
        <v>5852.9049999999988</v>
      </c>
      <c r="L184" s="99">
        <v>9782.61</v>
      </c>
      <c r="M184" s="99">
        <v>12373.157490234375</v>
      </c>
      <c r="N184" s="99">
        <v>17897.592000000001</v>
      </c>
      <c r="O184" s="99">
        <v>26874.25</v>
      </c>
      <c r="P184" s="99">
        <v>18951.338</v>
      </c>
      <c r="Q184" s="99">
        <v>33756.258663319997</v>
      </c>
      <c r="R184" s="99">
        <v>27209.103422370004</v>
      </c>
      <c r="S184" s="99">
        <v>25995.848975929999</v>
      </c>
      <c r="T184" s="99">
        <v>24243.166610160002</v>
      </c>
      <c r="U184" s="99">
        <v>22777.285453919998</v>
      </c>
      <c r="V184" s="99">
        <v>16447.382512840002</v>
      </c>
      <c r="W184" s="99">
        <v>19622.511158730002</v>
      </c>
      <c r="X184" s="142">
        <v>19036.348362680001</v>
      </c>
      <c r="Y184" s="142">
        <v>19968.742332829999</v>
      </c>
      <c r="Z184" s="142">
        <v>23115.010187930002</v>
      </c>
      <c r="AA184" s="142">
        <v>21983.580064080001</v>
      </c>
      <c r="AB184" s="142">
        <v>36267.210341780003</v>
      </c>
      <c r="AC184" s="175">
        <v>27308.47652271</v>
      </c>
    </row>
    <row r="185" spans="1:29" s="4" customFormat="1" ht="13.2" customHeight="1" x14ac:dyDescent="0.3">
      <c r="A185" s="73" t="s">
        <v>39</v>
      </c>
      <c r="B185" s="102">
        <v>-383.7</v>
      </c>
      <c r="C185" s="103">
        <v>-531.39099999999996</v>
      </c>
      <c r="D185" s="103">
        <v>-151.108</v>
      </c>
      <c r="E185" s="103">
        <v>-124</v>
      </c>
      <c r="F185" s="103" t="s">
        <v>208</v>
      </c>
      <c r="G185" s="103" t="s">
        <v>208</v>
      </c>
      <c r="H185" s="103" t="s">
        <v>208</v>
      </c>
      <c r="I185" s="103" t="s">
        <v>208</v>
      </c>
      <c r="J185" s="103" t="s">
        <v>208</v>
      </c>
      <c r="K185" s="103" t="s">
        <v>208</v>
      </c>
      <c r="L185" s="103" t="s">
        <v>208</v>
      </c>
      <c r="M185" s="103" t="s">
        <v>208</v>
      </c>
      <c r="N185" s="103" t="s">
        <v>208</v>
      </c>
      <c r="O185" s="103" t="s">
        <v>208</v>
      </c>
      <c r="P185" s="103" t="s">
        <v>208</v>
      </c>
      <c r="Q185" s="103">
        <v>-19096.70871495</v>
      </c>
      <c r="R185" s="103">
        <v>-19651.024484779999</v>
      </c>
      <c r="S185" s="103">
        <v>-19476.961016720001</v>
      </c>
      <c r="T185" s="103">
        <v>10972.03428267</v>
      </c>
      <c r="U185" s="103">
        <v>-300.0176750200003</v>
      </c>
      <c r="V185" s="103">
        <v>2212.84992663</v>
      </c>
      <c r="W185" s="103">
        <v>517.39328489999934</v>
      </c>
      <c r="X185" s="144">
        <v>5541.1428010899999</v>
      </c>
      <c r="Y185" s="144">
        <v>-13607.705685680001</v>
      </c>
      <c r="Z185" s="144">
        <v>-9689.9725153100007</v>
      </c>
      <c r="AA185" s="144">
        <v>-4082.0607642799996</v>
      </c>
      <c r="AB185" s="144">
        <v>1013.9644021999998</v>
      </c>
      <c r="AC185" s="177">
        <v>-11083.675217970002</v>
      </c>
    </row>
    <row r="186" spans="1:29" s="4" customFormat="1" ht="13.2" customHeight="1" x14ac:dyDescent="0.3">
      <c r="A186" s="72" t="s">
        <v>73</v>
      </c>
      <c r="B186" s="99">
        <v>0</v>
      </c>
      <c r="C186" s="99">
        <v>0</v>
      </c>
      <c r="D186" s="99" t="s">
        <v>208</v>
      </c>
      <c r="E186" s="99" t="s">
        <v>208</v>
      </c>
      <c r="F186" s="99" t="s">
        <v>208</v>
      </c>
      <c r="G186" s="99" t="s">
        <v>208</v>
      </c>
      <c r="H186" s="99" t="s">
        <v>208</v>
      </c>
      <c r="I186" s="99" t="s">
        <v>208</v>
      </c>
      <c r="J186" s="99" t="s">
        <v>208</v>
      </c>
      <c r="K186" s="99" t="s">
        <v>208</v>
      </c>
      <c r="L186" s="99" t="s">
        <v>208</v>
      </c>
      <c r="M186" s="99" t="s">
        <v>208</v>
      </c>
      <c r="N186" s="99" t="s">
        <v>208</v>
      </c>
      <c r="O186" s="99" t="s">
        <v>208</v>
      </c>
      <c r="P186" s="99" t="s">
        <v>208</v>
      </c>
      <c r="Q186" s="99">
        <v>9706.1757905899995</v>
      </c>
      <c r="R186" s="99">
        <v>11543.103917099999</v>
      </c>
      <c r="S186" s="99">
        <v>-2285.1516983899996</v>
      </c>
      <c r="T186" s="99">
        <v>5684.4444109599999</v>
      </c>
      <c r="U186" s="99">
        <v>873.54444873</v>
      </c>
      <c r="V186" s="99">
        <v>-5419.0915121000007</v>
      </c>
      <c r="W186" s="99">
        <v>4859.4652202500001</v>
      </c>
      <c r="X186" s="142">
        <v>15590.376586049999</v>
      </c>
      <c r="Y186" s="142">
        <v>2722.6495592200004</v>
      </c>
      <c r="Z186" s="142">
        <v>11063.053188300002</v>
      </c>
      <c r="AA186" s="142">
        <v>1376.7416752000011</v>
      </c>
      <c r="AB186" s="142">
        <v>17901.372106980001</v>
      </c>
      <c r="AC186" s="175">
        <v>22759.446518219997</v>
      </c>
    </row>
    <row r="187" spans="1:29" s="4" customFormat="1" ht="13.2" customHeight="1" x14ac:dyDescent="0.3">
      <c r="A187" s="72" t="s">
        <v>74</v>
      </c>
      <c r="B187" s="98">
        <v>383.7</v>
      </c>
      <c r="C187" s="99">
        <v>531.39099999999996</v>
      </c>
      <c r="D187" s="99">
        <v>151.108</v>
      </c>
      <c r="E187" s="99">
        <v>124</v>
      </c>
      <c r="F187" s="99" t="s">
        <v>208</v>
      </c>
      <c r="G187" s="99" t="s">
        <v>208</v>
      </c>
      <c r="H187" s="99" t="s">
        <v>208</v>
      </c>
      <c r="I187" s="99" t="s">
        <v>208</v>
      </c>
      <c r="J187" s="99" t="s">
        <v>208</v>
      </c>
      <c r="K187" s="99" t="s">
        <v>208</v>
      </c>
      <c r="L187" s="99" t="s">
        <v>208</v>
      </c>
      <c r="M187" s="99" t="s">
        <v>208</v>
      </c>
      <c r="N187" s="99" t="s">
        <v>208</v>
      </c>
      <c r="O187" s="99" t="s">
        <v>208</v>
      </c>
      <c r="P187" s="99" t="s">
        <v>208</v>
      </c>
      <c r="Q187" s="99">
        <v>28802.884505539994</v>
      </c>
      <c r="R187" s="99">
        <v>31194.12840188</v>
      </c>
      <c r="S187" s="99">
        <v>17191.809318329997</v>
      </c>
      <c r="T187" s="99">
        <v>-5287.5898717099999</v>
      </c>
      <c r="U187" s="99">
        <v>1173.5621237500002</v>
      </c>
      <c r="V187" s="99">
        <v>-7631.9414387300003</v>
      </c>
      <c r="W187" s="99">
        <v>4342.071935349999</v>
      </c>
      <c r="X187" s="142">
        <v>10049.233784959999</v>
      </c>
      <c r="Y187" s="142">
        <v>16330.3552449</v>
      </c>
      <c r="Z187" s="142">
        <v>20753.025703610001</v>
      </c>
      <c r="AA187" s="142">
        <v>5458.8024394800004</v>
      </c>
      <c r="AB187" s="142">
        <v>16887.407704779998</v>
      </c>
      <c r="AC187" s="175">
        <v>33843.121736190005</v>
      </c>
    </row>
    <row r="188" spans="1:29" s="4" customFormat="1" ht="13.2" customHeight="1" x14ac:dyDescent="0.3">
      <c r="A188" s="73" t="s">
        <v>40</v>
      </c>
      <c r="B188" s="102">
        <v>-343.98399999999998</v>
      </c>
      <c r="C188" s="103">
        <v>-367.43599999999998</v>
      </c>
      <c r="D188" s="103">
        <v>-585.60400000000004</v>
      </c>
      <c r="E188" s="103">
        <v>-788.29099999999994</v>
      </c>
      <c r="F188" s="103">
        <v>-831.94400000000007</v>
      </c>
      <c r="G188" s="103">
        <v>-1066.115</v>
      </c>
      <c r="H188" s="103">
        <v>-1200.536544744253</v>
      </c>
      <c r="I188" s="103">
        <v>-949.11727430401015</v>
      </c>
      <c r="J188" s="103">
        <v>-1021.6140702505932</v>
      </c>
      <c r="K188" s="103">
        <v>-851.81749913717817</v>
      </c>
      <c r="L188" s="103">
        <v>-1160.6871296629645</v>
      </c>
      <c r="M188" s="103">
        <v>-1381.2628904194271</v>
      </c>
      <c r="N188" s="103">
        <v>-743.9703524578523</v>
      </c>
      <c r="O188" s="103">
        <v>-1426.7340565725524</v>
      </c>
      <c r="P188" s="103">
        <v>-1977.0199000000002</v>
      </c>
      <c r="Q188" s="103">
        <v>-2634.8021562399999</v>
      </c>
      <c r="R188" s="103">
        <v>-3759.1250006199998</v>
      </c>
      <c r="S188" s="103">
        <v>-3075.0863849400002</v>
      </c>
      <c r="T188" s="103">
        <v>-4000.7802429199996</v>
      </c>
      <c r="U188" s="103">
        <v>-3785.7433871499998</v>
      </c>
      <c r="V188" s="103">
        <v>-4982.9041413900004</v>
      </c>
      <c r="W188" s="103">
        <v>-6352.6320488900001</v>
      </c>
      <c r="X188" s="144">
        <v>-12362.26901213</v>
      </c>
      <c r="Y188" s="144">
        <v>-9393.4929974900006</v>
      </c>
      <c r="Z188" s="144">
        <v>-10044.73830827</v>
      </c>
      <c r="AA188" s="144">
        <v>-11813.159420850001</v>
      </c>
      <c r="AB188" s="144">
        <v>-10677.414943780001</v>
      </c>
      <c r="AC188" s="177">
        <v>-10525.436676380003</v>
      </c>
    </row>
    <row r="189" spans="1:29" s="4" customFormat="1" ht="13.2" customHeight="1" x14ac:dyDescent="0.3">
      <c r="A189" s="72" t="s">
        <v>73</v>
      </c>
      <c r="B189" s="98">
        <v>30.866</v>
      </c>
      <c r="C189" s="99">
        <v>22.292999999999996</v>
      </c>
      <c r="D189" s="99">
        <v>26.675999999999998</v>
      </c>
      <c r="E189" s="99">
        <v>23.626999999999999</v>
      </c>
      <c r="F189" s="99">
        <v>97.424000000000007</v>
      </c>
      <c r="G189" s="99">
        <v>67.131</v>
      </c>
      <c r="H189" s="99">
        <v>102.75099999999999</v>
      </c>
      <c r="I189" s="99">
        <v>109.27099999999999</v>
      </c>
      <c r="J189" s="99">
        <v>126.48099999999999</v>
      </c>
      <c r="K189" s="99">
        <v>198.03100000000001</v>
      </c>
      <c r="L189" s="99">
        <v>92.035000000000011</v>
      </c>
      <c r="M189" s="99">
        <v>144.84900000000002</v>
      </c>
      <c r="N189" s="99">
        <v>1050.146</v>
      </c>
      <c r="O189" s="99">
        <v>471.56799999999998</v>
      </c>
      <c r="P189" s="99">
        <v>100.28110000000001</v>
      </c>
      <c r="Q189" s="99">
        <v>179.15666116000003</v>
      </c>
      <c r="R189" s="99">
        <v>264.54191509999998</v>
      </c>
      <c r="S189" s="99">
        <v>102.85604826000001</v>
      </c>
      <c r="T189" s="99">
        <v>370.03687904999998</v>
      </c>
      <c r="U189" s="99">
        <v>242.91769901999999</v>
      </c>
      <c r="V189" s="99">
        <v>116.29095129000001</v>
      </c>
      <c r="W189" s="99">
        <v>41.600233339999996</v>
      </c>
      <c r="X189" s="142">
        <v>26.14819841000001</v>
      </c>
      <c r="Y189" s="142">
        <v>47.022441069999999</v>
      </c>
      <c r="Z189" s="142">
        <v>138.70158225</v>
      </c>
      <c r="AA189" s="142">
        <v>108.92152283</v>
      </c>
      <c r="AB189" s="142">
        <v>208.38481962999998</v>
      </c>
      <c r="AC189" s="175">
        <v>147.61760196</v>
      </c>
    </row>
    <row r="190" spans="1:29" s="4" customFormat="1" ht="13.2" customHeight="1" x14ac:dyDescent="0.3">
      <c r="A190" s="72" t="s">
        <v>74</v>
      </c>
      <c r="B190" s="98">
        <v>374.84999999999997</v>
      </c>
      <c r="C190" s="99">
        <v>389.72899999999993</v>
      </c>
      <c r="D190" s="99">
        <v>612.28</v>
      </c>
      <c r="E190" s="99">
        <v>811.91800000000012</v>
      </c>
      <c r="F190" s="99">
        <v>929.36800000000017</v>
      </c>
      <c r="G190" s="99">
        <v>1133.2459999999999</v>
      </c>
      <c r="H190" s="99">
        <v>1303.287544744253</v>
      </c>
      <c r="I190" s="99">
        <v>1058.3882743040101</v>
      </c>
      <c r="J190" s="99">
        <v>1148.0950702505932</v>
      </c>
      <c r="K190" s="99">
        <v>1049.8484991371781</v>
      </c>
      <c r="L190" s="99">
        <v>1252.7221296629643</v>
      </c>
      <c r="M190" s="99">
        <v>1526.1118904194273</v>
      </c>
      <c r="N190" s="99">
        <v>1794.1163524578519</v>
      </c>
      <c r="O190" s="99">
        <v>1898.3020565725524</v>
      </c>
      <c r="P190" s="99">
        <v>2077.3009999999999</v>
      </c>
      <c r="Q190" s="99">
        <v>2813.9588173999996</v>
      </c>
      <c r="R190" s="99">
        <v>4023.6669157199995</v>
      </c>
      <c r="S190" s="99">
        <v>3177.9424331999999</v>
      </c>
      <c r="T190" s="99">
        <v>4370.8171219699998</v>
      </c>
      <c r="U190" s="99">
        <v>4028.6610861699996</v>
      </c>
      <c r="V190" s="99">
        <v>5099.1950926799991</v>
      </c>
      <c r="W190" s="99">
        <v>6394.2322822300002</v>
      </c>
      <c r="X190" s="142">
        <v>12388.417210539999</v>
      </c>
      <c r="Y190" s="142">
        <v>9440.5154385599999</v>
      </c>
      <c r="Z190" s="142">
        <v>10183.43989052</v>
      </c>
      <c r="AA190" s="142">
        <v>11922.080943680001</v>
      </c>
      <c r="AB190" s="142">
        <v>10885.799763409999</v>
      </c>
      <c r="AC190" s="175">
        <v>10673.054278340001</v>
      </c>
    </row>
    <row r="191" spans="1:29" s="4" customFormat="1" ht="13.2" customHeight="1" x14ac:dyDescent="0.3">
      <c r="A191" s="73" t="s">
        <v>16</v>
      </c>
      <c r="B191" s="102">
        <v>-4834.2159999999994</v>
      </c>
      <c r="C191" s="103">
        <v>-5491.8970000000008</v>
      </c>
      <c r="D191" s="103">
        <v>-7080.0779999999995</v>
      </c>
      <c r="E191" s="103">
        <v>-8340.8240000000005</v>
      </c>
      <c r="F191" s="103">
        <v>-8260.3649999999998</v>
      </c>
      <c r="G191" s="103">
        <v>-9258.3919999999998</v>
      </c>
      <c r="H191" s="103">
        <v>-10796.752913665772</v>
      </c>
      <c r="I191" s="103">
        <v>-9721.2700008621214</v>
      </c>
      <c r="J191" s="103">
        <v>-9890.4018699569715</v>
      </c>
      <c r="K191" s="103">
        <v>-11031.663999999999</v>
      </c>
      <c r="L191" s="103">
        <v>-12432.179708774567</v>
      </c>
      <c r="M191" s="103">
        <v>-13306.830421875002</v>
      </c>
      <c r="N191" s="103">
        <v>-13025.592056950125</v>
      </c>
      <c r="O191" s="103">
        <v>-16933.697620257</v>
      </c>
      <c r="P191" s="103">
        <v>-15639.898651648382</v>
      </c>
      <c r="Q191" s="103">
        <v>-17175.249461709998</v>
      </c>
      <c r="R191" s="103">
        <v>-23881.806867620006</v>
      </c>
      <c r="S191" s="103">
        <v>-19894.04376439</v>
      </c>
      <c r="T191" s="103">
        <v>-20218.991638529995</v>
      </c>
      <c r="U191" s="103">
        <v>-21066.789451040004</v>
      </c>
      <c r="V191" s="103">
        <v>-18623.718009789998</v>
      </c>
      <c r="W191" s="103">
        <v>-14065.840309410001</v>
      </c>
      <c r="X191" s="144">
        <v>-15306.385941850001</v>
      </c>
      <c r="Y191" s="144">
        <v>-16100.86166696</v>
      </c>
      <c r="Z191" s="144">
        <v>-14886.403971359998</v>
      </c>
      <c r="AA191" s="144">
        <v>-10820.989655480002</v>
      </c>
      <c r="AB191" s="144">
        <v>-18824.442018310001</v>
      </c>
      <c r="AC191" s="177">
        <v>-21088.157946429998</v>
      </c>
    </row>
    <row r="192" spans="1:29" s="4" customFormat="1" ht="13.2" customHeight="1" x14ac:dyDescent="0.3">
      <c r="A192" s="72" t="s">
        <v>67</v>
      </c>
      <c r="B192" s="98">
        <v>67.84</v>
      </c>
      <c r="C192" s="99">
        <v>61.10799999999999</v>
      </c>
      <c r="D192" s="99">
        <v>152.11699999999999</v>
      </c>
      <c r="E192" s="99">
        <v>106.24</v>
      </c>
      <c r="F192" s="99">
        <v>222.42500000000001</v>
      </c>
      <c r="G192" s="99">
        <v>145.536</v>
      </c>
      <c r="H192" s="99">
        <v>286.96499999999997</v>
      </c>
      <c r="I192" s="99">
        <v>45.669000000000004</v>
      </c>
      <c r="J192" s="99">
        <v>175.886</v>
      </c>
      <c r="K192" s="99">
        <v>117.233</v>
      </c>
      <c r="L192" s="99">
        <v>131.172</v>
      </c>
      <c r="M192" s="99">
        <v>794.00357812499999</v>
      </c>
      <c r="N192" s="99">
        <v>1299.5338515624999</v>
      </c>
      <c r="O192" s="99">
        <v>1620.4350000000002</v>
      </c>
      <c r="P192" s="99">
        <v>1257.3793000000001</v>
      </c>
      <c r="Q192" s="99">
        <v>933.8036043300001</v>
      </c>
      <c r="R192" s="99">
        <v>768.66097930000012</v>
      </c>
      <c r="S192" s="99">
        <v>440.97963422000009</v>
      </c>
      <c r="T192" s="99">
        <v>250.15247216999998</v>
      </c>
      <c r="U192" s="99">
        <v>468.73711848999994</v>
      </c>
      <c r="V192" s="99">
        <v>460.97294624999995</v>
      </c>
      <c r="W192" s="99">
        <v>350.69536882</v>
      </c>
      <c r="X192" s="142">
        <v>391.62093762999996</v>
      </c>
      <c r="Y192" s="142">
        <v>285.30806690999998</v>
      </c>
      <c r="Z192" s="142">
        <v>299.35443763000001</v>
      </c>
      <c r="AA192" s="142">
        <v>333.78970426000006</v>
      </c>
      <c r="AB192" s="142">
        <v>314.00960739999999</v>
      </c>
      <c r="AC192" s="175">
        <v>592.03838363</v>
      </c>
    </row>
    <row r="193" spans="1:29" s="4" customFormat="1" ht="13.2" customHeight="1" x14ac:dyDescent="0.3">
      <c r="A193" s="72" t="s">
        <v>68</v>
      </c>
      <c r="B193" s="98">
        <v>4902.0560000000005</v>
      </c>
      <c r="C193" s="99">
        <v>5553.0050000000001</v>
      </c>
      <c r="D193" s="99">
        <v>7232.1949999999997</v>
      </c>
      <c r="E193" s="99">
        <v>8447.0640000000003</v>
      </c>
      <c r="F193" s="99">
        <v>8482.7900000000009</v>
      </c>
      <c r="G193" s="99">
        <v>9403.9279999999981</v>
      </c>
      <c r="H193" s="99">
        <v>11083.717913665771</v>
      </c>
      <c r="I193" s="99">
        <v>9766.9390008621212</v>
      </c>
      <c r="J193" s="99">
        <v>10066.287869956968</v>
      </c>
      <c r="K193" s="99">
        <v>11148.897000000001</v>
      </c>
      <c r="L193" s="99">
        <v>12563.351708774564</v>
      </c>
      <c r="M193" s="99">
        <v>14100.833999999999</v>
      </c>
      <c r="N193" s="99">
        <v>14325.125908512624</v>
      </c>
      <c r="O193" s="99">
        <v>18554.132620256998</v>
      </c>
      <c r="P193" s="99">
        <v>16897.277951648379</v>
      </c>
      <c r="Q193" s="99">
        <v>18109.053066039996</v>
      </c>
      <c r="R193" s="99">
        <v>24650.467846920001</v>
      </c>
      <c r="S193" s="99">
        <v>20335.023398610003</v>
      </c>
      <c r="T193" s="99">
        <v>20469.144110699999</v>
      </c>
      <c r="U193" s="99">
        <v>21535.52656953</v>
      </c>
      <c r="V193" s="99">
        <v>19084.690956039998</v>
      </c>
      <c r="W193" s="99">
        <v>14416.53567823</v>
      </c>
      <c r="X193" s="142">
        <v>15698.006879479999</v>
      </c>
      <c r="Y193" s="142">
        <v>16386.16973387</v>
      </c>
      <c r="Z193" s="142">
        <v>15185.758408989999</v>
      </c>
      <c r="AA193" s="142">
        <v>11154.779359740001</v>
      </c>
      <c r="AB193" s="142">
        <v>19138.451625710004</v>
      </c>
      <c r="AC193" s="175">
        <v>21680.19633006</v>
      </c>
    </row>
    <row r="194" spans="1:29" s="4" customFormat="1" ht="13.2" customHeight="1" x14ac:dyDescent="0.3">
      <c r="A194" s="73" t="s">
        <v>41</v>
      </c>
      <c r="B194" s="102">
        <v>-749.84699999999998</v>
      </c>
      <c r="C194" s="103">
        <v>-1003.7089999999999</v>
      </c>
      <c r="D194" s="103">
        <v>-1447.473</v>
      </c>
      <c r="E194" s="103">
        <v>-2058.9090000000001</v>
      </c>
      <c r="F194" s="103">
        <v>-1282.7380000000001</v>
      </c>
      <c r="G194" s="103">
        <v>-1143.4370000000001</v>
      </c>
      <c r="H194" s="103">
        <v>-1523.287</v>
      </c>
      <c r="I194" s="103">
        <v>-1128.0330000000001</v>
      </c>
      <c r="J194" s="103">
        <v>-1564.4040000000002</v>
      </c>
      <c r="K194" s="103">
        <v>-2400.297</v>
      </c>
      <c r="L194" s="103">
        <v>-3544.1919999999996</v>
      </c>
      <c r="M194" s="103">
        <v>-4923.5200000000004</v>
      </c>
      <c r="N194" s="103">
        <v>-5689.4520000000002</v>
      </c>
      <c r="O194" s="103">
        <v>-8526.5420000000013</v>
      </c>
      <c r="P194" s="103">
        <v>-7452.7429000000002</v>
      </c>
      <c r="Q194" s="103">
        <v>-6785.1597327799991</v>
      </c>
      <c r="R194" s="103">
        <v>-10794.258263800002</v>
      </c>
      <c r="S194" s="103">
        <v>-6936.2982218299994</v>
      </c>
      <c r="T194" s="103">
        <v>-6800.1635709699995</v>
      </c>
      <c r="U194" s="103">
        <v>-6688.0106983299993</v>
      </c>
      <c r="V194" s="103">
        <v>-4128.2420921299999</v>
      </c>
      <c r="W194" s="103">
        <v>-2777.0566336500001</v>
      </c>
      <c r="X194" s="144">
        <v>-4046.97400118</v>
      </c>
      <c r="Y194" s="144">
        <v>-5028.0763860899988</v>
      </c>
      <c r="Z194" s="144">
        <v>-3982.8064160499998</v>
      </c>
      <c r="AA194" s="144">
        <v>-2471.1250450999996</v>
      </c>
      <c r="AB194" s="144">
        <v>-9935.2587299200004</v>
      </c>
      <c r="AC194" s="177">
        <v>-13488.217599909998</v>
      </c>
    </row>
    <row r="195" spans="1:29" s="4" customFormat="1" ht="13.2" customHeight="1" x14ac:dyDescent="0.3">
      <c r="A195" s="72" t="s">
        <v>73</v>
      </c>
      <c r="B195" s="98">
        <v>65.557000000000002</v>
      </c>
      <c r="C195" s="99">
        <v>18.222000000000001</v>
      </c>
      <c r="D195" s="99">
        <v>26.650000000000002</v>
      </c>
      <c r="E195" s="99">
        <v>11.076000000000001</v>
      </c>
      <c r="F195" s="99">
        <v>10.795</v>
      </c>
      <c r="G195" s="99">
        <v>4.7070000000000007</v>
      </c>
      <c r="H195" s="99">
        <v>0.77400000000000002</v>
      </c>
      <c r="I195" s="99">
        <v>0.67700000000000005</v>
      </c>
      <c r="J195" s="99">
        <v>3.19</v>
      </c>
      <c r="K195" s="99">
        <v>4.1150000000000002</v>
      </c>
      <c r="L195" s="99">
        <v>10.284000000000001</v>
      </c>
      <c r="M195" s="99">
        <v>21.206999999999997</v>
      </c>
      <c r="N195" s="99">
        <v>12.570999999999998</v>
      </c>
      <c r="O195" s="99">
        <v>15.168000000000001</v>
      </c>
      <c r="P195" s="99">
        <v>44.497200000000007</v>
      </c>
      <c r="Q195" s="99">
        <v>0</v>
      </c>
      <c r="R195" s="99">
        <v>0</v>
      </c>
      <c r="S195" s="99">
        <v>0</v>
      </c>
      <c r="T195" s="99">
        <v>0</v>
      </c>
      <c r="U195" s="99">
        <v>115.5723758</v>
      </c>
      <c r="V195" s="99">
        <v>107.01764072999998</v>
      </c>
      <c r="W195" s="99">
        <v>78.038297459999995</v>
      </c>
      <c r="X195" s="142">
        <v>36.596587919999997</v>
      </c>
      <c r="Y195" s="142">
        <v>89.3620193</v>
      </c>
      <c r="Z195" s="142">
        <v>67.659551330000014</v>
      </c>
      <c r="AA195" s="142">
        <v>71.735657419999995</v>
      </c>
      <c r="AB195" s="142">
        <v>116.66516947</v>
      </c>
      <c r="AC195" s="175">
        <v>52.33029518</v>
      </c>
    </row>
    <row r="196" spans="1:29" s="4" customFormat="1" ht="13.2" customHeight="1" x14ac:dyDescent="0.3">
      <c r="A196" s="72" t="s">
        <v>74</v>
      </c>
      <c r="B196" s="98">
        <v>815.40400000000022</v>
      </c>
      <c r="C196" s="99">
        <v>1021.931</v>
      </c>
      <c r="D196" s="99">
        <v>1474.123</v>
      </c>
      <c r="E196" s="99">
        <v>2069.9850000000001</v>
      </c>
      <c r="F196" s="99">
        <v>1293.5329999999999</v>
      </c>
      <c r="G196" s="99">
        <v>1148.144</v>
      </c>
      <c r="H196" s="99">
        <v>1524.0610000000001</v>
      </c>
      <c r="I196" s="99">
        <v>1128.71</v>
      </c>
      <c r="J196" s="99">
        <v>1567.5940000000001</v>
      </c>
      <c r="K196" s="99">
        <v>2404.4120000000003</v>
      </c>
      <c r="L196" s="99">
        <v>3554.4759999999997</v>
      </c>
      <c r="M196" s="99">
        <v>4944.726999999999</v>
      </c>
      <c r="N196" s="99">
        <v>5702.0230000000001</v>
      </c>
      <c r="O196" s="99">
        <v>8541.7100000000009</v>
      </c>
      <c r="P196" s="99">
        <v>7497.2401</v>
      </c>
      <c r="Q196" s="99">
        <v>6785.1597327799991</v>
      </c>
      <c r="R196" s="99">
        <v>10794.258263800002</v>
      </c>
      <c r="S196" s="99">
        <v>6936.2982218299994</v>
      </c>
      <c r="T196" s="99">
        <v>6800.1635709699995</v>
      </c>
      <c r="U196" s="99">
        <v>6803.5830741299997</v>
      </c>
      <c r="V196" s="99">
        <v>4235.2597328600004</v>
      </c>
      <c r="W196" s="99">
        <v>2855.0949311100003</v>
      </c>
      <c r="X196" s="142">
        <v>4083.5705890999998</v>
      </c>
      <c r="Y196" s="142">
        <v>5117.4384053900003</v>
      </c>
      <c r="Z196" s="142">
        <v>4050.4659673799997</v>
      </c>
      <c r="AA196" s="142">
        <v>2542.8607025199999</v>
      </c>
      <c r="AB196" s="142">
        <v>10051.92389939</v>
      </c>
      <c r="AC196" s="175">
        <v>13540.547895089998</v>
      </c>
    </row>
    <row r="197" spans="1:29" s="4" customFormat="1" ht="13.2" customHeight="1" x14ac:dyDescent="0.3">
      <c r="A197" s="73" t="s">
        <v>42</v>
      </c>
      <c r="B197" s="102">
        <v>-4084.3689999999997</v>
      </c>
      <c r="C197" s="103">
        <v>-4488.1880000000001</v>
      </c>
      <c r="D197" s="103">
        <v>-5632.6049999999996</v>
      </c>
      <c r="E197" s="103">
        <v>-6281.9149999999991</v>
      </c>
      <c r="F197" s="103">
        <v>-6977.6270000000004</v>
      </c>
      <c r="G197" s="103">
        <v>-8114.954999999999</v>
      </c>
      <c r="H197" s="103">
        <v>-9273.4659136657701</v>
      </c>
      <c r="I197" s="103">
        <v>-8593.2370008621219</v>
      </c>
      <c r="J197" s="103">
        <v>-8325.9978699569692</v>
      </c>
      <c r="K197" s="103">
        <v>-8631.3669999999984</v>
      </c>
      <c r="L197" s="103">
        <v>-8887.9877087745681</v>
      </c>
      <c r="M197" s="103">
        <v>-8383.3104218749995</v>
      </c>
      <c r="N197" s="103">
        <v>-7031.0358889417648</v>
      </c>
      <c r="O197" s="103">
        <v>-6587.0782192382812</v>
      </c>
      <c r="P197" s="103">
        <v>-6330.5712000000003</v>
      </c>
      <c r="Q197" s="103">
        <v>-6572.4389984900008</v>
      </c>
      <c r="R197" s="103">
        <v>-7135.9297252100005</v>
      </c>
      <c r="S197" s="103">
        <v>-7309.1816329899984</v>
      </c>
      <c r="T197" s="103">
        <v>-7309.956393389999</v>
      </c>
      <c r="U197" s="103">
        <v>-6747.3523975099997</v>
      </c>
      <c r="V197" s="103">
        <v>-7072.6300868500002</v>
      </c>
      <c r="W197" s="103">
        <v>-5326.3071742100001</v>
      </c>
      <c r="X197" s="144">
        <v>-5029.4218952900001</v>
      </c>
      <c r="Y197" s="144">
        <v>-5233.8495158099995</v>
      </c>
      <c r="Z197" s="144">
        <v>-5228.4647509099996</v>
      </c>
      <c r="AA197" s="144">
        <v>-3929.2886792700006</v>
      </c>
      <c r="AB197" s="144">
        <v>-5092.5057307799998</v>
      </c>
      <c r="AC197" s="177">
        <v>-3423.1920354499998</v>
      </c>
    </row>
    <row r="198" spans="1:29" s="4" customFormat="1" ht="13.2" customHeight="1" x14ac:dyDescent="0.3">
      <c r="A198" s="72" t="s">
        <v>73</v>
      </c>
      <c r="B198" s="98">
        <v>2.2829999999999999</v>
      </c>
      <c r="C198" s="99">
        <v>42.885999999999996</v>
      </c>
      <c r="D198" s="99">
        <v>125.46700000000001</v>
      </c>
      <c r="E198" s="99">
        <v>95.164000000000001</v>
      </c>
      <c r="F198" s="99">
        <v>211.63</v>
      </c>
      <c r="G198" s="99">
        <v>140.82900000000001</v>
      </c>
      <c r="H198" s="99">
        <v>286.19099999999992</v>
      </c>
      <c r="I198" s="99">
        <v>44.992000000000012</v>
      </c>
      <c r="J198" s="99">
        <v>172.696</v>
      </c>
      <c r="K198" s="99">
        <v>113.11799999999999</v>
      </c>
      <c r="L198" s="99">
        <v>120.88799999999999</v>
      </c>
      <c r="M198" s="99">
        <v>772.79657812499988</v>
      </c>
      <c r="N198" s="99">
        <v>1286.9628515625</v>
      </c>
      <c r="O198" s="99">
        <v>1605.2670000000001</v>
      </c>
      <c r="P198" s="99">
        <v>1212.8820999999998</v>
      </c>
      <c r="Q198" s="99">
        <v>933.8036043300001</v>
      </c>
      <c r="R198" s="99">
        <v>768.66097930000012</v>
      </c>
      <c r="S198" s="99">
        <v>440.97963422000009</v>
      </c>
      <c r="T198" s="99">
        <v>250.15247216999998</v>
      </c>
      <c r="U198" s="99">
        <v>353.16474269000003</v>
      </c>
      <c r="V198" s="99">
        <v>353.95530552000002</v>
      </c>
      <c r="W198" s="99">
        <v>272.65707135999997</v>
      </c>
      <c r="X198" s="142">
        <v>355.02434971000002</v>
      </c>
      <c r="Y198" s="142">
        <v>195.94604761000002</v>
      </c>
      <c r="Z198" s="142">
        <v>231.69488630000001</v>
      </c>
      <c r="AA198" s="142">
        <v>262.05404684000007</v>
      </c>
      <c r="AB198" s="142">
        <v>197.34443793</v>
      </c>
      <c r="AC198" s="175">
        <v>539.70808844999999</v>
      </c>
    </row>
    <row r="199" spans="1:29" s="4" customFormat="1" ht="13.2" customHeight="1" x14ac:dyDescent="0.3">
      <c r="A199" s="72" t="s">
        <v>74</v>
      </c>
      <c r="B199" s="98">
        <v>4086.6520000000005</v>
      </c>
      <c r="C199" s="99">
        <v>4531.0739999999996</v>
      </c>
      <c r="D199" s="99">
        <v>5758.0720000000001</v>
      </c>
      <c r="E199" s="99">
        <v>6377.0789999999997</v>
      </c>
      <c r="F199" s="99">
        <v>7189.2569999999996</v>
      </c>
      <c r="G199" s="99">
        <v>8255.7839999999997</v>
      </c>
      <c r="H199" s="99">
        <v>9559.6569136657708</v>
      </c>
      <c r="I199" s="99">
        <v>8638.2290008621221</v>
      </c>
      <c r="J199" s="99">
        <v>8498.693869956971</v>
      </c>
      <c r="K199" s="99">
        <v>8744.4850000000006</v>
      </c>
      <c r="L199" s="99">
        <v>9008.8757087745671</v>
      </c>
      <c r="M199" s="99">
        <v>9156.1070000000018</v>
      </c>
      <c r="N199" s="99">
        <v>8317.9987405042648</v>
      </c>
      <c r="O199" s="99">
        <v>8192.3452192382811</v>
      </c>
      <c r="P199" s="99">
        <v>7543.4533000000001</v>
      </c>
      <c r="Q199" s="99">
        <v>7506.2426028199998</v>
      </c>
      <c r="R199" s="99">
        <v>7904.5907045099984</v>
      </c>
      <c r="S199" s="99">
        <v>7750.1612672100009</v>
      </c>
      <c r="T199" s="99">
        <v>7560.1088655599979</v>
      </c>
      <c r="U199" s="99">
        <v>7100.5171401999996</v>
      </c>
      <c r="V199" s="99">
        <v>7426.5853923699997</v>
      </c>
      <c r="W199" s="99">
        <v>5598.9642455700005</v>
      </c>
      <c r="X199" s="142">
        <v>5384.4462449999992</v>
      </c>
      <c r="Y199" s="142">
        <v>5429.7955634199998</v>
      </c>
      <c r="Z199" s="142">
        <v>5460.1596372100003</v>
      </c>
      <c r="AA199" s="142">
        <v>4191.3427261100005</v>
      </c>
      <c r="AB199" s="142">
        <v>5289.8501687099988</v>
      </c>
      <c r="AC199" s="175">
        <v>3962.9001238999999</v>
      </c>
    </row>
    <row r="200" spans="1:29" s="4" customFormat="1" ht="13.2" customHeight="1" x14ac:dyDescent="0.3">
      <c r="A200" s="73" t="s">
        <v>43</v>
      </c>
      <c r="B200" s="102">
        <v>0</v>
      </c>
      <c r="C200" s="103">
        <v>0</v>
      </c>
      <c r="D200" s="103">
        <v>0</v>
      </c>
      <c r="E200" s="103">
        <v>0</v>
      </c>
      <c r="F200" s="103">
        <v>0</v>
      </c>
      <c r="G200" s="103">
        <v>0</v>
      </c>
      <c r="H200" s="103">
        <v>0</v>
      </c>
      <c r="I200" s="103">
        <v>0</v>
      </c>
      <c r="J200" s="103">
        <v>0</v>
      </c>
      <c r="K200" s="103">
        <v>0</v>
      </c>
      <c r="L200" s="103">
        <v>0</v>
      </c>
      <c r="M200" s="103">
        <v>0</v>
      </c>
      <c r="N200" s="103">
        <v>-305.10416800836055</v>
      </c>
      <c r="O200" s="103">
        <v>-1820.0774010187229</v>
      </c>
      <c r="P200" s="103">
        <v>-1856.5845516483798</v>
      </c>
      <c r="Q200" s="103">
        <v>-3817.6507304400002</v>
      </c>
      <c r="R200" s="103">
        <v>-5951.618878610001</v>
      </c>
      <c r="S200" s="103">
        <v>-5648.5639095699999</v>
      </c>
      <c r="T200" s="103">
        <v>-6108.8716741700018</v>
      </c>
      <c r="U200" s="103">
        <v>-7631.4263551999993</v>
      </c>
      <c r="V200" s="103">
        <v>-7422.8458308100007</v>
      </c>
      <c r="W200" s="103">
        <v>-5962.4765015500006</v>
      </c>
      <c r="X200" s="144">
        <v>-6229.9900453799992</v>
      </c>
      <c r="Y200" s="144">
        <v>-5838.9357650600004</v>
      </c>
      <c r="Z200" s="144">
        <v>-5675.1328044000002</v>
      </c>
      <c r="AA200" s="144">
        <v>-4420.5759311100001</v>
      </c>
      <c r="AB200" s="144">
        <v>-3796.6775576099999</v>
      </c>
      <c r="AC200" s="177">
        <v>-4176.7483110699995</v>
      </c>
    </row>
    <row r="201" spans="1:29" s="4" customFormat="1" ht="13.2" customHeight="1" x14ac:dyDescent="0.3">
      <c r="A201" s="73" t="s">
        <v>182</v>
      </c>
      <c r="B201" s="102">
        <v>-5366.5686502250001</v>
      </c>
      <c r="C201" s="103">
        <v>-6800.5151236250003</v>
      </c>
      <c r="D201" s="103">
        <v>-6488.502722235</v>
      </c>
      <c r="E201" s="103">
        <v>-7410.6369722999989</v>
      </c>
      <c r="F201" s="103">
        <v>-8318.9092314850004</v>
      </c>
      <c r="G201" s="103">
        <v>-6803.8421887599998</v>
      </c>
      <c r="H201" s="103">
        <v>-5908.2752061028523</v>
      </c>
      <c r="I201" s="103">
        <v>-4724.7907305783438</v>
      </c>
      <c r="J201" s="103">
        <v>-4787.8530469870966</v>
      </c>
      <c r="K201" s="103">
        <v>-4600.9358289026686</v>
      </c>
      <c r="L201" s="103">
        <v>-4274.8640494244346</v>
      </c>
      <c r="M201" s="103">
        <v>-3855.4377358219572</v>
      </c>
      <c r="N201" s="103">
        <v>-5273.4684181023222</v>
      </c>
      <c r="O201" s="103">
        <v>-5836.5042896613641</v>
      </c>
      <c r="P201" s="103">
        <v>-4958.6970082550006</v>
      </c>
      <c r="Q201" s="103">
        <v>-3038.4187809499999</v>
      </c>
      <c r="R201" s="103">
        <v>-3943.2498907600002</v>
      </c>
      <c r="S201" s="103">
        <v>-4935.2592987000007</v>
      </c>
      <c r="T201" s="103">
        <v>-5293.4596502300001</v>
      </c>
      <c r="U201" s="103">
        <v>-6253.0881105400013</v>
      </c>
      <c r="V201" s="103">
        <v>-5920.8296041500007</v>
      </c>
      <c r="W201" s="103">
        <v>-8282.0383775999999</v>
      </c>
      <c r="X201" s="144">
        <v>-7797.3770488199998</v>
      </c>
      <c r="Y201" s="144">
        <v>-8505.6509395700014</v>
      </c>
      <c r="Z201" s="144">
        <v>-12112.976638569999</v>
      </c>
      <c r="AA201" s="144">
        <v>-7011.2629965300002</v>
      </c>
      <c r="AB201" s="144">
        <v>-6067.9382923900002</v>
      </c>
      <c r="AC201" s="177">
        <v>-7430.1944726000002</v>
      </c>
    </row>
    <row r="202" spans="1:29" s="4" customFormat="1" ht="13.2" customHeight="1" x14ac:dyDescent="0.3">
      <c r="A202" s="72" t="s">
        <v>67</v>
      </c>
      <c r="B202" s="98">
        <v>599.025349775</v>
      </c>
      <c r="C202" s="99">
        <v>667.48087637499998</v>
      </c>
      <c r="D202" s="99">
        <v>640.85427776500001</v>
      </c>
      <c r="E202" s="99">
        <v>721.32202769999992</v>
      </c>
      <c r="F202" s="99">
        <v>662.8177685149999</v>
      </c>
      <c r="G202" s="99">
        <v>902.73881124000002</v>
      </c>
      <c r="H202" s="99">
        <v>849.94653238000001</v>
      </c>
      <c r="I202" s="99">
        <v>853.41472149000015</v>
      </c>
      <c r="J202" s="99">
        <v>892.86277261000009</v>
      </c>
      <c r="K202" s="99">
        <v>893.71373665500005</v>
      </c>
      <c r="L202" s="99">
        <v>1176.702152735</v>
      </c>
      <c r="M202" s="99">
        <v>1866.0038246099998</v>
      </c>
      <c r="N202" s="99">
        <v>1750.1218617</v>
      </c>
      <c r="O202" s="99">
        <v>1544.4992004599999</v>
      </c>
      <c r="P202" s="99">
        <v>1419.7197917449998</v>
      </c>
      <c r="Q202" s="99">
        <v>1354.41586063</v>
      </c>
      <c r="R202" s="99">
        <v>1493.9529308200001</v>
      </c>
      <c r="S202" s="99">
        <v>1465.9461624099999</v>
      </c>
      <c r="T202" s="99">
        <v>1378.67308465</v>
      </c>
      <c r="U202" s="99">
        <v>1287.0335869899998</v>
      </c>
      <c r="V202" s="99">
        <v>1197.7871936900001</v>
      </c>
      <c r="W202" s="99">
        <v>1215.57506782</v>
      </c>
      <c r="X202" s="142">
        <v>1316.4020259399997</v>
      </c>
      <c r="Y202" s="142">
        <v>1295.94729439</v>
      </c>
      <c r="Z202" s="142">
        <v>911.89667043999987</v>
      </c>
      <c r="AA202" s="142">
        <v>694.62832072000003</v>
      </c>
      <c r="AB202" s="142">
        <v>670.11235239999985</v>
      </c>
      <c r="AC202" s="175">
        <v>604.80292394000014</v>
      </c>
    </row>
    <row r="203" spans="1:29" s="4" customFormat="1" ht="13.2" customHeight="1" x14ac:dyDescent="0.3">
      <c r="A203" s="72" t="s">
        <v>68</v>
      </c>
      <c r="B203" s="98">
        <v>5965.5939999999991</v>
      </c>
      <c r="C203" s="99">
        <v>7467.996000000001</v>
      </c>
      <c r="D203" s="99">
        <v>7129.3570000000009</v>
      </c>
      <c r="E203" s="99">
        <v>8131.9589999999989</v>
      </c>
      <c r="F203" s="99">
        <v>8981.7270000000008</v>
      </c>
      <c r="G203" s="99">
        <v>7706.5809999999992</v>
      </c>
      <c r="H203" s="99">
        <v>6758.2217384828527</v>
      </c>
      <c r="I203" s="99">
        <v>5578.2054520683441</v>
      </c>
      <c r="J203" s="99">
        <v>5680.715819597096</v>
      </c>
      <c r="K203" s="99">
        <v>5494.6495655576691</v>
      </c>
      <c r="L203" s="99">
        <v>5451.5662021594344</v>
      </c>
      <c r="M203" s="99">
        <v>5721.4415604319565</v>
      </c>
      <c r="N203" s="99">
        <v>7023.5902798023226</v>
      </c>
      <c r="O203" s="99">
        <v>7381.0034901213648</v>
      </c>
      <c r="P203" s="99">
        <v>6378.4168000000009</v>
      </c>
      <c r="Q203" s="99">
        <v>4392.8346415800006</v>
      </c>
      <c r="R203" s="99">
        <v>5437.202821580001</v>
      </c>
      <c r="S203" s="99">
        <v>6401.2054611099993</v>
      </c>
      <c r="T203" s="99">
        <v>6672.1327348799996</v>
      </c>
      <c r="U203" s="99">
        <v>7540.1216975299994</v>
      </c>
      <c r="V203" s="99">
        <v>7118.616797839999</v>
      </c>
      <c r="W203" s="99">
        <v>9497.6134454200001</v>
      </c>
      <c r="X203" s="142">
        <v>9113.7790747599993</v>
      </c>
      <c r="Y203" s="142">
        <v>9801.5982339600014</v>
      </c>
      <c r="Z203" s="142">
        <v>13024.87330901</v>
      </c>
      <c r="AA203" s="142">
        <v>7705.8913172500006</v>
      </c>
      <c r="AB203" s="142">
        <v>6738.0506447900007</v>
      </c>
      <c r="AC203" s="175">
        <v>8034.9973965399995</v>
      </c>
    </row>
    <row r="204" spans="1:29" s="4" customFormat="1" ht="13.2" customHeight="1" x14ac:dyDescent="0.3">
      <c r="A204" s="73" t="s">
        <v>29</v>
      </c>
      <c r="B204" s="102">
        <v>2158.9769999999999</v>
      </c>
      <c r="C204" s="103">
        <v>3171.8639999999996</v>
      </c>
      <c r="D204" s="103">
        <v>3524.28</v>
      </c>
      <c r="E204" s="103">
        <v>3392.93</v>
      </c>
      <c r="F204" s="103">
        <v>1619.9160000000002</v>
      </c>
      <c r="G204" s="103">
        <v>1740.6219999999998</v>
      </c>
      <c r="H204" s="103">
        <v>1941</v>
      </c>
      <c r="I204" s="103">
        <v>1609.1762999999999</v>
      </c>
      <c r="J204" s="103">
        <v>1532.3043999999998</v>
      </c>
      <c r="K204" s="103">
        <v>1134.095</v>
      </c>
      <c r="L204" s="103">
        <v>1242.71418232</v>
      </c>
      <c r="M204" s="103">
        <v>2826.5194553475694</v>
      </c>
      <c r="N204" s="103">
        <v>6340.2489487137582</v>
      </c>
      <c r="O204" s="103">
        <v>7194.5983710801283</v>
      </c>
      <c r="P204" s="103">
        <v>4755.0177000000003</v>
      </c>
      <c r="Q204" s="103">
        <v>4070.29250705</v>
      </c>
      <c r="R204" s="103">
        <v>6341.5156433499988</v>
      </c>
      <c r="S204" s="103">
        <v>4350.6071889899995</v>
      </c>
      <c r="T204" s="103">
        <v>3397.3575193799998</v>
      </c>
      <c r="U204" s="103">
        <v>2990.2997119600004</v>
      </c>
      <c r="V204" s="103">
        <v>2572.84741626</v>
      </c>
      <c r="W204" s="103">
        <v>2995.5265465299999</v>
      </c>
      <c r="X204" s="144">
        <v>3792.2214307999998</v>
      </c>
      <c r="Y204" s="144">
        <v>6438.8029549699995</v>
      </c>
      <c r="Z204" s="144">
        <v>7513.6366282299996</v>
      </c>
      <c r="AA204" s="144">
        <v>5616.0912182299999</v>
      </c>
      <c r="AB204" s="144">
        <v>5005.2651045799994</v>
      </c>
      <c r="AC204" s="177">
        <v>6184.1417671200006</v>
      </c>
    </row>
    <row r="205" spans="1:29" s="4" customFormat="1" ht="13.2" customHeight="1" x14ac:dyDescent="0.3">
      <c r="A205" s="73" t="s">
        <v>15</v>
      </c>
      <c r="B205" s="102">
        <v>0</v>
      </c>
      <c r="C205" s="103">
        <v>0</v>
      </c>
      <c r="D205" s="103">
        <v>0</v>
      </c>
      <c r="E205" s="103">
        <v>0</v>
      </c>
      <c r="F205" s="103">
        <v>0</v>
      </c>
      <c r="G205" s="103">
        <v>0</v>
      </c>
      <c r="H205" s="103">
        <v>0</v>
      </c>
      <c r="I205" s="103">
        <v>0</v>
      </c>
      <c r="J205" s="103">
        <v>0</v>
      </c>
      <c r="K205" s="103">
        <v>0</v>
      </c>
      <c r="L205" s="103">
        <v>0</v>
      </c>
      <c r="M205" s="103">
        <v>0</v>
      </c>
      <c r="N205" s="103">
        <v>0</v>
      </c>
      <c r="O205" s="103">
        <v>0</v>
      </c>
      <c r="P205" s="103">
        <v>0</v>
      </c>
      <c r="Q205" s="103">
        <v>0</v>
      </c>
      <c r="R205" s="103">
        <v>0</v>
      </c>
      <c r="S205" s="103">
        <v>0</v>
      </c>
      <c r="T205" s="103">
        <v>0</v>
      </c>
      <c r="U205" s="103">
        <v>0</v>
      </c>
      <c r="V205" s="103">
        <v>0</v>
      </c>
      <c r="W205" s="103">
        <v>0</v>
      </c>
      <c r="X205" s="144">
        <v>0</v>
      </c>
      <c r="Y205" s="144">
        <v>0</v>
      </c>
      <c r="Z205" s="144">
        <v>0</v>
      </c>
      <c r="AA205" s="144">
        <v>0</v>
      </c>
      <c r="AB205" s="144">
        <v>0</v>
      </c>
      <c r="AC205" s="177">
        <v>0</v>
      </c>
    </row>
    <row r="206" spans="1:29" s="4" customFormat="1" ht="13.2" customHeight="1" x14ac:dyDescent="0.3">
      <c r="A206" s="72" t="s">
        <v>65</v>
      </c>
      <c r="B206" s="98">
        <v>0</v>
      </c>
      <c r="C206" s="99">
        <v>0</v>
      </c>
      <c r="D206" s="99">
        <v>0</v>
      </c>
      <c r="E206" s="99">
        <v>0</v>
      </c>
      <c r="F206" s="99">
        <v>0</v>
      </c>
      <c r="G206" s="99">
        <v>0</v>
      </c>
      <c r="H206" s="99">
        <v>0</v>
      </c>
      <c r="I206" s="99">
        <v>0</v>
      </c>
      <c r="J206" s="99">
        <v>0</v>
      </c>
      <c r="K206" s="99">
        <v>0</v>
      </c>
      <c r="L206" s="99">
        <v>0</v>
      </c>
      <c r="M206" s="99">
        <v>0</v>
      </c>
      <c r="N206" s="99">
        <v>0</v>
      </c>
      <c r="O206" s="99">
        <v>0</v>
      </c>
      <c r="P206" s="99">
        <v>0</v>
      </c>
      <c r="Q206" s="99">
        <v>0</v>
      </c>
      <c r="R206" s="99">
        <v>0</v>
      </c>
      <c r="S206" s="99">
        <v>0</v>
      </c>
      <c r="T206" s="99">
        <v>0</v>
      </c>
      <c r="U206" s="99">
        <v>0</v>
      </c>
      <c r="V206" s="99">
        <v>0</v>
      </c>
      <c r="W206" s="99">
        <v>0</v>
      </c>
      <c r="X206" s="142">
        <v>0</v>
      </c>
      <c r="Y206" s="142">
        <v>0</v>
      </c>
      <c r="Z206" s="142">
        <v>0</v>
      </c>
      <c r="AA206" s="142">
        <v>0</v>
      </c>
      <c r="AB206" s="142">
        <v>0</v>
      </c>
      <c r="AC206" s="175">
        <v>0</v>
      </c>
    </row>
    <row r="207" spans="1:29" s="4" customFormat="1" ht="13.2" customHeight="1" x14ac:dyDescent="0.3">
      <c r="A207" s="72" t="s">
        <v>66</v>
      </c>
      <c r="B207" s="98">
        <v>0</v>
      </c>
      <c r="C207" s="99">
        <v>0</v>
      </c>
      <c r="D207" s="99">
        <v>0</v>
      </c>
      <c r="E207" s="99">
        <v>0</v>
      </c>
      <c r="F207" s="99">
        <v>0</v>
      </c>
      <c r="G207" s="99">
        <v>0</v>
      </c>
      <c r="H207" s="99">
        <v>0</v>
      </c>
      <c r="I207" s="99">
        <v>0</v>
      </c>
      <c r="J207" s="99">
        <v>0</v>
      </c>
      <c r="K207" s="99">
        <v>0</v>
      </c>
      <c r="L207" s="99">
        <v>0</v>
      </c>
      <c r="M207" s="99">
        <v>0</v>
      </c>
      <c r="N207" s="99">
        <v>0</v>
      </c>
      <c r="O207" s="99">
        <v>0</v>
      </c>
      <c r="P207" s="99">
        <v>0</v>
      </c>
      <c r="Q207" s="99">
        <v>0</v>
      </c>
      <c r="R207" s="99">
        <v>0</v>
      </c>
      <c r="S207" s="99">
        <v>0</v>
      </c>
      <c r="T207" s="99">
        <v>0</v>
      </c>
      <c r="U207" s="99">
        <v>0</v>
      </c>
      <c r="V207" s="99">
        <v>0</v>
      </c>
      <c r="W207" s="99">
        <v>0</v>
      </c>
      <c r="X207" s="142">
        <v>0</v>
      </c>
      <c r="Y207" s="142">
        <v>0</v>
      </c>
      <c r="Z207" s="142">
        <v>0</v>
      </c>
      <c r="AA207" s="142">
        <v>0</v>
      </c>
      <c r="AB207" s="142">
        <v>0</v>
      </c>
      <c r="AC207" s="175">
        <v>0</v>
      </c>
    </row>
    <row r="208" spans="1:29" s="4" customFormat="1" ht="13.2" customHeight="1" x14ac:dyDescent="0.3">
      <c r="A208" s="73" t="s">
        <v>14</v>
      </c>
      <c r="B208" s="102">
        <v>3622.4119999999998</v>
      </c>
      <c r="C208" s="103">
        <v>2446.4769999999999</v>
      </c>
      <c r="D208" s="103">
        <v>1822.9106065193839</v>
      </c>
      <c r="E208" s="103">
        <v>1457.9937301000002</v>
      </c>
      <c r="F208" s="103">
        <v>1689.3970000000004</v>
      </c>
      <c r="G208" s="103">
        <v>1521.0650000000001</v>
      </c>
      <c r="H208" s="103">
        <v>1637.5239999999999</v>
      </c>
      <c r="I208" s="103">
        <v>2389.8150000000005</v>
      </c>
      <c r="J208" s="103">
        <v>2866.5889999999999</v>
      </c>
      <c r="K208" s="103">
        <v>3236.3487352173725</v>
      </c>
      <c r="L208" s="103">
        <v>3557.7684312480396</v>
      </c>
      <c r="M208" s="103">
        <v>4306.333184528894</v>
      </c>
      <c r="N208" s="103">
        <v>4028.9895661700002</v>
      </c>
      <c r="O208" s="103">
        <v>4223.8664706999998</v>
      </c>
      <c r="P208" s="103">
        <v>3337.5122000000001</v>
      </c>
      <c r="Q208" s="103">
        <v>2895.9714846399997</v>
      </c>
      <c r="R208" s="103">
        <v>2984.2974773199999</v>
      </c>
      <c r="S208" s="103">
        <v>2837.9103242900001</v>
      </c>
      <c r="T208" s="103">
        <v>3682.9450254900003</v>
      </c>
      <c r="U208" s="103">
        <v>2724.9501934499999</v>
      </c>
      <c r="V208" s="103">
        <v>2751.2041565500003</v>
      </c>
      <c r="W208" s="103">
        <v>3125.7731544099997</v>
      </c>
      <c r="X208" s="144">
        <v>2135.4641811700003</v>
      </c>
      <c r="Y208" s="144">
        <v>-15.020890609999952</v>
      </c>
      <c r="Z208" s="144">
        <v>1184.1447659400001</v>
      </c>
      <c r="AA208" s="144">
        <v>2343.8745219499997</v>
      </c>
      <c r="AB208" s="144">
        <v>3206.79938244</v>
      </c>
      <c r="AC208" s="177">
        <v>3797.8324392100008</v>
      </c>
    </row>
    <row r="209" spans="1:29" s="4" customFormat="1" ht="13.2" customHeight="1" x14ac:dyDescent="0.3">
      <c r="A209" s="72" t="s">
        <v>63</v>
      </c>
      <c r="B209" s="98">
        <v>3861.4839999999999</v>
      </c>
      <c r="C209" s="99">
        <v>2702.163</v>
      </c>
      <c r="D209" s="99">
        <v>2135.492606519384</v>
      </c>
      <c r="E209" s="99">
        <v>1815.1887300999999</v>
      </c>
      <c r="F209" s="99">
        <v>1969.2130000000002</v>
      </c>
      <c r="G209" s="99">
        <v>1827.6610000000001</v>
      </c>
      <c r="H209" s="99">
        <v>1933.7449999999999</v>
      </c>
      <c r="I209" s="99">
        <v>2626.8579999999993</v>
      </c>
      <c r="J209" s="99">
        <v>3132.0389999999998</v>
      </c>
      <c r="K209" s="99">
        <v>3542.0187352173725</v>
      </c>
      <c r="L209" s="99">
        <v>4050.8064312480392</v>
      </c>
      <c r="M209" s="99">
        <v>4847.4401845288949</v>
      </c>
      <c r="N209" s="99">
        <v>4971.7755661700003</v>
      </c>
      <c r="O209" s="99">
        <v>5316.6344707000017</v>
      </c>
      <c r="P209" s="99">
        <v>4735.7190000000001</v>
      </c>
      <c r="Q209" s="99">
        <v>4765.7385043700006</v>
      </c>
      <c r="R209" s="99">
        <v>4909.2830615900002</v>
      </c>
      <c r="S209" s="99">
        <v>4616.1446922300001</v>
      </c>
      <c r="T209" s="99">
        <v>5793.4943771799999</v>
      </c>
      <c r="U209" s="99">
        <v>4930.3315348599999</v>
      </c>
      <c r="V209" s="99">
        <v>4712.4349742800005</v>
      </c>
      <c r="W209" s="99">
        <v>5466.87909356</v>
      </c>
      <c r="X209" s="142">
        <v>4955.1190656899998</v>
      </c>
      <c r="Y209" s="142">
        <v>4788.9682894999996</v>
      </c>
      <c r="Z209" s="142">
        <v>5137.0111070600005</v>
      </c>
      <c r="AA209" s="142">
        <v>5073.7819935099997</v>
      </c>
      <c r="AB209" s="142">
        <v>5788.4450626099997</v>
      </c>
      <c r="AC209" s="175">
        <v>6716.81195002</v>
      </c>
    </row>
    <row r="210" spans="1:29" s="4" customFormat="1" ht="13.2" customHeight="1" x14ac:dyDescent="0.3">
      <c r="A210" s="72" t="s">
        <v>64</v>
      </c>
      <c r="B210" s="98">
        <v>239.07199999999997</v>
      </c>
      <c r="C210" s="99">
        <v>255.68599999999995</v>
      </c>
      <c r="D210" s="99">
        <v>312.58200000000005</v>
      </c>
      <c r="E210" s="99">
        <v>357.19499999999999</v>
      </c>
      <c r="F210" s="99">
        <v>279.81600000000003</v>
      </c>
      <c r="G210" s="99">
        <v>306.596</v>
      </c>
      <c r="H210" s="99">
        <v>296.221</v>
      </c>
      <c r="I210" s="99">
        <v>237.04300000000001</v>
      </c>
      <c r="J210" s="99">
        <v>265.45000000000005</v>
      </c>
      <c r="K210" s="99">
        <v>305.67</v>
      </c>
      <c r="L210" s="99">
        <v>493.03800000000001</v>
      </c>
      <c r="M210" s="99">
        <v>541.10699999999997</v>
      </c>
      <c r="N210" s="99">
        <v>942.78599999999994</v>
      </c>
      <c r="O210" s="99">
        <v>1092.768</v>
      </c>
      <c r="P210" s="99">
        <v>1398.2067999999999</v>
      </c>
      <c r="Q210" s="99">
        <v>1869.7670197300001</v>
      </c>
      <c r="R210" s="99">
        <v>1924.9855842699999</v>
      </c>
      <c r="S210" s="99">
        <v>1778.2343679400001</v>
      </c>
      <c r="T210" s="99">
        <v>2110.5493516900001</v>
      </c>
      <c r="U210" s="99">
        <v>2205.38134141</v>
      </c>
      <c r="V210" s="99">
        <v>1961.2308177299997</v>
      </c>
      <c r="W210" s="99">
        <v>2341.1059391500003</v>
      </c>
      <c r="X210" s="142">
        <v>2819.6548845200005</v>
      </c>
      <c r="Y210" s="142">
        <v>4803.9891801100002</v>
      </c>
      <c r="Z210" s="142">
        <v>3952.86634112</v>
      </c>
      <c r="AA210" s="142">
        <v>2729.9074715600004</v>
      </c>
      <c r="AB210" s="142">
        <v>2581.6456801700001</v>
      </c>
      <c r="AC210" s="175">
        <v>2918.9795108100006</v>
      </c>
    </row>
    <row r="211" spans="1:29" s="4" customFormat="1" ht="13.2" customHeight="1" x14ac:dyDescent="0.3">
      <c r="A211" s="73" t="s">
        <v>13</v>
      </c>
      <c r="B211" s="102">
        <v>-40.698999999999998</v>
      </c>
      <c r="C211" s="103">
        <v>-33.489999999999995</v>
      </c>
      <c r="D211" s="103">
        <v>-30.178962873236323</v>
      </c>
      <c r="E211" s="103">
        <v>-16.223173100000004</v>
      </c>
      <c r="F211" s="103">
        <v>-39.084000000000003</v>
      </c>
      <c r="G211" s="103">
        <v>-31.216000000000001</v>
      </c>
      <c r="H211" s="103">
        <v>8.963000000000001</v>
      </c>
      <c r="I211" s="103">
        <v>-0.91499999999999915</v>
      </c>
      <c r="J211" s="103">
        <v>-20.771999999999998</v>
      </c>
      <c r="K211" s="103">
        <v>-37.560322984315043</v>
      </c>
      <c r="L211" s="103">
        <v>-58.573284375980649</v>
      </c>
      <c r="M211" s="103">
        <v>-34.37089385713432</v>
      </c>
      <c r="N211" s="103">
        <v>9.6760230450000009</v>
      </c>
      <c r="O211" s="103">
        <v>36.665173319999994</v>
      </c>
      <c r="P211" s="103">
        <v>-209.24469999999999</v>
      </c>
      <c r="Q211" s="103">
        <v>310.91463771999997</v>
      </c>
      <c r="R211" s="103">
        <v>91.998897370000037</v>
      </c>
      <c r="S211" s="103">
        <v>-140.42267428</v>
      </c>
      <c r="T211" s="103">
        <v>451.78145569000003</v>
      </c>
      <c r="U211" s="103">
        <v>63.569575710000009</v>
      </c>
      <c r="V211" s="103">
        <v>-17.483700930000012</v>
      </c>
      <c r="W211" s="103">
        <v>-58.056386759999967</v>
      </c>
      <c r="X211" s="144">
        <v>110.50086231000002</v>
      </c>
      <c r="Y211" s="144">
        <v>-128.07257025999999</v>
      </c>
      <c r="Z211" s="144">
        <v>-145.62487099000001</v>
      </c>
      <c r="AA211" s="144">
        <v>-16.171930480000015</v>
      </c>
      <c r="AB211" s="144">
        <v>-224.44829063</v>
      </c>
      <c r="AC211" s="177">
        <v>-79.005814750000013</v>
      </c>
    </row>
    <row r="212" spans="1:29" s="4" customFormat="1" ht="13.2" customHeight="1" x14ac:dyDescent="0.3">
      <c r="A212" s="72" t="s">
        <v>65</v>
      </c>
      <c r="B212" s="98">
        <v>38.299999999999997</v>
      </c>
      <c r="C212" s="99">
        <v>44.661000000000008</v>
      </c>
      <c r="D212" s="99">
        <v>43.385037126763677</v>
      </c>
      <c r="E212" s="99">
        <v>83.535826900000004</v>
      </c>
      <c r="F212" s="99">
        <v>41.789000000000001</v>
      </c>
      <c r="G212" s="99">
        <v>42.300999999999995</v>
      </c>
      <c r="H212" s="99">
        <v>73.289000000000001</v>
      </c>
      <c r="I212" s="99">
        <v>57.235999999999997</v>
      </c>
      <c r="J212" s="99">
        <v>47.567000000000007</v>
      </c>
      <c r="K212" s="99">
        <v>44.420677015684959</v>
      </c>
      <c r="L212" s="99">
        <v>81.379715624019354</v>
      </c>
      <c r="M212" s="99">
        <v>86.081106142865664</v>
      </c>
      <c r="N212" s="99">
        <v>139.01202304499998</v>
      </c>
      <c r="O212" s="99">
        <v>146.15717332</v>
      </c>
      <c r="P212" s="99">
        <v>61.188499999999983</v>
      </c>
      <c r="Q212" s="99">
        <v>633.95670309000002</v>
      </c>
      <c r="R212" s="99">
        <v>491.06616327000006</v>
      </c>
      <c r="S212" s="99">
        <v>237.50222449</v>
      </c>
      <c r="T212" s="99">
        <v>861.02574743000002</v>
      </c>
      <c r="U212" s="99">
        <v>304.49031064999997</v>
      </c>
      <c r="V212" s="99">
        <v>278.85362061999996</v>
      </c>
      <c r="W212" s="99">
        <v>608.44424490999995</v>
      </c>
      <c r="X212" s="142">
        <v>427.93497494000002</v>
      </c>
      <c r="Y212" s="142">
        <v>304.75413973999997</v>
      </c>
      <c r="Z212" s="142">
        <v>175.44714808000001</v>
      </c>
      <c r="AA212" s="142">
        <v>282.35432546000004</v>
      </c>
      <c r="AB212" s="142">
        <v>213.64071109999998</v>
      </c>
      <c r="AC212" s="175">
        <v>181.40626622999997</v>
      </c>
    </row>
    <row r="213" spans="1:29" s="4" customFormat="1" ht="13.2" customHeight="1" x14ac:dyDescent="0.3">
      <c r="A213" s="72" t="s">
        <v>66</v>
      </c>
      <c r="B213" s="98">
        <v>78.998999999999995</v>
      </c>
      <c r="C213" s="99">
        <v>78.150999999999996</v>
      </c>
      <c r="D213" s="99">
        <v>73.564000000000007</v>
      </c>
      <c r="E213" s="99">
        <v>99.758999999999986</v>
      </c>
      <c r="F213" s="99">
        <v>80.873000000000005</v>
      </c>
      <c r="G213" s="99">
        <v>73.516999999999996</v>
      </c>
      <c r="H213" s="99">
        <v>64.325999999999993</v>
      </c>
      <c r="I213" s="99">
        <v>58.151000000000003</v>
      </c>
      <c r="J213" s="99">
        <v>68.338999999999999</v>
      </c>
      <c r="K213" s="99">
        <v>81.980999999999995</v>
      </c>
      <c r="L213" s="99">
        <v>139.953</v>
      </c>
      <c r="M213" s="99">
        <v>120.452</v>
      </c>
      <c r="N213" s="99">
        <v>129.33599999999998</v>
      </c>
      <c r="O213" s="99">
        <v>109.49199999999996</v>
      </c>
      <c r="P213" s="99">
        <v>270.43319999999994</v>
      </c>
      <c r="Q213" s="99">
        <v>323.04206536999999</v>
      </c>
      <c r="R213" s="99">
        <v>399.06726589999994</v>
      </c>
      <c r="S213" s="99">
        <v>377.92489877000003</v>
      </c>
      <c r="T213" s="99">
        <v>409.24429173999999</v>
      </c>
      <c r="U213" s="99">
        <v>240.92073493999999</v>
      </c>
      <c r="V213" s="99">
        <v>296.33732155000001</v>
      </c>
      <c r="W213" s="99">
        <v>666.50063167000008</v>
      </c>
      <c r="X213" s="142">
        <v>317.43411263000002</v>
      </c>
      <c r="Y213" s="142">
        <v>432.82670999999993</v>
      </c>
      <c r="Z213" s="142">
        <v>321.07201907000001</v>
      </c>
      <c r="AA213" s="142">
        <v>298.52625594</v>
      </c>
      <c r="AB213" s="142">
        <v>438.08900173000001</v>
      </c>
      <c r="AC213" s="175">
        <v>260.41208098000004</v>
      </c>
    </row>
    <row r="214" spans="1:29" s="4" customFormat="1" ht="13.2" customHeight="1" x14ac:dyDescent="0.3">
      <c r="A214" s="73" t="s">
        <v>77</v>
      </c>
      <c r="B214" s="102">
        <v>3663.1110000000003</v>
      </c>
      <c r="C214" s="103">
        <v>2479.9670000000001</v>
      </c>
      <c r="D214" s="103">
        <v>1853.0895693926204</v>
      </c>
      <c r="E214" s="103">
        <v>1474.2169032000002</v>
      </c>
      <c r="F214" s="103">
        <v>1728.481</v>
      </c>
      <c r="G214" s="103">
        <v>1552.2810000000002</v>
      </c>
      <c r="H214" s="103">
        <v>1628.5609999999999</v>
      </c>
      <c r="I214" s="103">
        <v>2390.73</v>
      </c>
      <c r="J214" s="103">
        <v>2887.3609999999999</v>
      </c>
      <c r="K214" s="103">
        <v>3273.9090582016875</v>
      </c>
      <c r="L214" s="103">
        <v>3616.3417156240189</v>
      </c>
      <c r="M214" s="103">
        <v>4340.7040783860284</v>
      </c>
      <c r="N214" s="103">
        <v>4019.3135431249998</v>
      </c>
      <c r="O214" s="103">
        <v>4187.2012973799992</v>
      </c>
      <c r="P214" s="103">
        <v>3546.7568999999999</v>
      </c>
      <c r="Q214" s="103">
        <v>2585.0568469199998</v>
      </c>
      <c r="R214" s="103">
        <v>2892.2985799499993</v>
      </c>
      <c r="S214" s="103">
        <v>2978.3329985700002</v>
      </c>
      <c r="T214" s="103">
        <v>3231.1635698000005</v>
      </c>
      <c r="U214" s="103">
        <v>2661.3806177399997</v>
      </c>
      <c r="V214" s="103">
        <v>2768.6878574800003</v>
      </c>
      <c r="W214" s="103">
        <v>3183.8295411700001</v>
      </c>
      <c r="X214" s="144">
        <v>2024.9633188600001</v>
      </c>
      <c r="Y214" s="144">
        <v>113.05167965000001</v>
      </c>
      <c r="Z214" s="144">
        <v>1329.7696369300002</v>
      </c>
      <c r="AA214" s="144">
        <v>2360.04645243</v>
      </c>
      <c r="AB214" s="144">
        <v>3431.24767307</v>
      </c>
      <c r="AC214" s="177">
        <v>3876.8382539599997</v>
      </c>
    </row>
    <row r="215" spans="1:29" s="4" customFormat="1" ht="13.2" customHeight="1" x14ac:dyDescent="0.3">
      <c r="A215" s="72" t="s">
        <v>30</v>
      </c>
      <c r="B215" s="98">
        <v>2774.7110000000002</v>
      </c>
      <c r="C215" s="99">
        <v>1727.739</v>
      </c>
      <c r="D215" s="99">
        <v>1176.204308380127</v>
      </c>
      <c r="E215" s="99">
        <v>805.06200000000001</v>
      </c>
      <c r="F215" s="99">
        <v>1052.3979999999999</v>
      </c>
      <c r="G215" s="99">
        <v>932.08199999999999</v>
      </c>
      <c r="H215" s="99">
        <v>1008.9899999999999</v>
      </c>
      <c r="I215" s="99">
        <v>1572.6080000000002</v>
      </c>
      <c r="J215" s="99">
        <v>1882.127</v>
      </c>
      <c r="K215" s="99">
        <v>2292.0140000000001</v>
      </c>
      <c r="L215" s="99">
        <v>2217.3650000000002</v>
      </c>
      <c r="M215" s="99">
        <v>2580.596</v>
      </c>
      <c r="N215" s="99">
        <v>2294.6970000000001</v>
      </c>
      <c r="O215" s="99">
        <v>2284.4809999999998</v>
      </c>
      <c r="P215" s="99">
        <v>1555.1597999999999</v>
      </c>
      <c r="Q215" s="99">
        <v>1560.6575409000002</v>
      </c>
      <c r="R215" s="99">
        <v>1524.1749231800002</v>
      </c>
      <c r="S215" s="99">
        <v>1209.0748677300003</v>
      </c>
      <c r="T215" s="99">
        <v>1056.6067224599999</v>
      </c>
      <c r="U215" s="99">
        <v>752.42598068000007</v>
      </c>
      <c r="V215" s="99">
        <v>1208.5888264</v>
      </c>
      <c r="W215" s="99">
        <v>1064.2235747100001</v>
      </c>
      <c r="X215" s="142">
        <v>176.48950476999997</v>
      </c>
      <c r="Y215" s="142">
        <v>431.8295651599999</v>
      </c>
      <c r="Z215" s="142">
        <v>787.21957971000006</v>
      </c>
      <c r="AA215" s="142">
        <v>1840.7166172899999</v>
      </c>
      <c r="AB215" s="142">
        <v>2246.2252094300002</v>
      </c>
      <c r="AC215" s="175">
        <v>2629.5774928299998</v>
      </c>
    </row>
    <row r="216" spans="1:29" s="4" customFormat="1" ht="13.2" customHeight="1" x14ac:dyDescent="0.3">
      <c r="A216" s="72" t="s">
        <v>67</v>
      </c>
      <c r="B216" s="98">
        <v>2891.0879999999997</v>
      </c>
      <c r="C216" s="99">
        <v>1866.8409999999997</v>
      </c>
      <c r="D216" s="99">
        <v>1333.3523083801269</v>
      </c>
      <c r="E216" s="99">
        <v>987.44000000000017</v>
      </c>
      <c r="F216" s="99">
        <v>1191.18</v>
      </c>
      <c r="G216" s="99">
        <v>1112.296</v>
      </c>
      <c r="H216" s="99">
        <v>1178.4839999999999</v>
      </c>
      <c r="I216" s="99">
        <v>1710.9759999999999</v>
      </c>
      <c r="J216" s="99">
        <v>2018.0749999999998</v>
      </c>
      <c r="K216" s="99">
        <v>2458.7489999999998</v>
      </c>
      <c r="L216" s="99">
        <v>2479.8669999999997</v>
      </c>
      <c r="M216" s="99">
        <v>2889.8360000000002</v>
      </c>
      <c r="N216" s="99">
        <v>2808.7820000000002</v>
      </c>
      <c r="O216" s="99">
        <v>2912.5919999999996</v>
      </c>
      <c r="P216" s="99">
        <v>2223.7804000000001</v>
      </c>
      <c r="Q216" s="99">
        <v>2518.0121206000003</v>
      </c>
      <c r="R216" s="99">
        <v>2549.9249329300001</v>
      </c>
      <c r="S216" s="99">
        <v>2191.0485504600001</v>
      </c>
      <c r="T216" s="99">
        <v>2124.4626749599997</v>
      </c>
      <c r="U216" s="99">
        <v>2127.7449432200006</v>
      </c>
      <c r="V216" s="99">
        <v>2459.3751133800006</v>
      </c>
      <c r="W216" s="99">
        <v>2365.0666597299996</v>
      </c>
      <c r="X216" s="142">
        <v>2300.3708835100001</v>
      </c>
      <c r="Y216" s="142">
        <v>2565.1640686299997</v>
      </c>
      <c r="Z216" s="142">
        <v>2880.4841428599998</v>
      </c>
      <c r="AA216" s="142">
        <v>3311.7428058199998</v>
      </c>
      <c r="AB216" s="142">
        <v>3845.1378810199999</v>
      </c>
      <c r="AC216" s="175">
        <v>4707.0761916700003</v>
      </c>
    </row>
    <row r="217" spans="1:29" s="4" customFormat="1" ht="13.2" customHeight="1" x14ac:dyDescent="0.3">
      <c r="A217" s="72" t="s">
        <v>68</v>
      </c>
      <c r="B217" s="98">
        <v>116.37700000000001</v>
      </c>
      <c r="C217" s="99">
        <v>139.10199999999998</v>
      </c>
      <c r="D217" s="99">
        <v>157.148</v>
      </c>
      <c r="E217" s="99">
        <v>182.37799999999999</v>
      </c>
      <c r="F217" s="99">
        <v>138.78199999999998</v>
      </c>
      <c r="G217" s="99">
        <v>180.21399999999997</v>
      </c>
      <c r="H217" s="99">
        <v>169.494</v>
      </c>
      <c r="I217" s="99">
        <v>138.36799999999999</v>
      </c>
      <c r="J217" s="99">
        <v>135.94799999999998</v>
      </c>
      <c r="K217" s="99">
        <v>166.73499999999999</v>
      </c>
      <c r="L217" s="99">
        <v>262.50199999999995</v>
      </c>
      <c r="M217" s="99">
        <v>309.24</v>
      </c>
      <c r="N217" s="99">
        <v>514.08500000000004</v>
      </c>
      <c r="O217" s="99">
        <v>628.1110000000001</v>
      </c>
      <c r="P217" s="99">
        <v>668.62059999999997</v>
      </c>
      <c r="Q217" s="99">
        <v>957.35457969999993</v>
      </c>
      <c r="R217" s="99">
        <v>1025.7500097499997</v>
      </c>
      <c r="S217" s="99">
        <v>981.97368272999995</v>
      </c>
      <c r="T217" s="99">
        <v>1067.8559525000001</v>
      </c>
      <c r="U217" s="99">
        <v>1375.3189625400003</v>
      </c>
      <c r="V217" s="99">
        <v>1250.7862869800001</v>
      </c>
      <c r="W217" s="99">
        <v>1300.8430850200002</v>
      </c>
      <c r="X217" s="142">
        <v>2123.8813787399999</v>
      </c>
      <c r="Y217" s="142">
        <v>2133.3345034700001</v>
      </c>
      <c r="Z217" s="142">
        <v>2093.26456315</v>
      </c>
      <c r="AA217" s="142">
        <v>1471.0261885300001</v>
      </c>
      <c r="AB217" s="142">
        <v>1598.9126715899999</v>
      </c>
      <c r="AC217" s="175">
        <v>2077.4986988400001</v>
      </c>
    </row>
    <row r="218" spans="1:29" s="4" customFormat="1" ht="13.2" customHeight="1" x14ac:dyDescent="0.3">
      <c r="A218" s="72" t="s">
        <v>31</v>
      </c>
      <c r="B218" s="98">
        <v>888.4</v>
      </c>
      <c r="C218" s="99">
        <v>752.22800000000007</v>
      </c>
      <c r="D218" s="99">
        <v>676.8852610124934</v>
      </c>
      <c r="E218" s="99">
        <v>669.15490319999992</v>
      </c>
      <c r="F218" s="99">
        <v>676.08300000000008</v>
      </c>
      <c r="G218" s="99">
        <v>620.19900000000007</v>
      </c>
      <c r="H218" s="99">
        <v>619.57100000000003</v>
      </c>
      <c r="I218" s="99">
        <v>818.12200000000007</v>
      </c>
      <c r="J218" s="99">
        <v>1005.2340000000002</v>
      </c>
      <c r="K218" s="99">
        <v>981.89505820168756</v>
      </c>
      <c r="L218" s="99">
        <v>1398.9767156240193</v>
      </c>
      <c r="M218" s="99">
        <v>1760.1080783860284</v>
      </c>
      <c r="N218" s="99">
        <v>1724.6165431249997</v>
      </c>
      <c r="O218" s="99">
        <v>1902.7202973800004</v>
      </c>
      <c r="P218" s="99">
        <v>1991.5971000000002</v>
      </c>
      <c r="Q218" s="99">
        <v>1024.39930602</v>
      </c>
      <c r="R218" s="99">
        <v>1368.1236567699998</v>
      </c>
      <c r="S218" s="99">
        <v>1769.2581308400004</v>
      </c>
      <c r="T218" s="99">
        <v>2174.5568473399999</v>
      </c>
      <c r="U218" s="99">
        <v>1908.9546370599999</v>
      </c>
      <c r="V218" s="99">
        <v>1560.09903108</v>
      </c>
      <c r="W218" s="99">
        <v>2119.6059664599998</v>
      </c>
      <c r="X218" s="142">
        <v>1848.4738140899999</v>
      </c>
      <c r="Y218" s="142">
        <v>-318.77788550999986</v>
      </c>
      <c r="Z218" s="142">
        <v>542.5500572200001</v>
      </c>
      <c r="AA218" s="142">
        <v>519.32983513999989</v>
      </c>
      <c r="AB218" s="142">
        <v>1185.0224636400003</v>
      </c>
      <c r="AC218" s="175">
        <v>1247.26076113</v>
      </c>
    </row>
    <row r="219" spans="1:29" s="4" customFormat="1" ht="13.2" customHeight="1" x14ac:dyDescent="0.3">
      <c r="A219" s="72" t="s">
        <v>67</v>
      </c>
      <c r="B219" s="98">
        <v>932.096</v>
      </c>
      <c r="C219" s="99">
        <v>790.66099999999994</v>
      </c>
      <c r="D219" s="99">
        <v>758.75526101249329</v>
      </c>
      <c r="E219" s="99">
        <v>744.21290319999991</v>
      </c>
      <c r="F219" s="99">
        <v>736.24400000000003</v>
      </c>
      <c r="G219" s="99">
        <v>673.06399999999996</v>
      </c>
      <c r="H219" s="99">
        <v>681.97199999999998</v>
      </c>
      <c r="I219" s="99">
        <v>858.64599999999996</v>
      </c>
      <c r="J219" s="99">
        <v>1066.3970000000002</v>
      </c>
      <c r="K219" s="99">
        <v>1038.8490582016875</v>
      </c>
      <c r="L219" s="99">
        <v>1489.5597156240192</v>
      </c>
      <c r="M219" s="99">
        <v>1871.5230783860288</v>
      </c>
      <c r="N219" s="99">
        <v>2023.9815431250001</v>
      </c>
      <c r="O219" s="99">
        <v>2257.8852973800003</v>
      </c>
      <c r="P219" s="99">
        <v>2450.7500999999997</v>
      </c>
      <c r="Q219" s="99">
        <v>1613.76968068</v>
      </c>
      <c r="R219" s="99">
        <v>1868.2919653899999</v>
      </c>
      <c r="S219" s="99">
        <v>2187.5939172799999</v>
      </c>
      <c r="T219" s="99">
        <v>2808.0059547900005</v>
      </c>
      <c r="U219" s="99">
        <v>2498.0962809899997</v>
      </c>
      <c r="V219" s="99">
        <v>1974.2062402799997</v>
      </c>
      <c r="W219" s="99">
        <v>2493.3681889199997</v>
      </c>
      <c r="X219" s="142">
        <v>2226.8132072399999</v>
      </c>
      <c r="Y219" s="142">
        <v>1919.0500811300001</v>
      </c>
      <c r="Z219" s="142">
        <v>2081.07981612</v>
      </c>
      <c r="AA219" s="142">
        <v>1479.6848622299999</v>
      </c>
      <c r="AB219" s="142">
        <v>1729.6664704899999</v>
      </c>
      <c r="AC219" s="175">
        <v>1828.3294921200002</v>
      </c>
    </row>
    <row r="220" spans="1:29" s="4" customFormat="1" ht="13.2" customHeight="1" x14ac:dyDescent="0.3">
      <c r="A220" s="72" t="s">
        <v>68</v>
      </c>
      <c r="B220" s="98">
        <v>43.695999999999991</v>
      </c>
      <c r="C220" s="99">
        <v>38.433</v>
      </c>
      <c r="D220" s="99">
        <v>81.87</v>
      </c>
      <c r="E220" s="99">
        <v>75.058000000000007</v>
      </c>
      <c r="F220" s="99">
        <v>60.161000000000001</v>
      </c>
      <c r="G220" s="99">
        <v>52.865000000000002</v>
      </c>
      <c r="H220" s="99">
        <v>62.401000000000003</v>
      </c>
      <c r="I220" s="99">
        <v>40.524000000000001</v>
      </c>
      <c r="J220" s="99">
        <v>61.163000000000011</v>
      </c>
      <c r="K220" s="99">
        <v>56.954000000000001</v>
      </c>
      <c r="L220" s="99">
        <v>90.583000000000013</v>
      </c>
      <c r="M220" s="99">
        <v>111.41500000000002</v>
      </c>
      <c r="N220" s="99">
        <v>299.36500000000001</v>
      </c>
      <c r="O220" s="99">
        <v>355.16500000000008</v>
      </c>
      <c r="P220" s="99">
        <v>459.15299999999996</v>
      </c>
      <c r="Q220" s="99">
        <v>589.37037466000004</v>
      </c>
      <c r="R220" s="99">
        <v>500.16830862</v>
      </c>
      <c r="S220" s="99">
        <v>418.33578643999999</v>
      </c>
      <c r="T220" s="99">
        <v>633.44910745000004</v>
      </c>
      <c r="U220" s="99">
        <v>589.14164392999999</v>
      </c>
      <c r="V220" s="99">
        <v>414.1072092</v>
      </c>
      <c r="W220" s="99">
        <v>373.76222245999998</v>
      </c>
      <c r="X220" s="142">
        <v>378.33939314999998</v>
      </c>
      <c r="Y220" s="142">
        <v>2237.8279666399999</v>
      </c>
      <c r="Z220" s="142">
        <v>1538.5297588999999</v>
      </c>
      <c r="AA220" s="142">
        <v>960.35502709000002</v>
      </c>
      <c r="AB220" s="142">
        <v>544.64400684999987</v>
      </c>
      <c r="AC220" s="175">
        <v>581.06873099000006</v>
      </c>
    </row>
    <row r="221" spans="1:29" s="4" customFormat="1" ht="13.2" customHeight="1" x14ac:dyDescent="0.3">
      <c r="A221" s="75" t="s">
        <v>0</v>
      </c>
      <c r="B221" s="100"/>
      <c r="C221" s="101"/>
      <c r="D221" s="101"/>
      <c r="E221" s="101"/>
      <c r="F221" s="101"/>
      <c r="G221" s="101"/>
      <c r="H221" s="101"/>
      <c r="I221" s="101"/>
      <c r="J221" s="101"/>
      <c r="K221" s="101"/>
      <c r="L221" s="101"/>
      <c r="M221" s="101"/>
      <c r="N221" s="101"/>
      <c r="O221" s="101"/>
      <c r="P221" s="101"/>
      <c r="Q221" s="101"/>
      <c r="R221" s="101"/>
      <c r="S221" s="101"/>
      <c r="T221" s="101"/>
      <c r="U221" s="101"/>
      <c r="V221" s="101"/>
      <c r="W221" s="101"/>
      <c r="X221" s="143"/>
      <c r="Y221" s="143"/>
      <c r="Z221" s="143"/>
      <c r="AA221" s="143"/>
      <c r="AB221" s="143"/>
      <c r="AC221" s="176"/>
    </row>
    <row r="222" spans="1:29" s="4" customFormat="1" ht="13.2" customHeight="1" x14ac:dyDescent="0.3">
      <c r="A222" s="71" t="s">
        <v>103</v>
      </c>
      <c r="B222" s="96">
        <v>18.013833300000002</v>
      </c>
      <c r="C222" s="97">
        <v>46.58735703</v>
      </c>
      <c r="D222" s="97">
        <v>83.98301305999999</v>
      </c>
      <c r="E222" s="97">
        <v>50.426500279999992</v>
      </c>
      <c r="F222" s="97">
        <v>60.67692670000001</v>
      </c>
      <c r="G222" s="97">
        <v>126.81891644000002</v>
      </c>
      <c r="H222" s="97">
        <v>105.68460512</v>
      </c>
      <c r="I222" s="97">
        <v>79.278742120000004</v>
      </c>
      <c r="J222" s="97">
        <v>82.844954850000008</v>
      </c>
      <c r="K222" s="97">
        <v>-213.09614708999993</v>
      </c>
      <c r="L222" s="97">
        <v>187.04449177999999</v>
      </c>
      <c r="M222" s="97">
        <v>179.726415</v>
      </c>
      <c r="N222" s="97">
        <v>249.36078313999997</v>
      </c>
      <c r="O222" s="97">
        <v>152.09662678000001</v>
      </c>
      <c r="P222" s="97">
        <v>237.21730405</v>
      </c>
      <c r="Q222" s="97">
        <v>242.05349008000005</v>
      </c>
      <c r="R222" s="97">
        <v>255.79475067999999</v>
      </c>
      <c r="S222" s="97">
        <v>207.91430088999996</v>
      </c>
      <c r="T222" s="97">
        <v>322.25373797999998</v>
      </c>
      <c r="U222" s="97">
        <v>231.4785574</v>
      </c>
      <c r="V222" s="97">
        <v>461.15785617000006</v>
      </c>
      <c r="W222" s="97">
        <v>273.77032323999998</v>
      </c>
      <c r="X222" s="141">
        <v>379.36978312999997</v>
      </c>
      <c r="Y222" s="141">
        <v>439.67759308000001</v>
      </c>
      <c r="Z222" s="141">
        <v>369.20917880000002</v>
      </c>
      <c r="AA222" s="141">
        <v>4140.87273181</v>
      </c>
      <c r="AB222" s="141">
        <v>225.28290558000003</v>
      </c>
      <c r="AC222" s="174">
        <v>244.62287062000004</v>
      </c>
    </row>
    <row r="223" spans="1:29" s="4" customFormat="1" ht="13.2" customHeight="1" x14ac:dyDescent="0.3">
      <c r="A223" s="72" t="s">
        <v>75</v>
      </c>
      <c r="B223" s="98">
        <v>19.03860418</v>
      </c>
      <c r="C223" s="99">
        <v>49.366755040000001</v>
      </c>
      <c r="D223" s="99">
        <v>123.04401516999999</v>
      </c>
      <c r="E223" s="99">
        <v>63.076519849999983</v>
      </c>
      <c r="F223" s="99">
        <v>101.65759374000001</v>
      </c>
      <c r="G223" s="99">
        <v>142.14761539</v>
      </c>
      <c r="H223" s="99">
        <v>111.41353408000002</v>
      </c>
      <c r="I223" s="99">
        <v>83.967060590000003</v>
      </c>
      <c r="J223" s="99">
        <v>85.974911000000006</v>
      </c>
      <c r="K223" s="99">
        <v>160.80468103999999</v>
      </c>
      <c r="L223" s="99">
        <v>315.39053183999994</v>
      </c>
      <c r="M223" s="99">
        <v>247.03952838000001</v>
      </c>
      <c r="N223" s="99">
        <v>273.33771930999995</v>
      </c>
      <c r="O223" s="99">
        <v>263.56384821</v>
      </c>
      <c r="P223" s="99">
        <v>282.45668161000003</v>
      </c>
      <c r="Q223" s="99">
        <v>346.89284117</v>
      </c>
      <c r="R223" s="99">
        <v>376.40370082000004</v>
      </c>
      <c r="S223" s="99">
        <v>321.82620657000001</v>
      </c>
      <c r="T223" s="99">
        <v>426.16858921999994</v>
      </c>
      <c r="U223" s="99">
        <v>376.30252314999996</v>
      </c>
      <c r="V223" s="99">
        <v>549.04727859000002</v>
      </c>
      <c r="W223" s="99">
        <v>420.75797367000007</v>
      </c>
      <c r="X223" s="142">
        <v>537.53699198000004</v>
      </c>
      <c r="Y223" s="142">
        <v>584.80244232000007</v>
      </c>
      <c r="Z223" s="142">
        <v>518.73909478000007</v>
      </c>
      <c r="AA223" s="142">
        <v>4385.0970378499997</v>
      </c>
      <c r="AB223" s="142">
        <v>435.80670540999995</v>
      </c>
      <c r="AC223" s="175">
        <v>472.70091419000005</v>
      </c>
    </row>
    <row r="224" spans="1:29" s="4" customFormat="1" ht="13.2" customHeight="1" x14ac:dyDescent="0.3">
      <c r="A224" s="72" t="s">
        <v>76</v>
      </c>
      <c r="B224" s="98">
        <v>1.0247708799999999</v>
      </c>
      <c r="C224" s="99">
        <v>2.77939801</v>
      </c>
      <c r="D224" s="99">
        <v>39.061002109999997</v>
      </c>
      <c r="E224" s="99">
        <v>12.650019569999998</v>
      </c>
      <c r="F224" s="99">
        <v>40.980667039999993</v>
      </c>
      <c r="G224" s="99">
        <v>15.328698949999996</v>
      </c>
      <c r="H224" s="99">
        <v>5.7289289600000002</v>
      </c>
      <c r="I224" s="99">
        <v>4.6883184700000005</v>
      </c>
      <c r="J224" s="99">
        <v>3.1299561499999999</v>
      </c>
      <c r="K224" s="99">
        <v>373.90082812999998</v>
      </c>
      <c r="L224" s="99">
        <v>128.34604006000001</v>
      </c>
      <c r="M224" s="99">
        <v>67.313113380000004</v>
      </c>
      <c r="N224" s="99">
        <v>23.976936169999995</v>
      </c>
      <c r="O224" s="99">
        <v>111.46722142999998</v>
      </c>
      <c r="P224" s="99">
        <v>45.239377560000008</v>
      </c>
      <c r="Q224" s="99">
        <v>104.83935109000001</v>
      </c>
      <c r="R224" s="99">
        <v>120.60895013999999</v>
      </c>
      <c r="S224" s="99">
        <v>113.91190568</v>
      </c>
      <c r="T224" s="99">
        <v>103.91485124</v>
      </c>
      <c r="U224" s="99">
        <v>144.82396575000004</v>
      </c>
      <c r="V224" s="99">
        <v>87.889422419999988</v>
      </c>
      <c r="W224" s="99">
        <v>146.98765042999997</v>
      </c>
      <c r="X224" s="142">
        <v>158.16720884999998</v>
      </c>
      <c r="Y224" s="142">
        <v>145.12484923999997</v>
      </c>
      <c r="Z224" s="142">
        <v>149.52991598000003</v>
      </c>
      <c r="AA224" s="142">
        <v>244.22430603999999</v>
      </c>
      <c r="AB224" s="142">
        <v>210.52379983</v>
      </c>
      <c r="AC224" s="175">
        <v>228.07804356999998</v>
      </c>
    </row>
    <row r="225" spans="1:29" s="4" customFormat="1" ht="13.2" customHeight="1" x14ac:dyDescent="0.3">
      <c r="A225" s="73" t="s">
        <v>12</v>
      </c>
      <c r="B225" s="102">
        <v>18.013833300000002</v>
      </c>
      <c r="C225" s="103">
        <v>46.58735703</v>
      </c>
      <c r="D225" s="103">
        <v>83.98301305999999</v>
      </c>
      <c r="E225" s="103">
        <v>50.426500279999992</v>
      </c>
      <c r="F225" s="103">
        <v>60.67692670000001</v>
      </c>
      <c r="G225" s="103">
        <v>126.81891644000002</v>
      </c>
      <c r="H225" s="103">
        <v>105.68460512</v>
      </c>
      <c r="I225" s="103">
        <v>79.278742120000004</v>
      </c>
      <c r="J225" s="103">
        <v>82.844954850000008</v>
      </c>
      <c r="K225" s="103">
        <v>118.83885291000001</v>
      </c>
      <c r="L225" s="103">
        <v>135.56049177999998</v>
      </c>
      <c r="M225" s="103">
        <v>114.87241499999999</v>
      </c>
      <c r="N225" s="103">
        <v>249.36078313999997</v>
      </c>
      <c r="O225" s="103">
        <v>187.79662678000003</v>
      </c>
      <c r="P225" s="103">
        <v>183.07430404999999</v>
      </c>
      <c r="Q225" s="103">
        <v>227.94579521000003</v>
      </c>
      <c r="R225" s="103">
        <v>238.27942629000003</v>
      </c>
      <c r="S225" s="103">
        <v>181.73161326000002</v>
      </c>
      <c r="T225" s="103">
        <v>298.98858435999995</v>
      </c>
      <c r="U225" s="103">
        <v>162.22044948000001</v>
      </c>
      <c r="V225" s="103">
        <v>382.51139734999998</v>
      </c>
      <c r="W225" s="103">
        <v>195.71690361</v>
      </c>
      <c r="X225" s="144">
        <v>291.20937098000002</v>
      </c>
      <c r="Y225" s="144">
        <v>340.52379961000003</v>
      </c>
      <c r="Z225" s="144">
        <v>274.48726004000002</v>
      </c>
      <c r="AA225" s="144">
        <v>143.67045530000001</v>
      </c>
      <c r="AB225" s="144">
        <v>183.31647002</v>
      </c>
      <c r="AC225" s="177">
        <v>173.96595033</v>
      </c>
    </row>
    <row r="226" spans="1:29" s="4" customFormat="1" ht="13.2" customHeight="1" x14ac:dyDescent="0.3">
      <c r="A226" s="72" t="s">
        <v>63</v>
      </c>
      <c r="B226" s="98">
        <v>19.03860418</v>
      </c>
      <c r="C226" s="99">
        <v>49.366755040000001</v>
      </c>
      <c r="D226" s="99">
        <v>123.04401516999999</v>
      </c>
      <c r="E226" s="99">
        <v>63.076519849999983</v>
      </c>
      <c r="F226" s="99">
        <v>101.65759374000001</v>
      </c>
      <c r="G226" s="99">
        <v>142.14761539</v>
      </c>
      <c r="H226" s="99">
        <v>111.41353408000002</v>
      </c>
      <c r="I226" s="99">
        <v>83.967060590000003</v>
      </c>
      <c r="J226" s="99">
        <v>85.974911000000006</v>
      </c>
      <c r="K226" s="99">
        <v>120.33968104000002</v>
      </c>
      <c r="L226" s="99">
        <v>145.18953184000003</v>
      </c>
      <c r="M226" s="99">
        <v>130.26152837999999</v>
      </c>
      <c r="N226" s="99">
        <v>273.33771930999995</v>
      </c>
      <c r="O226" s="99">
        <v>226.48584821</v>
      </c>
      <c r="P226" s="99">
        <v>200.27218160999996</v>
      </c>
      <c r="Q226" s="99">
        <v>303.18289771000008</v>
      </c>
      <c r="R226" s="99">
        <v>318.62166888000002</v>
      </c>
      <c r="S226" s="99">
        <v>264.30506303999999</v>
      </c>
      <c r="T226" s="99">
        <v>368.18390928000002</v>
      </c>
      <c r="U226" s="99">
        <v>266.54451663000003</v>
      </c>
      <c r="V226" s="99">
        <v>418.83376792999996</v>
      </c>
      <c r="W226" s="99">
        <v>264.38576031000002</v>
      </c>
      <c r="X226" s="142">
        <v>364.31545113000004</v>
      </c>
      <c r="Y226" s="142">
        <v>407.18231111</v>
      </c>
      <c r="Z226" s="142">
        <v>357.70114456999994</v>
      </c>
      <c r="AA226" s="142">
        <v>340.07756476999998</v>
      </c>
      <c r="AB226" s="142">
        <v>298.31150124000004</v>
      </c>
      <c r="AC226" s="175">
        <v>344.67947516999993</v>
      </c>
    </row>
    <row r="227" spans="1:29" s="4" customFormat="1" ht="13.2" customHeight="1" x14ac:dyDescent="0.3">
      <c r="A227" s="72" t="s">
        <v>64</v>
      </c>
      <c r="B227" s="98">
        <v>1.0247708799999999</v>
      </c>
      <c r="C227" s="99">
        <v>2.77939801</v>
      </c>
      <c r="D227" s="99">
        <v>39.061002109999997</v>
      </c>
      <c r="E227" s="99">
        <v>12.650019569999998</v>
      </c>
      <c r="F227" s="99">
        <v>40.980667039999993</v>
      </c>
      <c r="G227" s="99">
        <v>15.328698949999996</v>
      </c>
      <c r="H227" s="99">
        <v>5.7289289600000002</v>
      </c>
      <c r="I227" s="99">
        <v>4.6883184700000005</v>
      </c>
      <c r="J227" s="99">
        <v>3.1299561499999999</v>
      </c>
      <c r="K227" s="99">
        <v>1.5008281300000001</v>
      </c>
      <c r="L227" s="99">
        <v>9.6290400600000012</v>
      </c>
      <c r="M227" s="99">
        <v>15.389113379999998</v>
      </c>
      <c r="N227" s="99">
        <v>23.976936169999995</v>
      </c>
      <c r="O227" s="99">
        <v>38.689221430000003</v>
      </c>
      <c r="P227" s="99">
        <v>17.197877560000002</v>
      </c>
      <c r="Q227" s="99">
        <v>75.237102499999992</v>
      </c>
      <c r="R227" s="99">
        <v>80.342242589999984</v>
      </c>
      <c r="S227" s="99">
        <v>82.573449780000004</v>
      </c>
      <c r="T227" s="99">
        <v>69.195324920000004</v>
      </c>
      <c r="U227" s="99">
        <v>104.32406714999999</v>
      </c>
      <c r="V227" s="99">
        <v>36.322370579999998</v>
      </c>
      <c r="W227" s="99">
        <v>68.668856700000006</v>
      </c>
      <c r="X227" s="142">
        <v>73.106080149999997</v>
      </c>
      <c r="Y227" s="142">
        <v>66.658511500000003</v>
      </c>
      <c r="Z227" s="142">
        <v>83.213884529999987</v>
      </c>
      <c r="AA227" s="142">
        <v>196.40710946999999</v>
      </c>
      <c r="AB227" s="142">
        <v>114.99503122</v>
      </c>
      <c r="AC227" s="175">
        <v>170.71352484000002</v>
      </c>
    </row>
    <row r="228" spans="1:29" s="4" customFormat="1" ht="13.2" customHeight="1" x14ac:dyDescent="0.3">
      <c r="A228" s="74" t="s">
        <v>44</v>
      </c>
      <c r="B228" s="106">
        <v>18.013833300000002</v>
      </c>
      <c r="C228" s="107">
        <v>46.58735703</v>
      </c>
      <c r="D228" s="107">
        <v>83.98301305999999</v>
      </c>
      <c r="E228" s="107">
        <v>50.426500279999992</v>
      </c>
      <c r="F228" s="107">
        <v>60.67692670000001</v>
      </c>
      <c r="G228" s="107">
        <v>126.41691644000001</v>
      </c>
      <c r="H228" s="107">
        <v>103.35260511999999</v>
      </c>
      <c r="I228" s="107">
        <v>60.021742119999999</v>
      </c>
      <c r="J228" s="107">
        <v>82.053954849999997</v>
      </c>
      <c r="K228" s="107">
        <v>117.00485291000001</v>
      </c>
      <c r="L228" s="107">
        <v>135.35449177999999</v>
      </c>
      <c r="M228" s="107">
        <v>114.883415</v>
      </c>
      <c r="N228" s="107">
        <v>237.13178313999998</v>
      </c>
      <c r="O228" s="107">
        <v>165.50862677999999</v>
      </c>
      <c r="P228" s="107">
        <v>181.66330404999999</v>
      </c>
      <c r="Q228" s="107">
        <v>199.0531857</v>
      </c>
      <c r="R228" s="107">
        <v>185.23190608000002</v>
      </c>
      <c r="S228" s="107">
        <v>118.31181331000001</v>
      </c>
      <c r="T228" s="107">
        <v>250.01893540000003</v>
      </c>
      <c r="U228" s="107">
        <v>167.99136729999998</v>
      </c>
      <c r="V228" s="107">
        <v>216.25695363</v>
      </c>
      <c r="W228" s="107">
        <v>181.30970053999997</v>
      </c>
      <c r="X228" s="146">
        <v>230.77809398000002</v>
      </c>
      <c r="Y228" s="146">
        <v>319.84912092999997</v>
      </c>
      <c r="Z228" s="146">
        <v>269.75051372000001</v>
      </c>
      <c r="AA228" s="146">
        <v>218.89904135000003</v>
      </c>
      <c r="AB228" s="146">
        <v>153.90015260000004</v>
      </c>
      <c r="AC228" s="179">
        <v>167.60474862999999</v>
      </c>
    </row>
    <row r="229" spans="1:29" s="4" customFormat="1" ht="13.2" customHeight="1" x14ac:dyDescent="0.3">
      <c r="A229" s="74" t="s">
        <v>67</v>
      </c>
      <c r="B229" s="98">
        <v>19.03860418</v>
      </c>
      <c r="C229" s="99">
        <v>49.366755040000001</v>
      </c>
      <c r="D229" s="99">
        <v>123.04401516999999</v>
      </c>
      <c r="E229" s="99">
        <v>63.076519849999983</v>
      </c>
      <c r="F229" s="99">
        <v>101.65759374000001</v>
      </c>
      <c r="G229" s="99">
        <v>141.74561539000001</v>
      </c>
      <c r="H229" s="99">
        <v>109.08153408000001</v>
      </c>
      <c r="I229" s="99">
        <v>64.710060590000012</v>
      </c>
      <c r="J229" s="99">
        <v>85.183910999999995</v>
      </c>
      <c r="K229" s="99">
        <v>118.50568104000001</v>
      </c>
      <c r="L229" s="99">
        <v>144.60553184000003</v>
      </c>
      <c r="M229" s="99">
        <v>129.12552838000002</v>
      </c>
      <c r="N229" s="99">
        <v>261.10871930999997</v>
      </c>
      <c r="O229" s="99">
        <v>204.19784820999999</v>
      </c>
      <c r="P229" s="99">
        <v>198.77118161000001</v>
      </c>
      <c r="Q229" s="99">
        <v>231.77346087000001</v>
      </c>
      <c r="R229" s="99">
        <v>238.63834037000004</v>
      </c>
      <c r="S229" s="99">
        <v>180.9276313</v>
      </c>
      <c r="T229" s="99">
        <v>311.41318838000007</v>
      </c>
      <c r="U229" s="99">
        <v>223.64956302000002</v>
      </c>
      <c r="V229" s="99">
        <v>243.25683598999998</v>
      </c>
      <c r="W229" s="99">
        <v>237.72025503000003</v>
      </c>
      <c r="X229" s="142">
        <v>301.33984882999999</v>
      </c>
      <c r="Y229" s="142">
        <v>383.70905953000005</v>
      </c>
      <c r="Z229" s="142">
        <v>329.82489527000001</v>
      </c>
      <c r="AA229" s="142">
        <v>282.37518263999999</v>
      </c>
      <c r="AB229" s="142">
        <v>244.96723898000002</v>
      </c>
      <c r="AC229" s="175">
        <v>258.29148964000001</v>
      </c>
    </row>
    <row r="230" spans="1:29" s="4" customFormat="1" ht="13.2" customHeight="1" x14ac:dyDescent="0.3">
      <c r="A230" s="74" t="s">
        <v>68</v>
      </c>
      <c r="B230" s="98">
        <v>1.0247708799999999</v>
      </c>
      <c r="C230" s="99">
        <v>2.77939801</v>
      </c>
      <c r="D230" s="99">
        <v>39.061002109999997</v>
      </c>
      <c r="E230" s="99">
        <v>12.650019569999998</v>
      </c>
      <c r="F230" s="99">
        <v>40.980667039999993</v>
      </c>
      <c r="G230" s="99">
        <v>15.328698949999996</v>
      </c>
      <c r="H230" s="99">
        <v>5.7289289600000002</v>
      </c>
      <c r="I230" s="99">
        <v>4.6883184700000005</v>
      </c>
      <c r="J230" s="99">
        <v>3.1299561499999999</v>
      </c>
      <c r="K230" s="99">
        <v>1.5008281300000001</v>
      </c>
      <c r="L230" s="99">
        <v>9.2510400600000011</v>
      </c>
      <c r="M230" s="99">
        <v>14.242113379999996</v>
      </c>
      <c r="N230" s="99">
        <v>23.976936169999995</v>
      </c>
      <c r="O230" s="99">
        <v>38.689221430000003</v>
      </c>
      <c r="P230" s="99">
        <v>17.107877560000002</v>
      </c>
      <c r="Q230" s="99">
        <v>32.720275169999994</v>
      </c>
      <c r="R230" s="99">
        <v>53.40643429</v>
      </c>
      <c r="S230" s="99">
        <v>62.615817989999989</v>
      </c>
      <c r="T230" s="99">
        <v>61.39425297999999</v>
      </c>
      <c r="U230" s="99">
        <v>55.658195720000009</v>
      </c>
      <c r="V230" s="99">
        <v>26.999882359999997</v>
      </c>
      <c r="W230" s="99">
        <v>56.410554490000003</v>
      </c>
      <c r="X230" s="142">
        <v>70.56175485</v>
      </c>
      <c r="Y230" s="142">
        <v>63.8599386</v>
      </c>
      <c r="Z230" s="142">
        <v>60.074381550000005</v>
      </c>
      <c r="AA230" s="142">
        <v>63.476141290000001</v>
      </c>
      <c r="AB230" s="142">
        <v>91.067086379999992</v>
      </c>
      <c r="AC230" s="175">
        <v>90.686741010000006</v>
      </c>
    </row>
    <row r="231" spans="1:29" s="4" customFormat="1" ht="13.2" customHeight="1" x14ac:dyDescent="0.3">
      <c r="A231" s="73" t="s">
        <v>11</v>
      </c>
      <c r="B231" s="102">
        <v>0</v>
      </c>
      <c r="C231" s="103">
        <v>0</v>
      </c>
      <c r="D231" s="103">
        <v>0</v>
      </c>
      <c r="E231" s="103">
        <v>0</v>
      </c>
      <c r="F231" s="103">
        <v>0</v>
      </c>
      <c r="G231" s="103">
        <v>0</v>
      </c>
      <c r="H231" s="103">
        <v>0</v>
      </c>
      <c r="I231" s="103">
        <v>0</v>
      </c>
      <c r="J231" s="103">
        <v>0</v>
      </c>
      <c r="K231" s="103">
        <v>-331.93500000000006</v>
      </c>
      <c r="L231" s="103">
        <v>51.483999999999995</v>
      </c>
      <c r="M231" s="103">
        <v>64.853999999999999</v>
      </c>
      <c r="N231" s="103">
        <v>0</v>
      </c>
      <c r="O231" s="103">
        <v>-35.699999999999996</v>
      </c>
      <c r="P231" s="103">
        <v>54.143000000000001</v>
      </c>
      <c r="Q231" s="103">
        <v>14.107694869999998</v>
      </c>
      <c r="R231" s="103">
        <v>17.515324389999996</v>
      </c>
      <c r="S231" s="103">
        <v>26.182687630000004</v>
      </c>
      <c r="T231" s="103">
        <v>23.265153620000003</v>
      </c>
      <c r="U231" s="103">
        <v>69.258107920000015</v>
      </c>
      <c r="V231" s="103">
        <v>78.646458820000021</v>
      </c>
      <c r="W231" s="103">
        <v>78.053419630000008</v>
      </c>
      <c r="X231" s="144">
        <v>88.160412150000013</v>
      </c>
      <c r="Y231" s="144">
        <v>99.153793470000011</v>
      </c>
      <c r="Z231" s="144">
        <v>94.721918759999994</v>
      </c>
      <c r="AA231" s="144">
        <v>3997.20227651</v>
      </c>
      <c r="AB231" s="144">
        <v>41.966435559999994</v>
      </c>
      <c r="AC231" s="177">
        <v>70.656920290000016</v>
      </c>
    </row>
    <row r="232" spans="1:29" s="4" customFormat="1" ht="13.2" customHeight="1" x14ac:dyDescent="0.3">
      <c r="A232" s="72" t="s">
        <v>63</v>
      </c>
      <c r="B232" s="98">
        <v>0</v>
      </c>
      <c r="C232" s="99">
        <v>0</v>
      </c>
      <c r="D232" s="99">
        <v>0</v>
      </c>
      <c r="E232" s="99">
        <v>0</v>
      </c>
      <c r="F232" s="99">
        <v>0</v>
      </c>
      <c r="G232" s="99">
        <v>0</v>
      </c>
      <c r="H232" s="99">
        <v>0</v>
      </c>
      <c r="I232" s="99">
        <v>0</v>
      </c>
      <c r="J232" s="99">
        <v>0</v>
      </c>
      <c r="K232" s="99">
        <v>40.465000000000003</v>
      </c>
      <c r="L232" s="99">
        <v>170.20099999999999</v>
      </c>
      <c r="M232" s="99">
        <v>116.77800000000001</v>
      </c>
      <c r="N232" s="99">
        <v>0</v>
      </c>
      <c r="O232" s="99">
        <v>37.078000000000003</v>
      </c>
      <c r="P232" s="99">
        <v>82.1845</v>
      </c>
      <c r="Q232" s="99">
        <v>43.709943459999998</v>
      </c>
      <c r="R232" s="99">
        <v>57.782031939999996</v>
      </c>
      <c r="S232" s="99">
        <v>57.521143530000003</v>
      </c>
      <c r="T232" s="99">
        <v>57.984679940000007</v>
      </c>
      <c r="U232" s="99">
        <v>109.75800652</v>
      </c>
      <c r="V232" s="99">
        <v>130.21351066</v>
      </c>
      <c r="W232" s="99">
        <v>156.37221335999999</v>
      </c>
      <c r="X232" s="142">
        <v>173.22154084999997</v>
      </c>
      <c r="Y232" s="142">
        <v>177.62013121000001</v>
      </c>
      <c r="Z232" s="142">
        <v>161.03795020999999</v>
      </c>
      <c r="AA232" s="142">
        <v>4045.0194730799999</v>
      </c>
      <c r="AB232" s="142">
        <v>137.49520416999999</v>
      </c>
      <c r="AC232" s="175">
        <v>128.02143902</v>
      </c>
    </row>
    <row r="233" spans="1:29" s="4" customFormat="1" ht="13.2" customHeight="1" x14ac:dyDescent="0.3">
      <c r="A233" s="72" t="s">
        <v>64</v>
      </c>
      <c r="B233" s="98">
        <v>0</v>
      </c>
      <c r="C233" s="99">
        <v>0</v>
      </c>
      <c r="D233" s="99">
        <v>0</v>
      </c>
      <c r="E233" s="99">
        <v>0</v>
      </c>
      <c r="F233" s="99">
        <v>0</v>
      </c>
      <c r="G233" s="99">
        <v>0</v>
      </c>
      <c r="H233" s="99">
        <v>0</v>
      </c>
      <c r="I233" s="99">
        <v>0</v>
      </c>
      <c r="J233" s="99">
        <v>0</v>
      </c>
      <c r="K233" s="99">
        <v>372.40000000000003</v>
      </c>
      <c r="L233" s="99">
        <v>118.71700000000001</v>
      </c>
      <c r="M233" s="99">
        <v>51.924000000000007</v>
      </c>
      <c r="N233" s="99">
        <v>0</v>
      </c>
      <c r="O233" s="99">
        <v>72.778000000000006</v>
      </c>
      <c r="P233" s="99">
        <v>28.041500000000006</v>
      </c>
      <c r="Q233" s="99">
        <v>29.602248589999999</v>
      </c>
      <c r="R233" s="99">
        <v>40.26670755</v>
      </c>
      <c r="S233" s="99">
        <v>31.338455900000003</v>
      </c>
      <c r="T233" s="99">
        <v>34.71952632</v>
      </c>
      <c r="U233" s="99">
        <v>40.499898600000002</v>
      </c>
      <c r="V233" s="99">
        <v>51.567051839999991</v>
      </c>
      <c r="W233" s="99">
        <v>78.318793729999996</v>
      </c>
      <c r="X233" s="142">
        <v>85.061128699999998</v>
      </c>
      <c r="Y233" s="142">
        <v>78.466337739999986</v>
      </c>
      <c r="Z233" s="142">
        <v>66.316031449999997</v>
      </c>
      <c r="AA233" s="142">
        <v>47.81719657</v>
      </c>
      <c r="AB233" s="142">
        <v>95.52876861</v>
      </c>
      <c r="AC233" s="175">
        <v>57.36451873</v>
      </c>
    </row>
    <row r="234" spans="1:29" s="4" customFormat="1" ht="13.2" customHeight="1" x14ac:dyDescent="0.3">
      <c r="A234" s="76"/>
      <c r="B234" s="98"/>
      <c r="C234" s="99"/>
      <c r="D234" s="99"/>
      <c r="E234" s="99"/>
      <c r="F234" s="99"/>
      <c r="G234" s="99"/>
      <c r="H234" s="99"/>
      <c r="I234" s="99"/>
      <c r="J234" s="99"/>
      <c r="K234" s="99"/>
      <c r="L234" s="99"/>
      <c r="M234" s="99"/>
      <c r="N234" s="99"/>
      <c r="O234" s="99"/>
      <c r="P234" s="99"/>
      <c r="Q234" s="99"/>
      <c r="R234" s="99"/>
      <c r="S234" s="99"/>
      <c r="T234" s="99"/>
      <c r="U234" s="99"/>
      <c r="V234" s="99"/>
      <c r="W234" s="99"/>
      <c r="X234" s="142"/>
      <c r="Y234" s="142"/>
      <c r="Z234" s="142"/>
      <c r="AA234" s="142"/>
      <c r="AB234" s="142"/>
      <c r="AC234" s="175"/>
    </row>
    <row r="235" spans="1:29" s="4" customFormat="1" ht="13.2" customHeight="1" x14ac:dyDescent="0.3">
      <c r="A235" s="71" t="s">
        <v>10</v>
      </c>
      <c r="B235" s="96">
        <v>-16487.249311715001</v>
      </c>
      <c r="C235" s="97">
        <v>-25596.328913515001</v>
      </c>
      <c r="D235" s="97">
        <v>-32502.922011319897</v>
      </c>
      <c r="E235" s="97">
        <v>-36842.398709379901</v>
      </c>
      <c r="F235" s="97">
        <v>-24558.07504691093</v>
      </c>
      <c r="G235" s="97">
        <v>-20424.422773695478</v>
      </c>
      <c r="H235" s="97">
        <v>-23010.139280375959</v>
      </c>
      <c r="I235" s="97">
        <v>-6893.3475562075964</v>
      </c>
      <c r="J235" s="97">
        <v>4360.9965636084235</v>
      </c>
      <c r="K235" s="97">
        <v>11153.288499953487</v>
      </c>
      <c r="L235" s="97">
        <v>15204.31458792766</v>
      </c>
      <c r="M235" s="97">
        <v>15429.690200198196</v>
      </c>
      <c r="N235" s="97">
        <v>681.90923763247974</v>
      </c>
      <c r="O235" s="97">
        <v>-24139.910814638301</v>
      </c>
      <c r="P235" s="97">
        <v>-23454.391003101264</v>
      </c>
      <c r="Q235" s="97">
        <v>-78059.967969849997</v>
      </c>
      <c r="R235" s="97">
        <v>-88988.772857295</v>
      </c>
      <c r="S235" s="97">
        <v>-93929.695159509996</v>
      </c>
      <c r="T235" s="97">
        <v>-89601.938961310021</v>
      </c>
      <c r="U235" s="97">
        <v>-108932.08571338499</v>
      </c>
      <c r="V235" s="97">
        <v>-65429.524745745002</v>
      </c>
      <c r="W235" s="97">
        <v>-22191.680802709994</v>
      </c>
      <c r="X235" s="141">
        <v>-20406.385909210003</v>
      </c>
      <c r="Y235" s="141">
        <v>-55783.716230145001</v>
      </c>
      <c r="Z235" s="141">
        <v>-67347.20643492497</v>
      </c>
      <c r="AA235" s="141">
        <v>-16260.263275065003</v>
      </c>
      <c r="AB235" s="141">
        <v>-50167.884370850014</v>
      </c>
      <c r="AC235" s="174">
        <v>-58279.563265260003</v>
      </c>
    </row>
    <row r="236" spans="1:29" s="4" customFormat="1" ht="13.2" customHeight="1" x14ac:dyDescent="0.3">
      <c r="A236" s="76" t="s">
        <v>0</v>
      </c>
      <c r="B236" s="100"/>
      <c r="C236" s="101"/>
      <c r="D236" s="101"/>
      <c r="E236" s="101"/>
      <c r="F236" s="101"/>
      <c r="G236" s="101"/>
      <c r="H236" s="101"/>
      <c r="I236" s="101"/>
      <c r="J236" s="101"/>
      <c r="K236" s="101"/>
      <c r="L236" s="101"/>
      <c r="M236" s="101"/>
      <c r="N236" s="101"/>
      <c r="O236" s="101"/>
      <c r="P236" s="101"/>
      <c r="Q236" s="101"/>
      <c r="R236" s="101"/>
      <c r="S236" s="101"/>
      <c r="T236" s="101"/>
      <c r="U236" s="101"/>
      <c r="V236" s="101"/>
      <c r="W236" s="101"/>
      <c r="X236" s="143"/>
      <c r="Y236" s="143"/>
      <c r="Z236" s="143"/>
      <c r="AA236" s="143"/>
      <c r="AB236" s="143"/>
      <c r="AC236" s="176"/>
    </row>
    <row r="237" spans="1:29" s="4" customFormat="1" ht="13.2" customHeight="1" x14ac:dyDescent="0.3">
      <c r="A237" s="77" t="s">
        <v>9</v>
      </c>
      <c r="B237" s="102">
        <v>-3309.4840000000004</v>
      </c>
      <c r="C237" s="103">
        <v>-11260.750999999998</v>
      </c>
      <c r="D237" s="103">
        <v>-17877.370310646798</v>
      </c>
      <c r="E237" s="103">
        <v>-26001.59691642</v>
      </c>
      <c r="F237" s="103">
        <v>-26888.017614990233</v>
      </c>
      <c r="G237" s="103">
        <v>-30497.65269975</v>
      </c>
      <c r="H237" s="103">
        <v>-24714.939372250999</v>
      </c>
      <c r="I237" s="103">
        <v>-14108.096193114037</v>
      </c>
      <c r="J237" s="103">
        <v>-9894.2246709900974</v>
      </c>
      <c r="K237" s="103">
        <v>-8338.8964597533504</v>
      </c>
      <c r="L237" s="103">
        <v>-12549.590734978996</v>
      </c>
      <c r="M237" s="103">
        <v>9380.2830470622357</v>
      </c>
      <c r="N237" s="103">
        <v>-27518.241273264877</v>
      </c>
      <c r="O237" s="103">
        <v>-24601.090273612495</v>
      </c>
      <c r="P237" s="103">
        <v>-36032.805800000002</v>
      </c>
      <c r="Q237" s="103">
        <v>-55626.921872600004</v>
      </c>
      <c r="R237" s="103">
        <v>-86360.111204539993</v>
      </c>
      <c r="S237" s="103">
        <v>-90485.123670429995</v>
      </c>
      <c r="T237" s="103">
        <v>-59567.525424579995</v>
      </c>
      <c r="U237" s="103">
        <v>-67107.129352100004</v>
      </c>
      <c r="V237" s="103">
        <v>-61604.176364710002</v>
      </c>
      <c r="W237" s="103">
        <v>-59601.145882349992</v>
      </c>
      <c r="X237" s="144">
        <v>-47544.97833998999</v>
      </c>
      <c r="Y237" s="144">
        <v>-76138.154756029995</v>
      </c>
      <c r="Z237" s="144">
        <v>-46354.807251469989</v>
      </c>
      <c r="AA237" s="144">
        <v>-41253.539809010006</v>
      </c>
      <c r="AB237" s="144">
        <v>-30199.741445430001</v>
      </c>
      <c r="AC237" s="177">
        <v>-60808.030833880002</v>
      </c>
    </row>
    <row r="238" spans="1:29" s="4" customFormat="1" ht="13.2" customHeight="1" x14ac:dyDescent="0.3">
      <c r="A238" s="73" t="s">
        <v>45</v>
      </c>
      <c r="B238" s="102">
        <v>1073.9379999999999</v>
      </c>
      <c r="C238" s="103">
        <v>-469.06399999999979</v>
      </c>
      <c r="D238" s="103">
        <v>1115.5640000000001</v>
      </c>
      <c r="E238" s="103">
        <v>2854.0129999999999</v>
      </c>
      <c r="F238" s="103">
        <v>1497.6580000000001</v>
      </c>
      <c r="G238" s="103">
        <v>2497.0659999999998</v>
      </c>
      <c r="H238" s="103">
        <v>-1489.0930000000001</v>
      </c>
      <c r="I238" s="103">
        <v>2478.5039999999995</v>
      </c>
      <c r="J238" s="103">
        <v>228.78899999999999</v>
      </c>
      <c r="K238" s="103">
        <v>9822.4840000000004</v>
      </c>
      <c r="L238" s="103">
        <v>2910.3908691406245</v>
      </c>
      <c r="M238" s="103">
        <v>28798.368645141603</v>
      </c>
      <c r="N238" s="103">
        <v>17061.25119036865</v>
      </c>
      <c r="O238" s="103">
        <v>26115.312437866211</v>
      </c>
      <c r="P238" s="103">
        <v>-4551.8740999999991</v>
      </c>
      <c r="Q238" s="103">
        <v>26763.010595469997</v>
      </c>
      <c r="R238" s="103">
        <v>16067.11702688</v>
      </c>
      <c r="S238" s="103">
        <v>2083.2646509100005</v>
      </c>
      <c r="T238" s="103">
        <v>15643.503704819999</v>
      </c>
      <c r="U238" s="103">
        <v>20606.853865139998</v>
      </c>
      <c r="V238" s="103">
        <v>3133.9771297299994</v>
      </c>
      <c r="W238" s="103">
        <v>14693.48191884</v>
      </c>
      <c r="X238" s="144">
        <v>21340.512975240003</v>
      </c>
      <c r="Y238" s="144">
        <v>2024.5696143200007</v>
      </c>
      <c r="Z238" s="144">
        <v>22819.604501960002</v>
      </c>
      <c r="AA238" s="144">
        <v>-3467.2535015600001</v>
      </c>
      <c r="AB238" s="144">
        <v>16239.330119849994</v>
      </c>
      <c r="AC238" s="177">
        <v>30694.072743659999</v>
      </c>
    </row>
    <row r="239" spans="1:29" s="4" customFormat="1" ht="13.2" customHeight="1" x14ac:dyDescent="0.3">
      <c r="A239" s="72" t="s">
        <v>78</v>
      </c>
      <c r="B239" s="98">
        <v>459.83499999999998</v>
      </c>
      <c r="C239" s="99">
        <v>1572.1529999999998</v>
      </c>
      <c r="D239" s="99">
        <v>198.97700000000003</v>
      </c>
      <c r="E239" s="99">
        <v>171.16400000000002</v>
      </c>
      <c r="F239" s="99">
        <v>678.32999999999993</v>
      </c>
      <c r="G239" s="99">
        <v>1014.804</v>
      </c>
      <c r="H239" s="99">
        <v>4341.6140000000005</v>
      </c>
      <c r="I239" s="99">
        <v>586.64800000000014</v>
      </c>
      <c r="J239" s="99">
        <v>1766.59</v>
      </c>
      <c r="K239" s="99">
        <v>1275.0519999999999</v>
      </c>
      <c r="L239" s="99">
        <v>1368.318</v>
      </c>
      <c r="M239" s="99">
        <v>1343.6125222167968</v>
      </c>
      <c r="N239" s="99">
        <v>14342.376419006348</v>
      </c>
      <c r="O239" s="99">
        <v>9360.5809910888674</v>
      </c>
      <c r="P239" s="99">
        <v>20547.5488</v>
      </c>
      <c r="Q239" s="99">
        <v>17938.969657019999</v>
      </c>
      <c r="R239" s="99">
        <v>21981.229189030004</v>
      </c>
      <c r="S239" s="99">
        <v>11504.523789730001</v>
      </c>
      <c r="T239" s="99">
        <v>11487.40740056</v>
      </c>
      <c r="U239" s="99">
        <v>7417.9281070300003</v>
      </c>
      <c r="V239" s="99">
        <v>13067.096592560001</v>
      </c>
      <c r="W239" s="99">
        <v>9366.7534910499999</v>
      </c>
      <c r="X239" s="142">
        <v>8490.2551760799997</v>
      </c>
      <c r="Y239" s="142">
        <v>21133.000912049996</v>
      </c>
      <c r="Z239" s="142">
        <v>6953.9176544200009</v>
      </c>
      <c r="AA239" s="142">
        <v>21230.229421310003</v>
      </c>
      <c r="AB239" s="142">
        <v>14252.537042239999</v>
      </c>
      <c r="AC239" s="175">
        <v>9651.2252998599997</v>
      </c>
    </row>
    <row r="240" spans="1:29" s="4" customFormat="1" ht="13.2" customHeight="1" x14ac:dyDescent="0.3">
      <c r="A240" s="72" t="s">
        <v>79</v>
      </c>
      <c r="B240" s="98">
        <v>1533.7729999999999</v>
      </c>
      <c r="C240" s="99">
        <v>1103.0889999999999</v>
      </c>
      <c r="D240" s="99">
        <v>1314.5409999999999</v>
      </c>
      <c r="E240" s="99">
        <v>3025.1769999999997</v>
      </c>
      <c r="F240" s="99">
        <v>2175.9879999999998</v>
      </c>
      <c r="G240" s="99">
        <v>3511.87</v>
      </c>
      <c r="H240" s="99">
        <v>2852.5210000000002</v>
      </c>
      <c r="I240" s="99">
        <v>3065.1519999999996</v>
      </c>
      <c r="J240" s="99">
        <v>1995.3790000000001</v>
      </c>
      <c r="K240" s="99">
        <v>11097.536</v>
      </c>
      <c r="L240" s="99">
        <v>4278.7088691406252</v>
      </c>
      <c r="M240" s="99">
        <v>30141.981167358401</v>
      </c>
      <c r="N240" s="99">
        <v>31403.627609374995</v>
      </c>
      <c r="O240" s="99">
        <v>35475.893428955082</v>
      </c>
      <c r="P240" s="99">
        <v>15995.674700000001</v>
      </c>
      <c r="Q240" s="99">
        <v>44701.980252489993</v>
      </c>
      <c r="R240" s="99">
        <v>38048.346215910002</v>
      </c>
      <c r="S240" s="99">
        <v>13587.788440639999</v>
      </c>
      <c r="T240" s="99">
        <v>27130.911105380001</v>
      </c>
      <c r="U240" s="99">
        <v>28024.78197217</v>
      </c>
      <c r="V240" s="99">
        <v>16201.073722290002</v>
      </c>
      <c r="W240" s="99">
        <v>24060.235409890003</v>
      </c>
      <c r="X240" s="142">
        <v>29830.76815132</v>
      </c>
      <c r="Y240" s="142">
        <v>23157.570526369997</v>
      </c>
      <c r="Z240" s="142">
        <v>29773.522156379997</v>
      </c>
      <c r="AA240" s="142">
        <v>17762.975919750003</v>
      </c>
      <c r="AB240" s="142">
        <v>30491.867162090006</v>
      </c>
      <c r="AC240" s="175">
        <v>40345.298043520001</v>
      </c>
    </row>
    <row r="241" spans="1:29" s="4" customFormat="1" ht="13.2" customHeight="1" x14ac:dyDescent="0.3">
      <c r="A241" s="73" t="s">
        <v>83</v>
      </c>
      <c r="B241" s="102">
        <v>1095.6379999999999</v>
      </c>
      <c r="C241" s="103">
        <v>-469.06399999999979</v>
      </c>
      <c r="D241" s="103">
        <v>1115.5640000000001</v>
      </c>
      <c r="E241" s="103">
        <v>2854.0129999999999</v>
      </c>
      <c r="F241" s="103">
        <v>1110.105</v>
      </c>
      <c r="G241" s="103">
        <v>1754.5519999999999</v>
      </c>
      <c r="H241" s="103">
        <v>-1752.3090000000002</v>
      </c>
      <c r="I241" s="103">
        <v>2401.598</v>
      </c>
      <c r="J241" s="103">
        <v>62.099999999999866</v>
      </c>
      <c r="K241" s="103">
        <v>6640.192</v>
      </c>
      <c r="L241" s="103">
        <v>2694.5519999999997</v>
      </c>
      <c r="M241" s="103">
        <v>23413.471000000001</v>
      </c>
      <c r="N241" s="103">
        <v>10091.322411499023</v>
      </c>
      <c r="O241" s="103">
        <v>13859.086468750002</v>
      </c>
      <c r="P241" s="103">
        <v>4545.2608</v>
      </c>
      <c r="Q241" s="103">
        <v>36537.174369820001</v>
      </c>
      <c r="R241" s="103">
        <v>31087.474417110003</v>
      </c>
      <c r="S241" s="103">
        <v>1618.3727047</v>
      </c>
      <c r="T241" s="103">
        <v>17002.005191410004</v>
      </c>
      <c r="U241" s="103">
        <v>19895.205353329995</v>
      </c>
      <c r="V241" s="103">
        <v>3973.0466787200003</v>
      </c>
      <c r="W241" s="103">
        <v>14918.771835910002</v>
      </c>
      <c r="X241" s="144">
        <v>21226.72953697</v>
      </c>
      <c r="Y241" s="144">
        <v>-2266.8203654399981</v>
      </c>
      <c r="Z241" s="144">
        <v>20790.065147320001</v>
      </c>
      <c r="AA241" s="144">
        <v>-4797.7368689999985</v>
      </c>
      <c r="AB241" s="144">
        <v>16421.190284550001</v>
      </c>
      <c r="AC241" s="177">
        <v>29554.645283729995</v>
      </c>
    </row>
    <row r="242" spans="1:29" s="4" customFormat="1" ht="13.2" customHeight="1" x14ac:dyDescent="0.3">
      <c r="A242" s="72" t="s">
        <v>80</v>
      </c>
      <c r="B242" s="98">
        <v>438.13499999999999</v>
      </c>
      <c r="C242" s="99">
        <v>1572.1529999999998</v>
      </c>
      <c r="D242" s="99">
        <v>198.97700000000003</v>
      </c>
      <c r="E242" s="99">
        <v>171.16400000000002</v>
      </c>
      <c r="F242" s="99">
        <v>388.197</v>
      </c>
      <c r="G242" s="99">
        <v>840.19499999999994</v>
      </c>
      <c r="H242" s="99">
        <v>4235.7729999999992</v>
      </c>
      <c r="I242" s="99">
        <v>416.76099999999997</v>
      </c>
      <c r="J242" s="99">
        <v>1644.549</v>
      </c>
      <c r="K242" s="99">
        <v>1155.729</v>
      </c>
      <c r="L242" s="99">
        <v>1179.953</v>
      </c>
      <c r="M242" s="99">
        <v>1002.359</v>
      </c>
      <c r="N242" s="99">
        <v>2043.7955885009769</v>
      </c>
      <c r="O242" s="99">
        <v>4168.8295312499995</v>
      </c>
      <c r="P242" s="99">
        <v>3917.0724</v>
      </c>
      <c r="Q242" s="99">
        <v>3451.1062867400001</v>
      </c>
      <c r="R242" s="99">
        <v>3932.2342625099996</v>
      </c>
      <c r="S242" s="99">
        <v>9815.5995950600009</v>
      </c>
      <c r="T242" s="99">
        <v>6890.6755677599986</v>
      </c>
      <c r="U242" s="99">
        <v>4869.0799111899996</v>
      </c>
      <c r="V242" s="99">
        <v>11055.973405660001</v>
      </c>
      <c r="W242" s="99">
        <v>7854.1672315799997</v>
      </c>
      <c r="X242" s="142">
        <v>7390.0425326900004</v>
      </c>
      <c r="Y242" s="142">
        <v>19784.151186480001</v>
      </c>
      <c r="Z242" s="142">
        <v>4502.8550917400007</v>
      </c>
      <c r="AA242" s="142">
        <v>20209.422042319995</v>
      </c>
      <c r="AB242" s="142">
        <v>12286.692817349998</v>
      </c>
      <c r="AC242" s="175">
        <v>7775.3316055999985</v>
      </c>
    </row>
    <row r="243" spans="1:29" s="4" customFormat="1" ht="13.2" customHeight="1" x14ac:dyDescent="0.3">
      <c r="A243" s="72" t="s">
        <v>81</v>
      </c>
      <c r="B243" s="98">
        <v>1533.7729999999999</v>
      </c>
      <c r="C243" s="99">
        <v>1103.0889999999999</v>
      </c>
      <c r="D243" s="99">
        <v>1314.5409999999999</v>
      </c>
      <c r="E243" s="99">
        <v>3025.1769999999997</v>
      </c>
      <c r="F243" s="99">
        <v>1498.3020000000001</v>
      </c>
      <c r="G243" s="99">
        <v>2594.7469999999998</v>
      </c>
      <c r="H243" s="99">
        <v>2483.4639999999999</v>
      </c>
      <c r="I243" s="99">
        <v>2818.3589999999999</v>
      </c>
      <c r="J243" s="99">
        <v>1706.6490000000001</v>
      </c>
      <c r="K243" s="99">
        <v>7795.9209999999994</v>
      </c>
      <c r="L243" s="99">
        <v>3874.5050000000006</v>
      </c>
      <c r="M243" s="99">
        <v>24415.83</v>
      </c>
      <c r="N243" s="99">
        <v>12135.117999999999</v>
      </c>
      <c r="O243" s="99">
        <v>18027.916000000005</v>
      </c>
      <c r="P243" s="99">
        <v>8462.3331999999991</v>
      </c>
      <c r="Q243" s="99">
        <v>39988.280656560004</v>
      </c>
      <c r="R243" s="99">
        <v>35019.708679620002</v>
      </c>
      <c r="S243" s="99">
        <v>11433.97229976</v>
      </c>
      <c r="T243" s="99">
        <v>23892.680759169998</v>
      </c>
      <c r="U243" s="99">
        <v>24764.285264520004</v>
      </c>
      <c r="V243" s="99">
        <v>15029.020084379999</v>
      </c>
      <c r="W243" s="99">
        <v>22772.939067490002</v>
      </c>
      <c r="X243" s="142">
        <v>28616.772069660001</v>
      </c>
      <c r="Y243" s="142">
        <v>17517.330821039999</v>
      </c>
      <c r="Z243" s="142">
        <v>25292.920239059997</v>
      </c>
      <c r="AA243" s="142">
        <v>15411.685173320002</v>
      </c>
      <c r="AB243" s="142">
        <v>28707.883101899999</v>
      </c>
      <c r="AC243" s="175">
        <v>37329.976889329999</v>
      </c>
    </row>
    <row r="244" spans="1:29" s="4" customFormat="1" ht="13.2" customHeight="1" x14ac:dyDescent="0.3">
      <c r="A244" s="73" t="s">
        <v>209</v>
      </c>
      <c r="B244" s="102">
        <v>1095.6379999999999</v>
      </c>
      <c r="C244" s="103">
        <v>-469.06399999999979</v>
      </c>
      <c r="D244" s="103">
        <v>1115.5640000000001</v>
      </c>
      <c r="E244" s="103">
        <v>2854.0129999999999</v>
      </c>
      <c r="F244" s="103">
        <v>1110.105</v>
      </c>
      <c r="G244" s="103">
        <v>1754.5519999999999</v>
      </c>
      <c r="H244" s="103">
        <v>-1752.3090000000002</v>
      </c>
      <c r="I244" s="103">
        <v>2401.598</v>
      </c>
      <c r="J244" s="103">
        <v>62.099999999999866</v>
      </c>
      <c r="K244" s="103">
        <v>6640.192</v>
      </c>
      <c r="L244" s="103">
        <v>2694.5519999999997</v>
      </c>
      <c r="M244" s="103">
        <v>23413.471000000001</v>
      </c>
      <c r="N244" s="103">
        <v>10091.322411499023</v>
      </c>
      <c r="O244" s="103">
        <v>13859.086468750002</v>
      </c>
      <c r="P244" s="103">
        <v>4545.2608</v>
      </c>
      <c r="Q244" s="103">
        <v>26830.998579229999</v>
      </c>
      <c r="R244" s="103">
        <v>19544.370500010002</v>
      </c>
      <c r="S244" s="103">
        <v>3903.5244030899994</v>
      </c>
      <c r="T244" s="103">
        <v>11317.56078045</v>
      </c>
      <c r="U244" s="103">
        <v>19021.660904599998</v>
      </c>
      <c r="V244" s="103">
        <v>9392.1381908200001</v>
      </c>
      <c r="W244" s="103">
        <v>10059.30661566</v>
      </c>
      <c r="X244" s="144">
        <v>5636.3529509199998</v>
      </c>
      <c r="Y244" s="144">
        <v>-4989.4699246599976</v>
      </c>
      <c r="Z244" s="144">
        <v>9727.0119590199993</v>
      </c>
      <c r="AA244" s="144">
        <v>-6174.4785442000011</v>
      </c>
      <c r="AB244" s="144">
        <v>-1480.1818224299996</v>
      </c>
      <c r="AC244" s="177">
        <v>6795.1987655100002</v>
      </c>
    </row>
    <row r="245" spans="1:29" s="4" customFormat="1" ht="13.2" customHeight="1" x14ac:dyDescent="0.3">
      <c r="A245" s="73" t="s">
        <v>210</v>
      </c>
      <c r="B245" s="102">
        <v>0</v>
      </c>
      <c r="C245" s="103">
        <v>0</v>
      </c>
      <c r="D245" s="103" t="s">
        <v>208</v>
      </c>
      <c r="E245" s="103" t="s">
        <v>208</v>
      </c>
      <c r="F245" s="103" t="s">
        <v>208</v>
      </c>
      <c r="G245" s="103" t="s">
        <v>208</v>
      </c>
      <c r="H245" s="103" t="s">
        <v>208</v>
      </c>
      <c r="I245" s="103" t="s">
        <v>208</v>
      </c>
      <c r="J245" s="103" t="s">
        <v>208</v>
      </c>
      <c r="K245" s="103" t="s">
        <v>208</v>
      </c>
      <c r="L245" s="103" t="s">
        <v>208</v>
      </c>
      <c r="M245" s="103" t="s">
        <v>208</v>
      </c>
      <c r="N245" s="103" t="s">
        <v>208</v>
      </c>
      <c r="O245" s="103" t="s">
        <v>208</v>
      </c>
      <c r="P245" s="103" t="s">
        <v>208</v>
      </c>
      <c r="Q245" s="103">
        <v>9706.1757905899995</v>
      </c>
      <c r="R245" s="103">
        <v>11543.103917099999</v>
      </c>
      <c r="S245" s="103">
        <v>-2285.1516983899996</v>
      </c>
      <c r="T245" s="103">
        <v>5684.4444109599999</v>
      </c>
      <c r="U245" s="103">
        <v>873.54444873</v>
      </c>
      <c r="V245" s="103">
        <v>-5419.0915121000007</v>
      </c>
      <c r="W245" s="103">
        <v>4859.4652202500001</v>
      </c>
      <c r="X245" s="144">
        <v>15590.376586049999</v>
      </c>
      <c r="Y245" s="144">
        <v>2722.6495592200004</v>
      </c>
      <c r="Z245" s="144">
        <v>11063.053188300002</v>
      </c>
      <c r="AA245" s="144">
        <v>1376.7416752000011</v>
      </c>
      <c r="AB245" s="144">
        <v>17901.372106980001</v>
      </c>
      <c r="AC245" s="177">
        <v>22759.446518219997</v>
      </c>
    </row>
    <row r="246" spans="1:29" s="4" customFormat="1" ht="13.2" customHeight="1" x14ac:dyDescent="0.3">
      <c r="A246" s="73" t="s">
        <v>84</v>
      </c>
      <c r="B246" s="102">
        <v>-21.7</v>
      </c>
      <c r="C246" s="103">
        <v>0</v>
      </c>
      <c r="D246" s="103">
        <v>0</v>
      </c>
      <c r="E246" s="103">
        <v>0</v>
      </c>
      <c r="F246" s="103">
        <v>387.553</v>
      </c>
      <c r="G246" s="103">
        <v>742.5139999999999</v>
      </c>
      <c r="H246" s="103">
        <v>263.21599999999995</v>
      </c>
      <c r="I246" s="103">
        <v>76.905999999999992</v>
      </c>
      <c r="J246" s="103">
        <v>166.68900000000002</v>
      </c>
      <c r="K246" s="103">
        <v>3182.2919999999999</v>
      </c>
      <c r="L246" s="103">
        <v>215.83886914062504</v>
      </c>
      <c r="M246" s="103">
        <v>5384.897645141602</v>
      </c>
      <c r="N246" s="103">
        <v>6969.9287788696256</v>
      </c>
      <c r="O246" s="103">
        <v>12256.225969116214</v>
      </c>
      <c r="P246" s="103">
        <v>-9097.1348999999991</v>
      </c>
      <c r="Q246" s="103">
        <v>-9774.1637743499996</v>
      </c>
      <c r="R246" s="103">
        <v>-15020.357390230001</v>
      </c>
      <c r="S246" s="103">
        <v>464.89194621000001</v>
      </c>
      <c r="T246" s="103">
        <v>-1358.5014865899996</v>
      </c>
      <c r="U246" s="103">
        <v>711.64851180999995</v>
      </c>
      <c r="V246" s="103">
        <v>-839.06954899000027</v>
      </c>
      <c r="W246" s="103">
        <v>-225.28991707000006</v>
      </c>
      <c r="X246" s="144">
        <v>113.78343827000006</v>
      </c>
      <c r="Y246" s="144">
        <v>4291.3899797599997</v>
      </c>
      <c r="Z246" s="144">
        <v>2029.5393546400001</v>
      </c>
      <c r="AA246" s="144">
        <v>1330.4833674399999</v>
      </c>
      <c r="AB246" s="144">
        <v>-181.86016469999993</v>
      </c>
      <c r="AC246" s="177">
        <v>1139.4274599299999</v>
      </c>
    </row>
    <row r="247" spans="1:29" s="4" customFormat="1" ht="13.2" customHeight="1" x14ac:dyDescent="0.3">
      <c r="A247" s="72" t="s">
        <v>160</v>
      </c>
      <c r="B247" s="98">
        <v>21.7</v>
      </c>
      <c r="C247" s="99">
        <v>0</v>
      </c>
      <c r="D247" s="99">
        <v>0</v>
      </c>
      <c r="E247" s="99">
        <v>0</v>
      </c>
      <c r="F247" s="99">
        <v>290.13299999999998</v>
      </c>
      <c r="G247" s="99">
        <v>174.60899999999998</v>
      </c>
      <c r="H247" s="99">
        <v>105.84100000000001</v>
      </c>
      <c r="I247" s="99">
        <v>169.88700000000003</v>
      </c>
      <c r="J247" s="99">
        <v>122.04099999999998</v>
      </c>
      <c r="K247" s="99">
        <v>119.32300000000001</v>
      </c>
      <c r="L247" s="99">
        <v>188.36499999999998</v>
      </c>
      <c r="M247" s="99">
        <v>341.2535222167968</v>
      </c>
      <c r="N247" s="99">
        <v>12298.580830505371</v>
      </c>
      <c r="O247" s="99">
        <v>5191.751459838868</v>
      </c>
      <c r="P247" s="99">
        <v>16630.4764</v>
      </c>
      <c r="Q247" s="99">
        <v>14487.863370280002</v>
      </c>
      <c r="R247" s="99">
        <v>18048.994926519998</v>
      </c>
      <c r="S247" s="99">
        <v>1688.9241946700001</v>
      </c>
      <c r="T247" s="99">
        <v>4596.7318327999983</v>
      </c>
      <c r="U247" s="99">
        <v>2548.8481958399998</v>
      </c>
      <c r="V247" s="99">
        <v>2011.1231868999998</v>
      </c>
      <c r="W247" s="99">
        <v>1512.5862594699997</v>
      </c>
      <c r="X247" s="142">
        <v>1100.21264339</v>
      </c>
      <c r="Y247" s="142">
        <v>1348.8497255699999</v>
      </c>
      <c r="Z247" s="142">
        <v>2451.0625626800006</v>
      </c>
      <c r="AA247" s="142">
        <v>1020.80737899</v>
      </c>
      <c r="AB247" s="142">
        <v>1965.8442248900001</v>
      </c>
      <c r="AC247" s="175">
        <v>1875.8936942600001</v>
      </c>
    </row>
    <row r="248" spans="1:29" s="4" customFormat="1" ht="13.2" customHeight="1" x14ac:dyDescent="0.3">
      <c r="A248" s="72" t="s">
        <v>50</v>
      </c>
      <c r="B248" s="98">
        <v>0</v>
      </c>
      <c r="C248" s="99">
        <v>0</v>
      </c>
      <c r="D248" s="99">
        <v>0</v>
      </c>
      <c r="E248" s="99">
        <v>0</v>
      </c>
      <c r="F248" s="99">
        <v>677.68600000000015</v>
      </c>
      <c r="G248" s="99">
        <v>917.12299999999993</v>
      </c>
      <c r="H248" s="99">
        <v>369.05699999999996</v>
      </c>
      <c r="I248" s="99">
        <v>246.79299999999998</v>
      </c>
      <c r="J248" s="99">
        <v>288.72999999999996</v>
      </c>
      <c r="K248" s="99">
        <v>3301.6149999999998</v>
      </c>
      <c r="L248" s="99">
        <v>404.20386914062499</v>
      </c>
      <c r="M248" s="99">
        <v>5726.1511673583982</v>
      </c>
      <c r="N248" s="99">
        <v>19268.509609374996</v>
      </c>
      <c r="O248" s="99">
        <v>17447.977428955081</v>
      </c>
      <c r="P248" s="99">
        <v>7533.3414999999995</v>
      </c>
      <c r="Q248" s="99">
        <v>4713.6995959299993</v>
      </c>
      <c r="R248" s="99">
        <v>3028.6375362899998</v>
      </c>
      <c r="S248" s="99">
        <v>2153.8161408800001</v>
      </c>
      <c r="T248" s="99">
        <v>3238.2303462100003</v>
      </c>
      <c r="U248" s="99">
        <v>3260.4967076500002</v>
      </c>
      <c r="V248" s="99">
        <v>1172.0536379099999</v>
      </c>
      <c r="W248" s="99">
        <v>1287.2963424000002</v>
      </c>
      <c r="X248" s="142">
        <v>1213.9960816599998</v>
      </c>
      <c r="Y248" s="142">
        <v>5640.2397053300001</v>
      </c>
      <c r="Z248" s="142">
        <v>4480.6019173200002</v>
      </c>
      <c r="AA248" s="142">
        <v>2351.2907464300001</v>
      </c>
      <c r="AB248" s="142">
        <v>1783.98406019</v>
      </c>
      <c r="AC248" s="175">
        <v>3015.32115419</v>
      </c>
    </row>
    <row r="249" spans="1:29" s="4" customFormat="1" ht="13.2" customHeight="1" x14ac:dyDescent="0.3">
      <c r="A249" s="73" t="s">
        <v>104</v>
      </c>
      <c r="B249" s="102">
        <v>0</v>
      </c>
      <c r="C249" s="103">
        <v>0</v>
      </c>
      <c r="D249" s="103">
        <v>0</v>
      </c>
      <c r="E249" s="103">
        <v>0</v>
      </c>
      <c r="F249" s="103">
        <v>384.84900000000005</v>
      </c>
      <c r="G249" s="103">
        <v>546.81700000000001</v>
      </c>
      <c r="H249" s="103">
        <v>267.53700000000003</v>
      </c>
      <c r="I249" s="103">
        <v>78.514999999999986</v>
      </c>
      <c r="J249" s="103">
        <v>187.214</v>
      </c>
      <c r="K249" s="103">
        <v>3169.8479999999995</v>
      </c>
      <c r="L249" s="103">
        <v>-102.96</v>
      </c>
      <c r="M249" s="103">
        <v>4772.9960000000001</v>
      </c>
      <c r="N249" s="103">
        <v>5823.0566098632771</v>
      </c>
      <c r="O249" s="103">
        <v>12349.053958984381</v>
      </c>
      <c r="P249" s="103">
        <v>-10119.2068</v>
      </c>
      <c r="Q249" s="103">
        <v>-9694.8653831600022</v>
      </c>
      <c r="R249" s="103">
        <v>-13781.260878239998</v>
      </c>
      <c r="S249" s="103">
        <v>89.98774066999998</v>
      </c>
      <c r="T249" s="103">
        <v>-1244.6061535999997</v>
      </c>
      <c r="U249" s="103">
        <v>1150.2365185399999</v>
      </c>
      <c r="V249" s="103">
        <v>-250.72402546999996</v>
      </c>
      <c r="W249" s="103">
        <v>-444.84422651000006</v>
      </c>
      <c r="X249" s="144">
        <v>218.11878363000005</v>
      </c>
      <c r="Y249" s="144">
        <v>3426.9979739899995</v>
      </c>
      <c r="Z249" s="144">
        <v>1784.0964149400002</v>
      </c>
      <c r="AA249" s="144">
        <v>522.03991523999991</v>
      </c>
      <c r="AB249" s="144">
        <v>64.103611470000004</v>
      </c>
      <c r="AC249" s="177">
        <v>161.75243284999999</v>
      </c>
    </row>
    <row r="250" spans="1:29" s="4" customFormat="1" ht="13.2" customHeight="1" x14ac:dyDescent="0.3">
      <c r="A250" s="72" t="s">
        <v>105</v>
      </c>
      <c r="B250" s="98">
        <v>0</v>
      </c>
      <c r="C250" s="99">
        <v>0</v>
      </c>
      <c r="D250" s="99">
        <v>0</v>
      </c>
      <c r="E250" s="99">
        <v>0</v>
      </c>
      <c r="F250" s="99">
        <v>253.636</v>
      </c>
      <c r="G250" s="99">
        <v>64.297999999999988</v>
      </c>
      <c r="H250" s="99">
        <v>92.852000000000004</v>
      </c>
      <c r="I250" s="99">
        <v>164.69300000000001</v>
      </c>
      <c r="J250" s="99">
        <v>91.628</v>
      </c>
      <c r="K250" s="99">
        <v>114.54599999999999</v>
      </c>
      <c r="L250" s="99">
        <v>159.72</v>
      </c>
      <c r="M250" s="99">
        <v>120.464</v>
      </c>
      <c r="N250" s="99">
        <v>11603.437790039063</v>
      </c>
      <c r="O250" s="99">
        <v>3150.9745000000003</v>
      </c>
      <c r="P250" s="99">
        <v>15252.187599999997</v>
      </c>
      <c r="Q250" s="99">
        <v>10661.754591460001</v>
      </c>
      <c r="R250" s="99">
        <v>14624.121252739998</v>
      </c>
      <c r="S250" s="99">
        <v>434.77133737999998</v>
      </c>
      <c r="T250" s="99">
        <v>2986.6886221799996</v>
      </c>
      <c r="U250" s="99">
        <v>862.16613813999993</v>
      </c>
      <c r="V250" s="99">
        <v>816.46626358999981</v>
      </c>
      <c r="W250" s="99">
        <v>895.65903458999992</v>
      </c>
      <c r="X250" s="142">
        <v>187.28135628000001</v>
      </c>
      <c r="Y250" s="142">
        <v>418.94272244000007</v>
      </c>
      <c r="Z250" s="142">
        <v>732.39775493000002</v>
      </c>
      <c r="AA250" s="142">
        <v>183.75930502000003</v>
      </c>
      <c r="AB250" s="142">
        <v>131.50699220999999</v>
      </c>
      <c r="AC250" s="175">
        <v>152.30685192999999</v>
      </c>
    </row>
    <row r="251" spans="1:29" s="4" customFormat="1" ht="13.2" customHeight="1" x14ac:dyDescent="0.3">
      <c r="A251" s="72" t="s">
        <v>106</v>
      </c>
      <c r="B251" s="98">
        <v>0</v>
      </c>
      <c r="C251" s="99">
        <v>0</v>
      </c>
      <c r="D251" s="99">
        <v>0</v>
      </c>
      <c r="E251" s="99">
        <v>0</v>
      </c>
      <c r="F251" s="99">
        <v>638.48500000000001</v>
      </c>
      <c r="G251" s="99">
        <v>611.11500000000012</v>
      </c>
      <c r="H251" s="99">
        <v>360.38900000000001</v>
      </c>
      <c r="I251" s="99">
        <v>243.20799999999997</v>
      </c>
      <c r="J251" s="99">
        <v>278.84199999999993</v>
      </c>
      <c r="K251" s="99">
        <v>3284.3939999999998</v>
      </c>
      <c r="L251" s="99">
        <v>56.760000000000005</v>
      </c>
      <c r="M251" s="99">
        <v>4893.46</v>
      </c>
      <c r="N251" s="99">
        <v>17426.494399902338</v>
      </c>
      <c r="O251" s="99">
        <v>15500.028458984376</v>
      </c>
      <c r="P251" s="99">
        <v>5132.9808000000003</v>
      </c>
      <c r="Q251" s="99">
        <v>966.88920829999995</v>
      </c>
      <c r="R251" s="99">
        <v>842.86037449999992</v>
      </c>
      <c r="S251" s="99">
        <v>524.75907805000008</v>
      </c>
      <c r="T251" s="99">
        <v>1742.0824685800001</v>
      </c>
      <c r="U251" s="99">
        <v>2012.4026566800001</v>
      </c>
      <c r="V251" s="99">
        <v>565.74223812000002</v>
      </c>
      <c r="W251" s="99">
        <v>450.81480807999992</v>
      </c>
      <c r="X251" s="142">
        <v>405.40013991000001</v>
      </c>
      <c r="Y251" s="142">
        <v>3845.9406964300001</v>
      </c>
      <c r="Z251" s="142">
        <v>2516.4941698700004</v>
      </c>
      <c r="AA251" s="142">
        <v>705.79922025999986</v>
      </c>
      <c r="AB251" s="142">
        <v>195.61060367999994</v>
      </c>
      <c r="AC251" s="175">
        <v>314.05928477999998</v>
      </c>
    </row>
    <row r="252" spans="1:29" s="4" customFormat="1" ht="13.2" customHeight="1" x14ac:dyDescent="0.3">
      <c r="A252" s="73" t="s">
        <v>107</v>
      </c>
      <c r="B252" s="102">
        <v>-21.7</v>
      </c>
      <c r="C252" s="103">
        <v>0</v>
      </c>
      <c r="D252" s="103">
        <v>0</v>
      </c>
      <c r="E252" s="103">
        <v>0</v>
      </c>
      <c r="F252" s="103">
        <v>2.7040000000000051</v>
      </c>
      <c r="G252" s="103">
        <v>195.697</v>
      </c>
      <c r="H252" s="103">
        <v>-4.3209999999999997</v>
      </c>
      <c r="I252" s="103">
        <v>-1.6090000000000002</v>
      </c>
      <c r="J252" s="103">
        <v>-20.525000000000006</v>
      </c>
      <c r="K252" s="103">
        <v>12.444000000000001</v>
      </c>
      <c r="L252" s="103">
        <v>318.79886914062502</v>
      </c>
      <c r="M252" s="103">
        <v>611.90164514160165</v>
      </c>
      <c r="N252" s="103">
        <v>1146.872169006348</v>
      </c>
      <c r="O252" s="103">
        <v>-92.82798986816384</v>
      </c>
      <c r="P252" s="103">
        <v>1022.0718999999999</v>
      </c>
      <c r="Q252" s="103">
        <v>-79.298391190000473</v>
      </c>
      <c r="R252" s="103">
        <v>-1239.09651199</v>
      </c>
      <c r="S252" s="103">
        <v>374.90420554000002</v>
      </c>
      <c r="T252" s="103">
        <v>-113.89533298999994</v>
      </c>
      <c r="U252" s="103">
        <v>-232.74037087999997</v>
      </c>
      <c r="V252" s="103">
        <v>-396.84415120000011</v>
      </c>
      <c r="W252" s="103">
        <v>110.45338919999999</v>
      </c>
      <c r="X252" s="144">
        <v>79.213896369999986</v>
      </c>
      <c r="Y252" s="144">
        <v>598.82037247000005</v>
      </c>
      <c r="Z252" s="144">
        <v>-503.73995482999999</v>
      </c>
      <c r="AA252" s="144">
        <v>524.18221489000007</v>
      </c>
      <c r="AB252" s="144">
        <v>115.38699453000002</v>
      </c>
      <c r="AC252" s="177">
        <v>1317.1491119699999</v>
      </c>
    </row>
    <row r="253" spans="1:29" s="4" customFormat="1" ht="13.2" customHeight="1" x14ac:dyDescent="0.3">
      <c r="A253" s="72" t="s">
        <v>105</v>
      </c>
      <c r="B253" s="98">
        <v>21.7</v>
      </c>
      <c r="C253" s="99">
        <v>0</v>
      </c>
      <c r="D253" s="99">
        <v>0</v>
      </c>
      <c r="E253" s="99">
        <v>0</v>
      </c>
      <c r="F253" s="99">
        <v>36.497000000000007</v>
      </c>
      <c r="G253" s="99">
        <v>110.31100000000001</v>
      </c>
      <c r="H253" s="99">
        <v>12.989000000000001</v>
      </c>
      <c r="I253" s="99">
        <v>5.1940000000000008</v>
      </c>
      <c r="J253" s="99">
        <v>30.413000000000004</v>
      </c>
      <c r="K253" s="99">
        <v>4.7770000000000001</v>
      </c>
      <c r="L253" s="99">
        <v>28.645</v>
      </c>
      <c r="M253" s="99">
        <v>220.78952221679683</v>
      </c>
      <c r="N253" s="99">
        <v>695.14304046630843</v>
      </c>
      <c r="O253" s="99">
        <v>2040.7769598388677</v>
      </c>
      <c r="P253" s="99">
        <v>1378.2888</v>
      </c>
      <c r="Q253" s="99">
        <v>3826.1087788200002</v>
      </c>
      <c r="R253" s="99">
        <v>3424.87367378</v>
      </c>
      <c r="S253" s="99">
        <v>1254.1528572899999</v>
      </c>
      <c r="T253" s="99">
        <v>1610.0432106200001</v>
      </c>
      <c r="U253" s="99">
        <v>702.31238368000004</v>
      </c>
      <c r="V253" s="99">
        <v>729.72450031000005</v>
      </c>
      <c r="W253" s="99">
        <v>305.35714689999998</v>
      </c>
      <c r="X253" s="142">
        <v>372.35547803000003</v>
      </c>
      <c r="Y253" s="142">
        <v>418.41253045000008</v>
      </c>
      <c r="Z253" s="142">
        <v>1365.4423661900003</v>
      </c>
      <c r="AA253" s="142">
        <v>426.99738979999995</v>
      </c>
      <c r="AB253" s="142">
        <v>534.83584658000007</v>
      </c>
      <c r="AC253" s="175">
        <v>412.27184669000007</v>
      </c>
    </row>
    <row r="254" spans="1:29" s="4" customFormat="1" ht="13.2" customHeight="1" x14ac:dyDescent="0.3">
      <c r="A254" s="72" t="s">
        <v>106</v>
      </c>
      <c r="B254" s="98">
        <v>0</v>
      </c>
      <c r="C254" s="99">
        <v>0</v>
      </c>
      <c r="D254" s="99">
        <v>0</v>
      </c>
      <c r="E254" s="99">
        <v>0</v>
      </c>
      <c r="F254" s="99">
        <v>39.200999999999993</v>
      </c>
      <c r="G254" s="99">
        <v>306.00799999999998</v>
      </c>
      <c r="H254" s="99">
        <v>8.6679999999999993</v>
      </c>
      <c r="I254" s="99">
        <v>3.585</v>
      </c>
      <c r="J254" s="99">
        <v>9.8879999999999999</v>
      </c>
      <c r="K254" s="99">
        <v>17.221000000000004</v>
      </c>
      <c r="L254" s="99">
        <v>347.443869140625</v>
      </c>
      <c r="M254" s="99">
        <v>832.69116735839839</v>
      </c>
      <c r="N254" s="99">
        <v>1842.0152094726564</v>
      </c>
      <c r="O254" s="99">
        <v>1947.9489699707037</v>
      </c>
      <c r="P254" s="99">
        <v>2400.3607000000002</v>
      </c>
      <c r="Q254" s="99">
        <v>3746.8103876299997</v>
      </c>
      <c r="R254" s="99">
        <v>2185.7771617900003</v>
      </c>
      <c r="S254" s="99">
        <v>1629.0570628300002</v>
      </c>
      <c r="T254" s="99">
        <v>1496.14787763</v>
      </c>
      <c r="U254" s="99">
        <v>469.57201279999992</v>
      </c>
      <c r="V254" s="99">
        <v>332.88034911</v>
      </c>
      <c r="W254" s="99">
        <v>415.81053609999998</v>
      </c>
      <c r="X254" s="142">
        <v>451.56937439999996</v>
      </c>
      <c r="Y254" s="142">
        <v>1017.23290292</v>
      </c>
      <c r="Z254" s="142">
        <v>861.70241135999993</v>
      </c>
      <c r="AA254" s="142">
        <v>951.17960468999979</v>
      </c>
      <c r="AB254" s="142">
        <v>650.22284110999999</v>
      </c>
      <c r="AC254" s="175">
        <v>1729.42095866</v>
      </c>
    </row>
    <row r="255" spans="1:29" s="4" customFormat="1" ht="13.2" customHeight="1" x14ac:dyDescent="0.3">
      <c r="A255" s="73" t="s">
        <v>108</v>
      </c>
      <c r="B255" s="102">
        <v>0</v>
      </c>
      <c r="C255" s="103">
        <v>0</v>
      </c>
      <c r="D255" s="103">
        <v>0</v>
      </c>
      <c r="E255" s="103">
        <v>0</v>
      </c>
      <c r="F255" s="103">
        <v>0</v>
      </c>
      <c r="G255" s="103">
        <v>0</v>
      </c>
      <c r="H255" s="103">
        <v>0</v>
      </c>
      <c r="I255" s="103">
        <v>0</v>
      </c>
      <c r="J255" s="103">
        <v>0</v>
      </c>
      <c r="K255" s="103">
        <v>0</v>
      </c>
      <c r="L255" s="103">
        <v>0</v>
      </c>
      <c r="M255" s="103">
        <v>0</v>
      </c>
      <c r="N255" s="103">
        <v>0</v>
      </c>
      <c r="O255" s="103">
        <v>0</v>
      </c>
      <c r="P255" s="103">
        <v>0</v>
      </c>
      <c r="Q255" s="103">
        <v>0</v>
      </c>
      <c r="R255" s="103">
        <v>0</v>
      </c>
      <c r="S255" s="103">
        <v>0</v>
      </c>
      <c r="T255" s="103">
        <v>0</v>
      </c>
      <c r="U255" s="103">
        <v>-205.84763585000002</v>
      </c>
      <c r="V255" s="103">
        <v>-191.50137231999997</v>
      </c>
      <c r="W255" s="103">
        <v>109.10092024000002</v>
      </c>
      <c r="X255" s="144">
        <v>-183.54924172999992</v>
      </c>
      <c r="Y255" s="144">
        <v>265.5716332999998</v>
      </c>
      <c r="Z255" s="144">
        <v>749.18289453</v>
      </c>
      <c r="AA255" s="144">
        <v>284.26123731000001</v>
      </c>
      <c r="AB255" s="144">
        <v>-361.3507707</v>
      </c>
      <c r="AC255" s="177">
        <v>-339.47408489000003</v>
      </c>
    </row>
    <row r="256" spans="1:29" s="4" customFormat="1" ht="13.2" customHeight="1" x14ac:dyDescent="0.3">
      <c r="A256" s="72" t="s">
        <v>105</v>
      </c>
      <c r="B256" s="98">
        <v>0</v>
      </c>
      <c r="C256" s="99">
        <v>0</v>
      </c>
      <c r="D256" s="99">
        <v>0</v>
      </c>
      <c r="E256" s="99">
        <v>0</v>
      </c>
      <c r="F256" s="99">
        <v>0</v>
      </c>
      <c r="G256" s="99">
        <v>0</v>
      </c>
      <c r="H256" s="99">
        <v>0</v>
      </c>
      <c r="I256" s="99">
        <v>0</v>
      </c>
      <c r="J256" s="99">
        <v>0</v>
      </c>
      <c r="K256" s="99">
        <v>0</v>
      </c>
      <c r="L256" s="99">
        <v>0</v>
      </c>
      <c r="M256" s="99">
        <v>0</v>
      </c>
      <c r="N256" s="99">
        <v>0</v>
      </c>
      <c r="O256" s="99">
        <v>0</v>
      </c>
      <c r="P256" s="99">
        <v>0</v>
      </c>
      <c r="Q256" s="99">
        <v>0</v>
      </c>
      <c r="R256" s="99">
        <v>0</v>
      </c>
      <c r="S256" s="99">
        <v>0</v>
      </c>
      <c r="T256" s="99">
        <v>0</v>
      </c>
      <c r="U256" s="99">
        <v>984.36967402000005</v>
      </c>
      <c r="V256" s="99">
        <v>464.93242300000009</v>
      </c>
      <c r="W256" s="99">
        <v>311.57007797999995</v>
      </c>
      <c r="X256" s="142">
        <v>540.57580907999989</v>
      </c>
      <c r="Y256" s="142">
        <v>511.49447268000006</v>
      </c>
      <c r="Z256" s="142">
        <v>353.22244155999999</v>
      </c>
      <c r="AA256" s="142">
        <v>410.05068417000001</v>
      </c>
      <c r="AB256" s="142">
        <v>1299.5013861000002</v>
      </c>
      <c r="AC256" s="175">
        <v>1311.31499564</v>
      </c>
    </row>
    <row r="257" spans="1:29" s="4" customFormat="1" ht="13.2" customHeight="1" x14ac:dyDescent="0.3">
      <c r="A257" s="72" t="s">
        <v>106</v>
      </c>
      <c r="B257" s="98">
        <v>0</v>
      </c>
      <c r="C257" s="99">
        <v>0</v>
      </c>
      <c r="D257" s="99">
        <v>0</v>
      </c>
      <c r="E257" s="99">
        <v>0</v>
      </c>
      <c r="F257" s="99">
        <v>0</v>
      </c>
      <c r="G257" s="99">
        <v>0</v>
      </c>
      <c r="H257" s="99">
        <v>0</v>
      </c>
      <c r="I257" s="99">
        <v>0</v>
      </c>
      <c r="J257" s="99">
        <v>0</v>
      </c>
      <c r="K257" s="99">
        <v>0</v>
      </c>
      <c r="L257" s="99">
        <v>0</v>
      </c>
      <c r="M257" s="99">
        <v>0</v>
      </c>
      <c r="N257" s="99">
        <v>0</v>
      </c>
      <c r="O257" s="99">
        <v>0</v>
      </c>
      <c r="P257" s="99">
        <v>0</v>
      </c>
      <c r="Q257" s="99">
        <v>0</v>
      </c>
      <c r="R257" s="99">
        <v>0</v>
      </c>
      <c r="S257" s="99">
        <v>0</v>
      </c>
      <c r="T257" s="99">
        <v>0</v>
      </c>
      <c r="U257" s="99">
        <v>778.52203817000009</v>
      </c>
      <c r="V257" s="99">
        <v>273.43105068</v>
      </c>
      <c r="W257" s="99">
        <v>420.67099822</v>
      </c>
      <c r="X257" s="142">
        <v>357.02656734999999</v>
      </c>
      <c r="Y257" s="142">
        <v>777.0661059800002</v>
      </c>
      <c r="Z257" s="142">
        <v>1102.40533609</v>
      </c>
      <c r="AA257" s="142">
        <v>694.31192148000002</v>
      </c>
      <c r="AB257" s="142">
        <v>938.15061539999988</v>
      </c>
      <c r="AC257" s="175">
        <v>971.84091075000015</v>
      </c>
    </row>
    <row r="258" spans="1:29" s="4" customFormat="1" ht="13.2" customHeight="1" x14ac:dyDescent="0.3">
      <c r="A258" s="73" t="s">
        <v>46</v>
      </c>
      <c r="B258" s="102">
        <v>4383.4219999999996</v>
      </c>
      <c r="C258" s="103">
        <v>10791.687</v>
      </c>
      <c r="D258" s="103">
        <v>18992.9343106468</v>
      </c>
      <c r="E258" s="103">
        <v>28855.609916419999</v>
      </c>
      <c r="F258" s="103">
        <v>28385.675614990236</v>
      </c>
      <c r="G258" s="103">
        <v>32994.718699750003</v>
      </c>
      <c r="H258" s="103">
        <v>23225.846372250995</v>
      </c>
      <c r="I258" s="103">
        <v>16586.600193114038</v>
      </c>
      <c r="J258" s="103">
        <v>10123.013670990096</v>
      </c>
      <c r="K258" s="103">
        <v>18161.380459753353</v>
      </c>
      <c r="L258" s="103">
        <v>15459.981604119619</v>
      </c>
      <c r="M258" s="103">
        <v>19418.085598079364</v>
      </c>
      <c r="N258" s="103">
        <v>44579.49246363352</v>
      </c>
      <c r="O258" s="103">
        <v>50716.402711478717</v>
      </c>
      <c r="P258" s="103">
        <v>31480.931700000001</v>
      </c>
      <c r="Q258" s="103">
        <v>82389.932468070008</v>
      </c>
      <c r="R258" s="103">
        <v>102427.22823142001</v>
      </c>
      <c r="S258" s="103">
        <v>92568.388321339982</v>
      </c>
      <c r="T258" s="103">
        <v>75211.029129400005</v>
      </c>
      <c r="U258" s="103">
        <v>87713.983217240006</v>
      </c>
      <c r="V258" s="103">
        <v>64738.153494439997</v>
      </c>
      <c r="W258" s="103">
        <v>74294.627801190014</v>
      </c>
      <c r="X258" s="144">
        <v>68885.49131523</v>
      </c>
      <c r="Y258" s="144">
        <v>78162.724370349999</v>
      </c>
      <c r="Z258" s="144">
        <v>69174.411753429988</v>
      </c>
      <c r="AA258" s="144">
        <v>37786.286307450006</v>
      </c>
      <c r="AB258" s="144">
        <v>46439.071565280006</v>
      </c>
      <c r="AC258" s="177">
        <v>91502.103577539994</v>
      </c>
    </row>
    <row r="259" spans="1:29" s="4" customFormat="1" ht="13.2" customHeight="1" x14ac:dyDescent="0.3">
      <c r="A259" s="72" t="s">
        <v>78</v>
      </c>
      <c r="B259" s="98">
        <v>6348.0779999999995</v>
      </c>
      <c r="C259" s="99">
        <v>12033.665000000001</v>
      </c>
      <c r="D259" s="99">
        <v>22081.080310646797</v>
      </c>
      <c r="E259" s="99">
        <v>34982.160916420005</v>
      </c>
      <c r="F259" s="99">
        <v>36289.450000000004</v>
      </c>
      <c r="G259" s="99">
        <v>40228.277999999991</v>
      </c>
      <c r="H259" s="99">
        <v>30781.578563900872</v>
      </c>
      <c r="I259" s="99">
        <v>26458.50501076199</v>
      </c>
      <c r="J259" s="99">
        <v>19208.409118531508</v>
      </c>
      <c r="K259" s="99">
        <v>25812.244837515955</v>
      </c>
      <c r="L259" s="99">
        <v>30208.412769493782</v>
      </c>
      <c r="M259" s="99">
        <v>32184.475411907919</v>
      </c>
      <c r="N259" s="99">
        <v>58387.187819593979</v>
      </c>
      <c r="O259" s="99">
        <v>76109.669768347972</v>
      </c>
      <c r="P259" s="99">
        <v>58213.573799999998</v>
      </c>
      <c r="Q259" s="99">
        <v>112172.48400603002</v>
      </c>
      <c r="R259" s="99">
        <v>137780.89247661</v>
      </c>
      <c r="S259" s="99">
        <v>113261.14482032</v>
      </c>
      <c r="T259" s="99">
        <v>101124.37162341001</v>
      </c>
      <c r="U259" s="99">
        <v>121468.86531697999</v>
      </c>
      <c r="V259" s="99">
        <v>113419.88860613</v>
      </c>
      <c r="W259" s="99">
        <v>123376.24297098001</v>
      </c>
      <c r="X259" s="142">
        <v>143329.28597123001</v>
      </c>
      <c r="Y259" s="142">
        <v>153992.01430554999</v>
      </c>
      <c r="Z259" s="142">
        <v>146559.30301758999</v>
      </c>
      <c r="AA259" s="142">
        <v>120858.52111702999</v>
      </c>
      <c r="AB259" s="142">
        <v>132962.67945568002</v>
      </c>
      <c r="AC259" s="175">
        <v>160454.3512153</v>
      </c>
    </row>
    <row r="260" spans="1:29" s="4" customFormat="1" ht="13.2" customHeight="1" x14ac:dyDescent="0.3">
      <c r="A260" s="72" t="s">
        <v>79</v>
      </c>
      <c r="B260" s="98">
        <v>1964.6559999999999</v>
      </c>
      <c r="C260" s="99">
        <v>1241.9780000000001</v>
      </c>
      <c r="D260" s="99">
        <v>3088.1460000000002</v>
      </c>
      <c r="E260" s="99">
        <v>6126.5510000000004</v>
      </c>
      <c r="F260" s="99">
        <v>7903.7743850097659</v>
      </c>
      <c r="G260" s="99">
        <v>7233.5593002500009</v>
      </c>
      <c r="H260" s="99">
        <v>7555.7321916498713</v>
      </c>
      <c r="I260" s="99">
        <v>9871.9048176479519</v>
      </c>
      <c r="J260" s="99">
        <v>9085.3954475414139</v>
      </c>
      <c r="K260" s="99">
        <v>7650.8643777626066</v>
      </c>
      <c r="L260" s="99">
        <v>14748.431165374162</v>
      </c>
      <c r="M260" s="99">
        <v>12766.389813828553</v>
      </c>
      <c r="N260" s="99">
        <v>13807.695355960444</v>
      </c>
      <c r="O260" s="99">
        <v>25393.267056869267</v>
      </c>
      <c r="P260" s="99">
        <v>26732.642100000005</v>
      </c>
      <c r="Q260" s="99">
        <v>29782.551537960004</v>
      </c>
      <c r="R260" s="99">
        <v>35353.664245189997</v>
      </c>
      <c r="S260" s="99">
        <v>20692.756498980001</v>
      </c>
      <c r="T260" s="99">
        <v>25913.342494010001</v>
      </c>
      <c r="U260" s="99">
        <v>33754.882099739996</v>
      </c>
      <c r="V260" s="99">
        <v>48681.735111689995</v>
      </c>
      <c r="W260" s="99">
        <v>49081.615169789999</v>
      </c>
      <c r="X260" s="142">
        <v>74443.794655999998</v>
      </c>
      <c r="Y260" s="142">
        <v>75829.289935200009</v>
      </c>
      <c r="Z260" s="142">
        <v>77384.891264160004</v>
      </c>
      <c r="AA260" s="142">
        <v>83072.234809579997</v>
      </c>
      <c r="AB260" s="142">
        <v>86523.607890400017</v>
      </c>
      <c r="AC260" s="175">
        <v>68952.247637759996</v>
      </c>
    </row>
    <row r="261" spans="1:29" s="4" customFormat="1" ht="13.2" customHeight="1" x14ac:dyDescent="0.3">
      <c r="A261" s="73" t="s">
        <v>47</v>
      </c>
      <c r="B261" s="102">
        <v>4238.8310000000001</v>
      </c>
      <c r="C261" s="103">
        <v>9893.19</v>
      </c>
      <c r="D261" s="103">
        <v>16817.012310646798</v>
      </c>
      <c r="E261" s="103">
        <v>25478.753916420002</v>
      </c>
      <c r="F261" s="103">
        <v>29983</v>
      </c>
      <c r="G261" s="103">
        <v>30016.294999999995</v>
      </c>
      <c r="H261" s="103">
        <v>18765.004007809559</v>
      </c>
      <c r="I261" s="103">
        <v>17118.05071034695</v>
      </c>
      <c r="J261" s="103">
        <v>9320.1790058606111</v>
      </c>
      <c r="K261" s="103">
        <v>18570.285571646818</v>
      </c>
      <c r="L261" s="103">
        <v>15044.91976802894</v>
      </c>
      <c r="M261" s="103">
        <v>15372.602683026083</v>
      </c>
      <c r="N261" s="103">
        <v>26074.440956961673</v>
      </c>
      <c r="O261" s="103">
        <v>30064.027182226258</v>
      </c>
      <c r="P261" s="103">
        <v>19906.3524</v>
      </c>
      <c r="Q261" s="103">
        <v>68919.608143999998</v>
      </c>
      <c r="R261" s="103">
        <v>85976.522840699996</v>
      </c>
      <c r="S261" s="103">
        <v>70027.491218629992</v>
      </c>
      <c r="T261" s="103">
        <v>36864.895859369994</v>
      </c>
      <c r="U261" s="103">
        <v>48674.081990580009</v>
      </c>
      <c r="V261" s="103">
        <v>41887.594824800006</v>
      </c>
      <c r="W261" s="103">
        <v>48854.214011350006</v>
      </c>
      <c r="X261" s="144">
        <v>63999.355125939997</v>
      </c>
      <c r="Y261" s="144">
        <v>57322.380085729994</v>
      </c>
      <c r="Z261" s="144">
        <v>63631.339890839998</v>
      </c>
      <c r="AA261" s="144">
        <v>33576.963891499996</v>
      </c>
      <c r="AB261" s="144">
        <v>46885.372049060003</v>
      </c>
      <c r="AC261" s="177">
        <v>70426.785631250008</v>
      </c>
    </row>
    <row r="262" spans="1:29" s="4" customFormat="1" ht="13.2" customHeight="1" x14ac:dyDescent="0.3">
      <c r="A262" s="72" t="s">
        <v>80</v>
      </c>
      <c r="B262" s="98">
        <v>5475.4</v>
      </c>
      <c r="C262" s="99">
        <v>10496.454</v>
      </c>
      <c r="D262" s="99">
        <v>18760.964310646796</v>
      </c>
      <c r="E262" s="99">
        <v>28480.255916420003</v>
      </c>
      <c r="F262" s="99">
        <v>31372.328000000001</v>
      </c>
      <c r="G262" s="99">
        <v>33402.846000000005</v>
      </c>
      <c r="H262" s="99">
        <v>21092.922563900869</v>
      </c>
      <c r="I262" s="99">
        <v>18959.763710346957</v>
      </c>
      <c r="J262" s="99">
        <v>13087.47500586061</v>
      </c>
      <c r="K262" s="99">
        <v>20541.781571646818</v>
      </c>
      <c r="L262" s="99">
        <v>22043.393768028938</v>
      </c>
      <c r="M262" s="99">
        <v>22768.566923260456</v>
      </c>
      <c r="N262" s="99">
        <v>34334.864956961675</v>
      </c>
      <c r="O262" s="99">
        <v>44457.056182226253</v>
      </c>
      <c r="P262" s="99">
        <v>31679.497000000003</v>
      </c>
      <c r="Q262" s="99">
        <v>81386.221298279997</v>
      </c>
      <c r="R262" s="99">
        <v>100723.93362054</v>
      </c>
      <c r="S262" s="99">
        <v>77734.473535000012</v>
      </c>
      <c r="T262" s="99">
        <v>44562.378898670002</v>
      </c>
      <c r="U262" s="99">
        <v>57577.317466469998</v>
      </c>
      <c r="V262" s="99">
        <v>50536.869128650003</v>
      </c>
      <c r="W262" s="99">
        <v>57643.030879060003</v>
      </c>
      <c r="X262" s="142">
        <v>70385.30857257999</v>
      </c>
      <c r="Y262" s="142">
        <v>62495.119306339999</v>
      </c>
      <c r="Z262" s="142">
        <v>69704.179953170009</v>
      </c>
      <c r="AA262" s="142">
        <v>38327.990913670001</v>
      </c>
      <c r="AB262" s="142">
        <v>56273.604724379999</v>
      </c>
      <c r="AC262" s="175">
        <v>77433.648622859997</v>
      </c>
    </row>
    <row r="263" spans="1:29" s="4" customFormat="1" ht="13.2" customHeight="1" x14ac:dyDescent="0.3">
      <c r="A263" s="72" t="s">
        <v>81</v>
      </c>
      <c r="B263" s="98">
        <v>1236.569</v>
      </c>
      <c r="C263" s="99">
        <v>603.26400000000001</v>
      </c>
      <c r="D263" s="99">
        <v>1943.952</v>
      </c>
      <c r="E263" s="99">
        <v>3001.502</v>
      </c>
      <c r="F263" s="99">
        <v>1389.328</v>
      </c>
      <c r="G263" s="99">
        <v>3386.5509999999999</v>
      </c>
      <c r="H263" s="99">
        <v>2327.9185560913083</v>
      </c>
      <c r="I263" s="99">
        <v>1841.7130000000002</v>
      </c>
      <c r="J263" s="99">
        <v>3767.2960000000003</v>
      </c>
      <c r="K263" s="99">
        <v>1971.4959999999999</v>
      </c>
      <c r="L263" s="99">
        <v>6998.4739999999983</v>
      </c>
      <c r="M263" s="99">
        <v>7395.9642402343752</v>
      </c>
      <c r="N263" s="99">
        <v>8260.4239999999991</v>
      </c>
      <c r="O263" s="99">
        <v>14393.029000000002</v>
      </c>
      <c r="P263" s="99">
        <v>11773.1446</v>
      </c>
      <c r="Q263" s="99">
        <v>12466.613154280001</v>
      </c>
      <c r="R263" s="99">
        <v>14747.410779840002</v>
      </c>
      <c r="S263" s="99">
        <v>7706.9823163700003</v>
      </c>
      <c r="T263" s="99">
        <v>7697.4830392999993</v>
      </c>
      <c r="U263" s="99">
        <v>8903.2354758900001</v>
      </c>
      <c r="V263" s="99">
        <v>8649.2743038500012</v>
      </c>
      <c r="W263" s="99">
        <v>8788.8168677100002</v>
      </c>
      <c r="X263" s="142">
        <v>6385.95344664</v>
      </c>
      <c r="Y263" s="142">
        <v>5172.7392206099994</v>
      </c>
      <c r="Z263" s="142">
        <v>6072.8400623300004</v>
      </c>
      <c r="AA263" s="142">
        <v>4751.0270221700002</v>
      </c>
      <c r="AB263" s="142">
        <v>9388.2326753199995</v>
      </c>
      <c r="AC263" s="175">
        <v>7006.8629916099999</v>
      </c>
    </row>
    <row r="264" spans="1:29" s="4" customFormat="1" ht="13.2" customHeight="1" x14ac:dyDescent="0.3">
      <c r="A264" s="73" t="s">
        <v>211</v>
      </c>
      <c r="B264" s="102">
        <v>3855.1310000000003</v>
      </c>
      <c r="C264" s="103">
        <v>9361.7989999999991</v>
      </c>
      <c r="D264" s="103">
        <v>16665.904310646798</v>
      </c>
      <c r="E264" s="103">
        <v>25354.753916420002</v>
      </c>
      <c r="F264" s="103">
        <v>29983</v>
      </c>
      <c r="G264" s="103">
        <v>30016.294999999995</v>
      </c>
      <c r="H264" s="103">
        <v>18765.004007809559</v>
      </c>
      <c r="I264" s="103">
        <v>17118.05071034695</v>
      </c>
      <c r="J264" s="103">
        <v>9320.1790058606111</v>
      </c>
      <c r="K264" s="103">
        <v>18570.285571646818</v>
      </c>
      <c r="L264" s="103">
        <v>15044.91976802894</v>
      </c>
      <c r="M264" s="103">
        <v>15372.602683026083</v>
      </c>
      <c r="N264" s="103">
        <v>26074.440956961673</v>
      </c>
      <c r="O264" s="103">
        <v>30064.027182226258</v>
      </c>
      <c r="P264" s="103">
        <v>19906.3524</v>
      </c>
      <c r="Q264" s="103">
        <v>40116.723638459996</v>
      </c>
      <c r="R264" s="103">
        <v>54782.394438820003</v>
      </c>
      <c r="S264" s="103">
        <v>52835.681900300006</v>
      </c>
      <c r="T264" s="103">
        <v>42152.485731079993</v>
      </c>
      <c r="U264" s="103">
        <v>47500.51986683</v>
      </c>
      <c r="V264" s="103">
        <v>49519.536263529997</v>
      </c>
      <c r="W264" s="103">
        <v>44512.142076000004</v>
      </c>
      <c r="X264" s="144">
        <v>53950.121340979997</v>
      </c>
      <c r="Y264" s="144">
        <v>40992.024840829996</v>
      </c>
      <c r="Z264" s="144">
        <v>42878.314187230004</v>
      </c>
      <c r="AA264" s="144">
        <v>28118.161452019998</v>
      </c>
      <c r="AB264" s="144">
        <v>29997.964344280001</v>
      </c>
      <c r="AC264" s="177">
        <v>36583.663895060003</v>
      </c>
    </row>
    <row r="265" spans="1:29" s="4" customFormat="1" ht="13.2" customHeight="1" x14ac:dyDescent="0.3">
      <c r="A265" s="73" t="s">
        <v>212</v>
      </c>
      <c r="B265" s="102">
        <v>383.7</v>
      </c>
      <c r="C265" s="103">
        <v>531.39099999999996</v>
      </c>
      <c r="D265" s="103">
        <v>151.108</v>
      </c>
      <c r="E265" s="103">
        <v>124</v>
      </c>
      <c r="F265" s="103" t="s">
        <v>208</v>
      </c>
      <c r="G265" s="103" t="s">
        <v>208</v>
      </c>
      <c r="H265" s="103" t="s">
        <v>208</v>
      </c>
      <c r="I265" s="103" t="s">
        <v>208</v>
      </c>
      <c r="J265" s="103" t="s">
        <v>208</v>
      </c>
      <c r="K265" s="103" t="s">
        <v>208</v>
      </c>
      <c r="L265" s="103" t="s">
        <v>208</v>
      </c>
      <c r="M265" s="103" t="s">
        <v>208</v>
      </c>
      <c r="N265" s="103" t="s">
        <v>208</v>
      </c>
      <c r="O265" s="103" t="s">
        <v>208</v>
      </c>
      <c r="P265" s="103" t="s">
        <v>208</v>
      </c>
      <c r="Q265" s="103">
        <v>28802.884505539994</v>
      </c>
      <c r="R265" s="103">
        <v>31194.12840188</v>
      </c>
      <c r="S265" s="103">
        <v>17191.809318329997</v>
      </c>
      <c r="T265" s="103">
        <v>-5287.5898717099999</v>
      </c>
      <c r="U265" s="103">
        <v>1173.5621237500002</v>
      </c>
      <c r="V265" s="103">
        <v>-7631.9414387300003</v>
      </c>
      <c r="W265" s="103">
        <v>4342.071935349999</v>
      </c>
      <c r="X265" s="144">
        <v>10049.233784959999</v>
      </c>
      <c r="Y265" s="144">
        <v>16330.3552449</v>
      </c>
      <c r="Z265" s="144">
        <v>20753.025703610001</v>
      </c>
      <c r="AA265" s="144">
        <v>5458.8024394800004</v>
      </c>
      <c r="AB265" s="144">
        <v>16887.407704779998</v>
      </c>
      <c r="AC265" s="177">
        <v>33843.121736190005</v>
      </c>
    </row>
    <row r="266" spans="1:29" s="4" customFormat="1" ht="13.2" customHeight="1" x14ac:dyDescent="0.3">
      <c r="A266" s="73" t="s">
        <v>32</v>
      </c>
      <c r="B266" s="102">
        <v>144.59100000000001</v>
      </c>
      <c r="C266" s="103">
        <v>898.49700000000007</v>
      </c>
      <c r="D266" s="103">
        <v>2175.922</v>
      </c>
      <c r="E266" s="103">
        <v>3376.8559999999998</v>
      </c>
      <c r="F266" s="103">
        <v>-1597.324385009766</v>
      </c>
      <c r="G266" s="103">
        <v>2978.4236997500002</v>
      </c>
      <c r="H266" s="103">
        <v>4460.8423644414379</v>
      </c>
      <c r="I266" s="103">
        <v>-531.45051723291249</v>
      </c>
      <c r="J266" s="103">
        <v>802.83466512948598</v>
      </c>
      <c r="K266" s="103">
        <v>-408.90511189346586</v>
      </c>
      <c r="L266" s="103">
        <v>415.0618360906808</v>
      </c>
      <c r="M266" s="103">
        <v>4045.4829150532833</v>
      </c>
      <c r="N266" s="103">
        <v>18505.051506671862</v>
      </c>
      <c r="O266" s="103">
        <v>20652.375529252455</v>
      </c>
      <c r="P266" s="103">
        <v>11574.579299999999</v>
      </c>
      <c r="Q266" s="103">
        <v>13470.324324069999</v>
      </c>
      <c r="R266" s="103">
        <v>16450.705390720002</v>
      </c>
      <c r="S266" s="103">
        <v>22540.897102710001</v>
      </c>
      <c r="T266" s="103">
        <v>38346.133270029997</v>
      </c>
      <c r="U266" s="103">
        <v>39039.901226659997</v>
      </c>
      <c r="V266" s="103">
        <v>22850.558669640002</v>
      </c>
      <c r="W266" s="103">
        <v>25440.41378984</v>
      </c>
      <c r="X266" s="144">
        <v>4886.1361892899995</v>
      </c>
      <c r="Y266" s="144">
        <v>20840.344284619998</v>
      </c>
      <c r="Z266" s="144">
        <v>5543.071862589999</v>
      </c>
      <c r="AA266" s="144">
        <v>4209.3224159500041</v>
      </c>
      <c r="AB266" s="144">
        <v>-446.30048377999879</v>
      </c>
      <c r="AC266" s="177">
        <v>21075.317946290001</v>
      </c>
    </row>
    <row r="267" spans="1:29" s="4" customFormat="1" ht="13.2" customHeight="1" x14ac:dyDescent="0.3">
      <c r="A267" s="72" t="s">
        <v>48</v>
      </c>
      <c r="B267" s="98">
        <v>872.678</v>
      </c>
      <c r="C267" s="99">
        <v>1537.211</v>
      </c>
      <c r="D267" s="99">
        <v>3320.116</v>
      </c>
      <c r="E267" s="99">
        <v>6501.9049999999988</v>
      </c>
      <c r="F267" s="99">
        <v>4917.1220000000012</v>
      </c>
      <c r="G267" s="99">
        <v>6825.4320000000007</v>
      </c>
      <c r="H267" s="99">
        <v>9688.6560000000009</v>
      </c>
      <c r="I267" s="99">
        <v>7498.7413004150385</v>
      </c>
      <c r="J267" s="99">
        <v>6120.9341126708996</v>
      </c>
      <c r="K267" s="99">
        <v>5270.4632658691417</v>
      </c>
      <c r="L267" s="99">
        <v>8165.0190014648442</v>
      </c>
      <c r="M267" s="99">
        <v>9415.9084886474611</v>
      </c>
      <c r="N267" s="99">
        <v>24052.322862632307</v>
      </c>
      <c r="O267" s="99">
        <v>31652.613586121715</v>
      </c>
      <c r="P267" s="99">
        <v>26534.076800000003</v>
      </c>
      <c r="Q267" s="99">
        <v>30786.26270775</v>
      </c>
      <c r="R267" s="99">
        <v>37056.958856069999</v>
      </c>
      <c r="S267" s="99">
        <v>35526.671285320001</v>
      </c>
      <c r="T267" s="99">
        <v>56561.992724740012</v>
      </c>
      <c r="U267" s="99">
        <v>63891.547850509996</v>
      </c>
      <c r="V267" s="99">
        <v>62883.019477480004</v>
      </c>
      <c r="W267" s="99">
        <v>65733.21209192001</v>
      </c>
      <c r="X267" s="142">
        <v>72943.977398650008</v>
      </c>
      <c r="Y267" s="142">
        <v>91496.894999209995</v>
      </c>
      <c r="Z267" s="142">
        <v>76855.123064419982</v>
      </c>
      <c r="AA267" s="142">
        <v>82530.530203359987</v>
      </c>
      <c r="AB267" s="142">
        <v>76689.074731300003</v>
      </c>
      <c r="AC267" s="175">
        <v>83020.702592440008</v>
      </c>
    </row>
    <row r="268" spans="1:29" s="4" customFormat="1" ht="13.2" customHeight="1" x14ac:dyDescent="0.3">
      <c r="A268" s="72" t="s">
        <v>49</v>
      </c>
      <c r="B268" s="98">
        <v>728.08699999999988</v>
      </c>
      <c r="C268" s="99">
        <v>638.71399999999994</v>
      </c>
      <c r="D268" s="99">
        <v>1144.194</v>
      </c>
      <c r="E268" s="99">
        <v>3125.049</v>
      </c>
      <c r="F268" s="99">
        <v>6514.4463850097663</v>
      </c>
      <c r="G268" s="99">
        <v>3847.00830025</v>
      </c>
      <c r="H268" s="99">
        <v>5227.8136355585621</v>
      </c>
      <c r="I268" s="99">
        <v>8030.191817647953</v>
      </c>
      <c r="J268" s="99">
        <v>5318.0994475414136</v>
      </c>
      <c r="K268" s="99">
        <v>5679.3683777626056</v>
      </c>
      <c r="L268" s="99">
        <v>7749.9571653741641</v>
      </c>
      <c r="M268" s="99">
        <v>5370.425573594177</v>
      </c>
      <c r="N268" s="99">
        <v>5547.2713559604435</v>
      </c>
      <c r="O268" s="99">
        <v>11000.238056869264</v>
      </c>
      <c r="P268" s="99">
        <v>14959.497499999999</v>
      </c>
      <c r="Q268" s="99">
        <v>17315.938383680001</v>
      </c>
      <c r="R268" s="99">
        <v>20606.253465349997</v>
      </c>
      <c r="S268" s="99">
        <v>12985.774182609999</v>
      </c>
      <c r="T268" s="99">
        <v>18215.85945471</v>
      </c>
      <c r="U268" s="99">
        <v>24851.64662385</v>
      </c>
      <c r="V268" s="99">
        <v>40032.460807840005</v>
      </c>
      <c r="W268" s="99">
        <v>40292.798302080002</v>
      </c>
      <c r="X268" s="142">
        <v>68057.841209360005</v>
      </c>
      <c r="Y268" s="142">
        <v>70656.55071458999</v>
      </c>
      <c r="Z268" s="142">
        <v>71312.051201830007</v>
      </c>
      <c r="AA268" s="142">
        <v>78321.207787410007</v>
      </c>
      <c r="AB268" s="142">
        <v>77135.375215079999</v>
      </c>
      <c r="AC268" s="175">
        <v>61945.38464615</v>
      </c>
    </row>
    <row r="269" spans="1:29" s="4" customFormat="1" ht="13.2" customHeight="1" x14ac:dyDescent="0.3">
      <c r="A269" s="73" t="s">
        <v>109</v>
      </c>
      <c r="B269" s="102">
        <v>144.59100000000001</v>
      </c>
      <c r="C269" s="103">
        <v>898.49700000000007</v>
      </c>
      <c r="D269" s="103">
        <v>2175.922</v>
      </c>
      <c r="E269" s="103">
        <v>3376.8559999999998</v>
      </c>
      <c r="F269" s="103">
        <v>-1401.866385009766</v>
      </c>
      <c r="G269" s="103">
        <v>2958.64169975</v>
      </c>
      <c r="H269" s="103">
        <v>3688.0283644414371</v>
      </c>
      <c r="I269" s="103">
        <v>-529.45551723291283</v>
      </c>
      <c r="J269" s="103">
        <v>802.82066512948609</v>
      </c>
      <c r="K269" s="103">
        <v>-411.9581118934658</v>
      </c>
      <c r="L269" s="103">
        <v>340.17083609068106</v>
      </c>
      <c r="M269" s="103">
        <v>4061.5069150532836</v>
      </c>
      <c r="N269" s="103">
        <v>9657.3322371867052</v>
      </c>
      <c r="O269" s="103">
        <v>14901.301131672457</v>
      </c>
      <c r="P269" s="103">
        <v>7064.2993000000006</v>
      </c>
      <c r="Q269" s="103">
        <v>8687.9405647900003</v>
      </c>
      <c r="R269" s="103">
        <v>10206.165434569999</v>
      </c>
      <c r="S269" s="103">
        <v>12407.251584380003</v>
      </c>
      <c r="T269" s="103">
        <v>22110.554460120002</v>
      </c>
      <c r="U269" s="103">
        <v>9062.8439704500015</v>
      </c>
      <c r="V269" s="103">
        <v>3828.718835610001</v>
      </c>
      <c r="W269" s="103">
        <v>2943.5405158300005</v>
      </c>
      <c r="X269" s="144">
        <v>2898.0705412099996</v>
      </c>
      <c r="Y269" s="144">
        <v>-2162.3021251599985</v>
      </c>
      <c r="Z269" s="144">
        <v>997.7453804799984</v>
      </c>
      <c r="AA269" s="144">
        <v>-5226.9605383499993</v>
      </c>
      <c r="AB269" s="144">
        <v>-1723.9241409499996</v>
      </c>
      <c r="AC269" s="177">
        <v>9206.0909036499979</v>
      </c>
    </row>
    <row r="270" spans="1:29" s="4" customFormat="1" ht="13.2" customHeight="1" x14ac:dyDescent="0.3">
      <c r="A270" s="72" t="s">
        <v>110</v>
      </c>
      <c r="B270" s="98">
        <v>872.678</v>
      </c>
      <c r="C270" s="99">
        <v>1537.211</v>
      </c>
      <c r="D270" s="99">
        <v>3320.116</v>
      </c>
      <c r="E270" s="99">
        <v>6501.9049999999988</v>
      </c>
      <c r="F270" s="99">
        <v>4845.6720000000005</v>
      </c>
      <c r="G270" s="99">
        <v>6777.33</v>
      </c>
      <c r="H270" s="99">
        <v>8910.9200000000019</v>
      </c>
      <c r="I270" s="99">
        <v>7495.0203004150389</v>
      </c>
      <c r="J270" s="99">
        <v>6119.9991126708992</v>
      </c>
      <c r="K270" s="99">
        <v>5253.9932658691405</v>
      </c>
      <c r="L270" s="99">
        <v>7989.8450014648433</v>
      </c>
      <c r="M270" s="99">
        <v>9410.1134886474611</v>
      </c>
      <c r="N270" s="99">
        <v>15202.718593147147</v>
      </c>
      <c r="O270" s="99">
        <v>25337.831188541717</v>
      </c>
      <c r="P270" s="99">
        <v>20449.037199999999</v>
      </c>
      <c r="Q270" s="99">
        <v>22326.177859209998</v>
      </c>
      <c r="R270" s="99">
        <v>28397.222430850001</v>
      </c>
      <c r="S270" s="99">
        <v>21685.89931067</v>
      </c>
      <c r="T270" s="99">
        <v>35264.66811893</v>
      </c>
      <c r="U270" s="99">
        <v>19004.433492179996</v>
      </c>
      <c r="V270" s="99">
        <v>22271.637899170004</v>
      </c>
      <c r="W270" s="99">
        <v>21483.747447239999</v>
      </c>
      <c r="X270" s="142">
        <v>23430.67503627</v>
      </c>
      <c r="Y270" s="142">
        <v>22755.325785740002</v>
      </c>
      <c r="Z270" s="142">
        <v>26031.790753079997</v>
      </c>
      <c r="AA270" s="142">
        <v>22473.928267089999</v>
      </c>
      <c r="AB270" s="142">
        <v>22162.126797429999</v>
      </c>
      <c r="AC270" s="175">
        <v>35877.921092339995</v>
      </c>
    </row>
    <row r="271" spans="1:29" s="4" customFormat="1" ht="13.2" customHeight="1" x14ac:dyDescent="0.3">
      <c r="A271" s="72" t="s">
        <v>111</v>
      </c>
      <c r="B271" s="98">
        <v>728.08699999999988</v>
      </c>
      <c r="C271" s="99">
        <v>638.71399999999994</v>
      </c>
      <c r="D271" s="99">
        <v>1144.194</v>
      </c>
      <c r="E271" s="99">
        <v>3125.049</v>
      </c>
      <c r="F271" s="99">
        <v>6247.5383850097651</v>
      </c>
      <c r="G271" s="99">
        <v>3818.6883002499999</v>
      </c>
      <c r="H271" s="99">
        <v>5222.8916355585634</v>
      </c>
      <c r="I271" s="99">
        <v>8024.4758176479527</v>
      </c>
      <c r="J271" s="99">
        <v>5317.1784475414133</v>
      </c>
      <c r="K271" s="99">
        <v>5665.9513777626062</v>
      </c>
      <c r="L271" s="99">
        <v>7649.6741653741628</v>
      </c>
      <c r="M271" s="99">
        <v>5348.6065735941775</v>
      </c>
      <c r="N271" s="99">
        <v>5545.3863559604442</v>
      </c>
      <c r="O271" s="99">
        <v>10436.530056869264</v>
      </c>
      <c r="P271" s="99">
        <v>13384.7379</v>
      </c>
      <c r="Q271" s="99">
        <v>13638.23729442</v>
      </c>
      <c r="R271" s="99">
        <v>18191.05699628</v>
      </c>
      <c r="S271" s="99">
        <v>9278.6477262900007</v>
      </c>
      <c r="T271" s="99">
        <v>13154.113658810002</v>
      </c>
      <c r="U271" s="99">
        <v>9941.5895217300003</v>
      </c>
      <c r="V271" s="99">
        <v>18442.919063559999</v>
      </c>
      <c r="W271" s="99">
        <v>18540.206931410001</v>
      </c>
      <c r="X271" s="142">
        <v>20532.604495060001</v>
      </c>
      <c r="Y271" s="142">
        <v>24917.627910899999</v>
      </c>
      <c r="Z271" s="142">
        <v>25034.045372600001</v>
      </c>
      <c r="AA271" s="142">
        <v>27700.888805440001</v>
      </c>
      <c r="AB271" s="142">
        <v>23886.050938379998</v>
      </c>
      <c r="AC271" s="175">
        <v>26671.830188690001</v>
      </c>
    </row>
    <row r="272" spans="1:29" s="4" customFormat="1" ht="13.2" customHeight="1" x14ac:dyDescent="0.3">
      <c r="A272" s="73" t="s">
        <v>112</v>
      </c>
      <c r="B272" s="102">
        <v>0</v>
      </c>
      <c r="C272" s="103">
        <v>0</v>
      </c>
      <c r="D272" s="103">
        <v>0</v>
      </c>
      <c r="E272" s="103">
        <v>0</v>
      </c>
      <c r="F272" s="103">
        <v>-195.45800000000003</v>
      </c>
      <c r="G272" s="103">
        <v>19.782000000000007</v>
      </c>
      <c r="H272" s="103">
        <v>772.81400000000008</v>
      </c>
      <c r="I272" s="103">
        <v>-1.9950000000000001</v>
      </c>
      <c r="J272" s="103">
        <v>1.4000000000000123E-2</v>
      </c>
      <c r="K272" s="103">
        <v>3.0530000000000017</v>
      </c>
      <c r="L272" s="103">
        <v>74.891000000000005</v>
      </c>
      <c r="M272" s="103">
        <v>-16.023999999999997</v>
      </c>
      <c r="N272" s="103">
        <v>8847.7192694851547</v>
      </c>
      <c r="O272" s="103">
        <v>5751.0743975799996</v>
      </c>
      <c r="P272" s="103">
        <v>4510.28</v>
      </c>
      <c r="Q272" s="103">
        <v>4782.38375928</v>
      </c>
      <c r="R272" s="103">
        <v>6244.5399561499989</v>
      </c>
      <c r="S272" s="103">
        <v>10133.645518329999</v>
      </c>
      <c r="T272" s="103">
        <v>16235.578809909999</v>
      </c>
      <c r="U272" s="103">
        <v>24306.68930405</v>
      </c>
      <c r="V272" s="103">
        <v>15331.13821827</v>
      </c>
      <c r="W272" s="103">
        <v>20779.284817650001</v>
      </c>
      <c r="X272" s="144">
        <v>3969.4172143699998</v>
      </c>
      <c r="Y272" s="144">
        <v>17610.761271649997</v>
      </c>
      <c r="Z272" s="144">
        <v>3634.8530353599999</v>
      </c>
      <c r="AA272" s="144">
        <v>8370.7118385600006</v>
      </c>
      <c r="AB272" s="144">
        <v>-5706.193986289999</v>
      </c>
      <c r="AC272" s="177">
        <v>4255.0467185999987</v>
      </c>
    </row>
    <row r="273" spans="1:29" s="4" customFormat="1" ht="13.2" customHeight="1" x14ac:dyDescent="0.3">
      <c r="A273" s="72" t="s">
        <v>110</v>
      </c>
      <c r="B273" s="98">
        <v>0</v>
      </c>
      <c r="C273" s="99">
        <v>0</v>
      </c>
      <c r="D273" s="99">
        <v>0</v>
      </c>
      <c r="E273" s="99">
        <v>0</v>
      </c>
      <c r="F273" s="99">
        <v>71.45</v>
      </c>
      <c r="G273" s="99">
        <v>48.102000000000004</v>
      </c>
      <c r="H273" s="99">
        <v>777.7360000000001</v>
      </c>
      <c r="I273" s="99">
        <v>3.7210000000000001</v>
      </c>
      <c r="J273" s="99">
        <v>0.93500000000000016</v>
      </c>
      <c r="K273" s="99">
        <v>16.47</v>
      </c>
      <c r="L273" s="99">
        <v>175.17399999999998</v>
      </c>
      <c r="M273" s="99">
        <v>5.7949999999999999</v>
      </c>
      <c r="N273" s="99">
        <v>8849.6042694851549</v>
      </c>
      <c r="O273" s="99">
        <v>6314.7823975799993</v>
      </c>
      <c r="P273" s="99">
        <v>6085.0396000000001</v>
      </c>
      <c r="Q273" s="99">
        <v>8460.0848485400002</v>
      </c>
      <c r="R273" s="99">
        <v>8659.7364252200005</v>
      </c>
      <c r="S273" s="99">
        <v>13840.771974649999</v>
      </c>
      <c r="T273" s="99">
        <v>21297.324605810001</v>
      </c>
      <c r="U273" s="99">
        <v>27831.134938759998</v>
      </c>
      <c r="V273" s="99">
        <v>24179.691169379999</v>
      </c>
      <c r="W273" s="99">
        <v>25174.306633669999</v>
      </c>
      <c r="X273" s="142">
        <v>28181.333367030002</v>
      </c>
      <c r="Y273" s="142">
        <v>47069.121415479996</v>
      </c>
      <c r="Z273" s="142">
        <v>32596.71026046</v>
      </c>
      <c r="AA273" s="142">
        <v>37773.573545079998</v>
      </c>
      <c r="AB273" s="142">
        <v>16237.274525330002</v>
      </c>
      <c r="AC273" s="175">
        <v>19722.954836200002</v>
      </c>
    </row>
    <row r="274" spans="1:29" s="4" customFormat="1" ht="13.2" customHeight="1" x14ac:dyDescent="0.3">
      <c r="A274" s="72" t="s">
        <v>111</v>
      </c>
      <c r="B274" s="98">
        <v>0</v>
      </c>
      <c r="C274" s="99">
        <v>0</v>
      </c>
      <c r="D274" s="99">
        <v>0</v>
      </c>
      <c r="E274" s="99">
        <v>0</v>
      </c>
      <c r="F274" s="99">
        <v>266.90800000000002</v>
      </c>
      <c r="G274" s="99">
        <v>28.32</v>
      </c>
      <c r="H274" s="99">
        <v>4.9220000000000006</v>
      </c>
      <c r="I274" s="99">
        <v>5.7160000000000011</v>
      </c>
      <c r="J274" s="99">
        <v>0.92100000000000004</v>
      </c>
      <c r="K274" s="99">
        <v>13.416999999999998</v>
      </c>
      <c r="L274" s="99">
        <v>100.283</v>
      </c>
      <c r="M274" s="99">
        <v>21.818999999999996</v>
      </c>
      <c r="N274" s="99">
        <v>1.885</v>
      </c>
      <c r="O274" s="99">
        <v>563.70799999999997</v>
      </c>
      <c r="P274" s="99">
        <v>1574.7596000000001</v>
      </c>
      <c r="Q274" s="99">
        <v>3677.7010892600006</v>
      </c>
      <c r="R274" s="99">
        <v>2415.1964690700001</v>
      </c>
      <c r="S274" s="99">
        <v>3707.1264563200007</v>
      </c>
      <c r="T274" s="99">
        <v>5061.7457958999994</v>
      </c>
      <c r="U274" s="99">
        <v>3524.4456347099999</v>
      </c>
      <c r="V274" s="99">
        <v>8848.5529511099994</v>
      </c>
      <c r="W274" s="99">
        <v>4395.0218160200002</v>
      </c>
      <c r="X274" s="142">
        <v>24211.916152659996</v>
      </c>
      <c r="Y274" s="142">
        <v>29458.360143829999</v>
      </c>
      <c r="Z274" s="142">
        <v>28961.857225099997</v>
      </c>
      <c r="AA274" s="142">
        <v>29402.861706520001</v>
      </c>
      <c r="AB274" s="142">
        <v>21943.468511619998</v>
      </c>
      <c r="AC274" s="175">
        <v>15467.908117600004</v>
      </c>
    </row>
    <row r="275" spans="1:29" s="4" customFormat="1" ht="13.2" customHeight="1" x14ac:dyDescent="0.3">
      <c r="A275" s="73" t="s">
        <v>108</v>
      </c>
      <c r="B275" s="102">
        <v>0</v>
      </c>
      <c r="C275" s="103">
        <v>0</v>
      </c>
      <c r="D275" s="103">
        <v>0</v>
      </c>
      <c r="E275" s="103">
        <v>0</v>
      </c>
      <c r="F275" s="103">
        <v>0</v>
      </c>
      <c r="G275" s="103">
        <v>0</v>
      </c>
      <c r="H275" s="103">
        <v>0</v>
      </c>
      <c r="I275" s="103">
        <v>0</v>
      </c>
      <c r="J275" s="103">
        <v>0</v>
      </c>
      <c r="K275" s="103">
        <v>0</v>
      </c>
      <c r="L275" s="103">
        <v>0</v>
      </c>
      <c r="M275" s="103">
        <v>0</v>
      </c>
      <c r="N275" s="103">
        <v>0</v>
      </c>
      <c r="O275" s="103">
        <v>0</v>
      </c>
      <c r="P275" s="103">
        <v>0</v>
      </c>
      <c r="Q275" s="103">
        <v>0</v>
      </c>
      <c r="R275" s="103">
        <v>0</v>
      </c>
      <c r="S275" s="103">
        <v>0</v>
      </c>
      <c r="T275" s="103">
        <v>0</v>
      </c>
      <c r="U275" s="103">
        <v>5670.3679521600006</v>
      </c>
      <c r="V275" s="103">
        <v>3690.7016157600001</v>
      </c>
      <c r="W275" s="103">
        <v>1717.5884563600005</v>
      </c>
      <c r="X275" s="144">
        <v>-1981.3515662900006</v>
      </c>
      <c r="Y275" s="144">
        <v>5391.8851381299983</v>
      </c>
      <c r="Z275" s="144">
        <v>910.47344675000011</v>
      </c>
      <c r="AA275" s="144">
        <v>1065.5711157400006</v>
      </c>
      <c r="AB275" s="144">
        <v>6983.8176434599982</v>
      </c>
      <c r="AC275" s="177">
        <v>7614.1803240400004</v>
      </c>
    </row>
    <row r="276" spans="1:29" s="4" customFormat="1" ht="13.2" customHeight="1" x14ac:dyDescent="0.3">
      <c r="A276" s="72" t="s">
        <v>110</v>
      </c>
      <c r="B276" s="98">
        <v>0</v>
      </c>
      <c r="C276" s="99">
        <v>0</v>
      </c>
      <c r="D276" s="99">
        <v>0</v>
      </c>
      <c r="E276" s="99">
        <v>0</v>
      </c>
      <c r="F276" s="99">
        <v>0</v>
      </c>
      <c r="G276" s="99">
        <v>0</v>
      </c>
      <c r="H276" s="99">
        <v>0</v>
      </c>
      <c r="I276" s="99">
        <v>0</v>
      </c>
      <c r="J276" s="99">
        <v>0</v>
      </c>
      <c r="K276" s="99">
        <v>0</v>
      </c>
      <c r="L276" s="99">
        <v>0</v>
      </c>
      <c r="M276" s="99">
        <v>0</v>
      </c>
      <c r="N276" s="99">
        <v>0</v>
      </c>
      <c r="O276" s="99">
        <v>0</v>
      </c>
      <c r="P276" s="99">
        <v>0</v>
      </c>
      <c r="Q276" s="99">
        <v>0</v>
      </c>
      <c r="R276" s="99">
        <v>0</v>
      </c>
      <c r="S276" s="99">
        <v>0</v>
      </c>
      <c r="T276" s="99">
        <v>0</v>
      </c>
      <c r="U276" s="99">
        <v>17055.979419570001</v>
      </c>
      <c r="V276" s="99">
        <v>16431.690408930001</v>
      </c>
      <c r="W276" s="99">
        <v>19075.158011010004</v>
      </c>
      <c r="X276" s="142">
        <v>21331.968995350002</v>
      </c>
      <c r="Y276" s="142">
        <v>21672.44779799</v>
      </c>
      <c r="Z276" s="142">
        <v>18226.62205088</v>
      </c>
      <c r="AA276" s="142">
        <v>22283.028391190001</v>
      </c>
      <c r="AB276" s="142">
        <v>38289.673408539995</v>
      </c>
      <c r="AC276" s="175">
        <v>27419.826663900003</v>
      </c>
    </row>
    <row r="277" spans="1:29" s="4" customFormat="1" ht="13.2" customHeight="1" x14ac:dyDescent="0.3">
      <c r="A277" s="72" t="s">
        <v>111</v>
      </c>
      <c r="B277" s="98">
        <v>0</v>
      </c>
      <c r="C277" s="99">
        <v>0</v>
      </c>
      <c r="D277" s="99">
        <v>0</v>
      </c>
      <c r="E277" s="99">
        <v>0</v>
      </c>
      <c r="F277" s="99">
        <v>0</v>
      </c>
      <c r="G277" s="99">
        <v>0</v>
      </c>
      <c r="H277" s="99">
        <v>0</v>
      </c>
      <c r="I277" s="99">
        <v>0</v>
      </c>
      <c r="J277" s="99">
        <v>0</v>
      </c>
      <c r="K277" s="99">
        <v>0</v>
      </c>
      <c r="L277" s="99">
        <v>0</v>
      </c>
      <c r="M277" s="99">
        <v>0</v>
      </c>
      <c r="N277" s="99">
        <v>0</v>
      </c>
      <c r="O277" s="99">
        <v>0</v>
      </c>
      <c r="P277" s="99">
        <v>0</v>
      </c>
      <c r="Q277" s="99">
        <v>0</v>
      </c>
      <c r="R277" s="99">
        <v>0</v>
      </c>
      <c r="S277" s="99">
        <v>0</v>
      </c>
      <c r="T277" s="99">
        <v>0</v>
      </c>
      <c r="U277" s="99">
        <v>11385.611467409999</v>
      </c>
      <c r="V277" s="99">
        <v>12740.98879317</v>
      </c>
      <c r="W277" s="99">
        <v>17357.569554649999</v>
      </c>
      <c r="X277" s="142">
        <v>23313.320561639997</v>
      </c>
      <c r="Y277" s="142">
        <v>16280.562659859999</v>
      </c>
      <c r="Z277" s="142">
        <v>17316.148604129998</v>
      </c>
      <c r="AA277" s="142">
        <v>21217.457275449997</v>
      </c>
      <c r="AB277" s="142">
        <v>31305.855765079999</v>
      </c>
      <c r="AC277" s="175">
        <v>19805.646339860003</v>
      </c>
    </row>
    <row r="278" spans="1:29" s="4" customFormat="1" ht="13.2" customHeight="1" x14ac:dyDescent="0.3">
      <c r="A278" s="76" t="s">
        <v>0</v>
      </c>
      <c r="B278" s="98"/>
      <c r="C278" s="99"/>
      <c r="D278" s="99"/>
      <c r="E278" s="99"/>
      <c r="F278" s="99"/>
      <c r="G278" s="99"/>
      <c r="H278" s="99"/>
      <c r="I278" s="99"/>
      <c r="J278" s="99"/>
      <c r="K278" s="99"/>
      <c r="L278" s="99"/>
      <c r="M278" s="99"/>
      <c r="N278" s="99"/>
      <c r="O278" s="99"/>
      <c r="P278" s="99"/>
      <c r="Q278" s="99"/>
      <c r="R278" s="99"/>
      <c r="S278" s="99"/>
      <c r="T278" s="99"/>
      <c r="U278" s="99"/>
      <c r="V278" s="99"/>
      <c r="W278" s="99"/>
      <c r="X278" s="142"/>
      <c r="Y278" s="142"/>
      <c r="Z278" s="142"/>
      <c r="AA278" s="142"/>
      <c r="AB278" s="142"/>
      <c r="AC278" s="175"/>
    </row>
    <row r="279" spans="1:29" s="4" customFormat="1" ht="13.2" customHeight="1" x14ac:dyDescent="0.3">
      <c r="A279" s="77" t="s">
        <v>51</v>
      </c>
      <c r="B279" s="110">
        <v>-9216.7870000000003</v>
      </c>
      <c r="C279" s="111">
        <v>-21618.867999999999</v>
      </c>
      <c r="D279" s="111">
        <v>-12615.571</v>
      </c>
      <c r="E279" s="111">
        <v>-18124.973000000002</v>
      </c>
      <c r="F279" s="111">
        <v>-3801.5580000000004</v>
      </c>
      <c r="G279" s="111">
        <v>-6955.0570163085949</v>
      </c>
      <c r="H279" s="111">
        <v>-76.993759999999156</v>
      </c>
      <c r="I279" s="111">
        <v>5118.5662228124993</v>
      </c>
      <c r="J279" s="111">
        <v>-5307.5247400000007</v>
      </c>
      <c r="K279" s="111">
        <v>4750.133359999998</v>
      </c>
      <c r="L279" s="111">
        <v>-4884.5363337499984</v>
      </c>
      <c r="M279" s="111">
        <v>-9081.235678125</v>
      </c>
      <c r="N279" s="111">
        <v>-48695.46146924737</v>
      </c>
      <c r="O279" s="111">
        <v>-2953.2023502374668</v>
      </c>
      <c r="P279" s="111">
        <v>-52139.633051648379</v>
      </c>
      <c r="Q279" s="111">
        <v>-66912.96647994002</v>
      </c>
      <c r="R279" s="111">
        <v>-41247.71917288001</v>
      </c>
      <c r="S279" s="111">
        <v>-15825.80753276</v>
      </c>
      <c r="T279" s="111">
        <v>-32281.848087409995</v>
      </c>
      <c r="U279" s="111">
        <v>-41416.091806349999</v>
      </c>
      <c r="V279" s="111">
        <v>-17838.699681949991</v>
      </c>
      <c r="W279" s="111">
        <v>20033.386641699999</v>
      </c>
      <c r="X279" s="148">
        <v>17723.824466809998</v>
      </c>
      <c r="Y279" s="148">
        <v>6734.7823904100032</v>
      </c>
      <c r="Z279" s="148">
        <v>19216.443786460019</v>
      </c>
      <c r="AA279" s="148">
        <v>12882.255995880005</v>
      </c>
      <c r="AB279" s="148">
        <v>-7881.1046795100019</v>
      </c>
      <c r="AC279" s="181">
        <v>4090.9825853399966</v>
      </c>
    </row>
    <row r="280" spans="1:29" s="4" customFormat="1" ht="13.2" customHeight="1" x14ac:dyDescent="0.3">
      <c r="A280" s="73" t="s">
        <v>52</v>
      </c>
      <c r="B280" s="102">
        <v>1155.3810000000003</v>
      </c>
      <c r="C280" s="103">
        <v>402.79700000000003</v>
      </c>
      <c r="D280" s="103">
        <v>-1707.6350000000002</v>
      </c>
      <c r="E280" s="103">
        <v>457.23200000000008</v>
      </c>
      <c r="F280" s="103">
        <v>-259.19299999999987</v>
      </c>
      <c r="G280" s="103">
        <v>1695.7223984374996</v>
      </c>
      <c r="H280" s="103">
        <v>795.13099999999997</v>
      </c>
      <c r="I280" s="103">
        <v>321.14100000000002</v>
      </c>
      <c r="J280" s="103">
        <v>-178.76699999999994</v>
      </c>
      <c r="K280" s="103">
        <v>754.56699999999989</v>
      </c>
      <c r="L280" s="103">
        <v>1770.7920000000001</v>
      </c>
      <c r="M280" s="103">
        <v>-5.6281250000001251</v>
      </c>
      <c r="N280" s="103">
        <v>-286.07190820312508</v>
      </c>
      <c r="O280" s="103">
        <v>-1900.047</v>
      </c>
      <c r="P280" s="103">
        <v>-4124.5029999999997</v>
      </c>
      <c r="Q280" s="103">
        <v>4735.1649936300009</v>
      </c>
      <c r="R280" s="103">
        <v>-16855.50730755</v>
      </c>
      <c r="S280" s="103">
        <v>7402.6755192799983</v>
      </c>
      <c r="T280" s="103">
        <v>8981.0728169899994</v>
      </c>
      <c r="U280" s="103">
        <v>2822.1564489799998</v>
      </c>
      <c r="V280" s="103">
        <v>-3568.7048022199992</v>
      </c>
      <c r="W280" s="103">
        <v>-598.58059729999945</v>
      </c>
      <c r="X280" s="144">
        <v>12370.598455900001</v>
      </c>
      <c r="Y280" s="144">
        <v>457.96041828000125</v>
      </c>
      <c r="Z280" s="144">
        <v>8995.230419239997</v>
      </c>
      <c r="AA280" s="144">
        <v>11001.78722738</v>
      </c>
      <c r="AB280" s="144">
        <v>15381.553400190005</v>
      </c>
      <c r="AC280" s="177">
        <v>-250.61332177000077</v>
      </c>
    </row>
    <row r="281" spans="1:29" s="4" customFormat="1" ht="13.2" customHeight="1" x14ac:dyDescent="0.3">
      <c r="A281" s="72" t="s">
        <v>63</v>
      </c>
      <c r="B281" s="98">
        <v>1052.989</v>
      </c>
      <c r="C281" s="99">
        <v>182.48700000000002</v>
      </c>
      <c r="D281" s="99">
        <v>2769.9660000000003</v>
      </c>
      <c r="E281" s="99">
        <v>2089.1900000000005</v>
      </c>
      <c r="F281" s="99">
        <v>4219.7390000000005</v>
      </c>
      <c r="G281" s="99">
        <v>2887.8306015624994</v>
      </c>
      <c r="H281" s="99">
        <v>1626.1790000000001</v>
      </c>
      <c r="I281" s="99">
        <v>1016.24</v>
      </c>
      <c r="J281" s="99">
        <v>1804.7369999999999</v>
      </c>
      <c r="K281" s="99">
        <v>2767.0329999999999</v>
      </c>
      <c r="L281" s="99">
        <v>3158.6109999999999</v>
      </c>
      <c r="M281" s="99">
        <v>6024.0451250000006</v>
      </c>
      <c r="N281" s="99">
        <v>5735.5049082031246</v>
      </c>
      <c r="O281" s="99">
        <v>5408.3640000000005</v>
      </c>
      <c r="P281" s="99">
        <v>10473.259900000001</v>
      </c>
      <c r="Q281" s="99">
        <v>10913.686862709999</v>
      </c>
      <c r="R281" s="99">
        <v>28879.26890381</v>
      </c>
      <c r="S281" s="99">
        <v>8906.6590550300007</v>
      </c>
      <c r="T281" s="99">
        <v>11278.755872559997</v>
      </c>
      <c r="U281" s="99">
        <v>17204.516914</v>
      </c>
      <c r="V281" s="99">
        <v>19885.730524719998</v>
      </c>
      <c r="W281" s="99">
        <v>15746.6398441</v>
      </c>
      <c r="X281" s="142">
        <v>13621.12825032</v>
      </c>
      <c r="Y281" s="142">
        <v>22474.203272429997</v>
      </c>
      <c r="Z281" s="142">
        <v>17138.130942629999</v>
      </c>
      <c r="AA281" s="142">
        <v>23329.125288259998</v>
      </c>
      <c r="AB281" s="142">
        <v>30418.262563849996</v>
      </c>
      <c r="AC281" s="175">
        <v>40426.5720153</v>
      </c>
    </row>
    <row r="282" spans="1:29" s="4" customFormat="1" ht="13.2" customHeight="1" x14ac:dyDescent="0.3">
      <c r="A282" s="72" t="s">
        <v>64</v>
      </c>
      <c r="B282" s="98">
        <v>2208.37</v>
      </c>
      <c r="C282" s="99">
        <v>585.28400000000011</v>
      </c>
      <c r="D282" s="99">
        <v>1062.3310000000001</v>
      </c>
      <c r="E282" s="99">
        <v>2546.422</v>
      </c>
      <c r="F282" s="99">
        <v>3960.5459999999998</v>
      </c>
      <c r="G282" s="99">
        <v>4583.5529999999999</v>
      </c>
      <c r="H282" s="99">
        <v>2421.3099999999995</v>
      </c>
      <c r="I282" s="99">
        <v>1337.3810000000003</v>
      </c>
      <c r="J282" s="99">
        <v>1625.9699999999998</v>
      </c>
      <c r="K282" s="99">
        <v>3521.6</v>
      </c>
      <c r="L282" s="99">
        <v>4929.4030000000002</v>
      </c>
      <c r="M282" s="99">
        <v>6018.4169999999995</v>
      </c>
      <c r="N282" s="99">
        <v>5449.433</v>
      </c>
      <c r="O282" s="99">
        <v>3508.317</v>
      </c>
      <c r="P282" s="99">
        <v>6348.7569000000012</v>
      </c>
      <c r="Q282" s="99">
        <v>15648.851856340001</v>
      </c>
      <c r="R282" s="99">
        <v>12023.761596260003</v>
      </c>
      <c r="S282" s="99">
        <v>16309.334574309998</v>
      </c>
      <c r="T282" s="99">
        <v>20259.828689549999</v>
      </c>
      <c r="U282" s="99">
        <v>20026.67336298</v>
      </c>
      <c r="V282" s="99">
        <v>16317.025722500002</v>
      </c>
      <c r="W282" s="99">
        <v>15148.0592468</v>
      </c>
      <c r="X282" s="142">
        <v>25991.726706219997</v>
      </c>
      <c r="Y282" s="142">
        <v>22932.163690710004</v>
      </c>
      <c r="Z282" s="142">
        <v>26133.361361870004</v>
      </c>
      <c r="AA282" s="142">
        <v>34330.912515640004</v>
      </c>
      <c r="AB282" s="142">
        <v>45799.815964039997</v>
      </c>
      <c r="AC282" s="175">
        <v>40175.958693529996</v>
      </c>
    </row>
    <row r="283" spans="1:29" s="4" customFormat="1" ht="13.2" customHeight="1" x14ac:dyDescent="0.3">
      <c r="A283" s="73" t="s">
        <v>154</v>
      </c>
      <c r="B283" s="102">
        <v>243.85499999999999</v>
      </c>
      <c r="C283" s="103">
        <v>270.46699999999993</v>
      </c>
      <c r="D283" s="103">
        <v>360.93599999999998</v>
      </c>
      <c r="E283" s="103">
        <v>-19.918000000000095</v>
      </c>
      <c r="F283" s="103">
        <v>864.28</v>
      </c>
      <c r="G283" s="103">
        <v>1953.3253984374999</v>
      </c>
      <c r="H283" s="103">
        <v>1121.1669999999997</v>
      </c>
      <c r="I283" s="103">
        <v>388.62199999999996</v>
      </c>
      <c r="J283" s="103">
        <v>257.83199999999994</v>
      </c>
      <c r="K283" s="103">
        <v>121.36199999999988</v>
      </c>
      <c r="L283" s="103">
        <v>830.77299999999991</v>
      </c>
      <c r="M283" s="103">
        <v>915.23300000000029</v>
      </c>
      <c r="N283" s="103">
        <v>1413.4249999999997</v>
      </c>
      <c r="O283" s="103">
        <v>-257.05400000000003</v>
      </c>
      <c r="P283" s="103">
        <v>-2582.1918000000005</v>
      </c>
      <c r="Q283" s="103">
        <v>-6364.8063043800012</v>
      </c>
      <c r="R283" s="103">
        <v>-8689.1737769499996</v>
      </c>
      <c r="S283" s="103">
        <v>2318.712316099999</v>
      </c>
      <c r="T283" s="103">
        <v>1569.4500383299999</v>
      </c>
      <c r="U283" s="103">
        <v>60.005058359998316</v>
      </c>
      <c r="V283" s="103">
        <v>163.27229510000052</v>
      </c>
      <c r="W283" s="103">
        <v>-708.07902048999915</v>
      </c>
      <c r="X283" s="144">
        <v>481.21943968000073</v>
      </c>
      <c r="Y283" s="144">
        <v>686.66124794000007</v>
      </c>
      <c r="Z283" s="144">
        <v>508.14987357999951</v>
      </c>
      <c r="AA283" s="144">
        <v>3083.2541549000039</v>
      </c>
      <c r="AB283" s="144">
        <v>4345.0035636699995</v>
      </c>
      <c r="AC283" s="177">
        <v>1720.7594294199989</v>
      </c>
    </row>
    <row r="284" spans="1:29" s="4" customFormat="1" ht="13.2" customHeight="1" x14ac:dyDescent="0.3">
      <c r="A284" s="70" t="s">
        <v>33</v>
      </c>
      <c r="B284" s="98">
        <v>90.668000000000006</v>
      </c>
      <c r="C284" s="99">
        <v>3.5320000000000005</v>
      </c>
      <c r="D284" s="99">
        <v>26.906999999999989</v>
      </c>
      <c r="E284" s="99">
        <v>93.54899999999995</v>
      </c>
      <c r="F284" s="99">
        <v>371.07900000000012</v>
      </c>
      <c r="G284" s="99">
        <v>1969.9296015624998</v>
      </c>
      <c r="H284" s="99">
        <v>169.67000000000002</v>
      </c>
      <c r="I284" s="99">
        <v>320.22000000000008</v>
      </c>
      <c r="J284" s="99">
        <v>66.47799999999998</v>
      </c>
      <c r="K284" s="99">
        <v>35.531000000000091</v>
      </c>
      <c r="L284" s="99">
        <v>69.931999999999917</v>
      </c>
      <c r="M284" s="99">
        <v>406.28699999999992</v>
      </c>
      <c r="N284" s="99">
        <v>562.08900000000006</v>
      </c>
      <c r="O284" s="99">
        <v>1536.4439999999997</v>
      </c>
      <c r="P284" s="99">
        <v>3549.9478000000004</v>
      </c>
      <c r="Q284" s="99">
        <v>7371.8241816400005</v>
      </c>
      <c r="R284" s="99">
        <v>9873.3434649699993</v>
      </c>
      <c r="S284" s="99">
        <v>329.29415585000055</v>
      </c>
      <c r="T284" s="99">
        <v>369.21792881999983</v>
      </c>
      <c r="U284" s="99">
        <v>1359.9221885200009</v>
      </c>
      <c r="V284" s="99">
        <v>1230.9230229499999</v>
      </c>
      <c r="W284" s="99">
        <v>2031.2186080499987</v>
      </c>
      <c r="X284" s="142">
        <v>973.5041176800006</v>
      </c>
      <c r="Y284" s="142">
        <v>1068.8193645300003</v>
      </c>
      <c r="Z284" s="142">
        <v>1930.3020054800004</v>
      </c>
      <c r="AA284" s="142">
        <v>2349.0102493599989</v>
      </c>
      <c r="AB284" s="142">
        <v>2348.8650275</v>
      </c>
      <c r="AC284" s="175">
        <v>2430.4303850600013</v>
      </c>
    </row>
    <row r="285" spans="1:29" s="4" customFormat="1" ht="13.2" customHeight="1" x14ac:dyDescent="0.3">
      <c r="A285" s="70" t="s">
        <v>34</v>
      </c>
      <c r="B285" s="98">
        <v>334.52300000000002</v>
      </c>
      <c r="C285" s="99">
        <v>273.99900000000002</v>
      </c>
      <c r="D285" s="99">
        <v>387.84299999999996</v>
      </c>
      <c r="E285" s="99">
        <v>73.630999999999858</v>
      </c>
      <c r="F285" s="99">
        <v>1235.3589999999999</v>
      </c>
      <c r="G285" s="99">
        <v>3923.2549999999997</v>
      </c>
      <c r="H285" s="99">
        <v>1290.837</v>
      </c>
      <c r="I285" s="99">
        <v>708.84199999999998</v>
      </c>
      <c r="J285" s="99">
        <v>324.30999999999989</v>
      </c>
      <c r="K285" s="99">
        <v>156.89299999999997</v>
      </c>
      <c r="L285" s="99">
        <v>900.70499999999993</v>
      </c>
      <c r="M285" s="99">
        <v>1321.52</v>
      </c>
      <c r="N285" s="99">
        <v>1975.5139999999997</v>
      </c>
      <c r="O285" s="99">
        <v>1279.3900000000003</v>
      </c>
      <c r="P285" s="99">
        <v>967.75599999999997</v>
      </c>
      <c r="Q285" s="99">
        <v>1007.0178772600001</v>
      </c>
      <c r="R285" s="99">
        <v>1184.16968802</v>
      </c>
      <c r="S285" s="99">
        <v>2648.0064719499996</v>
      </c>
      <c r="T285" s="99">
        <v>1938.6679671499996</v>
      </c>
      <c r="U285" s="99">
        <v>1419.9272468799993</v>
      </c>
      <c r="V285" s="99">
        <v>1394.1953180500007</v>
      </c>
      <c r="W285" s="99">
        <v>1323.1395875599994</v>
      </c>
      <c r="X285" s="142">
        <v>1454.7235573600015</v>
      </c>
      <c r="Y285" s="142">
        <v>1755.4806124700003</v>
      </c>
      <c r="Z285" s="142">
        <v>2438.4518790599996</v>
      </c>
      <c r="AA285" s="142">
        <v>5432.2644042600023</v>
      </c>
      <c r="AB285" s="142">
        <v>6693.8685911699986</v>
      </c>
      <c r="AC285" s="175">
        <v>4151.1898144799998</v>
      </c>
    </row>
    <row r="286" spans="1:29" s="4" customFormat="1" ht="13.2" customHeight="1" x14ac:dyDescent="0.3">
      <c r="A286" s="73" t="s">
        <v>155</v>
      </c>
      <c r="B286" s="102">
        <v>168.22643844999993</v>
      </c>
      <c r="C286" s="103">
        <v>31.529098489999999</v>
      </c>
      <c r="D286" s="103">
        <v>140.17883978</v>
      </c>
      <c r="E286" s="103">
        <v>505.89597481999982</v>
      </c>
      <c r="F286" s="103">
        <v>-767.76226241999973</v>
      </c>
      <c r="G286" s="103">
        <v>27.670728389999997</v>
      </c>
      <c r="H286" s="103">
        <v>59.249990800000049</v>
      </c>
      <c r="I286" s="103">
        <v>-32.141701859999998</v>
      </c>
      <c r="J286" s="103">
        <v>-78.669875150000024</v>
      </c>
      <c r="K286" s="103">
        <v>670.99997269999994</v>
      </c>
      <c r="L286" s="103">
        <v>394.71487783000003</v>
      </c>
      <c r="M286" s="103">
        <v>-371.10647333999975</v>
      </c>
      <c r="N286" s="103">
        <v>-652.38736984999991</v>
      </c>
      <c r="O286" s="103">
        <v>355.28409802000004</v>
      </c>
      <c r="P286" s="103">
        <v>1059.6327723499999</v>
      </c>
      <c r="Q286" s="103">
        <v>2100.4164727099997</v>
      </c>
      <c r="R286" s="103">
        <v>1032.6418361299993</v>
      </c>
      <c r="S286" s="103">
        <v>4623.1161957500008</v>
      </c>
      <c r="T286" s="103">
        <v>4649.7165675499991</v>
      </c>
      <c r="U286" s="103">
        <v>2084.3040607700004</v>
      </c>
      <c r="V286" s="103">
        <v>-281.2449204200002</v>
      </c>
      <c r="W286" s="103">
        <v>15.034575310000264</v>
      </c>
      <c r="X286" s="144">
        <v>9521.1326542599982</v>
      </c>
      <c r="Y286" s="144">
        <v>1302.9394884600019</v>
      </c>
      <c r="Z286" s="144">
        <v>7262.9470179000009</v>
      </c>
      <c r="AA286" s="144">
        <v>8414.5747345799991</v>
      </c>
      <c r="AB286" s="144">
        <v>10174.420401750001</v>
      </c>
      <c r="AC286" s="177">
        <v>-5816.3834005699973</v>
      </c>
    </row>
    <row r="287" spans="1:29" s="4" customFormat="1" ht="13.2" customHeight="1" x14ac:dyDescent="0.3">
      <c r="A287" s="70" t="s">
        <v>33</v>
      </c>
      <c r="B287" s="98">
        <v>108.77755559000002</v>
      </c>
      <c r="C287" s="99">
        <v>161.70881828999998</v>
      </c>
      <c r="D287" s="99">
        <v>424.00390842000002</v>
      </c>
      <c r="E287" s="99">
        <v>1926.4711259600001</v>
      </c>
      <c r="F287" s="99">
        <v>3391.1584481000004</v>
      </c>
      <c r="G287" s="99">
        <v>631.61956601999998</v>
      </c>
      <c r="H287" s="99">
        <v>1061.94882416</v>
      </c>
      <c r="I287" s="99">
        <v>659.27932919</v>
      </c>
      <c r="J287" s="99">
        <v>1374.9751385700001</v>
      </c>
      <c r="K287" s="99">
        <v>2691.7338942800002</v>
      </c>
      <c r="L287" s="99">
        <v>3095.0665463300006</v>
      </c>
      <c r="M287" s="99">
        <v>3815.1648055999999</v>
      </c>
      <c r="N287" s="99">
        <v>2847.8815965600002</v>
      </c>
      <c r="O287" s="99">
        <v>959.60486828999979</v>
      </c>
      <c r="P287" s="99">
        <v>907.67774579999991</v>
      </c>
      <c r="Q287" s="99">
        <v>2244.4231136099997</v>
      </c>
      <c r="R287" s="99">
        <v>4643.1713863700006</v>
      </c>
      <c r="S287" s="99">
        <v>4431.1316071799993</v>
      </c>
      <c r="T287" s="99">
        <v>9023.4100522400004</v>
      </c>
      <c r="U287" s="99">
        <v>12445.23036014</v>
      </c>
      <c r="V287" s="99">
        <v>13718.423049999998</v>
      </c>
      <c r="W287" s="99">
        <v>11698.570031429997</v>
      </c>
      <c r="X287" s="142">
        <v>9959.5131349399999</v>
      </c>
      <c r="Y287" s="142">
        <v>16201.622408089999</v>
      </c>
      <c r="Z287" s="142">
        <v>10070.089593250001</v>
      </c>
      <c r="AA287" s="142">
        <v>18032.839832540001</v>
      </c>
      <c r="AB287" s="142">
        <v>23482.079065139998</v>
      </c>
      <c r="AC287" s="175">
        <v>33251.74286061</v>
      </c>
    </row>
    <row r="288" spans="1:29" s="4" customFormat="1" ht="13.2" customHeight="1" x14ac:dyDescent="0.3">
      <c r="A288" s="70" t="s">
        <v>34</v>
      </c>
      <c r="B288" s="98">
        <v>277.00399404000001</v>
      </c>
      <c r="C288" s="99">
        <v>193.23791677999998</v>
      </c>
      <c r="D288" s="99">
        <v>564.18274819999999</v>
      </c>
      <c r="E288" s="99">
        <v>2432.3671007800003</v>
      </c>
      <c r="F288" s="99">
        <v>2623.3961856799992</v>
      </c>
      <c r="G288" s="99">
        <v>659.29029441</v>
      </c>
      <c r="H288" s="99">
        <v>1121.1988149600002</v>
      </c>
      <c r="I288" s="99">
        <v>627.13762732999999</v>
      </c>
      <c r="J288" s="99">
        <v>1296.3052634200001</v>
      </c>
      <c r="K288" s="99">
        <v>3362.7338669799997</v>
      </c>
      <c r="L288" s="99">
        <v>3489.7814241600004</v>
      </c>
      <c r="M288" s="99">
        <v>3444.0583322600005</v>
      </c>
      <c r="N288" s="99">
        <v>2195.4942267099996</v>
      </c>
      <c r="O288" s="99">
        <v>1314.8889663099999</v>
      </c>
      <c r="P288" s="99">
        <v>1967.31051815</v>
      </c>
      <c r="Q288" s="99">
        <v>4344.8395863200003</v>
      </c>
      <c r="R288" s="99">
        <v>5675.8132225000008</v>
      </c>
      <c r="S288" s="99">
        <v>9054.24780293</v>
      </c>
      <c r="T288" s="99">
        <v>13673.126619790002</v>
      </c>
      <c r="U288" s="99">
        <v>14529.53442091</v>
      </c>
      <c r="V288" s="99">
        <v>13437.178129580001</v>
      </c>
      <c r="W288" s="99">
        <v>11713.60460674</v>
      </c>
      <c r="X288" s="142">
        <v>19480.645789199996</v>
      </c>
      <c r="Y288" s="142">
        <v>17504.56189655</v>
      </c>
      <c r="Z288" s="142">
        <v>17333.036611150001</v>
      </c>
      <c r="AA288" s="142">
        <v>26447.414567119995</v>
      </c>
      <c r="AB288" s="142">
        <v>33656.499466889996</v>
      </c>
      <c r="AC288" s="175">
        <v>27435.359460040003</v>
      </c>
    </row>
    <row r="289" spans="1:29" s="4" customFormat="1" ht="13.2" customHeight="1" x14ac:dyDescent="0.3">
      <c r="A289" s="73" t="s">
        <v>234</v>
      </c>
      <c r="B289" s="102">
        <v>743.29956155000002</v>
      </c>
      <c r="C289" s="103">
        <v>100.80090150999999</v>
      </c>
      <c r="D289" s="103">
        <v>-2208.74983978</v>
      </c>
      <c r="E289" s="103">
        <v>-28.74597481999993</v>
      </c>
      <c r="F289" s="103">
        <v>-355.71073758</v>
      </c>
      <c r="G289" s="103">
        <v>-285.27372838999992</v>
      </c>
      <c r="H289" s="103">
        <v>-385.28599079999998</v>
      </c>
      <c r="I289" s="103">
        <v>-35.339298139999997</v>
      </c>
      <c r="J289" s="103">
        <v>-357.92912484999988</v>
      </c>
      <c r="K289" s="103">
        <v>-37.794972699999889</v>
      </c>
      <c r="L289" s="103">
        <v>545.30412217000003</v>
      </c>
      <c r="M289" s="103">
        <v>-549.75465165999981</v>
      </c>
      <c r="N289" s="103">
        <v>-1047.1095383531251</v>
      </c>
      <c r="O289" s="103">
        <v>-1998.27709802</v>
      </c>
      <c r="P289" s="103">
        <v>-2601.9439723499995</v>
      </c>
      <c r="Q289" s="103">
        <v>8999.5548252999997</v>
      </c>
      <c r="R289" s="103">
        <v>-9198.9753667299992</v>
      </c>
      <c r="S289" s="103">
        <v>460.84700742999962</v>
      </c>
      <c r="T289" s="103">
        <v>2761.9062111099997</v>
      </c>
      <c r="U289" s="103">
        <v>677.84732985000028</v>
      </c>
      <c r="V289" s="103">
        <v>-3450.7321769</v>
      </c>
      <c r="W289" s="103">
        <v>94.463847879999605</v>
      </c>
      <c r="X289" s="144">
        <v>2368.2463619600003</v>
      </c>
      <c r="Y289" s="144">
        <v>-1531.6403181199996</v>
      </c>
      <c r="Z289" s="144">
        <v>1224.1335277600001</v>
      </c>
      <c r="AA289" s="144">
        <v>-496.04166209999983</v>
      </c>
      <c r="AB289" s="144">
        <v>862.12943476999999</v>
      </c>
      <c r="AC289" s="177">
        <v>3845.0106493800004</v>
      </c>
    </row>
    <row r="290" spans="1:29" s="4" customFormat="1" ht="13.2" customHeight="1" x14ac:dyDescent="0.3">
      <c r="A290" s="70" t="s">
        <v>33</v>
      </c>
      <c r="B290" s="98">
        <v>853.54344440999989</v>
      </c>
      <c r="C290" s="99">
        <v>17.246181709999988</v>
      </c>
      <c r="D290" s="99">
        <v>2319.05509158</v>
      </c>
      <c r="E290" s="99">
        <v>69.169874039999925</v>
      </c>
      <c r="F290" s="99">
        <v>457.50155189999992</v>
      </c>
      <c r="G290" s="99">
        <v>286.28143397999997</v>
      </c>
      <c r="H290" s="99">
        <v>394.56017583999994</v>
      </c>
      <c r="I290" s="99">
        <v>36.740670809999983</v>
      </c>
      <c r="J290" s="99">
        <v>363.28386143</v>
      </c>
      <c r="K290" s="99">
        <v>39.768105719999951</v>
      </c>
      <c r="L290" s="99">
        <v>-6.3875463300000233</v>
      </c>
      <c r="M290" s="99">
        <v>1802.5933193999999</v>
      </c>
      <c r="N290" s="99">
        <v>2325.534311643125</v>
      </c>
      <c r="O290" s="99">
        <v>2912.3151317100001</v>
      </c>
      <c r="P290" s="99">
        <v>6015.6343541999995</v>
      </c>
      <c r="Q290" s="99">
        <v>1297.4395674599998</v>
      </c>
      <c r="R290" s="99">
        <v>14362.75405247</v>
      </c>
      <c r="S290" s="99">
        <v>4146.2332920000008</v>
      </c>
      <c r="T290" s="99">
        <v>1886.1278914999996</v>
      </c>
      <c r="U290" s="99">
        <v>3399.3643653399999</v>
      </c>
      <c r="V290" s="99">
        <v>4936.3844517699999</v>
      </c>
      <c r="W290" s="99">
        <v>2016.8512046200003</v>
      </c>
      <c r="X290" s="142">
        <v>2688.1109976999996</v>
      </c>
      <c r="Y290" s="142">
        <v>5203.7614998099998</v>
      </c>
      <c r="Z290" s="142">
        <v>5137.7393438999998</v>
      </c>
      <c r="AA290" s="142">
        <v>2947.2752063600001</v>
      </c>
      <c r="AB290" s="142">
        <v>4587.3184712100001</v>
      </c>
      <c r="AC290" s="175">
        <v>4744.3987696300001</v>
      </c>
    </row>
    <row r="291" spans="1:29" s="4" customFormat="1" ht="13.2" customHeight="1" x14ac:dyDescent="0.3">
      <c r="A291" s="70" t="s">
        <v>34</v>
      </c>
      <c r="B291" s="98">
        <v>1596.84300596</v>
      </c>
      <c r="C291" s="99">
        <v>118.04708322</v>
      </c>
      <c r="D291" s="99">
        <v>110.30525180000001</v>
      </c>
      <c r="E291" s="99">
        <v>40.423899219999974</v>
      </c>
      <c r="F291" s="99">
        <v>101.79081431999991</v>
      </c>
      <c r="G291" s="99">
        <v>1.0077055899999952</v>
      </c>
      <c r="H291" s="99">
        <v>9.274185040000031</v>
      </c>
      <c r="I291" s="99">
        <v>1.4013726699999944</v>
      </c>
      <c r="J291" s="99">
        <v>5.3547365800000213</v>
      </c>
      <c r="K291" s="99">
        <v>1.9731330200000594</v>
      </c>
      <c r="L291" s="99">
        <v>538.91657583999984</v>
      </c>
      <c r="M291" s="99">
        <v>1252.8386677399999</v>
      </c>
      <c r="N291" s="99">
        <v>1278.4247732900001</v>
      </c>
      <c r="O291" s="99">
        <v>914.03803369000002</v>
      </c>
      <c r="P291" s="99">
        <v>3413.6903818499995</v>
      </c>
      <c r="Q291" s="99">
        <v>10296.99439276</v>
      </c>
      <c r="R291" s="99">
        <v>5163.7786857400006</v>
      </c>
      <c r="S291" s="99">
        <v>4607.0802994299993</v>
      </c>
      <c r="T291" s="99">
        <v>4648.0341026099986</v>
      </c>
      <c r="U291" s="99">
        <v>4077.2116951900002</v>
      </c>
      <c r="V291" s="99">
        <v>1485.6522748700002</v>
      </c>
      <c r="W291" s="99">
        <v>2111.3150524999996</v>
      </c>
      <c r="X291" s="142">
        <v>5056.3573596599999</v>
      </c>
      <c r="Y291" s="142">
        <v>3672.12118169</v>
      </c>
      <c r="Z291" s="142">
        <v>6361.872871659999</v>
      </c>
      <c r="AA291" s="142">
        <v>2451.2335442600001</v>
      </c>
      <c r="AB291" s="142">
        <v>5449.4479059799996</v>
      </c>
      <c r="AC291" s="175">
        <v>8589.4094190100004</v>
      </c>
    </row>
    <row r="292" spans="1:29" s="4" customFormat="1" ht="13.2" customHeight="1" x14ac:dyDescent="0.3">
      <c r="A292" s="76" t="s">
        <v>0</v>
      </c>
      <c r="B292" s="98"/>
      <c r="C292" s="99"/>
      <c r="D292" s="99"/>
      <c r="E292" s="99"/>
      <c r="F292" s="99"/>
      <c r="G292" s="99"/>
      <c r="H292" s="99"/>
      <c r="I292" s="99"/>
      <c r="J292" s="99"/>
      <c r="K292" s="99"/>
      <c r="L292" s="99"/>
      <c r="M292" s="99"/>
      <c r="N292" s="99"/>
      <c r="O292" s="99"/>
      <c r="P292" s="99"/>
      <c r="Q292" s="99"/>
      <c r="R292" s="99"/>
      <c r="S292" s="99"/>
      <c r="T292" s="99"/>
      <c r="U292" s="99"/>
      <c r="V292" s="99"/>
      <c r="W292" s="99"/>
      <c r="X292" s="142"/>
      <c r="Y292" s="142"/>
      <c r="Z292" s="142"/>
      <c r="AA292" s="142"/>
      <c r="AB292" s="142"/>
      <c r="AC292" s="175"/>
    </row>
    <row r="293" spans="1:29" s="4" customFormat="1" ht="13.2" customHeight="1" x14ac:dyDescent="0.3">
      <c r="A293" s="78" t="s">
        <v>235</v>
      </c>
      <c r="B293" s="108">
        <v>-5.3890000000000029</v>
      </c>
      <c r="C293" s="109">
        <v>0.32800000000000118</v>
      </c>
      <c r="D293" s="109">
        <v>0</v>
      </c>
      <c r="E293" s="109">
        <v>0</v>
      </c>
      <c r="F293" s="109">
        <v>-1.1000000000000001E-2</v>
      </c>
      <c r="G293" s="109">
        <v>0.21299999999999999</v>
      </c>
      <c r="H293" s="109">
        <v>-0.16200000000000001</v>
      </c>
      <c r="I293" s="109">
        <v>0</v>
      </c>
      <c r="J293" s="109">
        <v>-1.3999999999999999E-2</v>
      </c>
      <c r="K293" s="109">
        <v>-0.02</v>
      </c>
      <c r="L293" s="109">
        <v>421.23199999999997</v>
      </c>
      <c r="M293" s="109">
        <v>-579.49699999999996</v>
      </c>
      <c r="N293" s="109">
        <v>89.87</v>
      </c>
      <c r="O293" s="109">
        <v>-120.13599999999995</v>
      </c>
      <c r="P293" s="109">
        <v>-1.2486999999999429</v>
      </c>
      <c r="Q293" s="109">
        <v>-8.4761009999999998E-2</v>
      </c>
      <c r="R293" s="109">
        <v>-0.41612018000000006</v>
      </c>
      <c r="S293" s="109">
        <v>-0.11097266000000001</v>
      </c>
      <c r="T293" s="109">
        <v>31.894970359999999</v>
      </c>
      <c r="U293" s="109">
        <v>50.403255750000021</v>
      </c>
      <c r="V293" s="109">
        <v>-260.38791286000003</v>
      </c>
      <c r="W293" s="109">
        <v>-31.354386399999999</v>
      </c>
      <c r="X293" s="147">
        <v>270.78861065000001</v>
      </c>
      <c r="Y293" s="147">
        <v>-303.45272034999999</v>
      </c>
      <c r="Z293" s="147">
        <v>-550.43051834999994</v>
      </c>
      <c r="AA293" s="147">
        <v>192.48578916</v>
      </c>
      <c r="AB293" s="147">
        <v>-88.761619339999996</v>
      </c>
      <c r="AC293" s="180">
        <v>253.40795826000004</v>
      </c>
    </row>
    <row r="294" spans="1:29" s="4" customFormat="1" ht="13.2" customHeight="1" x14ac:dyDescent="0.3">
      <c r="A294" s="79" t="s">
        <v>88</v>
      </c>
      <c r="B294" s="108">
        <v>50.988999999999997</v>
      </c>
      <c r="C294" s="109">
        <v>10.744999999999999</v>
      </c>
      <c r="D294" s="109">
        <v>0</v>
      </c>
      <c r="E294" s="109">
        <v>0</v>
      </c>
      <c r="F294" s="109">
        <v>1.1000000000000001E-2</v>
      </c>
      <c r="G294" s="109">
        <v>2E-3</v>
      </c>
      <c r="H294" s="109">
        <v>0.16200000000000001</v>
      </c>
      <c r="I294" s="109">
        <v>0</v>
      </c>
      <c r="J294" s="109">
        <v>1.3999999999999999E-2</v>
      </c>
      <c r="K294" s="109">
        <v>0.02</v>
      </c>
      <c r="L294" s="109">
        <v>0.25800000000000001</v>
      </c>
      <c r="M294" s="109">
        <v>904.08999999999992</v>
      </c>
      <c r="N294" s="109">
        <v>300.096</v>
      </c>
      <c r="O294" s="109">
        <v>571.24099999999999</v>
      </c>
      <c r="P294" s="109">
        <v>301.2487000000001</v>
      </c>
      <c r="Q294" s="109">
        <v>0.18476101000000003</v>
      </c>
      <c r="R294" s="109">
        <v>0.41612018000000006</v>
      </c>
      <c r="S294" s="109">
        <v>0.11097266000000001</v>
      </c>
      <c r="T294" s="109">
        <v>0.10502963999999998</v>
      </c>
      <c r="U294" s="109">
        <v>99.298519570000011</v>
      </c>
      <c r="V294" s="109">
        <v>316.79113670000004</v>
      </c>
      <c r="W294" s="109">
        <v>92.180686420000001</v>
      </c>
      <c r="X294" s="147">
        <v>61.698876430000006</v>
      </c>
      <c r="Y294" s="147">
        <v>328.79189228000001</v>
      </c>
      <c r="Z294" s="147">
        <v>608.6517896900001</v>
      </c>
      <c r="AA294" s="147">
        <v>115.23426687</v>
      </c>
      <c r="AB294" s="147">
        <v>326.76660027000003</v>
      </c>
      <c r="AC294" s="180">
        <v>358.74775986999998</v>
      </c>
    </row>
    <row r="295" spans="1:29" s="4" customFormat="1" ht="13.2" customHeight="1" x14ac:dyDescent="0.3">
      <c r="A295" s="79" t="s">
        <v>89</v>
      </c>
      <c r="B295" s="108">
        <v>45.599999999999994</v>
      </c>
      <c r="C295" s="109">
        <v>11.073</v>
      </c>
      <c r="D295" s="109">
        <v>0</v>
      </c>
      <c r="E295" s="109">
        <v>0</v>
      </c>
      <c r="F295" s="109">
        <v>0</v>
      </c>
      <c r="G295" s="109">
        <v>0.215</v>
      </c>
      <c r="H295" s="109">
        <v>0</v>
      </c>
      <c r="I295" s="109">
        <v>0</v>
      </c>
      <c r="J295" s="109">
        <v>0</v>
      </c>
      <c r="K295" s="109">
        <v>0</v>
      </c>
      <c r="L295" s="109">
        <v>421.48999999999995</v>
      </c>
      <c r="M295" s="109">
        <v>324.59300000000002</v>
      </c>
      <c r="N295" s="109">
        <v>389.96600000000001</v>
      </c>
      <c r="O295" s="109">
        <v>451.10500000000008</v>
      </c>
      <c r="P295" s="109">
        <v>300</v>
      </c>
      <c r="Q295" s="109">
        <v>0.1</v>
      </c>
      <c r="R295" s="109">
        <v>0</v>
      </c>
      <c r="S295" s="109">
        <v>0</v>
      </c>
      <c r="T295" s="109">
        <v>32</v>
      </c>
      <c r="U295" s="109">
        <v>149.70177532000002</v>
      </c>
      <c r="V295" s="109">
        <v>56.403223840000003</v>
      </c>
      <c r="W295" s="109">
        <v>60.826300020000005</v>
      </c>
      <c r="X295" s="147">
        <v>332.48748707999999</v>
      </c>
      <c r="Y295" s="147">
        <v>25.339171929999992</v>
      </c>
      <c r="Z295" s="147">
        <v>58.221271340000008</v>
      </c>
      <c r="AA295" s="147">
        <v>307.72005602999997</v>
      </c>
      <c r="AB295" s="147">
        <v>238.00498093000002</v>
      </c>
      <c r="AC295" s="180">
        <v>612.15571812999997</v>
      </c>
    </row>
    <row r="296" spans="1:29" s="4" customFormat="1" ht="13.2" customHeight="1" x14ac:dyDescent="0.3">
      <c r="A296" s="78" t="s">
        <v>236</v>
      </c>
      <c r="B296" s="108">
        <v>748.68856154999992</v>
      </c>
      <c r="C296" s="109">
        <v>100.47290150999999</v>
      </c>
      <c r="D296" s="109">
        <v>-2208.74983978</v>
      </c>
      <c r="E296" s="109">
        <v>-28.74597481999993</v>
      </c>
      <c r="F296" s="109">
        <v>-355.69973758000003</v>
      </c>
      <c r="G296" s="109">
        <v>-285.48672839</v>
      </c>
      <c r="H296" s="109">
        <v>-385.12399080000006</v>
      </c>
      <c r="I296" s="109">
        <v>-35.339298139999997</v>
      </c>
      <c r="J296" s="109">
        <v>-357.91512484999993</v>
      </c>
      <c r="K296" s="109">
        <v>-37.774972699999893</v>
      </c>
      <c r="L296" s="109">
        <v>124.07212217</v>
      </c>
      <c r="M296" s="109">
        <v>29.742348340000092</v>
      </c>
      <c r="N296" s="109">
        <v>-1136.979538353125</v>
      </c>
      <c r="O296" s="109">
        <v>-1878.1410980199998</v>
      </c>
      <c r="P296" s="109">
        <v>-2600.6952723499999</v>
      </c>
      <c r="Q296" s="109">
        <v>8999.6395863100006</v>
      </c>
      <c r="R296" s="109">
        <v>-9198.5592465500013</v>
      </c>
      <c r="S296" s="109">
        <v>460.95798009000009</v>
      </c>
      <c r="T296" s="109">
        <v>2730.0112407500001</v>
      </c>
      <c r="U296" s="109">
        <v>627.44407410000008</v>
      </c>
      <c r="V296" s="109">
        <v>-3190.3442640399999</v>
      </c>
      <c r="W296" s="109">
        <v>125.81823427999984</v>
      </c>
      <c r="X296" s="147">
        <v>2097.4577513099998</v>
      </c>
      <c r="Y296" s="147">
        <v>-1228.1875977699999</v>
      </c>
      <c r="Z296" s="147">
        <v>1774.5640461100002</v>
      </c>
      <c r="AA296" s="147">
        <v>-688.52745125999991</v>
      </c>
      <c r="AB296" s="147">
        <v>950.89105410999923</v>
      </c>
      <c r="AC296" s="180">
        <v>3591.6026911200006</v>
      </c>
    </row>
    <row r="297" spans="1:29" s="4" customFormat="1" ht="13.2" customHeight="1" x14ac:dyDescent="0.3">
      <c r="A297" s="79" t="s">
        <v>88</v>
      </c>
      <c r="B297" s="108">
        <v>802.55444441000009</v>
      </c>
      <c r="C297" s="109">
        <v>6.5011817099999911</v>
      </c>
      <c r="D297" s="109">
        <v>2319.05509158</v>
      </c>
      <c r="E297" s="109">
        <v>69.169874039999925</v>
      </c>
      <c r="F297" s="109">
        <v>457.4905518999999</v>
      </c>
      <c r="G297" s="109">
        <v>286.27943398000002</v>
      </c>
      <c r="H297" s="109">
        <v>394.39817584000002</v>
      </c>
      <c r="I297" s="109">
        <v>36.740670809999983</v>
      </c>
      <c r="J297" s="109">
        <v>363.26986142999999</v>
      </c>
      <c r="K297" s="109">
        <v>39.748105719999955</v>
      </c>
      <c r="L297" s="109">
        <v>-6.6455463300000215</v>
      </c>
      <c r="M297" s="109">
        <v>898.50331940000001</v>
      </c>
      <c r="N297" s="109">
        <v>2025.438311643125</v>
      </c>
      <c r="O297" s="109">
        <v>2341.0741317100001</v>
      </c>
      <c r="P297" s="109">
        <v>5714.3856541999994</v>
      </c>
      <c r="Q297" s="109">
        <v>1297.2548064500002</v>
      </c>
      <c r="R297" s="109">
        <v>14362.337932290002</v>
      </c>
      <c r="S297" s="109">
        <v>4146.1223193399992</v>
      </c>
      <c r="T297" s="109">
        <v>1886.0228618599999</v>
      </c>
      <c r="U297" s="109">
        <v>3300.0658457699997</v>
      </c>
      <c r="V297" s="109">
        <v>4619.5933150700002</v>
      </c>
      <c r="W297" s="109">
        <v>1924.6705182000003</v>
      </c>
      <c r="X297" s="147">
        <v>2626.4121212700002</v>
      </c>
      <c r="Y297" s="147">
        <v>4874.9696075299998</v>
      </c>
      <c r="Z297" s="147">
        <v>4529.0875542100002</v>
      </c>
      <c r="AA297" s="147">
        <v>2832.0409394900003</v>
      </c>
      <c r="AB297" s="147">
        <v>4260.5518709400003</v>
      </c>
      <c r="AC297" s="180">
        <v>4385.6510097599994</v>
      </c>
    </row>
    <row r="298" spans="1:29" s="4" customFormat="1" ht="13.2" customHeight="1" x14ac:dyDescent="0.3">
      <c r="A298" s="79" t="s">
        <v>89</v>
      </c>
      <c r="B298" s="108">
        <v>1551.2430059600001</v>
      </c>
      <c r="C298" s="109">
        <v>106.97408322</v>
      </c>
      <c r="D298" s="109">
        <v>110.30525180000001</v>
      </c>
      <c r="E298" s="109">
        <v>40.423899219999974</v>
      </c>
      <c r="F298" s="109">
        <v>101.79081431999991</v>
      </c>
      <c r="G298" s="109">
        <v>0.7927055899999953</v>
      </c>
      <c r="H298" s="109">
        <v>9.274185040000031</v>
      </c>
      <c r="I298" s="109">
        <v>1.4013726699999944</v>
      </c>
      <c r="J298" s="109">
        <v>5.3547365800000213</v>
      </c>
      <c r="K298" s="109">
        <v>1.9731330200000594</v>
      </c>
      <c r="L298" s="109">
        <v>117.42657583999996</v>
      </c>
      <c r="M298" s="109">
        <v>928.24566773999982</v>
      </c>
      <c r="N298" s="109">
        <v>888.45877328999995</v>
      </c>
      <c r="O298" s="109">
        <v>462.93303369000006</v>
      </c>
      <c r="P298" s="109">
        <v>3113.6903818499995</v>
      </c>
      <c r="Q298" s="109">
        <v>10296.894392759999</v>
      </c>
      <c r="R298" s="109">
        <v>5163.7786857400006</v>
      </c>
      <c r="S298" s="109">
        <v>4607.0802994299993</v>
      </c>
      <c r="T298" s="109">
        <v>4616.0341026099986</v>
      </c>
      <c r="U298" s="109">
        <v>3927.5099198700004</v>
      </c>
      <c r="V298" s="109">
        <v>1429.2490510300004</v>
      </c>
      <c r="W298" s="109">
        <v>2050.4887524799997</v>
      </c>
      <c r="X298" s="147">
        <v>4723.8698725799995</v>
      </c>
      <c r="Y298" s="147">
        <v>3646.7820097599993</v>
      </c>
      <c r="Z298" s="147">
        <v>6303.6516003199995</v>
      </c>
      <c r="AA298" s="147">
        <v>2143.5134882299999</v>
      </c>
      <c r="AB298" s="147">
        <v>5211.4429250499998</v>
      </c>
      <c r="AC298" s="180">
        <v>7977.2537008800009</v>
      </c>
    </row>
    <row r="299" spans="1:29" s="4" customFormat="1" ht="13.2" customHeight="1" x14ac:dyDescent="0.3">
      <c r="A299" s="76" t="s">
        <v>0</v>
      </c>
      <c r="B299" s="98"/>
      <c r="C299" s="99"/>
      <c r="D299" s="99"/>
      <c r="E299" s="99"/>
      <c r="F299" s="99"/>
      <c r="G299" s="99"/>
      <c r="H299" s="99"/>
      <c r="I299" s="99"/>
      <c r="J299" s="99"/>
      <c r="K299" s="99"/>
      <c r="L299" s="99"/>
      <c r="M299" s="99"/>
      <c r="N299" s="99"/>
      <c r="O299" s="99"/>
      <c r="P299" s="99"/>
      <c r="Q299" s="99"/>
      <c r="R299" s="99"/>
      <c r="S299" s="99"/>
      <c r="T299" s="99"/>
      <c r="U299" s="99"/>
      <c r="V299" s="99"/>
      <c r="W299" s="99"/>
      <c r="X299" s="142"/>
      <c r="Y299" s="142"/>
      <c r="Z299" s="142"/>
      <c r="AA299" s="142"/>
      <c r="AB299" s="142"/>
      <c r="AC299" s="175"/>
    </row>
    <row r="300" spans="1:29" s="4" customFormat="1" ht="13.2" customHeight="1" x14ac:dyDescent="0.3">
      <c r="A300" s="73" t="s">
        <v>53</v>
      </c>
      <c r="B300" s="102">
        <v>10372.168</v>
      </c>
      <c r="C300" s="103">
        <v>22021.665000000001</v>
      </c>
      <c r="D300" s="103">
        <v>10907.935999999998</v>
      </c>
      <c r="E300" s="103">
        <v>18582.205000000002</v>
      </c>
      <c r="F300" s="103">
        <v>3542.3650000000007</v>
      </c>
      <c r="G300" s="103">
        <v>8650.7794147460954</v>
      </c>
      <c r="H300" s="103">
        <v>872.12475999999913</v>
      </c>
      <c r="I300" s="103">
        <v>-4797.4252228124997</v>
      </c>
      <c r="J300" s="103">
        <v>5128.7577400000009</v>
      </c>
      <c r="K300" s="103">
        <v>-3995.5663599999993</v>
      </c>
      <c r="L300" s="103">
        <v>6655.3283337499979</v>
      </c>
      <c r="M300" s="103">
        <v>9075.607553124999</v>
      </c>
      <c r="N300" s="103">
        <v>48409.389561044256</v>
      </c>
      <c r="O300" s="103">
        <v>1053.1553502374718</v>
      </c>
      <c r="P300" s="103">
        <v>48015.130051648383</v>
      </c>
      <c r="Q300" s="103">
        <v>71648.13147357</v>
      </c>
      <c r="R300" s="103">
        <v>24392.211865330006</v>
      </c>
      <c r="S300" s="103">
        <v>23228.483052039999</v>
      </c>
      <c r="T300" s="103">
        <v>41262.920904400009</v>
      </c>
      <c r="U300" s="103">
        <v>44238.24825533</v>
      </c>
      <c r="V300" s="103">
        <v>14269.994879729997</v>
      </c>
      <c r="W300" s="103">
        <v>-20631.967238999998</v>
      </c>
      <c r="X300" s="144">
        <v>-5353.2260109099989</v>
      </c>
      <c r="Y300" s="144">
        <v>-6276.821972130002</v>
      </c>
      <c r="Z300" s="144">
        <v>-10221.213367220018</v>
      </c>
      <c r="AA300" s="144">
        <v>-1880.468768499999</v>
      </c>
      <c r="AB300" s="144">
        <v>23262.658079700006</v>
      </c>
      <c r="AC300" s="177">
        <v>-4341.5959071099987</v>
      </c>
    </row>
    <row r="301" spans="1:29" s="4" customFormat="1" ht="13.2" customHeight="1" x14ac:dyDescent="0.3">
      <c r="A301" s="72" t="s">
        <v>63</v>
      </c>
      <c r="B301" s="98">
        <v>36484.011000000006</v>
      </c>
      <c r="C301" s="99">
        <v>45528.601000000002</v>
      </c>
      <c r="D301" s="99">
        <v>60183.178999999996</v>
      </c>
      <c r="E301" s="99">
        <v>59740.341</v>
      </c>
      <c r="F301" s="99">
        <v>38874.752999999997</v>
      </c>
      <c r="G301" s="99">
        <v>38815.939219999993</v>
      </c>
      <c r="H301" s="99">
        <v>29496.833060000001</v>
      </c>
      <c r="I301" s="99">
        <v>18352.2453971875</v>
      </c>
      <c r="J301" s="99">
        <v>27346.625739999999</v>
      </c>
      <c r="K301" s="99">
        <v>30614.457859999999</v>
      </c>
      <c r="L301" s="99">
        <v>59376.387480000005</v>
      </c>
      <c r="M301" s="99">
        <v>99366.738859999998</v>
      </c>
      <c r="N301" s="99">
        <v>210232.03716800839</v>
      </c>
      <c r="O301" s="99">
        <v>268280.23640101869</v>
      </c>
      <c r="P301" s="99">
        <v>196307.49825164839</v>
      </c>
      <c r="Q301" s="99">
        <v>178821.33905688001</v>
      </c>
      <c r="R301" s="99">
        <v>134322.57934649001</v>
      </c>
      <c r="S301" s="99">
        <v>162437.29330677999</v>
      </c>
      <c r="T301" s="99">
        <v>243925.35998616001</v>
      </c>
      <c r="U301" s="99">
        <v>275010.32794606005</v>
      </c>
      <c r="V301" s="99">
        <v>215863.63374148001</v>
      </c>
      <c r="W301" s="99">
        <v>182317.28405126999</v>
      </c>
      <c r="X301" s="142">
        <v>207632.52038659999</v>
      </c>
      <c r="Y301" s="142">
        <v>240167.39087365998</v>
      </c>
      <c r="Z301" s="142">
        <v>273413.99771654996</v>
      </c>
      <c r="AA301" s="142">
        <v>231839.53000880001</v>
      </c>
      <c r="AB301" s="142">
        <v>261097.08893097</v>
      </c>
      <c r="AC301" s="175">
        <v>236071.94414938</v>
      </c>
    </row>
    <row r="302" spans="1:29" s="4" customFormat="1" ht="13.2" customHeight="1" x14ac:dyDescent="0.3">
      <c r="A302" s="72" t="s">
        <v>64</v>
      </c>
      <c r="B302" s="98">
        <v>26111.843000000001</v>
      </c>
      <c r="C302" s="99">
        <v>23506.935999999998</v>
      </c>
      <c r="D302" s="99">
        <v>49275.242999999995</v>
      </c>
      <c r="E302" s="99">
        <v>41158.135999999991</v>
      </c>
      <c r="F302" s="99">
        <v>35332.387999999999</v>
      </c>
      <c r="G302" s="99">
        <v>30165.159805253901</v>
      </c>
      <c r="H302" s="99">
        <v>28624.708300000006</v>
      </c>
      <c r="I302" s="99">
        <v>23149.670620000001</v>
      </c>
      <c r="J302" s="99">
        <v>22217.868000000002</v>
      </c>
      <c r="K302" s="99">
        <v>34610.024219999999</v>
      </c>
      <c r="L302" s="99">
        <v>52721.059146249994</v>
      </c>
      <c r="M302" s="99">
        <v>90291.131306874988</v>
      </c>
      <c r="N302" s="99">
        <v>161822.64760696411</v>
      </c>
      <c r="O302" s="99">
        <v>267227.08105078124</v>
      </c>
      <c r="P302" s="99">
        <v>148292.3682</v>
      </c>
      <c r="Q302" s="99">
        <v>107173.20758331001</v>
      </c>
      <c r="R302" s="99">
        <v>109930.36748116001</v>
      </c>
      <c r="S302" s="99">
        <v>139208.81025474</v>
      </c>
      <c r="T302" s="99">
        <v>202662.43908176001</v>
      </c>
      <c r="U302" s="99">
        <v>230772.07969073</v>
      </c>
      <c r="V302" s="99">
        <v>201593.63886174999</v>
      </c>
      <c r="W302" s="99">
        <v>202949.25129026998</v>
      </c>
      <c r="X302" s="142">
        <v>212985.74639751</v>
      </c>
      <c r="Y302" s="142">
        <v>246444.21284579003</v>
      </c>
      <c r="Z302" s="142">
        <v>283635.21108377003</v>
      </c>
      <c r="AA302" s="142">
        <v>233719.9987773</v>
      </c>
      <c r="AB302" s="142">
        <v>237834.43085126998</v>
      </c>
      <c r="AC302" s="175">
        <v>240413.54005649002</v>
      </c>
    </row>
    <row r="303" spans="1:29" s="4" customFormat="1" ht="13.2" customHeight="1" x14ac:dyDescent="0.3">
      <c r="A303" s="73" t="s">
        <v>156</v>
      </c>
      <c r="B303" s="102">
        <v>3242.9849999999997</v>
      </c>
      <c r="C303" s="103">
        <v>6145.3979999999992</v>
      </c>
      <c r="D303" s="103">
        <v>6870.7369999999992</v>
      </c>
      <c r="E303" s="103">
        <v>994.72999999999956</v>
      </c>
      <c r="F303" s="103">
        <v>2571.509</v>
      </c>
      <c r="G303" s="103">
        <v>3075.9137566406262</v>
      </c>
      <c r="H303" s="103">
        <v>2481.2009400000002</v>
      </c>
      <c r="I303" s="103">
        <v>1980.7425400000002</v>
      </c>
      <c r="J303" s="103">
        <v>2972.6048099999998</v>
      </c>
      <c r="K303" s="103">
        <v>2080.9331600000005</v>
      </c>
      <c r="L303" s="103">
        <v>6451.2523099999989</v>
      </c>
      <c r="M303" s="103">
        <v>7715.8134745095749</v>
      </c>
      <c r="N303" s="103">
        <v>26217.335943550032</v>
      </c>
      <c r="O303" s="103">
        <v>-7565.3674499713597</v>
      </c>
      <c r="P303" s="103">
        <v>37071.2382</v>
      </c>
      <c r="Q303" s="103">
        <v>37673.91373398</v>
      </c>
      <c r="R303" s="103">
        <v>7188.5807211000047</v>
      </c>
      <c r="S303" s="103">
        <v>5604.1703062700008</v>
      </c>
      <c r="T303" s="103">
        <v>11135.851725200002</v>
      </c>
      <c r="U303" s="103">
        <v>10656.111498989998</v>
      </c>
      <c r="V303" s="103">
        <v>6546.5823065399964</v>
      </c>
      <c r="W303" s="103">
        <v>6795.0122617100005</v>
      </c>
      <c r="X303" s="144">
        <v>2962.9382377300008</v>
      </c>
      <c r="Y303" s="144">
        <v>-2103.6561658600026</v>
      </c>
      <c r="Z303" s="144">
        <v>-4718.5305765000094</v>
      </c>
      <c r="AA303" s="144">
        <v>-4617.8139352000044</v>
      </c>
      <c r="AB303" s="144">
        <v>5245.7483241100017</v>
      </c>
      <c r="AC303" s="177">
        <v>9459.7464284199996</v>
      </c>
    </row>
    <row r="304" spans="1:29" s="4" customFormat="1" ht="13.2" customHeight="1" x14ac:dyDescent="0.3">
      <c r="A304" s="72" t="s">
        <v>80</v>
      </c>
      <c r="B304" s="98">
        <v>24616.841</v>
      </c>
      <c r="C304" s="99">
        <v>25748.658000000003</v>
      </c>
      <c r="D304" s="99">
        <v>39017.028000000006</v>
      </c>
      <c r="E304" s="99">
        <v>27785.550999999999</v>
      </c>
      <c r="F304" s="99">
        <v>15533.157999999999</v>
      </c>
      <c r="G304" s="99">
        <v>18345.630430000001</v>
      </c>
      <c r="H304" s="99">
        <v>10493.91389</v>
      </c>
      <c r="I304" s="99">
        <v>10054.904070000001</v>
      </c>
      <c r="J304" s="99">
        <v>10551.785810000001</v>
      </c>
      <c r="K304" s="99">
        <v>16369.604090000001</v>
      </c>
      <c r="L304" s="99">
        <v>34032.880120000002</v>
      </c>
      <c r="M304" s="99">
        <v>51286.89251546724</v>
      </c>
      <c r="N304" s="99">
        <v>119423.69601863984</v>
      </c>
      <c r="O304" s="99">
        <v>217601.59588413019</v>
      </c>
      <c r="P304" s="99">
        <v>149742.54150000002</v>
      </c>
      <c r="Q304" s="99">
        <v>113840.53063641001</v>
      </c>
      <c r="R304" s="99">
        <v>84965.955278370006</v>
      </c>
      <c r="S304" s="99">
        <v>123515.21890174999</v>
      </c>
      <c r="T304" s="99">
        <v>150443.21319049</v>
      </c>
      <c r="U304" s="99">
        <v>141664.94993865001</v>
      </c>
      <c r="V304" s="99">
        <v>99224.304393829996</v>
      </c>
      <c r="W304" s="99">
        <v>92339.081149680002</v>
      </c>
      <c r="X304" s="142">
        <v>110438.02662009998</v>
      </c>
      <c r="Y304" s="142">
        <v>129801.76560701999</v>
      </c>
      <c r="Z304" s="142">
        <v>150697.97259665999</v>
      </c>
      <c r="AA304" s="142">
        <v>145459.74143810003</v>
      </c>
      <c r="AB304" s="142">
        <v>166963.40780533999</v>
      </c>
      <c r="AC304" s="175">
        <v>164146.48213048</v>
      </c>
    </row>
    <row r="305" spans="1:29" s="4" customFormat="1" ht="13.2" customHeight="1" x14ac:dyDescent="0.3">
      <c r="A305" s="72" t="s">
        <v>81</v>
      </c>
      <c r="B305" s="98">
        <v>21373.856</v>
      </c>
      <c r="C305" s="99">
        <v>19603.259999999998</v>
      </c>
      <c r="D305" s="99">
        <v>32146.290999999997</v>
      </c>
      <c r="E305" s="99">
        <v>26790.821</v>
      </c>
      <c r="F305" s="99">
        <v>12961.648999999999</v>
      </c>
      <c r="G305" s="99">
        <v>15269.716673359373</v>
      </c>
      <c r="H305" s="99">
        <v>8012.7129499999992</v>
      </c>
      <c r="I305" s="99">
        <v>8074.1615300000012</v>
      </c>
      <c r="J305" s="99">
        <v>7579.1809999999996</v>
      </c>
      <c r="K305" s="99">
        <v>14288.670929999998</v>
      </c>
      <c r="L305" s="99">
        <v>27581.627809999998</v>
      </c>
      <c r="M305" s="99">
        <v>43571.079040957658</v>
      </c>
      <c r="N305" s="99">
        <v>93206.360075089804</v>
      </c>
      <c r="O305" s="99">
        <v>225166.96333410154</v>
      </c>
      <c r="P305" s="99">
        <v>112671.3033</v>
      </c>
      <c r="Q305" s="99">
        <v>76166.616902429989</v>
      </c>
      <c r="R305" s="99">
        <v>77777.374557269999</v>
      </c>
      <c r="S305" s="99">
        <v>117911.04859547998</v>
      </c>
      <c r="T305" s="99">
        <v>139307.36146528999</v>
      </c>
      <c r="U305" s="99">
        <v>131008.83843966002</v>
      </c>
      <c r="V305" s="99">
        <v>92677.722087290022</v>
      </c>
      <c r="W305" s="99">
        <v>85544.068887970003</v>
      </c>
      <c r="X305" s="142">
        <v>107475.08838237</v>
      </c>
      <c r="Y305" s="142">
        <v>131905.42177288001</v>
      </c>
      <c r="Z305" s="142">
        <v>155416.50317316002</v>
      </c>
      <c r="AA305" s="142">
        <v>150077.55537329998</v>
      </c>
      <c r="AB305" s="142">
        <v>161717.65948122999</v>
      </c>
      <c r="AC305" s="175">
        <v>154686.73570206002</v>
      </c>
    </row>
    <row r="306" spans="1:29" s="4" customFormat="1" ht="13.2" customHeight="1" x14ac:dyDescent="0.3">
      <c r="A306" s="73" t="s">
        <v>157</v>
      </c>
      <c r="B306" s="102">
        <v>2443.969000000001</v>
      </c>
      <c r="C306" s="103">
        <v>4899.7800000000007</v>
      </c>
      <c r="D306" s="103">
        <v>2636.3980000000006</v>
      </c>
      <c r="E306" s="103">
        <v>-2785.2799999999997</v>
      </c>
      <c r="F306" s="103">
        <v>1490.4039999999995</v>
      </c>
      <c r="G306" s="103">
        <v>-3262.2012433593745</v>
      </c>
      <c r="H306" s="103">
        <v>-545.01006000000007</v>
      </c>
      <c r="I306" s="103">
        <v>-723.2854599999996</v>
      </c>
      <c r="J306" s="103">
        <v>2094.25081</v>
      </c>
      <c r="K306" s="103">
        <v>1235.6731599999998</v>
      </c>
      <c r="L306" s="103">
        <v>5421.4703099999997</v>
      </c>
      <c r="M306" s="103">
        <v>5858.965474509575</v>
      </c>
      <c r="N306" s="103">
        <v>24613.045943550038</v>
      </c>
      <c r="O306" s="103">
        <v>-10849.90444997136</v>
      </c>
      <c r="P306" s="103">
        <v>32097.247399999993</v>
      </c>
      <c r="Q306" s="103">
        <v>24445.400578500004</v>
      </c>
      <c r="R306" s="103">
        <v>6259.1954459500012</v>
      </c>
      <c r="S306" s="103">
        <v>5924.5540507400056</v>
      </c>
      <c r="T306" s="103">
        <v>11363.473164409999</v>
      </c>
      <c r="U306" s="103">
        <v>9679.5394135500028</v>
      </c>
      <c r="V306" s="103">
        <v>6189.6122086299993</v>
      </c>
      <c r="W306" s="103">
        <v>7064.9900839900029</v>
      </c>
      <c r="X306" s="144">
        <v>2581.8080720000044</v>
      </c>
      <c r="Y306" s="144">
        <v>-4156.0334901000042</v>
      </c>
      <c r="Z306" s="144">
        <v>-5642.1391747000216</v>
      </c>
      <c r="AA306" s="144">
        <v>-7232.0520815000109</v>
      </c>
      <c r="AB306" s="144">
        <v>7131.9253182399989</v>
      </c>
      <c r="AC306" s="177">
        <v>10046.51064174</v>
      </c>
    </row>
    <row r="307" spans="1:29" s="4" customFormat="1" ht="13.2" customHeight="1" x14ac:dyDescent="0.3">
      <c r="A307" s="72" t="s">
        <v>90</v>
      </c>
      <c r="B307" s="98">
        <v>22773.805</v>
      </c>
      <c r="C307" s="99">
        <v>22776.055</v>
      </c>
      <c r="D307" s="99">
        <v>31297.949999999997</v>
      </c>
      <c r="E307" s="99">
        <v>21988.952999999998</v>
      </c>
      <c r="F307" s="99">
        <v>12580.326000000001</v>
      </c>
      <c r="G307" s="99">
        <v>10424.974430000002</v>
      </c>
      <c r="H307" s="99">
        <v>7015.4228899999998</v>
      </c>
      <c r="I307" s="99">
        <v>7102.8610699999999</v>
      </c>
      <c r="J307" s="99">
        <v>9475.4148100000002</v>
      </c>
      <c r="K307" s="99">
        <v>14797.20909</v>
      </c>
      <c r="L307" s="99">
        <v>32332.168120000002</v>
      </c>
      <c r="M307" s="99">
        <v>48510.777515467234</v>
      </c>
      <c r="N307" s="99">
        <v>116581.24201863984</v>
      </c>
      <c r="O307" s="99">
        <v>212759.27988413017</v>
      </c>
      <c r="P307" s="99">
        <v>144425.69320000001</v>
      </c>
      <c r="Q307" s="99">
        <v>100115.08926457001</v>
      </c>
      <c r="R307" s="99">
        <v>83692.461883019991</v>
      </c>
      <c r="S307" s="99">
        <v>123320.31297236998</v>
      </c>
      <c r="T307" s="99">
        <v>150404.83149084999</v>
      </c>
      <c r="U307" s="99">
        <v>140402.12136600999</v>
      </c>
      <c r="V307" s="99">
        <v>98561.953569479985</v>
      </c>
      <c r="W307" s="99">
        <v>92303.104509180004</v>
      </c>
      <c r="X307" s="142">
        <v>109930.54869486</v>
      </c>
      <c r="Y307" s="142">
        <v>127462.43238197999</v>
      </c>
      <c r="Z307" s="142">
        <v>149263.99242965999</v>
      </c>
      <c r="AA307" s="142">
        <v>142789.18554057</v>
      </c>
      <c r="AB307" s="142">
        <v>166951.803407</v>
      </c>
      <c r="AC307" s="175">
        <v>164059.59374272998</v>
      </c>
    </row>
    <row r="308" spans="1:29" s="4" customFormat="1" ht="13.2" customHeight="1" x14ac:dyDescent="0.3">
      <c r="A308" s="72" t="s">
        <v>82</v>
      </c>
      <c r="B308" s="98">
        <v>20329.835999999999</v>
      </c>
      <c r="C308" s="99">
        <v>17876.274999999998</v>
      </c>
      <c r="D308" s="99">
        <v>28661.552</v>
      </c>
      <c r="E308" s="99">
        <v>24774.233</v>
      </c>
      <c r="F308" s="99">
        <v>11089.921999999999</v>
      </c>
      <c r="G308" s="99">
        <v>13687.175673359377</v>
      </c>
      <c r="H308" s="99">
        <v>7560.4329500000003</v>
      </c>
      <c r="I308" s="99">
        <v>7826.14653</v>
      </c>
      <c r="J308" s="99">
        <v>7381.1640000000016</v>
      </c>
      <c r="K308" s="99">
        <v>13561.535929999998</v>
      </c>
      <c r="L308" s="99">
        <v>26910.697810000001</v>
      </c>
      <c r="M308" s="99">
        <v>42651.812040957673</v>
      </c>
      <c r="N308" s="99">
        <v>91968.196075089785</v>
      </c>
      <c r="O308" s="99">
        <v>223609.18433410153</v>
      </c>
      <c r="P308" s="99">
        <v>112328.4458</v>
      </c>
      <c r="Q308" s="99">
        <v>75669.688686069989</v>
      </c>
      <c r="R308" s="99">
        <v>77433.266437069993</v>
      </c>
      <c r="S308" s="99">
        <v>117395.75892162998</v>
      </c>
      <c r="T308" s="99">
        <v>139041.35832644001</v>
      </c>
      <c r="U308" s="99">
        <v>130722.58195246001</v>
      </c>
      <c r="V308" s="99">
        <v>92372.341360850012</v>
      </c>
      <c r="W308" s="99">
        <v>85238.114425189997</v>
      </c>
      <c r="X308" s="142">
        <v>107348.74062285999</v>
      </c>
      <c r="Y308" s="142">
        <v>131618.46587208001</v>
      </c>
      <c r="Z308" s="142">
        <v>154906.13160436001</v>
      </c>
      <c r="AA308" s="142">
        <v>150021.23762207001</v>
      </c>
      <c r="AB308" s="142">
        <v>159819.87808876004</v>
      </c>
      <c r="AC308" s="175">
        <v>154013.08310098998</v>
      </c>
    </row>
    <row r="309" spans="1:29" s="4" customFormat="1" ht="13.2" customHeight="1" x14ac:dyDescent="0.3">
      <c r="A309" s="73" t="s">
        <v>158</v>
      </c>
      <c r="B309" s="102">
        <v>799.01599999999996</v>
      </c>
      <c r="C309" s="103">
        <v>1245.6180000000002</v>
      </c>
      <c r="D309" s="103">
        <v>4234.3389999999999</v>
      </c>
      <c r="E309" s="103">
        <v>3780.01</v>
      </c>
      <c r="F309" s="103">
        <v>1081.1049999999998</v>
      </c>
      <c r="G309" s="103">
        <v>6338.1149999999998</v>
      </c>
      <c r="H309" s="103">
        <v>3026.2109999999998</v>
      </c>
      <c r="I309" s="103">
        <v>2704.0280000000002</v>
      </c>
      <c r="J309" s="103">
        <v>878.35400000000004</v>
      </c>
      <c r="K309" s="103">
        <v>845.26</v>
      </c>
      <c r="L309" s="103">
        <v>1029.7820000000002</v>
      </c>
      <c r="M309" s="103">
        <v>1856.848</v>
      </c>
      <c r="N309" s="103">
        <v>1604.29</v>
      </c>
      <c r="O309" s="103">
        <v>3284.5370000000003</v>
      </c>
      <c r="P309" s="103">
        <v>4973.9907999999996</v>
      </c>
      <c r="Q309" s="103">
        <v>13228.513155479999</v>
      </c>
      <c r="R309" s="103">
        <v>929.38527514999987</v>
      </c>
      <c r="S309" s="103">
        <v>-320.38374446999995</v>
      </c>
      <c r="T309" s="103">
        <v>-227.62143920999998</v>
      </c>
      <c r="U309" s="103">
        <v>976.5720854399998</v>
      </c>
      <c r="V309" s="103">
        <v>356.97009790999994</v>
      </c>
      <c r="W309" s="103">
        <v>-269.97782228</v>
      </c>
      <c r="X309" s="144">
        <v>381.13016572999987</v>
      </c>
      <c r="Y309" s="144">
        <v>2052.3773242400002</v>
      </c>
      <c r="Z309" s="144">
        <v>923.60859819999985</v>
      </c>
      <c r="AA309" s="144">
        <v>2614.2381463000002</v>
      </c>
      <c r="AB309" s="144">
        <v>-1886.1769941300001</v>
      </c>
      <c r="AC309" s="177">
        <v>-586.76421331999995</v>
      </c>
    </row>
    <row r="310" spans="1:29" s="4" customFormat="1" ht="13.2" customHeight="1" x14ac:dyDescent="0.3">
      <c r="A310" s="72" t="s">
        <v>90</v>
      </c>
      <c r="B310" s="98">
        <v>1843.0360000000001</v>
      </c>
      <c r="C310" s="99">
        <v>2972.6030000000005</v>
      </c>
      <c r="D310" s="99">
        <v>7719.0780000000013</v>
      </c>
      <c r="E310" s="99">
        <v>5796.598</v>
      </c>
      <c r="F310" s="99">
        <v>2952.8319999999999</v>
      </c>
      <c r="G310" s="99">
        <v>7920.655999999999</v>
      </c>
      <c r="H310" s="99">
        <v>3478.4909999999995</v>
      </c>
      <c r="I310" s="99">
        <v>2952.0430000000001</v>
      </c>
      <c r="J310" s="99">
        <v>1076.3710000000001</v>
      </c>
      <c r="K310" s="99">
        <v>1572.395</v>
      </c>
      <c r="L310" s="99">
        <v>1700.712</v>
      </c>
      <c r="M310" s="99">
        <v>2776.1150000000002</v>
      </c>
      <c r="N310" s="99">
        <v>2842.4540000000002</v>
      </c>
      <c r="O310" s="99">
        <v>4842.3160000000007</v>
      </c>
      <c r="P310" s="99">
        <v>5316.8482999999987</v>
      </c>
      <c r="Q310" s="99">
        <v>13725.441371840001</v>
      </c>
      <c r="R310" s="99">
        <v>1273.4933953500001</v>
      </c>
      <c r="S310" s="99">
        <v>194.90592938</v>
      </c>
      <c r="T310" s="99">
        <v>38.381699640000008</v>
      </c>
      <c r="U310" s="99">
        <v>1262.8285726399997</v>
      </c>
      <c r="V310" s="99">
        <v>662.35082434999993</v>
      </c>
      <c r="W310" s="99">
        <v>35.976640500000002</v>
      </c>
      <c r="X310" s="142">
        <v>507.47792523999988</v>
      </c>
      <c r="Y310" s="142">
        <v>2339.3332250400003</v>
      </c>
      <c r="Z310" s="142">
        <v>1433.9801670000002</v>
      </c>
      <c r="AA310" s="142">
        <v>2670.5558975300005</v>
      </c>
      <c r="AB310" s="142">
        <v>11.604398339999999</v>
      </c>
      <c r="AC310" s="175">
        <v>86.888387750000007</v>
      </c>
    </row>
    <row r="311" spans="1:29" s="4" customFormat="1" ht="13.2" customHeight="1" x14ac:dyDescent="0.3">
      <c r="A311" s="72" t="s">
        <v>82</v>
      </c>
      <c r="B311" s="98">
        <v>1044.0200000000002</v>
      </c>
      <c r="C311" s="99">
        <v>1726.9850000000004</v>
      </c>
      <c r="D311" s="99">
        <v>3484.739</v>
      </c>
      <c r="E311" s="99">
        <v>2016.5880000000004</v>
      </c>
      <c r="F311" s="99">
        <v>1871.7270000000001</v>
      </c>
      <c r="G311" s="99">
        <v>1582.5410000000002</v>
      </c>
      <c r="H311" s="99">
        <v>452.28000000000009</v>
      </c>
      <c r="I311" s="99">
        <v>248.01499999999999</v>
      </c>
      <c r="J311" s="99">
        <v>198.01699999999997</v>
      </c>
      <c r="K311" s="99">
        <v>727.13499999999999</v>
      </c>
      <c r="L311" s="99">
        <v>670.93</v>
      </c>
      <c r="M311" s="99">
        <v>919.26700000000005</v>
      </c>
      <c r="N311" s="99">
        <v>1238.164</v>
      </c>
      <c r="O311" s="99">
        <v>1557.7789999999998</v>
      </c>
      <c r="P311" s="99">
        <v>342.85750000000002</v>
      </c>
      <c r="Q311" s="99">
        <v>496.92821636000008</v>
      </c>
      <c r="R311" s="99">
        <v>344.10812019999992</v>
      </c>
      <c r="S311" s="99">
        <v>515.28967384999999</v>
      </c>
      <c r="T311" s="99">
        <v>266.00313884999997</v>
      </c>
      <c r="U311" s="99">
        <v>286.25648720000004</v>
      </c>
      <c r="V311" s="99">
        <v>305.38072643999999</v>
      </c>
      <c r="W311" s="99">
        <v>305.95446278000009</v>
      </c>
      <c r="X311" s="142">
        <v>126.34775950999997</v>
      </c>
      <c r="Y311" s="142">
        <v>286.95590079999999</v>
      </c>
      <c r="Z311" s="142">
        <v>510.37156879999998</v>
      </c>
      <c r="AA311" s="142">
        <v>56.317751229999999</v>
      </c>
      <c r="AB311" s="142">
        <v>1897.7813924700001</v>
      </c>
      <c r="AC311" s="175">
        <v>673.65260107000006</v>
      </c>
    </row>
    <row r="312" spans="1:29" s="4" customFormat="1" ht="13.2" customHeight="1" x14ac:dyDescent="0.3">
      <c r="A312" s="73" t="s">
        <v>159</v>
      </c>
      <c r="B312" s="102">
        <v>0</v>
      </c>
      <c r="C312" s="103">
        <v>0</v>
      </c>
      <c r="D312" s="103">
        <v>0</v>
      </c>
      <c r="E312" s="103">
        <v>0</v>
      </c>
      <c r="F312" s="103">
        <v>0</v>
      </c>
      <c r="G312" s="103">
        <v>0</v>
      </c>
      <c r="H312" s="103">
        <v>0</v>
      </c>
      <c r="I312" s="103">
        <v>0</v>
      </c>
      <c r="J312" s="103">
        <v>0</v>
      </c>
      <c r="K312" s="103">
        <v>0</v>
      </c>
      <c r="L312" s="103">
        <v>0</v>
      </c>
      <c r="M312" s="103">
        <v>0</v>
      </c>
      <c r="N312" s="103">
        <v>0</v>
      </c>
      <c r="O312" s="103">
        <v>0</v>
      </c>
      <c r="P312" s="103">
        <v>0</v>
      </c>
      <c r="Q312" s="103">
        <v>-2.63081276</v>
      </c>
      <c r="R312" s="103">
        <v>-14.633426759999999</v>
      </c>
      <c r="S312" s="103">
        <v>-2.4129948700000003</v>
      </c>
      <c r="T312" s="103">
        <v>-9.4802449899999992</v>
      </c>
      <c r="U312" s="103">
        <v>836.81014681000011</v>
      </c>
      <c r="V312" s="103">
        <v>3240.2920798300001</v>
      </c>
      <c r="W312" s="103">
        <v>4244.81858792</v>
      </c>
      <c r="X312" s="144">
        <v>2710.5969824599997</v>
      </c>
      <c r="Y312" s="144">
        <v>-849.55965830000036</v>
      </c>
      <c r="Z312" s="144">
        <v>2908.7823854300004</v>
      </c>
      <c r="AA312" s="144">
        <v>-588.27068371000064</v>
      </c>
      <c r="AB312" s="144">
        <v>2242.0137010999993</v>
      </c>
      <c r="AC312" s="177">
        <v>826.95858430999976</v>
      </c>
    </row>
    <row r="313" spans="1:29" s="4" customFormat="1" ht="13.2" customHeight="1" x14ac:dyDescent="0.3">
      <c r="A313" s="72" t="s">
        <v>80</v>
      </c>
      <c r="B313" s="98">
        <v>0</v>
      </c>
      <c r="C313" s="99">
        <v>0</v>
      </c>
      <c r="D313" s="99">
        <v>0</v>
      </c>
      <c r="E313" s="99">
        <v>0</v>
      </c>
      <c r="F313" s="99">
        <v>0</v>
      </c>
      <c r="G313" s="99">
        <v>0</v>
      </c>
      <c r="H313" s="99">
        <v>0</v>
      </c>
      <c r="I313" s="99">
        <v>0</v>
      </c>
      <c r="J313" s="99">
        <v>0</v>
      </c>
      <c r="K313" s="99">
        <v>0</v>
      </c>
      <c r="L313" s="99">
        <v>0</v>
      </c>
      <c r="M313" s="99">
        <v>0</v>
      </c>
      <c r="N313" s="99">
        <v>0</v>
      </c>
      <c r="O313" s="99">
        <v>0</v>
      </c>
      <c r="P313" s="99">
        <v>0</v>
      </c>
      <c r="Q313" s="99">
        <v>3.2984499999999999</v>
      </c>
      <c r="R313" s="99">
        <v>6.1120382700000011</v>
      </c>
      <c r="S313" s="99">
        <v>1.9025396700000001</v>
      </c>
      <c r="T313" s="99">
        <v>1.1874656000000001</v>
      </c>
      <c r="U313" s="99">
        <v>3473.2696585100002</v>
      </c>
      <c r="V313" s="99">
        <v>6020.6332966</v>
      </c>
      <c r="W313" s="99">
        <v>6206.5077097000003</v>
      </c>
      <c r="X313" s="142">
        <v>7384.8792501899989</v>
      </c>
      <c r="Y313" s="142">
        <v>8198.2285126000006</v>
      </c>
      <c r="Z313" s="142">
        <v>10315.273269599998</v>
      </c>
      <c r="AA313" s="142">
        <v>7697.5399951499985</v>
      </c>
      <c r="AB313" s="142">
        <v>9683.3172807099982</v>
      </c>
      <c r="AC313" s="175">
        <v>10970.71751676</v>
      </c>
    </row>
    <row r="314" spans="1:29" s="4" customFormat="1" ht="13.2" customHeight="1" x14ac:dyDescent="0.3">
      <c r="A314" s="72" t="s">
        <v>81</v>
      </c>
      <c r="B314" s="98">
        <v>0</v>
      </c>
      <c r="C314" s="99">
        <v>0</v>
      </c>
      <c r="D314" s="99">
        <v>0</v>
      </c>
      <c r="E314" s="99">
        <v>0</v>
      </c>
      <c r="F314" s="99">
        <v>0</v>
      </c>
      <c r="G314" s="99">
        <v>0</v>
      </c>
      <c r="H314" s="99">
        <v>0</v>
      </c>
      <c r="I314" s="99">
        <v>0</v>
      </c>
      <c r="J314" s="99">
        <v>0</v>
      </c>
      <c r="K314" s="99">
        <v>0</v>
      </c>
      <c r="L314" s="99">
        <v>0</v>
      </c>
      <c r="M314" s="99">
        <v>0</v>
      </c>
      <c r="N314" s="99">
        <v>0</v>
      </c>
      <c r="O314" s="99">
        <v>0</v>
      </c>
      <c r="P314" s="99">
        <v>0</v>
      </c>
      <c r="Q314" s="99">
        <v>5.9292627600000003</v>
      </c>
      <c r="R314" s="99">
        <v>20.745465029999995</v>
      </c>
      <c r="S314" s="99">
        <v>4.3155345400000007</v>
      </c>
      <c r="T314" s="99">
        <v>10.667710589999997</v>
      </c>
      <c r="U314" s="99">
        <v>2636.4595117000003</v>
      </c>
      <c r="V314" s="99">
        <v>2780.3412167699998</v>
      </c>
      <c r="W314" s="99">
        <v>1961.6891217800003</v>
      </c>
      <c r="X314" s="142">
        <v>4674.2822677300001</v>
      </c>
      <c r="Y314" s="142">
        <v>9047.7881708999994</v>
      </c>
      <c r="Z314" s="142">
        <v>7406.4908841699998</v>
      </c>
      <c r="AA314" s="142">
        <v>8285.8106788599998</v>
      </c>
      <c r="AB314" s="142">
        <v>7441.3035796099994</v>
      </c>
      <c r="AC314" s="175">
        <v>10143.758932449999</v>
      </c>
    </row>
    <row r="315" spans="1:29" s="4" customFormat="1" ht="13.2" customHeight="1" x14ac:dyDescent="0.3">
      <c r="A315" s="73" t="s">
        <v>237</v>
      </c>
      <c r="B315" s="102">
        <v>7129.183</v>
      </c>
      <c r="C315" s="103">
        <v>15876.267000000003</v>
      </c>
      <c r="D315" s="103">
        <v>4037.1989999999992</v>
      </c>
      <c r="E315" s="103">
        <v>17587.474999999999</v>
      </c>
      <c r="F315" s="103">
        <v>970.85599999999999</v>
      </c>
      <c r="G315" s="103">
        <v>5574.8656581054674</v>
      </c>
      <c r="H315" s="103">
        <v>-1609.0761799999996</v>
      </c>
      <c r="I315" s="103">
        <v>-6778.1677628125008</v>
      </c>
      <c r="J315" s="103">
        <v>2156.1529300000002</v>
      </c>
      <c r="K315" s="103">
        <v>-6076.4995200000003</v>
      </c>
      <c r="L315" s="103">
        <v>204.07602374999902</v>
      </c>
      <c r="M315" s="103">
        <v>1359.7940786154259</v>
      </c>
      <c r="N315" s="103">
        <v>22192.053617494217</v>
      </c>
      <c r="O315" s="103">
        <v>8618.5228002088315</v>
      </c>
      <c r="P315" s="103">
        <v>10943.891851648379</v>
      </c>
      <c r="Q315" s="103">
        <v>33976.848552349998</v>
      </c>
      <c r="R315" s="103">
        <v>17218.264570990003</v>
      </c>
      <c r="S315" s="103">
        <v>17626.725740639999</v>
      </c>
      <c r="T315" s="103">
        <v>30136.549424190005</v>
      </c>
      <c r="U315" s="103">
        <v>32745.326609529995</v>
      </c>
      <c r="V315" s="103">
        <v>4483.1204933600002</v>
      </c>
      <c r="W315" s="103">
        <v>-31671.798088629999</v>
      </c>
      <c r="X315" s="144">
        <v>-11026.761231100001</v>
      </c>
      <c r="Y315" s="144">
        <v>-3323.6061479699983</v>
      </c>
      <c r="Z315" s="144">
        <v>-8411.4651761500045</v>
      </c>
      <c r="AA315" s="144">
        <v>3325.6158504100013</v>
      </c>
      <c r="AB315" s="144">
        <v>15774.896054490002</v>
      </c>
      <c r="AC315" s="177">
        <v>-14628.30091984</v>
      </c>
    </row>
    <row r="316" spans="1:29" s="4" customFormat="1" ht="13.2" customHeight="1" x14ac:dyDescent="0.3">
      <c r="A316" s="72" t="s">
        <v>80</v>
      </c>
      <c r="B316" s="98">
        <v>11867.17</v>
      </c>
      <c r="C316" s="99">
        <v>19779.942999999999</v>
      </c>
      <c r="D316" s="99">
        <v>21166.150999999998</v>
      </c>
      <c r="E316" s="99">
        <v>31954.789999999994</v>
      </c>
      <c r="F316" s="99">
        <v>23341.595000000001</v>
      </c>
      <c r="G316" s="99">
        <v>20470.308790000003</v>
      </c>
      <c r="H316" s="99">
        <v>19002.919170000001</v>
      </c>
      <c r="I316" s="99">
        <v>8297.3413271874997</v>
      </c>
      <c r="J316" s="99">
        <v>16794.839929999998</v>
      </c>
      <c r="K316" s="99">
        <v>14244.85377</v>
      </c>
      <c r="L316" s="99">
        <v>25343.507360000003</v>
      </c>
      <c r="M316" s="99">
        <v>48079.846344532765</v>
      </c>
      <c r="N316" s="99">
        <v>90808.341149368542</v>
      </c>
      <c r="O316" s="99">
        <v>50678.640516888554</v>
      </c>
      <c r="P316" s="99">
        <v>46564.95675164838</v>
      </c>
      <c r="Q316" s="99">
        <v>64977.509970470004</v>
      </c>
      <c r="R316" s="99">
        <v>49350.51202984999</v>
      </c>
      <c r="S316" s="99">
        <v>38920.171865360004</v>
      </c>
      <c r="T316" s="99">
        <v>93480.959330070007</v>
      </c>
      <c r="U316" s="99">
        <v>129872.10834889999</v>
      </c>
      <c r="V316" s="99">
        <v>110618.69605105001</v>
      </c>
      <c r="W316" s="99">
        <v>83771.695191890001</v>
      </c>
      <c r="X316" s="142">
        <v>89809.614516310001</v>
      </c>
      <c r="Y316" s="142">
        <v>102167.39675404</v>
      </c>
      <c r="Z316" s="142">
        <v>112400.75185029001</v>
      </c>
      <c r="AA316" s="142">
        <v>78682.248575549995</v>
      </c>
      <c r="AB316" s="142">
        <v>84450.363844920008</v>
      </c>
      <c r="AC316" s="175">
        <v>60954.744502139998</v>
      </c>
    </row>
    <row r="317" spans="1:29" s="4" customFormat="1" ht="13.2" customHeight="1" x14ac:dyDescent="0.3">
      <c r="A317" s="72" t="s">
        <v>81</v>
      </c>
      <c r="B317" s="98">
        <v>4737.9869999999992</v>
      </c>
      <c r="C317" s="99">
        <v>3903.6759999999999</v>
      </c>
      <c r="D317" s="99">
        <v>17128.951999999997</v>
      </c>
      <c r="E317" s="99">
        <v>14367.314999999999</v>
      </c>
      <c r="F317" s="99">
        <v>22370.738999999998</v>
      </c>
      <c r="G317" s="99">
        <v>14895.44313189453</v>
      </c>
      <c r="H317" s="99">
        <v>20611.995350000001</v>
      </c>
      <c r="I317" s="99">
        <v>15075.50909</v>
      </c>
      <c r="J317" s="99">
        <v>14638.686999999998</v>
      </c>
      <c r="K317" s="99">
        <v>20321.353289999995</v>
      </c>
      <c r="L317" s="99">
        <v>25139.43133625</v>
      </c>
      <c r="M317" s="99">
        <v>46720.052265917337</v>
      </c>
      <c r="N317" s="99">
        <v>68616.287531874332</v>
      </c>
      <c r="O317" s="99">
        <v>42060.117716679721</v>
      </c>
      <c r="P317" s="99">
        <v>35621.064900000005</v>
      </c>
      <c r="Q317" s="99">
        <v>31000.661418119995</v>
      </c>
      <c r="R317" s="99">
        <v>32132.247458860002</v>
      </c>
      <c r="S317" s="99">
        <v>21293.446124720002</v>
      </c>
      <c r="T317" s="99">
        <v>63344.409905879998</v>
      </c>
      <c r="U317" s="99">
        <v>97126.78173937001</v>
      </c>
      <c r="V317" s="99">
        <v>106135.57555769</v>
      </c>
      <c r="W317" s="99">
        <v>115443.49328051998</v>
      </c>
      <c r="X317" s="142">
        <v>100836.37574741</v>
      </c>
      <c r="Y317" s="142">
        <v>105491.00290200999</v>
      </c>
      <c r="Z317" s="142">
        <v>120812.21702644</v>
      </c>
      <c r="AA317" s="142">
        <v>75356.632725139993</v>
      </c>
      <c r="AB317" s="142">
        <v>68675.467790430004</v>
      </c>
      <c r="AC317" s="175">
        <v>75583.045421980001</v>
      </c>
    </row>
    <row r="318" spans="1:29" s="4" customFormat="1" ht="13.2" customHeight="1" x14ac:dyDescent="0.3">
      <c r="A318" s="73" t="s">
        <v>113</v>
      </c>
      <c r="B318" s="102">
        <v>-915.41699999999992</v>
      </c>
      <c r="C318" s="103">
        <v>-64.97</v>
      </c>
      <c r="D318" s="103">
        <v>-1612.9699999999998</v>
      </c>
      <c r="E318" s="103">
        <v>-2932.1160000000004</v>
      </c>
      <c r="F318" s="103">
        <v>-1378.0030000000002</v>
      </c>
      <c r="G318" s="103">
        <v>-198.99622617187504</v>
      </c>
      <c r="H318" s="103">
        <v>-273.89617999999996</v>
      </c>
      <c r="I318" s="103">
        <v>-222.56437999999997</v>
      </c>
      <c r="J318" s="103">
        <v>272.05493000000001</v>
      </c>
      <c r="K318" s="103">
        <v>101.15447999999999</v>
      </c>
      <c r="L318" s="103">
        <v>688.93143000000009</v>
      </c>
      <c r="M318" s="103">
        <v>11041.806125490426</v>
      </c>
      <c r="N318" s="103">
        <v>20786.853224458333</v>
      </c>
      <c r="O318" s="103">
        <v>17109.12385099008</v>
      </c>
      <c r="P318" s="103">
        <v>11933.15155164838</v>
      </c>
      <c r="Q318" s="103">
        <v>17515.736135799998</v>
      </c>
      <c r="R318" s="103">
        <v>5250.0233762100006</v>
      </c>
      <c r="S318" s="103">
        <v>11373.34664704</v>
      </c>
      <c r="T318" s="103">
        <v>30961.892051919996</v>
      </c>
      <c r="U318" s="103">
        <v>27068.462546549999</v>
      </c>
      <c r="V318" s="103">
        <v>16717.540732020007</v>
      </c>
      <c r="W318" s="103">
        <v>-26663.768752130003</v>
      </c>
      <c r="X318" s="144">
        <v>-5066.3005608099993</v>
      </c>
      <c r="Y318" s="144">
        <v>-4327.2023857900022</v>
      </c>
      <c r="Z318" s="144">
        <v>-3960.1154299400077</v>
      </c>
      <c r="AA318" s="144">
        <v>41.279108270002325</v>
      </c>
      <c r="AB318" s="144">
        <v>18490.089824590003</v>
      </c>
      <c r="AC318" s="177">
        <v>-4498.0305291099994</v>
      </c>
    </row>
    <row r="319" spans="1:29" s="4" customFormat="1" ht="13.2" customHeight="1" x14ac:dyDescent="0.3">
      <c r="A319" s="72" t="s">
        <v>90</v>
      </c>
      <c r="B319" s="98">
        <v>465.66999999999996</v>
      </c>
      <c r="C319" s="99">
        <v>413.10999999999996</v>
      </c>
      <c r="D319" s="99">
        <v>538.26499999999999</v>
      </c>
      <c r="E319" s="99">
        <v>4077.7020000000007</v>
      </c>
      <c r="F319" s="99">
        <v>2863.95</v>
      </c>
      <c r="G319" s="99">
        <v>1448.4407899999999</v>
      </c>
      <c r="H319" s="99">
        <v>888.30117000000007</v>
      </c>
      <c r="I319" s="99">
        <v>921.54570999999987</v>
      </c>
      <c r="J319" s="99">
        <v>1196.3189300000001</v>
      </c>
      <c r="K319" s="99">
        <v>1869.11077</v>
      </c>
      <c r="L319" s="99">
        <v>4083.4173600000004</v>
      </c>
      <c r="M319" s="99">
        <v>28176.916344532758</v>
      </c>
      <c r="N319" s="99">
        <v>61628.677149368545</v>
      </c>
      <c r="O319" s="99">
        <v>39301.840516888551</v>
      </c>
      <c r="P319" s="99">
        <v>30400.463051648378</v>
      </c>
      <c r="Q319" s="99">
        <v>30255.058703979998</v>
      </c>
      <c r="R319" s="99">
        <v>18791.301607240002</v>
      </c>
      <c r="S319" s="99">
        <v>21643.572256720006</v>
      </c>
      <c r="T319" s="99">
        <v>79455.408405810012</v>
      </c>
      <c r="U319" s="99">
        <v>109360.70459644002</v>
      </c>
      <c r="V319" s="99">
        <v>103457.34712210999</v>
      </c>
      <c r="W319" s="99">
        <v>74802.786892169999</v>
      </c>
      <c r="X319" s="142">
        <v>79415.554749600007</v>
      </c>
      <c r="Y319" s="142">
        <v>91234.568723480013</v>
      </c>
      <c r="Z319" s="142">
        <v>100450.33986403</v>
      </c>
      <c r="AA319" s="142">
        <v>65140.814146889999</v>
      </c>
      <c r="AB319" s="142">
        <v>71572.37320478</v>
      </c>
      <c r="AC319" s="175">
        <v>57588.232069999998</v>
      </c>
    </row>
    <row r="320" spans="1:29" s="4" customFormat="1" ht="13.2" customHeight="1" x14ac:dyDescent="0.3">
      <c r="A320" s="72" t="s">
        <v>82</v>
      </c>
      <c r="B320" s="98">
        <v>1381.0869999999995</v>
      </c>
      <c r="C320" s="99">
        <v>478.08000000000004</v>
      </c>
      <c r="D320" s="99">
        <v>2151.2350000000001</v>
      </c>
      <c r="E320" s="99">
        <v>7009.8180000000002</v>
      </c>
      <c r="F320" s="99">
        <v>4241.9530000000013</v>
      </c>
      <c r="G320" s="99">
        <v>1647.4370161718748</v>
      </c>
      <c r="H320" s="99">
        <v>1162.1973499999997</v>
      </c>
      <c r="I320" s="99">
        <v>1144.1100900000001</v>
      </c>
      <c r="J320" s="99">
        <v>924.26400000000012</v>
      </c>
      <c r="K320" s="99">
        <v>1767.9562899999999</v>
      </c>
      <c r="L320" s="99">
        <v>3394.4859300000003</v>
      </c>
      <c r="M320" s="99">
        <v>17135.110219042337</v>
      </c>
      <c r="N320" s="99">
        <v>40841.823924910219</v>
      </c>
      <c r="O320" s="99">
        <v>22192.716665898472</v>
      </c>
      <c r="P320" s="99">
        <v>18467.3115</v>
      </c>
      <c r="Q320" s="99">
        <v>12739.32256818</v>
      </c>
      <c r="R320" s="99">
        <v>13541.278231030003</v>
      </c>
      <c r="S320" s="99">
        <v>10270.225609680001</v>
      </c>
      <c r="T320" s="99">
        <v>48493.516353890001</v>
      </c>
      <c r="U320" s="99">
        <v>82292.242049890003</v>
      </c>
      <c r="V320" s="99">
        <v>86739.806390089987</v>
      </c>
      <c r="W320" s="99">
        <v>101466.5556443</v>
      </c>
      <c r="X320" s="142">
        <v>84481.855310409999</v>
      </c>
      <c r="Y320" s="142">
        <v>95561.77110926999</v>
      </c>
      <c r="Z320" s="142">
        <v>104410.45529397002</v>
      </c>
      <c r="AA320" s="142">
        <v>65099.535038620001</v>
      </c>
      <c r="AB320" s="142">
        <v>53082.283380189998</v>
      </c>
      <c r="AC320" s="175">
        <v>62086.262599110007</v>
      </c>
    </row>
    <row r="321" spans="1:29" s="4" customFormat="1" ht="13.2" customHeight="1" x14ac:dyDescent="0.3">
      <c r="A321" s="73" t="s">
        <v>183</v>
      </c>
      <c r="B321" s="102">
        <v>8044.6</v>
      </c>
      <c r="C321" s="103">
        <v>15941.237000000001</v>
      </c>
      <c r="D321" s="103">
        <v>5650.1689999999999</v>
      </c>
      <c r="E321" s="103">
        <v>20519.591</v>
      </c>
      <c r="F321" s="103">
        <v>2348.8590000000004</v>
      </c>
      <c r="G321" s="103">
        <v>5773.861884277344</v>
      </c>
      <c r="H321" s="103">
        <v>-1335.1800000000003</v>
      </c>
      <c r="I321" s="103">
        <v>-6555.6033828125001</v>
      </c>
      <c r="J321" s="103">
        <v>1884.0979999999995</v>
      </c>
      <c r="K321" s="103">
        <v>-6177.6540000000014</v>
      </c>
      <c r="L321" s="103">
        <v>-484.85540624999999</v>
      </c>
      <c r="M321" s="103">
        <v>-9682.0120468749974</v>
      </c>
      <c r="N321" s="103">
        <v>1405.2003930358892</v>
      </c>
      <c r="O321" s="103">
        <v>-8490.6010507812498</v>
      </c>
      <c r="P321" s="103">
        <v>-989.25970000000007</v>
      </c>
      <c r="Q321" s="103">
        <v>16461.11241655</v>
      </c>
      <c r="R321" s="103">
        <v>11968.241194780001</v>
      </c>
      <c r="S321" s="103">
        <v>6253.3790935999987</v>
      </c>
      <c r="T321" s="103">
        <v>-825.34262772999909</v>
      </c>
      <c r="U321" s="103">
        <v>5676.8640629799993</v>
      </c>
      <c r="V321" s="103">
        <v>-12234.420238660001</v>
      </c>
      <c r="W321" s="103">
        <v>-5008.0293364999989</v>
      </c>
      <c r="X321" s="144">
        <v>-5960.4606702899991</v>
      </c>
      <c r="Y321" s="144">
        <v>1003.5962378200002</v>
      </c>
      <c r="Z321" s="144">
        <v>-4451.3497462099995</v>
      </c>
      <c r="AA321" s="144">
        <v>3284.3367421400003</v>
      </c>
      <c r="AB321" s="144">
        <v>-2715.1937700999997</v>
      </c>
      <c r="AC321" s="177">
        <v>-10130.27039073</v>
      </c>
    </row>
    <row r="322" spans="1:29" s="4" customFormat="1" ht="13.2" customHeight="1" x14ac:dyDescent="0.3">
      <c r="A322" s="72" t="s">
        <v>90</v>
      </c>
      <c r="B322" s="98">
        <v>11401.499999999998</v>
      </c>
      <c r="C322" s="99">
        <v>19366.833000000002</v>
      </c>
      <c r="D322" s="99">
        <v>20627.886000000002</v>
      </c>
      <c r="E322" s="99">
        <v>27877.087999999996</v>
      </c>
      <c r="F322" s="99">
        <v>20477.644999999997</v>
      </c>
      <c r="G322" s="99">
        <v>19021.867999999995</v>
      </c>
      <c r="H322" s="99">
        <v>18114.617999999999</v>
      </c>
      <c r="I322" s="99">
        <v>7375.7956171875003</v>
      </c>
      <c r="J322" s="99">
        <v>15598.521000000001</v>
      </c>
      <c r="K322" s="99">
        <v>12375.742999999999</v>
      </c>
      <c r="L322" s="99">
        <v>21260.089999999997</v>
      </c>
      <c r="M322" s="99">
        <v>19902.929999999997</v>
      </c>
      <c r="N322" s="99">
        <v>29179.663999999997</v>
      </c>
      <c r="O322" s="99">
        <v>11376.8</v>
      </c>
      <c r="P322" s="99">
        <v>16164.493700000001</v>
      </c>
      <c r="Q322" s="99">
        <v>34722.451266490003</v>
      </c>
      <c r="R322" s="99">
        <v>30559.210422610002</v>
      </c>
      <c r="S322" s="99">
        <v>17276.599608639997</v>
      </c>
      <c r="T322" s="99">
        <v>14025.550924260002</v>
      </c>
      <c r="U322" s="99">
        <v>20511.403752459999</v>
      </c>
      <c r="V322" s="99">
        <v>7161.3489289400013</v>
      </c>
      <c r="W322" s="99">
        <v>8968.9082997200021</v>
      </c>
      <c r="X322" s="142">
        <v>10394.059766710001</v>
      </c>
      <c r="Y322" s="142">
        <v>10932.828030560002</v>
      </c>
      <c r="Z322" s="142">
        <v>11950.41198626</v>
      </c>
      <c r="AA322" s="142">
        <v>13541.434428660003</v>
      </c>
      <c r="AB322" s="142">
        <v>12877.990640139999</v>
      </c>
      <c r="AC322" s="175">
        <v>3366.5124321399999</v>
      </c>
    </row>
    <row r="323" spans="1:29" s="4" customFormat="1" ht="13.2" customHeight="1" x14ac:dyDescent="0.3">
      <c r="A323" s="72" t="s">
        <v>82</v>
      </c>
      <c r="B323" s="98">
        <v>3356.9</v>
      </c>
      <c r="C323" s="99">
        <v>3425.596</v>
      </c>
      <c r="D323" s="99">
        <v>14977.717000000001</v>
      </c>
      <c r="E323" s="99">
        <v>7357.4969999999994</v>
      </c>
      <c r="F323" s="99">
        <v>18128.786000000004</v>
      </c>
      <c r="G323" s="99">
        <v>13248.006115722656</v>
      </c>
      <c r="H323" s="99">
        <v>19449.798000000003</v>
      </c>
      <c r="I323" s="99">
        <v>13931.398999999999</v>
      </c>
      <c r="J323" s="99">
        <v>13714.423000000003</v>
      </c>
      <c r="K323" s="99">
        <v>18553.396999999997</v>
      </c>
      <c r="L323" s="99">
        <v>21744.945406249997</v>
      </c>
      <c r="M323" s="99">
        <v>29584.942046874996</v>
      </c>
      <c r="N323" s="99">
        <v>27774.463606964113</v>
      </c>
      <c r="O323" s="99">
        <v>19867.401050781249</v>
      </c>
      <c r="P323" s="99">
        <v>17153.753400000001</v>
      </c>
      <c r="Q323" s="99">
        <v>18261.338849939999</v>
      </c>
      <c r="R323" s="99">
        <v>18590.969227830006</v>
      </c>
      <c r="S323" s="99">
        <v>11023.22051504</v>
      </c>
      <c r="T323" s="99">
        <v>14850.893551990001</v>
      </c>
      <c r="U323" s="99">
        <v>14834.53968948</v>
      </c>
      <c r="V323" s="99">
        <v>19395.769167599999</v>
      </c>
      <c r="W323" s="99">
        <v>13976.93763622</v>
      </c>
      <c r="X323" s="142">
        <v>16354.520437000003</v>
      </c>
      <c r="Y323" s="142">
        <v>9929.2317927399999</v>
      </c>
      <c r="Z323" s="142">
        <v>16401.761732469997</v>
      </c>
      <c r="AA323" s="142">
        <v>10257.097686519999</v>
      </c>
      <c r="AB323" s="142">
        <v>15593.184410239999</v>
      </c>
      <c r="AC323" s="175">
        <v>13496.782822869998</v>
      </c>
    </row>
    <row r="324" spans="1:29" s="4" customFormat="1" ht="13.2" customHeight="1" x14ac:dyDescent="0.3">
      <c r="A324" s="72" t="s">
        <v>61</v>
      </c>
      <c r="B324" s="98">
        <v>87.700000000000017</v>
      </c>
      <c r="C324" s="99">
        <v>71.050999999999988</v>
      </c>
      <c r="D324" s="99">
        <v>-200.44</v>
      </c>
      <c r="E324" s="99">
        <v>59.97000000000002</v>
      </c>
      <c r="F324" s="99">
        <v>436.80499999999995</v>
      </c>
      <c r="G324" s="99">
        <v>180.572</v>
      </c>
      <c r="H324" s="99">
        <v>623.21400000000006</v>
      </c>
      <c r="I324" s="99">
        <v>-814.59300000000007</v>
      </c>
      <c r="J324" s="99">
        <v>326.08499999999975</v>
      </c>
      <c r="K324" s="99">
        <v>372.90899999999993</v>
      </c>
      <c r="L324" s="99">
        <v>434.84400000000005</v>
      </c>
      <c r="M324" s="99">
        <v>90.994000000000028</v>
      </c>
      <c r="N324" s="99">
        <v>3651.4960000000001</v>
      </c>
      <c r="O324" s="99">
        <v>-3935.2219999999998</v>
      </c>
      <c r="P324" s="99">
        <v>-567.26999999999987</v>
      </c>
      <c r="Q324" s="99">
        <v>5410.7252704799994</v>
      </c>
      <c r="R324" s="99">
        <v>-6253.4271870299999</v>
      </c>
      <c r="S324" s="99">
        <v>-125.07832614</v>
      </c>
      <c r="T324" s="99">
        <v>0</v>
      </c>
      <c r="U324" s="99">
        <v>456.50510408000002</v>
      </c>
      <c r="V324" s="99">
        <v>254.47045087999999</v>
      </c>
      <c r="W324" s="99">
        <v>-70.524954080000057</v>
      </c>
      <c r="X324" s="142">
        <v>-196.74882139000002</v>
      </c>
      <c r="Y324" s="142">
        <v>370.70974374999997</v>
      </c>
      <c r="Z324" s="142">
        <v>-505.50823756000005</v>
      </c>
      <c r="AA324" s="142">
        <v>223.93917285999999</v>
      </c>
      <c r="AB324" s="142">
        <v>391.68078826999999</v>
      </c>
      <c r="AC324" s="175">
        <v>228.22544463000008</v>
      </c>
    </row>
    <row r="325" spans="1:29" s="4" customFormat="1" ht="13.2" customHeight="1" x14ac:dyDescent="0.3">
      <c r="A325" s="72" t="s">
        <v>91</v>
      </c>
      <c r="B325" s="98">
        <v>167.20000000000002</v>
      </c>
      <c r="C325" s="99">
        <v>110.73099999999999</v>
      </c>
      <c r="D325" s="99">
        <v>0.95299999999999996</v>
      </c>
      <c r="E325" s="99">
        <v>239.56199999999998</v>
      </c>
      <c r="F325" s="99">
        <v>793.67600000000004</v>
      </c>
      <c r="G325" s="99">
        <v>303.89300000000003</v>
      </c>
      <c r="H325" s="99">
        <v>1065.511</v>
      </c>
      <c r="I325" s="99">
        <v>1181.501</v>
      </c>
      <c r="J325" s="99">
        <v>3782.9090000000006</v>
      </c>
      <c r="K325" s="99">
        <v>1362.528</v>
      </c>
      <c r="L325" s="99">
        <v>1433.8620000000001</v>
      </c>
      <c r="M325" s="99">
        <v>4084.2669999999994</v>
      </c>
      <c r="N325" s="99">
        <v>10862.286</v>
      </c>
      <c r="O325" s="99">
        <v>3557.5570000000002</v>
      </c>
      <c r="P325" s="99">
        <v>3558.9472999999994</v>
      </c>
      <c r="Q325" s="99">
        <v>8980.1677988600004</v>
      </c>
      <c r="R325" s="99">
        <v>3451.5899518499996</v>
      </c>
      <c r="S325" s="99">
        <v>0</v>
      </c>
      <c r="T325" s="99">
        <v>0</v>
      </c>
      <c r="U325" s="99">
        <v>483.37305019000001</v>
      </c>
      <c r="V325" s="99">
        <v>1187.0121706300001</v>
      </c>
      <c r="W325" s="99">
        <v>1004.5370118999999</v>
      </c>
      <c r="X325" s="142">
        <v>846.30198302999997</v>
      </c>
      <c r="Y325" s="142">
        <v>990.27661121000006</v>
      </c>
      <c r="Z325" s="142">
        <v>490.34232020000002</v>
      </c>
      <c r="AA325" s="142">
        <v>624.43152950000012</v>
      </c>
      <c r="AB325" s="142">
        <v>490.28422962999997</v>
      </c>
      <c r="AC325" s="175">
        <v>547.94637625000007</v>
      </c>
    </row>
    <row r="326" spans="1:29" s="4" customFormat="1" ht="13.2" customHeight="1" x14ac:dyDescent="0.3">
      <c r="A326" s="72" t="s">
        <v>92</v>
      </c>
      <c r="B326" s="98">
        <v>79.5</v>
      </c>
      <c r="C326" s="99">
        <v>39.68</v>
      </c>
      <c r="D326" s="99">
        <v>201.393</v>
      </c>
      <c r="E326" s="99">
        <v>179.59200000000001</v>
      </c>
      <c r="F326" s="99">
        <v>356.87099999999998</v>
      </c>
      <c r="G326" s="99">
        <v>123.321</v>
      </c>
      <c r="H326" s="99">
        <v>442.29699999999997</v>
      </c>
      <c r="I326" s="99">
        <v>1996.0940000000001</v>
      </c>
      <c r="J326" s="99">
        <v>3456.8240000000001</v>
      </c>
      <c r="K326" s="99">
        <v>989.61899999999991</v>
      </c>
      <c r="L326" s="99">
        <v>999.01800000000014</v>
      </c>
      <c r="M326" s="99">
        <v>3993.2730000000001</v>
      </c>
      <c r="N326" s="99">
        <v>7210.7899999999991</v>
      </c>
      <c r="O326" s="99">
        <v>7492.7790000000005</v>
      </c>
      <c r="P326" s="99">
        <v>4126.2173000000003</v>
      </c>
      <c r="Q326" s="99">
        <v>3569.4425283800001</v>
      </c>
      <c r="R326" s="99">
        <v>9705.017138879999</v>
      </c>
      <c r="S326" s="99">
        <v>125.07832614</v>
      </c>
      <c r="T326" s="99">
        <v>0</v>
      </c>
      <c r="U326" s="99">
        <v>26.867946110000002</v>
      </c>
      <c r="V326" s="99">
        <v>932.54171974999997</v>
      </c>
      <c r="W326" s="99">
        <v>1075.06196598</v>
      </c>
      <c r="X326" s="142">
        <v>1043.0508044200001</v>
      </c>
      <c r="Y326" s="142">
        <v>619.56686745999991</v>
      </c>
      <c r="Z326" s="142">
        <v>995.85055776000013</v>
      </c>
      <c r="AA326" s="142">
        <v>400.49235664000003</v>
      </c>
      <c r="AB326" s="142">
        <v>98.603441360000005</v>
      </c>
      <c r="AC326" s="175">
        <v>319.72093161999999</v>
      </c>
    </row>
    <row r="327" spans="1:29" s="4" customFormat="1" ht="13.2" customHeight="1" x14ac:dyDescent="0.3">
      <c r="A327" s="72" t="s">
        <v>62</v>
      </c>
      <c r="B327" s="98">
        <v>7956.9000000000005</v>
      </c>
      <c r="C327" s="99">
        <v>15870.186</v>
      </c>
      <c r="D327" s="99">
        <v>5850.6090000000013</v>
      </c>
      <c r="E327" s="99">
        <v>20459.620999999999</v>
      </c>
      <c r="F327" s="99">
        <v>1912.0540000000003</v>
      </c>
      <c r="G327" s="99">
        <v>5593.2898842773429</v>
      </c>
      <c r="H327" s="99">
        <v>-1958.3940000000002</v>
      </c>
      <c r="I327" s="99">
        <v>-5741.0103828124993</v>
      </c>
      <c r="J327" s="99">
        <v>1558.0129999999999</v>
      </c>
      <c r="K327" s="99">
        <v>-6550.5630000000001</v>
      </c>
      <c r="L327" s="99">
        <v>-919.69940624999913</v>
      </c>
      <c r="M327" s="99">
        <v>-9773.0060468750034</v>
      </c>
      <c r="N327" s="99">
        <v>-2246.2956069641104</v>
      </c>
      <c r="O327" s="99">
        <v>-4555.37905078125</v>
      </c>
      <c r="P327" s="99">
        <v>-421.98969999999997</v>
      </c>
      <c r="Q327" s="99">
        <v>11050.387146070001</v>
      </c>
      <c r="R327" s="99">
        <v>18221.668381809999</v>
      </c>
      <c r="S327" s="99">
        <v>6378.4574197399998</v>
      </c>
      <c r="T327" s="99">
        <v>-825.34262772999909</v>
      </c>
      <c r="U327" s="99">
        <v>5220.3589589000003</v>
      </c>
      <c r="V327" s="99">
        <v>-12488.89068954</v>
      </c>
      <c r="W327" s="99">
        <v>-4937.5043824200011</v>
      </c>
      <c r="X327" s="142">
        <v>-5763.7118489000004</v>
      </c>
      <c r="Y327" s="142">
        <v>632.88649406999969</v>
      </c>
      <c r="Z327" s="142">
        <v>-3945.8415086499995</v>
      </c>
      <c r="AA327" s="142">
        <v>3060.3975692800004</v>
      </c>
      <c r="AB327" s="142">
        <v>-3106.8745583700011</v>
      </c>
      <c r="AC327" s="175">
        <v>-10358.49583536</v>
      </c>
    </row>
    <row r="328" spans="1:29" s="4" customFormat="1" ht="13.2" customHeight="1" x14ac:dyDescent="0.3">
      <c r="A328" s="72" t="s">
        <v>91</v>
      </c>
      <c r="B328" s="98">
        <v>11234.3</v>
      </c>
      <c r="C328" s="99">
        <v>19256.102000000003</v>
      </c>
      <c r="D328" s="99">
        <v>20626.933000000005</v>
      </c>
      <c r="E328" s="99">
        <v>27637.525999999998</v>
      </c>
      <c r="F328" s="99">
        <v>19683.969000000001</v>
      </c>
      <c r="G328" s="99">
        <v>18717.974999999999</v>
      </c>
      <c r="H328" s="99">
        <v>17049.107</v>
      </c>
      <c r="I328" s="99">
        <v>6194.294617187501</v>
      </c>
      <c r="J328" s="99">
        <v>11815.611999999999</v>
      </c>
      <c r="K328" s="99">
        <v>11013.214999999998</v>
      </c>
      <c r="L328" s="99">
        <v>19826.227999999999</v>
      </c>
      <c r="M328" s="99">
        <v>15818.663</v>
      </c>
      <c r="N328" s="99">
        <v>18317.377999999997</v>
      </c>
      <c r="O328" s="99">
        <v>7819.2429999999995</v>
      </c>
      <c r="P328" s="99">
        <v>12605.546399999999</v>
      </c>
      <c r="Q328" s="99">
        <v>25742.283467629997</v>
      </c>
      <c r="R328" s="99">
        <v>27107.620470760001</v>
      </c>
      <c r="S328" s="99">
        <v>17276.599608639997</v>
      </c>
      <c r="T328" s="99">
        <v>14025.550924260002</v>
      </c>
      <c r="U328" s="99">
        <v>20028.030702270004</v>
      </c>
      <c r="V328" s="99">
        <v>5974.3367583100007</v>
      </c>
      <c r="W328" s="99">
        <v>7964.3712878200004</v>
      </c>
      <c r="X328" s="142">
        <v>9547.757783680001</v>
      </c>
      <c r="Y328" s="142">
        <v>9942.5514193500003</v>
      </c>
      <c r="Z328" s="142">
        <v>11460.069666060001</v>
      </c>
      <c r="AA328" s="142">
        <v>12917.002899159997</v>
      </c>
      <c r="AB328" s="142">
        <v>12387.70641051</v>
      </c>
      <c r="AC328" s="175">
        <v>2818.5660558899999</v>
      </c>
    </row>
    <row r="329" spans="1:29" s="4" customFormat="1" ht="13.2" customHeight="1" x14ac:dyDescent="0.3">
      <c r="A329" s="72" t="s">
        <v>92</v>
      </c>
      <c r="B329" s="98">
        <v>3277.3999999999996</v>
      </c>
      <c r="C329" s="99">
        <v>3385.9159999999997</v>
      </c>
      <c r="D329" s="99">
        <v>14776.324000000001</v>
      </c>
      <c r="E329" s="99">
        <v>7177.9049999999988</v>
      </c>
      <c r="F329" s="99">
        <v>17771.915000000001</v>
      </c>
      <c r="G329" s="99">
        <v>13124.685115722656</v>
      </c>
      <c r="H329" s="99">
        <v>19007.501</v>
      </c>
      <c r="I329" s="99">
        <v>11935.305</v>
      </c>
      <c r="J329" s="99">
        <v>10257.598999999998</v>
      </c>
      <c r="K329" s="99">
        <v>17563.777999999998</v>
      </c>
      <c r="L329" s="99">
        <v>20745.927406249997</v>
      </c>
      <c r="M329" s="99">
        <v>25591.669046874998</v>
      </c>
      <c r="N329" s="99">
        <v>20563.673606964112</v>
      </c>
      <c r="O329" s="99">
        <v>12374.622050781249</v>
      </c>
      <c r="P329" s="99">
        <v>13027.536099999999</v>
      </c>
      <c r="Q329" s="99">
        <v>14691.89632156</v>
      </c>
      <c r="R329" s="99">
        <v>8885.95208895</v>
      </c>
      <c r="S329" s="99">
        <v>10898.142188900001</v>
      </c>
      <c r="T329" s="99">
        <v>14850.893551990001</v>
      </c>
      <c r="U329" s="99">
        <v>14807.67174337</v>
      </c>
      <c r="V329" s="99">
        <v>18463.227447849997</v>
      </c>
      <c r="W329" s="99">
        <v>12901.875670239999</v>
      </c>
      <c r="X329" s="142">
        <v>15311.46963258</v>
      </c>
      <c r="Y329" s="142">
        <v>9309.6649252799998</v>
      </c>
      <c r="Z329" s="142">
        <v>15405.91117471</v>
      </c>
      <c r="AA329" s="142">
        <v>9856.6053298800016</v>
      </c>
      <c r="AB329" s="142">
        <v>15494.58096888</v>
      </c>
      <c r="AC329" s="175">
        <v>13177.061891249999</v>
      </c>
    </row>
    <row r="330" spans="1:29" s="4" customFormat="1" ht="13.2" customHeight="1" x14ac:dyDescent="0.3">
      <c r="A330" s="35" t="s">
        <v>193</v>
      </c>
      <c r="B330" s="104">
        <v>0</v>
      </c>
      <c r="C330" s="105">
        <v>0</v>
      </c>
      <c r="D330" s="105">
        <v>0</v>
      </c>
      <c r="E330" s="105">
        <v>0</v>
      </c>
      <c r="F330" s="105">
        <v>0</v>
      </c>
      <c r="G330" s="105">
        <v>0</v>
      </c>
      <c r="H330" s="105">
        <v>0</v>
      </c>
      <c r="I330" s="105">
        <v>0</v>
      </c>
      <c r="J330" s="105">
        <v>0</v>
      </c>
      <c r="K330" s="105">
        <v>0</v>
      </c>
      <c r="L330" s="105">
        <v>0</v>
      </c>
      <c r="M330" s="105">
        <v>0</v>
      </c>
      <c r="N330" s="105">
        <v>0</v>
      </c>
      <c r="O330" s="105">
        <v>0</v>
      </c>
      <c r="P330" s="105">
        <v>0</v>
      </c>
      <c r="Q330" s="105">
        <v>0</v>
      </c>
      <c r="R330" s="105">
        <v>0</v>
      </c>
      <c r="S330" s="105">
        <v>0</v>
      </c>
      <c r="T330" s="105">
        <v>0</v>
      </c>
      <c r="U330" s="105">
        <v>0</v>
      </c>
      <c r="V330" s="105">
        <v>0</v>
      </c>
      <c r="W330" s="105">
        <v>0</v>
      </c>
      <c r="X330" s="145">
        <v>0</v>
      </c>
      <c r="Y330" s="145">
        <v>0</v>
      </c>
      <c r="Z330" s="145">
        <v>0</v>
      </c>
      <c r="AA330" s="145">
        <v>0</v>
      </c>
      <c r="AB330" s="145">
        <v>0</v>
      </c>
      <c r="AC330" s="178">
        <v>0</v>
      </c>
    </row>
    <row r="331" spans="1:29" s="4" customFormat="1" ht="13.2" customHeight="1" x14ac:dyDescent="0.3">
      <c r="A331" s="35" t="s">
        <v>54</v>
      </c>
      <c r="B331" s="104">
        <v>0</v>
      </c>
      <c r="C331" s="105">
        <v>0</v>
      </c>
      <c r="D331" s="105">
        <v>0</v>
      </c>
      <c r="E331" s="105">
        <v>0</v>
      </c>
      <c r="F331" s="105">
        <v>0</v>
      </c>
      <c r="G331" s="105">
        <v>0</v>
      </c>
      <c r="H331" s="105">
        <v>0</v>
      </c>
      <c r="I331" s="105">
        <v>0</v>
      </c>
      <c r="J331" s="105">
        <v>0</v>
      </c>
      <c r="K331" s="105">
        <v>0</v>
      </c>
      <c r="L331" s="105">
        <v>0</v>
      </c>
      <c r="M331" s="105">
        <v>0</v>
      </c>
      <c r="N331" s="105">
        <v>0</v>
      </c>
      <c r="O331" s="105">
        <v>0</v>
      </c>
      <c r="P331" s="105">
        <v>0</v>
      </c>
      <c r="Q331" s="105">
        <v>0</v>
      </c>
      <c r="R331" s="105">
        <v>0</v>
      </c>
      <c r="S331" s="105">
        <v>0</v>
      </c>
      <c r="T331" s="105">
        <v>0</v>
      </c>
      <c r="U331" s="105">
        <v>0</v>
      </c>
      <c r="V331" s="105">
        <v>0</v>
      </c>
      <c r="W331" s="105">
        <v>0</v>
      </c>
      <c r="X331" s="145">
        <v>0</v>
      </c>
      <c r="Y331" s="145">
        <v>0</v>
      </c>
      <c r="Z331" s="145">
        <v>0</v>
      </c>
      <c r="AA331" s="145">
        <v>0</v>
      </c>
      <c r="AB331" s="145">
        <v>0</v>
      </c>
      <c r="AC331" s="178">
        <v>0</v>
      </c>
    </row>
    <row r="332" spans="1:29" s="4" customFormat="1" ht="13.2" customHeight="1" x14ac:dyDescent="0.3">
      <c r="A332" s="35" t="s">
        <v>55</v>
      </c>
      <c r="B332" s="104">
        <v>0</v>
      </c>
      <c r="C332" s="105">
        <v>0</v>
      </c>
      <c r="D332" s="105">
        <v>0</v>
      </c>
      <c r="E332" s="105">
        <v>0</v>
      </c>
      <c r="F332" s="105">
        <v>0</v>
      </c>
      <c r="G332" s="105">
        <v>0</v>
      </c>
      <c r="H332" s="105">
        <v>0</v>
      </c>
      <c r="I332" s="105">
        <v>0</v>
      </c>
      <c r="J332" s="105">
        <v>0</v>
      </c>
      <c r="K332" s="105">
        <v>0</v>
      </c>
      <c r="L332" s="105">
        <v>0</v>
      </c>
      <c r="M332" s="105">
        <v>0</v>
      </c>
      <c r="N332" s="105">
        <v>0</v>
      </c>
      <c r="O332" s="105">
        <v>0</v>
      </c>
      <c r="P332" s="105">
        <v>0</v>
      </c>
      <c r="Q332" s="105">
        <v>0</v>
      </c>
      <c r="R332" s="105">
        <v>0</v>
      </c>
      <c r="S332" s="105">
        <v>0</v>
      </c>
      <c r="T332" s="105">
        <v>0</v>
      </c>
      <c r="U332" s="105">
        <v>0</v>
      </c>
      <c r="V332" s="105">
        <v>0</v>
      </c>
      <c r="W332" s="105">
        <v>0</v>
      </c>
      <c r="X332" s="145">
        <v>0</v>
      </c>
      <c r="Y332" s="145">
        <v>0</v>
      </c>
      <c r="Z332" s="145">
        <v>0</v>
      </c>
      <c r="AA332" s="145">
        <v>0</v>
      </c>
      <c r="AB332" s="145">
        <v>0</v>
      </c>
      <c r="AC332" s="178">
        <v>0</v>
      </c>
    </row>
    <row r="333" spans="1:29" s="4" customFormat="1" ht="13.2" customHeight="1" x14ac:dyDescent="0.3">
      <c r="A333" s="72" t="s">
        <v>114</v>
      </c>
      <c r="B333" s="98">
        <v>1673.3230000000001</v>
      </c>
      <c r="C333" s="99">
        <v>1189.2429999999999</v>
      </c>
      <c r="D333" s="99">
        <v>-2401.134</v>
      </c>
      <c r="E333" s="99">
        <v>48.739999999999668</v>
      </c>
      <c r="F333" s="99">
        <v>3172.56</v>
      </c>
      <c r="G333" s="99">
        <v>3573.7550000000001</v>
      </c>
      <c r="H333" s="99">
        <v>3429.438000000001</v>
      </c>
      <c r="I333" s="99">
        <v>1946.0520000000006</v>
      </c>
      <c r="J333" s="99">
        <v>1018.4830000000002</v>
      </c>
      <c r="K333" s="99">
        <v>235.43300000000056</v>
      </c>
      <c r="L333" s="99">
        <v>2631.4485937499994</v>
      </c>
      <c r="M333" s="99">
        <v>-13247.530046874999</v>
      </c>
      <c r="N333" s="99">
        <v>-7776.936606964111</v>
      </c>
      <c r="O333" s="99">
        <v>-3014.6880507812493</v>
      </c>
      <c r="P333" s="99">
        <v>37.877399999999795</v>
      </c>
      <c r="Q333" s="99">
        <v>-2580.8281298100001</v>
      </c>
      <c r="R333" s="99">
        <v>-2490.01246829</v>
      </c>
      <c r="S333" s="99">
        <v>445.90829442999973</v>
      </c>
      <c r="T333" s="99">
        <v>1189.57203912</v>
      </c>
      <c r="U333" s="99">
        <v>5500.6711306899997</v>
      </c>
      <c r="V333" s="99">
        <v>-3417.6926090100005</v>
      </c>
      <c r="W333" s="99">
        <v>1578.0196028599998</v>
      </c>
      <c r="X333" s="142">
        <v>-3331.5729683299996</v>
      </c>
      <c r="Y333" s="142">
        <v>1720.8287850300001</v>
      </c>
      <c r="Z333" s="142">
        <v>2610.86699486</v>
      </c>
      <c r="AA333" s="142">
        <v>5647.6008543799999</v>
      </c>
      <c r="AB333" s="142">
        <v>-1307.3093470300007</v>
      </c>
      <c r="AC333" s="175">
        <v>-784.17778464999992</v>
      </c>
    </row>
    <row r="334" spans="1:29" s="4" customFormat="1" ht="13.2" customHeight="1" x14ac:dyDescent="0.3">
      <c r="A334" s="72" t="s">
        <v>54</v>
      </c>
      <c r="B334" s="98">
        <v>1980.1</v>
      </c>
      <c r="C334" s="99">
        <v>1636.6779999999999</v>
      </c>
      <c r="D334" s="99">
        <v>4941.2790000000005</v>
      </c>
      <c r="E334" s="99">
        <v>2697.9480000000003</v>
      </c>
      <c r="F334" s="99">
        <v>7707.8209999999999</v>
      </c>
      <c r="G334" s="99">
        <v>12188.883</v>
      </c>
      <c r="H334" s="99">
        <v>8830.7340000000004</v>
      </c>
      <c r="I334" s="99">
        <v>3940.2799999999997</v>
      </c>
      <c r="J334" s="99">
        <v>6024.7020000000002</v>
      </c>
      <c r="K334" s="99">
        <v>5728.0249999999996</v>
      </c>
      <c r="L334" s="99">
        <v>12489.536</v>
      </c>
      <c r="M334" s="99">
        <v>5450.1310000000003</v>
      </c>
      <c r="N334" s="99">
        <v>2883.1510000000003</v>
      </c>
      <c r="O334" s="99">
        <v>525</v>
      </c>
      <c r="P334" s="99">
        <v>4100</v>
      </c>
      <c r="Q334" s="99">
        <v>2817.96418782</v>
      </c>
      <c r="R334" s="99">
        <v>1650</v>
      </c>
      <c r="S334" s="99">
        <v>3867.4110141000001</v>
      </c>
      <c r="T334" s="99">
        <v>4050</v>
      </c>
      <c r="U334" s="99">
        <v>8966.9843139700006</v>
      </c>
      <c r="V334" s="99">
        <v>54</v>
      </c>
      <c r="W334" s="99">
        <v>3050.2284027699998</v>
      </c>
      <c r="X334" s="142">
        <v>4072.13</v>
      </c>
      <c r="Y334" s="142">
        <v>2049.7235294100001</v>
      </c>
      <c r="Z334" s="142">
        <v>4500</v>
      </c>
      <c r="AA334" s="142">
        <v>6000</v>
      </c>
      <c r="AB334" s="142">
        <v>2250</v>
      </c>
      <c r="AC334" s="175">
        <v>0</v>
      </c>
    </row>
    <row r="335" spans="1:29" s="4" customFormat="1" ht="13.2" customHeight="1" x14ac:dyDescent="0.3">
      <c r="A335" s="72" t="s">
        <v>55</v>
      </c>
      <c r="B335" s="98">
        <v>306.77699999999999</v>
      </c>
      <c r="C335" s="99">
        <v>447.435</v>
      </c>
      <c r="D335" s="99">
        <v>7342.4130000000005</v>
      </c>
      <c r="E335" s="99">
        <v>2649.2080000000001</v>
      </c>
      <c r="F335" s="99">
        <v>4535.2610000000004</v>
      </c>
      <c r="G335" s="99">
        <v>8615.1280000000006</v>
      </c>
      <c r="H335" s="99">
        <v>5401.2960000000003</v>
      </c>
      <c r="I335" s="99">
        <v>1994.2280000000001</v>
      </c>
      <c r="J335" s="99">
        <v>5006.219000000001</v>
      </c>
      <c r="K335" s="99">
        <v>5492.5919999999996</v>
      </c>
      <c r="L335" s="99">
        <v>9858.0874062500006</v>
      </c>
      <c r="M335" s="99">
        <v>18697.661046875</v>
      </c>
      <c r="N335" s="99">
        <v>10660.087606964111</v>
      </c>
      <c r="O335" s="99">
        <v>3539.6880507812493</v>
      </c>
      <c r="P335" s="99">
        <v>4062.1225999999997</v>
      </c>
      <c r="Q335" s="99">
        <v>5398.7923176300001</v>
      </c>
      <c r="R335" s="99">
        <v>4140.0124682899996</v>
      </c>
      <c r="S335" s="99">
        <v>3421.5027196699994</v>
      </c>
      <c r="T335" s="99">
        <v>2860.4279608799998</v>
      </c>
      <c r="U335" s="99">
        <v>3466.3131832799995</v>
      </c>
      <c r="V335" s="99">
        <v>3471.6926090100005</v>
      </c>
      <c r="W335" s="99">
        <v>1472.2087999100002</v>
      </c>
      <c r="X335" s="142">
        <v>7403.7029683300007</v>
      </c>
      <c r="Y335" s="142">
        <v>328.89474437999996</v>
      </c>
      <c r="Z335" s="142">
        <v>1889.13300514</v>
      </c>
      <c r="AA335" s="142">
        <v>352.39914561999996</v>
      </c>
      <c r="AB335" s="142">
        <v>3557.30934703</v>
      </c>
      <c r="AC335" s="175">
        <v>784.17778464999992</v>
      </c>
    </row>
    <row r="336" spans="1:29" s="4" customFormat="1" ht="13.2" customHeight="1" x14ac:dyDescent="0.3">
      <c r="A336" s="35" t="s">
        <v>194</v>
      </c>
      <c r="B336" s="98">
        <v>3543.17</v>
      </c>
      <c r="C336" s="99">
        <v>3621.4639999999999</v>
      </c>
      <c r="D336" s="99">
        <v>-234.13900000000007</v>
      </c>
      <c r="E336" s="99">
        <v>10237.290000000003</v>
      </c>
      <c r="F336" s="99">
        <v>-5270.0949999999975</v>
      </c>
      <c r="G336" s="99">
        <v>108.15415234375008</v>
      </c>
      <c r="H336" s="99">
        <v>-4382.4299999999994</v>
      </c>
      <c r="I336" s="99">
        <v>-3209.9740000000002</v>
      </c>
      <c r="J336" s="99">
        <v>540.75599999999997</v>
      </c>
      <c r="K336" s="99">
        <v>-2913.1689999999999</v>
      </c>
      <c r="L336" s="99">
        <v>-101.46599999999995</v>
      </c>
      <c r="M336" s="99">
        <v>3180.0930000000003</v>
      </c>
      <c r="N336" s="99">
        <v>4541.9539999999997</v>
      </c>
      <c r="O336" s="99">
        <v>-846.00299999999993</v>
      </c>
      <c r="P336" s="99">
        <v>-2533.1122</v>
      </c>
      <c r="Q336" s="99">
        <v>11022.46201453</v>
      </c>
      <c r="R336" s="99">
        <v>16066.269981750002</v>
      </c>
      <c r="S336" s="99">
        <v>76.508345879999752</v>
      </c>
      <c r="T336" s="99">
        <v>-3060.0504320399996</v>
      </c>
      <c r="U336" s="99">
        <v>-369.22224029000034</v>
      </c>
      <c r="V336" s="99">
        <v>-7416.2355501399998</v>
      </c>
      <c r="W336" s="99">
        <v>-4171.6605925799995</v>
      </c>
      <c r="X336" s="142">
        <v>-1377.13771189</v>
      </c>
      <c r="Y336" s="142">
        <v>-1700.6790043099998</v>
      </c>
      <c r="Z336" s="142">
        <v>-2971.7988514500007</v>
      </c>
      <c r="AA336" s="142">
        <v>-1277.7147563899998</v>
      </c>
      <c r="AB336" s="142">
        <v>-988.14632453000013</v>
      </c>
      <c r="AC336" s="175">
        <v>-6378.4901564899992</v>
      </c>
    </row>
    <row r="337" spans="1:29" s="4" customFormat="1" ht="13.2" customHeight="1" x14ac:dyDescent="0.3">
      <c r="A337" s="35" t="s">
        <v>54</v>
      </c>
      <c r="B337" s="98">
        <v>5655.0230000000001</v>
      </c>
      <c r="C337" s="99">
        <v>5415.7509999999993</v>
      </c>
      <c r="D337" s="99">
        <v>5350.2840000000006</v>
      </c>
      <c r="E337" s="99">
        <v>12677.562999999998</v>
      </c>
      <c r="F337" s="99">
        <v>3595.1459999999997</v>
      </c>
      <c r="G337" s="99">
        <v>3095.7869999999998</v>
      </c>
      <c r="H337" s="99">
        <v>4228.1040000000003</v>
      </c>
      <c r="I337" s="99">
        <v>511.11799999999999</v>
      </c>
      <c r="J337" s="99">
        <v>2573.0220000000004</v>
      </c>
      <c r="K337" s="99">
        <v>1719.6129999999998</v>
      </c>
      <c r="L337" s="99">
        <v>4394.665</v>
      </c>
      <c r="M337" s="99">
        <v>5818.3880000000008</v>
      </c>
      <c r="N337" s="99">
        <v>8833.7250000000004</v>
      </c>
      <c r="O337" s="99">
        <v>4425.558</v>
      </c>
      <c r="P337" s="99">
        <v>4276.5369000000001</v>
      </c>
      <c r="Q337" s="99">
        <v>15891.304858300002</v>
      </c>
      <c r="R337" s="99">
        <v>18855.32089237</v>
      </c>
      <c r="S337" s="99">
        <v>5931.67806707</v>
      </c>
      <c r="T337" s="99">
        <v>6366.7364404899999</v>
      </c>
      <c r="U337" s="99">
        <v>7171.54957165</v>
      </c>
      <c r="V337" s="99">
        <v>1709.5097942100006</v>
      </c>
      <c r="W337" s="99">
        <v>3951.0903884099998</v>
      </c>
      <c r="X337" s="142">
        <v>2631.1123395599998</v>
      </c>
      <c r="Y337" s="142">
        <v>2059.67128645</v>
      </c>
      <c r="Z337" s="142">
        <v>5587.8645527799999</v>
      </c>
      <c r="AA337" s="142">
        <v>3843.9072369</v>
      </c>
      <c r="AB337" s="142">
        <v>6044.3129750000007</v>
      </c>
      <c r="AC337" s="175">
        <v>1682.62901272</v>
      </c>
    </row>
    <row r="338" spans="1:29" s="4" customFormat="1" ht="13.2" customHeight="1" x14ac:dyDescent="0.3">
      <c r="A338" s="35" t="s">
        <v>55</v>
      </c>
      <c r="B338" s="98">
        <v>2111.8530000000001</v>
      </c>
      <c r="C338" s="99">
        <v>1794.2870000000003</v>
      </c>
      <c r="D338" s="99">
        <v>5584.4230000000007</v>
      </c>
      <c r="E338" s="99">
        <v>2440.2730000000001</v>
      </c>
      <c r="F338" s="99">
        <v>8865.241</v>
      </c>
      <c r="G338" s="99">
        <v>2987.6328476562499</v>
      </c>
      <c r="H338" s="99">
        <v>8610.5339999999997</v>
      </c>
      <c r="I338" s="99">
        <v>3721.0919999999996</v>
      </c>
      <c r="J338" s="99">
        <v>2032.2660000000001</v>
      </c>
      <c r="K338" s="99">
        <v>4632.7819999999992</v>
      </c>
      <c r="L338" s="99">
        <v>4496.1310000000003</v>
      </c>
      <c r="M338" s="99">
        <v>2638.2949999999996</v>
      </c>
      <c r="N338" s="99">
        <v>4291.7710000000006</v>
      </c>
      <c r="O338" s="99">
        <v>5271.5609999999997</v>
      </c>
      <c r="P338" s="99">
        <v>6809.6490999999996</v>
      </c>
      <c r="Q338" s="99">
        <v>4868.8428437699995</v>
      </c>
      <c r="R338" s="99">
        <v>2789.0509106199997</v>
      </c>
      <c r="S338" s="99">
        <v>5855.16972119</v>
      </c>
      <c r="T338" s="99">
        <v>9426.7868725299995</v>
      </c>
      <c r="U338" s="99">
        <v>7540.7718119399988</v>
      </c>
      <c r="V338" s="99">
        <v>9125.7453443499999</v>
      </c>
      <c r="W338" s="99">
        <v>8122.7509809899993</v>
      </c>
      <c r="X338" s="142">
        <v>4008.2500514500007</v>
      </c>
      <c r="Y338" s="142">
        <v>3760.3502907599991</v>
      </c>
      <c r="Z338" s="142">
        <v>8559.6634042299993</v>
      </c>
      <c r="AA338" s="142">
        <v>5121.6219932900003</v>
      </c>
      <c r="AB338" s="142">
        <v>7032.45929953</v>
      </c>
      <c r="AC338" s="175">
        <v>8061.1191692099992</v>
      </c>
    </row>
    <row r="339" spans="1:29" s="4" customFormat="1" ht="13.2" customHeight="1" x14ac:dyDescent="0.3">
      <c r="A339" s="35" t="s">
        <v>195</v>
      </c>
      <c r="B339" s="98">
        <v>2740.4069999999997</v>
      </c>
      <c r="C339" s="99">
        <v>11059.479000000001</v>
      </c>
      <c r="D339" s="99">
        <v>8485.8819999999996</v>
      </c>
      <c r="E339" s="99">
        <v>10173.590999999999</v>
      </c>
      <c r="F339" s="99">
        <v>4009.5889999999999</v>
      </c>
      <c r="G339" s="99">
        <v>1911.3807319335938</v>
      </c>
      <c r="H339" s="99">
        <v>-1005.4019999999999</v>
      </c>
      <c r="I339" s="99">
        <v>-4477.0883828125006</v>
      </c>
      <c r="J339" s="99">
        <v>-1.225999999999928</v>
      </c>
      <c r="K339" s="99">
        <v>-3872.8270000000002</v>
      </c>
      <c r="L339" s="99">
        <v>-3449.6819999999998</v>
      </c>
      <c r="M339" s="99">
        <v>294.43100000000004</v>
      </c>
      <c r="N339" s="99">
        <v>988.68700000000013</v>
      </c>
      <c r="O339" s="99">
        <v>-694.68799999999987</v>
      </c>
      <c r="P339" s="99">
        <v>2073.2451000000001</v>
      </c>
      <c r="Q339" s="99">
        <v>2608.7532613500002</v>
      </c>
      <c r="R339" s="99">
        <v>4645.4108683499999</v>
      </c>
      <c r="S339" s="99">
        <v>5856.040779429999</v>
      </c>
      <c r="T339" s="99">
        <v>1045.13576519</v>
      </c>
      <c r="U339" s="99">
        <v>88.910068499999895</v>
      </c>
      <c r="V339" s="99">
        <v>-1654.9625303899998</v>
      </c>
      <c r="W339" s="99">
        <v>-2343.8633927000005</v>
      </c>
      <c r="X339" s="142">
        <v>-1055.0011686799999</v>
      </c>
      <c r="Y339" s="142">
        <v>612.73671334999995</v>
      </c>
      <c r="Z339" s="142">
        <v>-3584.9096520599996</v>
      </c>
      <c r="AA339" s="142">
        <v>-1309.4885287100001</v>
      </c>
      <c r="AB339" s="142">
        <v>-811.41888681000012</v>
      </c>
      <c r="AC339" s="175">
        <v>-3195.8278942200004</v>
      </c>
    </row>
    <row r="340" spans="1:29" s="4" customFormat="1" ht="13.2" customHeight="1" x14ac:dyDescent="0.3">
      <c r="A340" s="35" t="s">
        <v>54</v>
      </c>
      <c r="B340" s="98">
        <v>3599.1770000000001</v>
      </c>
      <c r="C340" s="99">
        <v>12203.672999999999</v>
      </c>
      <c r="D340" s="99">
        <v>10335.369999999999</v>
      </c>
      <c r="E340" s="99">
        <v>12262.014999999999</v>
      </c>
      <c r="F340" s="99">
        <v>8381.0020000000004</v>
      </c>
      <c r="G340" s="99">
        <v>3433.3049999999994</v>
      </c>
      <c r="H340" s="99">
        <v>3990.2689999999998</v>
      </c>
      <c r="I340" s="99">
        <v>1742.8966171874999</v>
      </c>
      <c r="J340" s="99">
        <v>3217.8879999999999</v>
      </c>
      <c r="K340" s="99">
        <v>3565.5770000000002</v>
      </c>
      <c r="L340" s="99">
        <v>2942.027</v>
      </c>
      <c r="M340" s="99">
        <v>4550.1439999999993</v>
      </c>
      <c r="N340" s="99">
        <v>6600.5020000000013</v>
      </c>
      <c r="O340" s="99">
        <v>2868.6849999999995</v>
      </c>
      <c r="P340" s="99">
        <v>4229.0095000000001</v>
      </c>
      <c r="Q340" s="99">
        <v>7033.0144215099999</v>
      </c>
      <c r="R340" s="99">
        <v>6602.2995783900005</v>
      </c>
      <c r="S340" s="99">
        <v>7477.5105274699999</v>
      </c>
      <c r="T340" s="99">
        <v>3608.8144837700002</v>
      </c>
      <c r="U340" s="99">
        <v>3889.4968166499993</v>
      </c>
      <c r="V340" s="99">
        <v>4210.8269641000006</v>
      </c>
      <c r="W340" s="99">
        <v>963.05249663999996</v>
      </c>
      <c r="X340" s="142">
        <v>2844.5154441200002</v>
      </c>
      <c r="Y340" s="142">
        <v>5833.1566034899997</v>
      </c>
      <c r="Z340" s="142">
        <v>1372.20511328</v>
      </c>
      <c r="AA340" s="142">
        <v>3073.0956622599992</v>
      </c>
      <c r="AB340" s="142">
        <v>4093.3934355099996</v>
      </c>
      <c r="AC340" s="175">
        <v>1135.9370431700002</v>
      </c>
    </row>
    <row r="341" spans="1:29" s="4" customFormat="1" ht="13.2" customHeight="1" x14ac:dyDescent="0.3">
      <c r="A341" s="35" t="s">
        <v>55</v>
      </c>
      <c r="B341" s="98">
        <v>858.7700000000001</v>
      </c>
      <c r="C341" s="99">
        <v>1144.194</v>
      </c>
      <c r="D341" s="99">
        <v>1849.4880000000001</v>
      </c>
      <c r="E341" s="99">
        <v>2088.424</v>
      </c>
      <c r="F341" s="99">
        <v>4371.4129999999996</v>
      </c>
      <c r="G341" s="99">
        <v>1521.9242680664063</v>
      </c>
      <c r="H341" s="99">
        <v>4995.6710000000003</v>
      </c>
      <c r="I341" s="99">
        <v>6219.9850000000006</v>
      </c>
      <c r="J341" s="99">
        <v>3219.114</v>
      </c>
      <c r="K341" s="99">
        <v>7438.4039999999986</v>
      </c>
      <c r="L341" s="99">
        <v>6391.7090000000007</v>
      </c>
      <c r="M341" s="99">
        <v>4255.7129999999997</v>
      </c>
      <c r="N341" s="99">
        <v>5611.8150000000005</v>
      </c>
      <c r="O341" s="99">
        <v>3563.3729999999996</v>
      </c>
      <c r="P341" s="99">
        <v>2155.7644000000005</v>
      </c>
      <c r="Q341" s="99">
        <v>4424.2611601599992</v>
      </c>
      <c r="R341" s="99">
        <v>1956.88871004</v>
      </c>
      <c r="S341" s="99">
        <v>1621.4697480399998</v>
      </c>
      <c r="T341" s="99">
        <v>2563.6787185800003</v>
      </c>
      <c r="U341" s="99">
        <v>3800.5867481500004</v>
      </c>
      <c r="V341" s="99">
        <v>5865.7894944900008</v>
      </c>
      <c r="W341" s="99">
        <v>3306.9158893399999</v>
      </c>
      <c r="X341" s="142">
        <v>3899.5166128000001</v>
      </c>
      <c r="Y341" s="142">
        <v>5220.4198901399996</v>
      </c>
      <c r="Z341" s="142">
        <v>4957.1147653400003</v>
      </c>
      <c r="AA341" s="142">
        <v>4382.5841909699993</v>
      </c>
      <c r="AB341" s="142">
        <v>4904.81232232</v>
      </c>
      <c r="AC341" s="175">
        <v>4331.7649373900013</v>
      </c>
    </row>
    <row r="342" spans="1:29" s="4" customFormat="1" ht="13.2" customHeight="1" x14ac:dyDescent="0.3">
      <c r="A342" s="75" t="s">
        <v>0</v>
      </c>
      <c r="B342" s="98"/>
      <c r="C342" s="99"/>
      <c r="D342" s="99"/>
      <c r="E342" s="99"/>
      <c r="F342" s="99"/>
      <c r="G342" s="99"/>
      <c r="H342" s="99"/>
      <c r="I342" s="99"/>
      <c r="J342" s="99"/>
      <c r="K342" s="99"/>
      <c r="L342" s="99"/>
      <c r="M342" s="99"/>
      <c r="N342" s="99"/>
      <c r="O342" s="99"/>
      <c r="P342" s="99"/>
      <c r="Q342" s="99"/>
      <c r="R342" s="99"/>
      <c r="S342" s="99"/>
      <c r="T342" s="99"/>
      <c r="U342" s="99"/>
      <c r="V342" s="99"/>
      <c r="W342" s="99"/>
      <c r="X342" s="142"/>
      <c r="Y342" s="142"/>
      <c r="Z342" s="142"/>
      <c r="AA342" s="142"/>
      <c r="AB342" s="142"/>
      <c r="AC342" s="175"/>
    </row>
    <row r="343" spans="1:29" s="4" customFormat="1" ht="13.2" customHeight="1" x14ac:dyDescent="0.3">
      <c r="A343" s="77" t="s">
        <v>35</v>
      </c>
      <c r="B343" s="110">
        <v>-17.463999999999999</v>
      </c>
      <c r="C343" s="111">
        <v>38.337000000000003</v>
      </c>
      <c r="D343" s="111">
        <v>252.62299999999999</v>
      </c>
      <c r="E343" s="111">
        <v>459.84500000000003</v>
      </c>
      <c r="F343" s="111">
        <v>88.13</v>
      </c>
      <c r="G343" s="111">
        <v>197.38713203124999</v>
      </c>
      <c r="H343" s="111">
        <v>471.02075999999994</v>
      </c>
      <c r="I343" s="111">
        <v>356.19716</v>
      </c>
      <c r="J343" s="111">
        <v>150.99673999999996</v>
      </c>
      <c r="K343" s="111">
        <v>677.41663999999992</v>
      </c>
      <c r="L343" s="111">
        <v>39.954739999999973</v>
      </c>
      <c r="M343" s="111">
        <v>-40.803540000000012</v>
      </c>
      <c r="N343" s="111">
        <v>710.26099999999997</v>
      </c>
      <c r="O343" s="111">
        <v>312.35199999999998</v>
      </c>
      <c r="P343" s="111">
        <v>-156.23200000000003</v>
      </c>
      <c r="Q343" s="111">
        <v>112.14818205</v>
      </c>
      <c r="R343" s="111">
        <v>-2.8260904500000006</v>
      </c>
      <c r="S343" s="111">
        <v>-24.629801710000017</v>
      </c>
      <c r="T343" s="111">
        <v>-110.34848981</v>
      </c>
      <c r="U343" s="111">
        <v>1568.1748759899999</v>
      </c>
      <c r="V343" s="111">
        <v>3449.6955834600003</v>
      </c>
      <c r="W343" s="111">
        <v>-968.90492668000024</v>
      </c>
      <c r="X343" s="148">
        <v>705.22910410999964</v>
      </c>
      <c r="Y343" s="148">
        <v>2753.4546985999991</v>
      </c>
      <c r="Z343" s="148">
        <v>1673.4292853499999</v>
      </c>
      <c r="AA343" s="148">
        <v>5396.7339063199988</v>
      </c>
      <c r="AB343" s="148">
        <v>-959.94321178999985</v>
      </c>
      <c r="AC343" s="181">
        <v>-2030.8093924300003</v>
      </c>
    </row>
    <row r="344" spans="1:29" s="4" customFormat="1" ht="13.2" customHeight="1" x14ac:dyDescent="0.3">
      <c r="A344" s="73" t="s">
        <v>95</v>
      </c>
      <c r="B344" s="112">
        <v>-280.43200000000002</v>
      </c>
      <c r="C344" s="113">
        <v>-99.305999999999997</v>
      </c>
      <c r="D344" s="113">
        <v>-163.708</v>
      </c>
      <c r="E344" s="113">
        <v>-257.40600000000001</v>
      </c>
      <c r="F344" s="113">
        <v>-642.23199999999997</v>
      </c>
      <c r="G344" s="113">
        <v>-385.642</v>
      </c>
      <c r="H344" s="113">
        <v>-566.56799999999998</v>
      </c>
      <c r="I344" s="113">
        <v>-933.18799999999999</v>
      </c>
      <c r="J344" s="113">
        <v>-682.58799999999997</v>
      </c>
      <c r="K344" s="113">
        <v>-467.21500000000003</v>
      </c>
      <c r="L344" s="113">
        <v>-508.02999999999992</v>
      </c>
      <c r="M344" s="113">
        <v>-482.09199999999998</v>
      </c>
      <c r="N344" s="113">
        <v>-88.399000000000001</v>
      </c>
      <c r="O344" s="113">
        <v>-298.10599999999999</v>
      </c>
      <c r="P344" s="113">
        <v>-322.23059999999992</v>
      </c>
      <c r="Q344" s="113">
        <v>-356.19940242000001</v>
      </c>
      <c r="R344" s="113">
        <v>-386.91216536999997</v>
      </c>
      <c r="S344" s="113">
        <v>-301.06233000999998</v>
      </c>
      <c r="T344" s="113">
        <v>-497.16485652999989</v>
      </c>
      <c r="U344" s="113">
        <v>-7614.0738760800014</v>
      </c>
      <c r="V344" s="113">
        <v>-20659.050812870002</v>
      </c>
      <c r="W344" s="113">
        <v>-13873.506489430001</v>
      </c>
      <c r="X344" s="149">
        <v>-8152.5231086800004</v>
      </c>
      <c r="Y344" s="149">
        <v>-12078.527073640002</v>
      </c>
      <c r="Z344" s="149">
        <v>-27951.760575529999</v>
      </c>
      <c r="AA344" s="149">
        <v>-23017.678546400002</v>
      </c>
      <c r="AB344" s="149">
        <v>-17023.652965409998</v>
      </c>
      <c r="AC344" s="182">
        <v>-24493.948473969998</v>
      </c>
    </row>
    <row r="345" spans="1:29" s="4" customFormat="1" ht="13.2" customHeight="1" x14ac:dyDescent="0.3">
      <c r="A345" s="73" t="s">
        <v>96</v>
      </c>
      <c r="B345" s="112">
        <v>-262.96800000000002</v>
      </c>
      <c r="C345" s="113">
        <v>-137.643</v>
      </c>
      <c r="D345" s="113">
        <v>-416.33100000000002</v>
      </c>
      <c r="E345" s="113">
        <v>-717.25099999999998</v>
      </c>
      <c r="F345" s="113">
        <v>-730.36200000000008</v>
      </c>
      <c r="G345" s="113">
        <v>-583.0291320312499</v>
      </c>
      <c r="H345" s="113">
        <v>-1037.5887600000001</v>
      </c>
      <c r="I345" s="113">
        <v>-1289.38516</v>
      </c>
      <c r="J345" s="113">
        <v>-833.5847399999999</v>
      </c>
      <c r="K345" s="113">
        <v>-1144.6316399999998</v>
      </c>
      <c r="L345" s="113">
        <v>-547.98473999999999</v>
      </c>
      <c r="M345" s="113">
        <v>-441.28845999999999</v>
      </c>
      <c r="N345" s="113">
        <v>-798.66</v>
      </c>
      <c r="O345" s="113">
        <v>-610.45799999999997</v>
      </c>
      <c r="P345" s="113">
        <v>-165.99860000000001</v>
      </c>
      <c r="Q345" s="113">
        <v>-468.34758447000002</v>
      </c>
      <c r="R345" s="113">
        <v>-384.08607491999999</v>
      </c>
      <c r="S345" s="113">
        <v>-276.43252829999994</v>
      </c>
      <c r="T345" s="113">
        <v>-386.81636672000002</v>
      </c>
      <c r="U345" s="113">
        <v>-9182.2487520700015</v>
      </c>
      <c r="V345" s="113">
        <v>-24108.74639633</v>
      </c>
      <c r="W345" s="113">
        <v>-12904.60156275</v>
      </c>
      <c r="X345" s="149">
        <v>-8857.7522127900011</v>
      </c>
      <c r="Y345" s="149">
        <v>-14831.981772239998</v>
      </c>
      <c r="Z345" s="149">
        <v>-29625.18986088</v>
      </c>
      <c r="AA345" s="149">
        <v>-28414.412452720004</v>
      </c>
      <c r="AB345" s="149">
        <v>-16063.709753620002</v>
      </c>
      <c r="AC345" s="182">
        <v>-22463.139081540005</v>
      </c>
    </row>
    <row r="346" spans="1:29" s="4" customFormat="1" ht="13.2" customHeight="1" x14ac:dyDescent="0.3">
      <c r="A346" s="75" t="s">
        <v>0</v>
      </c>
      <c r="B346" s="98"/>
      <c r="C346" s="99"/>
      <c r="D346" s="99"/>
      <c r="E346" s="99"/>
      <c r="F346" s="99"/>
      <c r="G346" s="99"/>
      <c r="H346" s="99"/>
      <c r="I346" s="99"/>
      <c r="J346" s="99"/>
      <c r="K346" s="99"/>
      <c r="L346" s="99"/>
      <c r="M346" s="99"/>
      <c r="N346" s="99"/>
      <c r="O346" s="99"/>
      <c r="P346" s="99"/>
      <c r="Q346" s="99"/>
      <c r="R346" s="99"/>
      <c r="S346" s="99"/>
      <c r="T346" s="99"/>
      <c r="U346" s="99"/>
      <c r="V346" s="99"/>
      <c r="W346" s="99"/>
      <c r="X346" s="142"/>
      <c r="Y346" s="142"/>
      <c r="Z346" s="142"/>
      <c r="AA346" s="142"/>
      <c r="AB346" s="142"/>
      <c r="AC346" s="175"/>
    </row>
    <row r="347" spans="1:29" s="4" customFormat="1" ht="13.2" customHeight="1" x14ac:dyDescent="0.3">
      <c r="A347" s="77" t="s">
        <v>8</v>
      </c>
      <c r="B347" s="110">
        <v>-16862.414311714998</v>
      </c>
      <c r="C347" s="111">
        <v>-1421.1469135150041</v>
      </c>
      <c r="D347" s="111">
        <v>5644.5554262634014</v>
      </c>
      <c r="E347" s="111">
        <v>14794.533595198838</v>
      </c>
      <c r="F347" s="111">
        <v>13865.410563882866</v>
      </c>
      <c r="G347" s="111">
        <v>19092.554161069631</v>
      </c>
      <c r="H347" s="111">
        <v>-1995.8273925735643</v>
      </c>
      <c r="I347" s="111">
        <v>1437.8980292632152</v>
      </c>
      <c r="J347" s="111">
        <v>10916.098740794594</v>
      </c>
      <c r="K347" s="111">
        <v>11820.605125112894</v>
      </c>
      <c r="L347" s="111">
        <v>28279.023045105132</v>
      </c>
      <c r="M347" s="111">
        <v>-15397.671045123521</v>
      </c>
      <c r="N347" s="111">
        <v>-11298.894701522438</v>
      </c>
      <c r="O347" s="111">
        <v>132.95774116165012</v>
      </c>
      <c r="P347" s="111">
        <v>18223.292048547119</v>
      </c>
      <c r="Q347" s="111">
        <v>-4732.7313860299964</v>
      </c>
      <c r="R347" s="111">
        <v>-20014.923600255002</v>
      </c>
      <c r="S347" s="111">
        <v>-6493.6865121999981</v>
      </c>
      <c r="T347" s="111">
        <v>8284.2701915699945</v>
      </c>
      <c r="U347" s="111">
        <v>-12809.696706774997</v>
      </c>
      <c r="V347" s="111">
        <v>8994.8836181650004</v>
      </c>
      <c r="W347" s="111">
        <v>9107.547300480006</v>
      </c>
      <c r="X347" s="148">
        <v>3616.6701975799988</v>
      </c>
      <c r="Y347" s="148">
        <v>7938.5268107249958</v>
      </c>
      <c r="Z347" s="148">
        <v>-15826.812472254998</v>
      </c>
      <c r="AA347" s="148">
        <v>20946.109409685003</v>
      </c>
      <c r="AB347" s="148">
        <v>-25093.788332939996</v>
      </c>
      <c r="AC347" s="181">
        <v>7752.6290540900009</v>
      </c>
    </row>
    <row r="348" spans="1:29" s="4" customFormat="1" ht="13.2" customHeight="1" x14ac:dyDescent="0.3">
      <c r="A348" s="73" t="s">
        <v>95</v>
      </c>
      <c r="B348" s="112">
        <v>1156.8666882849998</v>
      </c>
      <c r="C348" s="113">
        <v>9567.9690864849981</v>
      </c>
      <c r="D348" s="113">
        <v>2798.7424262634004</v>
      </c>
      <c r="E348" s="113">
        <v>11901.438151302809</v>
      </c>
      <c r="F348" s="113">
        <v>4642.0273074733022</v>
      </c>
      <c r="G348" s="113">
        <v>3880.0185450104427</v>
      </c>
      <c r="H348" s="113">
        <v>7356.9033461207346</v>
      </c>
      <c r="I348" s="113">
        <v>3587.5155308471126</v>
      </c>
      <c r="J348" s="113">
        <v>10230.584517525551</v>
      </c>
      <c r="K348" s="113">
        <v>3099.732628535794</v>
      </c>
      <c r="L348" s="113">
        <v>6155.7875592390228</v>
      </c>
      <c r="M348" s="113">
        <v>9088.8045439789039</v>
      </c>
      <c r="N348" s="113">
        <v>20384.032946097388</v>
      </c>
      <c r="O348" s="113">
        <v>8281.8196552736954</v>
      </c>
      <c r="P348" s="113">
        <v>31636.710148547118</v>
      </c>
      <c r="Q348" s="113">
        <v>25052.831933869998</v>
      </c>
      <c r="R348" s="113">
        <v>16579.104089484998</v>
      </c>
      <c r="S348" s="113">
        <v>2594.5830481600005</v>
      </c>
      <c r="T348" s="113">
        <v>14956.098428699997</v>
      </c>
      <c r="U348" s="113">
        <v>27219.473121755</v>
      </c>
      <c r="V348" s="113">
        <v>5343.6625900049985</v>
      </c>
      <c r="W348" s="113">
        <v>-1424.5420694299946</v>
      </c>
      <c r="X348" s="149">
        <v>-5592.2254900600001</v>
      </c>
      <c r="Y348" s="149">
        <v>6262.9441800950017</v>
      </c>
      <c r="Z348" s="149">
        <v>-5552.0174558649996</v>
      </c>
      <c r="AA348" s="149">
        <v>119.82645094500026</v>
      </c>
      <c r="AB348" s="149">
        <v>10796.92059236</v>
      </c>
      <c r="AC348" s="182">
        <v>44419.216555239997</v>
      </c>
    </row>
    <row r="349" spans="1:29" s="4" customFormat="1" ht="13.2" customHeight="1" x14ac:dyDescent="0.3">
      <c r="A349" s="73" t="s">
        <v>96</v>
      </c>
      <c r="B349" s="112">
        <v>18019.280999999999</v>
      </c>
      <c r="C349" s="113">
        <v>10989.116</v>
      </c>
      <c r="D349" s="113">
        <v>-2845.8130000000006</v>
      </c>
      <c r="E349" s="113">
        <v>-2893.0954438960316</v>
      </c>
      <c r="F349" s="113">
        <v>-9223.3832564095646</v>
      </c>
      <c r="G349" s="113">
        <v>-15212.535616059187</v>
      </c>
      <c r="H349" s="113">
        <v>9352.7307386942975</v>
      </c>
      <c r="I349" s="113">
        <v>2149.6175015838944</v>
      </c>
      <c r="J349" s="113">
        <v>-685.51422326904503</v>
      </c>
      <c r="K349" s="113">
        <v>-8720.8724965770998</v>
      </c>
      <c r="L349" s="113">
        <v>-22123.235485866113</v>
      </c>
      <c r="M349" s="113">
        <v>24486.475589102429</v>
      </c>
      <c r="N349" s="113">
        <v>31682.927647619817</v>
      </c>
      <c r="O349" s="113">
        <v>8148.8619141120453</v>
      </c>
      <c r="P349" s="113">
        <v>13413.418100000001</v>
      </c>
      <c r="Q349" s="113">
        <v>29785.563319899997</v>
      </c>
      <c r="R349" s="113">
        <v>36594.027689740004</v>
      </c>
      <c r="S349" s="113">
        <v>9088.2695603599986</v>
      </c>
      <c r="T349" s="113">
        <v>6671.8282371299993</v>
      </c>
      <c r="U349" s="113">
        <v>40029.169828530001</v>
      </c>
      <c r="V349" s="113">
        <v>-3651.2210281600019</v>
      </c>
      <c r="W349" s="113">
        <v>-10532.089369910003</v>
      </c>
      <c r="X349" s="149">
        <v>-9208.8956876399989</v>
      </c>
      <c r="Y349" s="149">
        <v>-1675.5826306299991</v>
      </c>
      <c r="Z349" s="149">
        <v>10274.795016389997</v>
      </c>
      <c r="AA349" s="149">
        <v>-20826.282958740001</v>
      </c>
      <c r="AB349" s="149">
        <v>35890.708925299994</v>
      </c>
      <c r="AC349" s="182">
        <v>36666.587501150003</v>
      </c>
    </row>
    <row r="350" spans="1:29" s="4" customFormat="1" ht="13.2" customHeight="1" x14ac:dyDescent="0.3">
      <c r="A350" s="76" t="s">
        <v>0</v>
      </c>
      <c r="B350" s="100"/>
      <c r="C350" s="101"/>
      <c r="D350" s="101"/>
      <c r="E350" s="101"/>
      <c r="F350" s="101"/>
      <c r="G350" s="101"/>
      <c r="H350" s="101"/>
      <c r="I350" s="101"/>
      <c r="J350" s="101"/>
      <c r="K350" s="101"/>
      <c r="L350" s="101"/>
      <c r="M350" s="101"/>
      <c r="N350" s="101"/>
      <c r="O350" s="101"/>
      <c r="P350" s="101"/>
      <c r="Q350" s="101"/>
      <c r="R350" s="101"/>
      <c r="S350" s="101"/>
      <c r="T350" s="101"/>
      <c r="U350" s="101"/>
      <c r="V350" s="101"/>
      <c r="W350" s="101"/>
      <c r="X350" s="143"/>
      <c r="Y350" s="143"/>
      <c r="Z350" s="143"/>
      <c r="AA350" s="143"/>
      <c r="AB350" s="143"/>
      <c r="AC350" s="176"/>
    </row>
    <row r="351" spans="1:29" s="4" customFormat="1" ht="13.2" customHeight="1" x14ac:dyDescent="0.3">
      <c r="A351" s="73" t="s">
        <v>36</v>
      </c>
      <c r="B351" s="102">
        <v>0</v>
      </c>
      <c r="C351" s="103">
        <v>0</v>
      </c>
      <c r="D351" s="103">
        <v>0</v>
      </c>
      <c r="E351" s="103">
        <v>0</v>
      </c>
      <c r="F351" s="103">
        <v>0</v>
      </c>
      <c r="G351" s="103">
        <v>0</v>
      </c>
      <c r="H351" s="103">
        <v>0</v>
      </c>
      <c r="I351" s="103">
        <v>0</v>
      </c>
      <c r="J351" s="103">
        <v>0</v>
      </c>
      <c r="K351" s="103">
        <v>0</v>
      </c>
      <c r="L351" s="103">
        <v>0</v>
      </c>
      <c r="M351" s="103">
        <v>0</v>
      </c>
      <c r="N351" s="103">
        <v>0</v>
      </c>
      <c r="O351" s="103">
        <v>0</v>
      </c>
      <c r="P351" s="103">
        <v>0</v>
      </c>
      <c r="Q351" s="103">
        <v>84.481417730000004</v>
      </c>
      <c r="R351" s="103">
        <v>132.60742285999999</v>
      </c>
      <c r="S351" s="103">
        <v>34.947681099999997</v>
      </c>
      <c r="T351" s="103">
        <v>0.20333226000000001</v>
      </c>
      <c r="U351" s="103">
        <v>94.935264309999994</v>
      </c>
      <c r="V351" s="103">
        <v>171.54807929999998</v>
      </c>
      <c r="W351" s="103">
        <v>757.24542713000005</v>
      </c>
      <c r="X351" s="144">
        <v>381.69599148999998</v>
      </c>
      <c r="Y351" s="144">
        <v>514.31006363999995</v>
      </c>
      <c r="Z351" s="144">
        <v>304.55620431000006</v>
      </c>
      <c r="AA351" s="144">
        <v>115.20831219</v>
      </c>
      <c r="AB351" s="144">
        <v>640.91351474999999</v>
      </c>
      <c r="AC351" s="177">
        <v>180.41076362000001</v>
      </c>
    </row>
    <row r="352" spans="1:29" s="4" customFormat="1" ht="13.2" customHeight="1" x14ac:dyDescent="0.3">
      <c r="A352" s="73" t="s">
        <v>93</v>
      </c>
      <c r="B352" s="112">
        <v>0</v>
      </c>
      <c r="C352" s="113">
        <v>0</v>
      </c>
      <c r="D352" s="113">
        <v>0</v>
      </c>
      <c r="E352" s="113">
        <v>0</v>
      </c>
      <c r="F352" s="113">
        <v>0</v>
      </c>
      <c r="G352" s="113">
        <v>0</v>
      </c>
      <c r="H352" s="113">
        <v>0</v>
      </c>
      <c r="I352" s="113">
        <v>0</v>
      </c>
      <c r="J352" s="113">
        <v>0</v>
      </c>
      <c r="K352" s="113">
        <v>0</v>
      </c>
      <c r="L352" s="113">
        <v>0</v>
      </c>
      <c r="M352" s="113">
        <v>0</v>
      </c>
      <c r="N352" s="113">
        <v>0</v>
      </c>
      <c r="O352" s="113">
        <v>0</v>
      </c>
      <c r="P352" s="113">
        <v>0</v>
      </c>
      <c r="Q352" s="113">
        <v>84.481417730000004</v>
      </c>
      <c r="R352" s="113">
        <v>132.60742285999999</v>
      </c>
      <c r="S352" s="113">
        <v>34.947681099999997</v>
      </c>
      <c r="T352" s="113">
        <v>0.20333226000000001</v>
      </c>
      <c r="U352" s="113">
        <v>94.935264309999994</v>
      </c>
      <c r="V352" s="113">
        <v>171.54807929999998</v>
      </c>
      <c r="W352" s="113">
        <v>757.24542713000005</v>
      </c>
      <c r="X352" s="149">
        <v>381.69599148999998</v>
      </c>
      <c r="Y352" s="149">
        <v>514.31006363999995</v>
      </c>
      <c r="Z352" s="149">
        <v>304.55620431000006</v>
      </c>
      <c r="AA352" s="149">
        <v>115.20831219</v>
      </c>
      <c r="AB352" s="149">
        <v>640.91351474999999</v>
      </c>
      <c r="AC352" s="182">
        <v>180.41076362000001</v>
      </c>
    </row>
    <row r="353" spans="1:29" s="4" customFormat="1" ht="13.2" customHeight="1" x14ac:dyDescent="0.3">
      <c r="A353" s="72" t="s">
        <v>80</v>
      </c>
      <c r="B353" s="100">
        <v>0</v>
      </c>
      <c r="C353" s="101">
        <v>0</v>
      </c>
      <c r="D353" s="101">
        <v>0</v>
      </c>
      <c r="E353" s="101">
        <v>0</v>
      </c>
      <c r="F353" s="101">
        <v>0</v>
      </c>
      <c r="G353" s="101">
        <v>0</v>
      </c>
      <c r="H353" s="101">
        <v>0</v>
      </c>
      <c r="I353" s="101">
        <v>0</v>
      </c>
      <c r="J353" s="101">
        <v>0</v>
      </c>
      <c r="K353" s="101">
        <v>0</v>
      </c>
      <c r="L353" s="101">
        <v>0</v>
      </c>
      <c r="M353" s="101">
        <v>0</v>
      </c>
      <c r="N353" s="101">
        <v>0</v>
      </c>
      <c r="O353" s="101">
        <v>0</v>
      </c>
      <c r="P353" s="101">
        <v>0</v>
      </c>
      <c r="Q353" s="101">
        <v>0</v>
      </c>
      <c r="R353" s="101">
        <v>0</v>
      </c>
      <c r="S353" s="101">
        <v>0</v>
      </c>
      <c r="T353" s="101">
        <v>0</v>
      </c>
      <c r="U353" s="101">
        <v>0</v>
      </c>
      <c r="V353" s="101">
        <v>0</v>
      </c>
      <c r="W353" s="101">
        <v>0</v>
      </c>
      <c r="X353" s="143">
        <v>0</v>
      </c>
      <c r="Y353" s="143">
        <v>0</v>
      </c>
      <c r="Z353" s="143">
        <v>0</v>
      </c>
      <c r="AA353" s="143">
        <v>0</v>
      </c>
      <c r="AB353" s="143">
        <v>0</v>
      </c>
      <c r="AC353" s="176">
        <v>0</v>
      </c>
    </row>
    <row r="354" spans="1:29" s="4" customFormat="1" ht="13.2" customHeight="1" x14ac:dyDescent="0.3">
      <c r="A354" s="72" t="s">
        <v>81</v>
      </c>
      <c r="B354" s="100">
        <v>0</v>
      </c>
      <c r="C354" s="101">
        <v>0</v>
      </c>
      <c r="D354" s="101">
        <v>0</v>
      </c>
      <c r="E354" s="101">
        <v>0</v>
      </c>
      <c r="F354" s="101">
        <v>0</v>
      </c>
      <c r="G354" s="101">
        <v>0</v>
      </c>
      <c r="H354" s="101">
        <v>0</v>
      </c>
      <c r="I354" s="101">
        <v>0</v>
      </c>
      <c r="J354" s="101">
        <v>0</v>
      </c>
      <c r="K354" s="101">
        <v>0</v>
      </c>
      <c r="L354" s="101">
        <v>0</v>
      </c>
      <c r="M354" s="101">
        <v>0</v>
      </c>
      <c r="N354" s="101">
        <v>0</v>
      </c>
      <c r="O354" s="101">
        <v>0</v>
      </c>
      <c r="P354" s="101">
        <v>0</v>
      </c>
      <c r="Q354" s="101">
        <v>84.481417730000004</v>
      </c>
      <c r="R354" s="101">
        <v>132.60742285999999</v>
      </c>
      <c r="S354" s="101">
        <v>34.947681099999997</v>
      </c>
      <c r="T354" s="101">
        <v>0.20333226000000001</v>
      </c>
      <c r="U354" s="101">
        <v>94.935264309999994</v>
      </c>
      <c r="V354" s="101">
        <v>171.54807929999998</v>
      </c>
      <c r="W354" s="101">
        <v>757.24542713000005</v>
      </c>
      <c r="X354" s="143">
        <v>381.69599148999998</v>
      </c>
      <c r="Y354" s="143">
        <v>514.31006363999995</v>
      </c>
      <c r="Z354" s="143">
        <v>304.55620431000006</v>
      </c>
      <c r="AA354" s="143">
        <v>115.20831219</v>
      </c>
      <c r="AB354" s="143">
        <v>640.91351474999999</v>
      </c>
      <c r="AC354" s="176">
        <v>180.41076362000001</v>
      </c>
    </row>
    <row r="355" spans="1:29" s="4" customFormat="1" ht="13.2" customHeight="1" x14ac:dyDescent="0.3">
      <c r="A355" s="73" t="s">
        <v>94</v>
      </c>
      <c r="B355" s="102">
        <v>0</v>
      </c>
      <c r="C355" s="103">
        <v>0</v>
      </c>
      <c r="D355" s="103">
        <v>0</v>
      </c>
      <c r="E355" s="103">
        <v>0</v>
      </c>
      <c r="F355" s="103">
        <v>0</v>
      </c>
      <c r="G355" s="103">
        <v>0</v>
      </c>
      <c r="H355" s="103">
        <v>0</v>
      </c>
      <c r="I355" s="103">
        <v>0</v>
      </c>
      <c r="J355" s="103">
        <v>0</v>
      </c>
      <c r="K355" s="103">
        <v>0</v>
      </c>
      <c r="L355" s="103">
        <v>0</v>
      </c>
      <c r="M355" s="103">
        <v>0</v>
      </c>
      <c r="N355" s="103">
        <v>0</v>
      </c>
      <c r="O355" s="103">
        <v>0</v>
      </c>
      <c r="P355" s="103">
        <v>0</v>
      </c>
      <c r="Q355" s="103">
        <v>0</v>
      </c>
      <c r="R355" s="103">
        <v>0</v>
      </c>
      <c r="S355" s="103">
        <v>0</v>
      </c>
      <c r="T355" s="103">
        <v>0</v>
      </c>
      <c r="U355" s="103">
        <v>0</v>
      </c>
      <c r="V355" s="103">
        <v>0</v>
      </c>
      <c r="W355" s="103">
        <v>0</v>
      </c>
      <c r="X355" s="144">
        <v>0</v>
      </c>
      <c r="Y355" s="144">
        <v>0</v>
      </c>
      <c r="Z355" s="144">
        <v>0</v>
      </c>
      <c r="AA355" s="144">
        <v>0</v>
      </c>
      <c r="AB355" s="144">
        <v>0</v>
      </c>
      <c r="AC355" s="177">
        <v>0</v>
      </c>
    </row>
    <row r="356" spans="1:29" s="4" customFormat="1" ht="13.2" customHeight="1" x14ac:dyDescent="0.3">
      <c r="A356" s="72" t="s">
        <v>80</v>
      </c>
      <c r="B356" s="100">
        <v>0</v>
      </c>
      <c r="C356" s="101">
        <v>0</v>
      </c>
      <c r="D356" s="101">
        <v>0</v>
      </c>
      <c r="E356" s="101">
        <v>0</v>
      </c>
      <c r="F356" s="101">
        <v>0</v>
      </c>
      <c r="G356" s="101">
        <v>0</v>
      </c>
      <c r="H356" s="101">
        <v>0</v>
      </c>
      <c r="I356" s="101">
        <v>0</v>
      </c>
      <c r="J356" s="101">
        <v>0</v>
      </c>
      <c r="K356" s="101">
        <v>0</v>
      </c>
      <c r="L356" s="101">
        <v>0</v>
      </c>
      <c r="M356" s="101">
        <v>0</v>
      </c>
      <c r="N356" s="101">
        <v>0</v>
      </c>
      <c r="O356" s="101">
        <v>0</v>
      </c>
      <c r="P356" s="101">
        <v>0</v>
      </c>
      <c r="Q356" s="101">
        <v>0</v>
      </c>
      <c r="R356" s="101">
        <v>0</v>
      </c>
      <c r="S356" s="101">
        <v>0</v>
      </c>
      <c r="T356" s="101">
        <v>0</v>
      </c>
      <c r="U356" s="101">
        <v>0</v>
      </c>
      <c r="V356" s="101">
        <v>0</v>
      </c>
      <c r="W356" s="101">
        <v>0</v>
      </c>
      <c r="X356" s="143">
        <v>0</v>
      </c>
      <c r="Y356" s="143">
        <v>0</v>
      </c>
      <c r="Z356" s="143">
        <v>0</v>
      </c>
      <c r="AA356" s="143">
        <v>0</v>
      </c>
      <c r="AB356" s="143">
        <v>0</v>
      </c>
      <c r="AC356" s="176">
        <v>0</v>
      </c>
    </row>
    <row r="357" spans="1:29" s="4" customFormat="1" ht="13.2" customHeight="1" x14ac:dyDescent="0.3">
      <c r="A357" s="72" t="s">
        <v>81</v>
      </c>
      <c r="B357" s="100">
        <v>0</v>
      </c>
      <c r="C357" s="101">
        <v>0</v>
      </c>
      <c r="D357" s="101">
        <v>0</v>
      </c>
      <c r="E357" s="101">
        <v>0</v>
      </c>
      <c r="F357" s="101">
        <v>0</v>
      </c>
      <c r="G357" s="101">
        <v>0</v>
      </c>
      <c r="H357" s="101">
        <v>0</v>
      </c>
      <c r="I357" s="101">
        <v>0</v>
      </c>
      <c r="J357" s="101">
        <v>0</v>
      </c>
      <c r="K357" s="101">
        <v>0</v>
      </c>
      <c r="L357" s="101">
        <v>0</v>
      </c>
      <c r="M357" s="101">
        <v>0</v>
      </c>
      <c r="N357" s="101">
        <v>0</v>
      </c>
      <c r="O357" s="101">
        <v>0</v>
      </c>
      <c r="P357" s="101">
        <v>0</v>
      </c>
      <c r="Q357" s="101">
        <v>0</v>
      </c>
      <c r="R357" s="101">
        <v>0</v>
      </c>
      <c r="S357" s="101">
        <v>0</v>
      </c>
      <c r="T357" s="101">
        <v>0</v>
      </c>
      <c r="U357" s="101">
        <v>0</v>
      </c>
      <c r="V357" s="101">
        <v>0</v>
      </c>
      <c r="W357" s="101">
        <v>0</v>
      </c>
      <c r="X357" s="143">
        <v>0</v>
      </c>
      <c r="Y357" s="143">
        <v>0</v>
      </c>
      <c r="Z357" s="143">
        <v>0</v>
      </c>
      <c r="AA357" s="143">
        <v>0</v>
      </c>
      <c r="AB357" s="143">
        <v>0</v>
      </c>
      <c r="AC357" s="176">
        <v>0</v>
      </c>
    </row>
    <row r="358" spans="1:29" s="4" customFormat="1" ht="13.2" customHeight="1" x14ac:dyDescent="0.3">
      <c r="A358" s="76" t="s">
        <v>0</v>
      </c>
      <c r="B358" s="100"/>
      <c r="C358" s="101"/>
      <c r="D358" s="101"/>
      <c r="E358" s="101"/>
      <c r="F358" s="101"/>
      <c r="G358" s="101"/>
      <c r="H358" s="101"/>
      <c r="I358" s="101"/>
      <c r="J358" s="101"/>
      <c r="K358" s="101"/>
      <c r="L358" s="101"/>
      <c r="M358" s="101"/>
      <c r="N358" s="101"/>
      <c r="O358" s="101"/>
      <c r="P358" s="101"/>
      <c r="Q358" s="101"/>
      <c r="R358" s="101"/>
      <c r="S358" s="101"/>
      <c r="T358" s="101"/>
      <c r="U358" s="101"/>
      <c r="V358" s="101"/>
      <c r="W358" s="101"/>
      <c r="X358" s="143"/>
      <c r="Y358" s="143"/>
      <c r="Z358" s="143"/>
      <c r="AA358" s="143"/>
      <c r="AB358" s="143"/>
      <c r="AC358" s="176"/>
    </row>
    <row r="359" spans="1:29" s="4" customFormat="1" ht="13.2" customHeight="1" x14ac:dyDescent="0.3">
      <c r="A359" s="73" t="s">
        <v>7</v>
      </c>
      <c r="B359" s="102">
        <v>-11702.676961939998</v>
      </c>
      <c r="C359" s="103">
        <v>10364.392309860001</v>
      </c>
      <c r="D359" s="103">
        <v>11685.132113305888</v>
      </c>
      <c r="E359" s="103">
        <v>13756.226880863922</v>
      </c>
      <c r="F359" s="103">
        <v>6163.5964696165238</v>
      </c>
      <c r="G359" s="103">
        <v>3102.5565315311728</v>
      </c>
      <c r="H359" s="103">
        <v>9804.5323479828112</v>
      </c>
      <c r="I359" s="103">
        <v>2769.6578895595048</v>
      </c>
      <c r="J359" s="103">
        <v>8849.3808963361771</v>
      </c>
      <c r="K359" s="103">
        <v>1579.2258493585068</v>
      </c>
      <c r="L359" s="103">
        <v>3911.7785866296463</v>
      </c>
      <c r="M359" s="103">
        <v>2792.5678635408558</v>
      </c>
      <c r="N359" s="103">
        <v>17934.205335700375</v>
      </c>
      <c r="O359" s="103">
        <v>7316.7183295968007</v>
      </c>
      <c r="P359" s="103">
        <v>5692.9515402921188</v>
      </c>
      <c r="Q359" s="103">
        <v>12162.617214500002</v>
      </c>
      <c r="R359" s="103">
        <v>16949.241752729999</v>
      </c>
      <c r="S359" s="103">
        <v>13005.959374219998</v>
      </c>
      <c r="T359" s="103">
        <v>18717.4403575</v>
      </c>
      <c r="U359" s="103">
        <v>19560.68793941</v>
      </c>
      <c r="V359" s="103">
        <v>20186.076545690004</v>
      </c>
      <c r="W359" s="103">
        <v>1132.0547417100061</v>
      </c>
      <c r="X359" s="144">
        <v>-2603.5414477299983</v>
      </c>
      <c r="Y359" s="144">
        <v>3125.1868766399984</v>
      </c>
      <c r="Z359" s="144">
        <v>1801.0895146000005</v>
      </c>
      <c r="AA359" s="144">
        <v>2546.4864114800012</v>
      </c>
      <c r="AB359" s="144">
        <v>425.62055173999954</v>
      </c>
      <c r="AC359" s="177">
        <v>15510.734948220002</v>
      </c>
    </row>
    <row r="360" spans="1:29" s="4" customFormat="1" ht="13.2" customHeight="1" x14ac:dyDescent="0.3">
      <c r="A360" s="73" t="s">
        <v>93</v>
      </c>
      <c r="B360" s="112">
        <v>-6783.7749619400001</v>
      </c>
      <c r="C360" s="113">
        <v>6025.4893098599996</v>
      </c>
      <c r="D360" s="113">
        <v>1941.7751133058873</v>
      </c>
      <c r="E360" s="113">
        <v>4091.3637638012501</v>
      </c>
      <c r="F360" s="113">
        <v>2914.1001444851072</v>
      </c>
      <c r="G360" s="113">
        <v>3069.2715148206457</v>
      </c>
      <c r="H360" s="113">
        <v>9208.3778177778513</v>
      </c>
      <c r="I360" s="113">
        <v>2148.4094105802246</v>
      </c>
      <c r="J360" s="113">
        <v>9474.2334223381295</v>
      </c>
      <c r="K360" s="113">
        <v>2096.6569921397504</v>
      </c>
      <c r="L360" s="113">
        <v>4478.8314026817734</v>
      </c>
      <c r="M360" s="113">
        <v>4251.0380080655141</v>
      </c>
      <c r="N360" s="113">
        <v>18540.829006774209</v>
      </c>
      <c r="O360" s="113">
        <v>5821.2935507687916</v>
      </c>
      <c r="P360" s="113">
        <v>6784.6290402921186</v>
      </c>
      <c r="Q360" s="113">
        <v>8770.3555866199986</v>
      </c>
      <c r="R360" s="113">
        <v>10657.319266410002</v>
      </c>
      <c r="S360" s="113">
        <v>9632.17856054</v>
      </c>
      <c r="T360" s="113">
        <v>15701.98421124</v>
      </c>
      <c r="U360" s="113">
        <v>15999.161157750003</v>
      </c>
      <c r="V360" s="113">
        <v>19325.225792790003</v>
      </c>
      <c r="W360" s="113">
        <v>750.86623020000252</v>
      </c>
      <c r="X360" s="149">
        <v>-5450.3903735600006</v>
      </c>
      <c r="Y360" s="149">
        <v>-93.084029790000841</v>
      </c>
      <c r="Z360" s="149">
        <v>-830.49231488999931</v>
      </c>
      <c r="AA360" s="149">
        <v>3152.0115862000002</v>
      </c>
      <c r="AB360" s="149">
        <v>655.2378414699989</v>
      </c>
      <c r="AC360" s="182">
        <v>16705.820052290001</v>
      </c>
    </row>
    <row r="361" spans="1:29" s="4" customFormat="1" ht="13.2" customHeight="1" x14ac:dyDescent="0.3">
      <c r="A361" s="72" t="s">
        <v>85</v>
      </c>
      <c r="B361" s="100">
        <v>0</v>
      </c>
      <c r="C361" s="101">
        <v>0</v>
      </c>
      <c r="D361" s="101">
        <v>0</v>
      </c>
      <c r="E361" s="101">
        <v>0</v>
      </c>
      <c r="F361" s="101">
        <v>0</v>
      </c>
      <c r="G361" s="101">
        <v>0</v>
      </c>
      <c r="H361" s="101">
        <v>9.516</v>
      </c>
      <c r="I361" s="101">
        <v>0</v>
      </c>
      <c r="J361" s="101">
        <v>0</v>
      </c>
      <c r="K361" s="101">
        <v>0</v>
      </c>
      <c r="L361" s="101">
        <v>0</v>
      </c>
      <c r="M361" s="101">
        <v>0</v>
      </c>
      <c r="N361" s="101">
        <v>0</v>
      </c>
      <c r="O361" s="101">
        <v>0</v>
      </c>
      <c r="P361" s="101">
        <v>0</v>
      </c>
      <c r="Q361" s="101">
        <v>0</v>
      </c>
      <c r="R361" s="101">
        <v>0</v>
      </c>
      <c r="S361" s="101">
        <v>0</v>
      </c>
      <c r="T361" s="101">
        <v>0</v>
      </c>
      <c r="U361" s="101">
        <v>0</v>
      </c>
      <c r="V361" s="101">
        <v>0</v>
      </c>
      <c r="W361" s="101">
        <v>0</v>
      </c>
      <c r="X361" s="143">
        <v>0</v>
      </c>
      <c r="Y361" s="143">
        <v>0</v>
      </c>
      <c r="Z361" s="143">
        <v>0</v>
      </c>
      <c r="AA361" s="143">
        <v>0</v>
      </c>
      <c r="AB361" s="143">
        <v>0</v>
      </c>
      <c r="AC361" s="176">
        <v>0</v>
      </c>
    </row>
    <row r="362" spans="1:29" s="4" customFormat="1" ht="13.2" customHeight="1" x14ac:dyDescent="0.3">
      <c r="A362" s="72" t="s">
        <v>184</v>
      </c>
      <c r="B362" s="100">
        <v>-6947.4870000000001</v>
      </c>
      <c r="C362" s="101">
        <v>3914.3460000000005</v>
      </c>
      <c r="D362" s="101">
        <v>-3792.2820000000006</v>
      </c>
      <c r="E362" s="101">
        <v>-2119.9342531666548</v>
      </c>
      <c r="F362" s="101">
        <v>-682.8265536293485</v>
      </c>
      <c r="G362" s="101">
        <v>-1592.8371924761207</v>
      </c>
      <c r="H362" s="101">
        <v>3895.597714845785</v>
      </c>
      <c r="I362" s="101">
        <v>-4754.8206753853192</v>
      </c>
      <c r="J362" s="101">
        <v>6511.5749744877121</v>
      </c>
      <c r="K362" s="101">
        <v>-2108.5901576202345</v>
      </c>
      <c r="L362" s="101">
        <v>575.66112834906153</v>
      </c>
      <c r="M362" s="101">
        <v>430.10376531708562</v>
      </c>
      <c r="N362" s="101">
        <v>9947.5057256900691</v>
      </c>
      <c r="O362" s="101">
        <v>-4498.8874519642832</v>
      </c>
      <c r="P362" s="101">
        <v>1863.4653999999998</v>
      </c>
      <c r="Q362" s="101">
        <v>-3253.0363342100009</v>
      </c>
      <c r="R362" s="101">
        <v>-2691.7637247400025</v>
      </c>
      <c r="S362" s="101">
        <v>4598.0366655200005</v>
      </c>
      <c r="T362" s="101">
        <v>621.76771260000112</v>
      </c>
      <c r="U362" s="101">
        <v>-2019.2181660899992</v>
      </c>
      <c r="V362" s="101">
        <v>2333.350011510001</v>
      </c>
      <c r="W362" s="101">
        <v>-1830.798521839999</v>
      </c>
      <c r="X362" s="143">
        <v>-8616.9426648799999</v>
      </c>
      <c r="Y362" s="143">
        <v>357.99531761000048</v>
      </c>
      <c r="Z362" s="143">
        <v>156.19996300000025</v>
      </c>
      <c r="AA362" s="143">
        <v>1727.2565548500002</v>
      </c>
      <c r="AB362" s="143">
        <v>-2809.6070266600004</v>
      </c>
      <c r="AC362" s="176">
        <v>3731.58196748</v>
      </c>
    </row>
    <row r="363" spans="1:29" s="4" customFormat="1" ht="13.2" customHeight="1" x14ac:dyDescent="0.3">
      <c r="A363" s="72" t="s">
        <v>86</v>
      </c>
      <c r="B363" s="100">
        <v>-0.30500000000000005</v>
      </c>
      <c r="C363" s="101">
        <v>-0.9930000000000001</v>
      </c>
      <c r="D363" s="101">
        <v>-4.37</v>
      </c>
      <c r="E363" s="101">
        <v>-48.692999999999998</v>
      </c>
      <c r="F363" s="101">
        <v>-444.83699999999999</v>
      </c>
      <c r="G363" s="101">
        <v>127.15600000000001</v>
      </c>
      <c r="H363" s="101">
        <v>-200.78999999999996</v>
      </c>
      <c r="I363" s="101">
        <v>159.12699999999998</v>
      </c>
      <c r="J363" s="101">
        <v>114.727</v>
      </c>
      <c r="K363" s="101">
        <v>-20.346999999999994</v>
      </c>
      <c r="L363" s="101">
        <v>197.613</v>
      </c>
      <c r="M363" s="101">
        <v>-24.389031249999888</v>
      </c>
      <c r="N363" s="101">
        <v>327.94800000000004</v>
      </c>
      <c r="O363" s="101">
        <v>405.44701953125002</v>
      </c>
      <c r="P363" s="101">
        <v>-1038.2643</v>
      </c>
      <c r="Q363" s="101">
        <v>-68.328838730000228</v>
      </c>
      <c r="R363" s="101">
        <v>-405.98586134999982</v>
      </c>
      <c r="S363" s="101">
        <v>526.60526475999995</v>
      </c>
      <c r="T363" s="101">
        <v>631.86691914000016</v>
      </c>
      <c r="U363" s="101">
        <v>1420.2277653300002</v>
      </c>
      <c r="V363" s="101">
        <v>1298.8330417</v>
      </c>
      <c r="W363" s="101">
        <v>416.26760445999992</v>
      </c>
      <c r="X363" s="143">
        <v>424.02558225000007</v>
      </c>
      <c r="Y363" s="143">
        <v>377.49458030999995</v>
      </c>
      <c r="Z363" s="143">
        <v>176.83507424000007</v>
      </c>
      <c r="AA363" s="143">
        <v>141.60880691</v>
      </c>
      <c r="AB363" s="143">
        <v>224.73196111999997</v>
      </c>
      <c r="AC363" s="176">
        <v>197.13912608999999</v>
      </c>
    </row>
    <row r="364" spans="1:29" s="4" customFormat="1" ht="13.2" customHeight="1" x14ac:dyDescent="0.3">
      <c r="A364" s="72" t="s">
        <v>87</v>
      </c>
      <c r="B364" s="100">
        <v>164.01703805999995</v>
      </c>
      <c r="C364" s="101">
        <v>2112.13630986</v>
      </c>
      <c r="D364" s="101">
        <v>5738.4271133058874</v>
      </c>
      <c r="E364" s="101">
        <v>6259.9910169679069</v>
      </c>
      <c r="F364" s="101">
        <v>4041.7636981144547</v>
      </c>
      <c r="G364" s="101">
        <v>4534.9527072967667</v>
      </c>
      <c r="H364" s="101">
        <v>5504.0541029320657</v>
      </c>
      <c r="I364" s="101">
        <v>6744.103085965543</v>
      </c>
      <c r="J364" s="101">
        <v>2847.9314478504161</v>
      </c>
      <c r="K364" s="101">
        <v>4225.5941497599852</v>
      </c>
      <c r="L364" s="101">
        <v>3705.5572743327134</v>
      </c>
      <c r="M364" s="101">
        <v>3845.3232739984296</v>
      </c>
      <c r="N364" s="101">
        <v>8265.3752810841306</v>
      </c>
      <c r="O364" s="101">
        <v>9914.733983201826</v>
      </c>
      <c r="P364" s="101">
        <v>5959.4279402921184</v>
      </c>
      <c r="Q364" s="101">
        <v>12091.720759559999</v>
      </c>
      <c r="R364" s="101">
        <v>13755.068852499999</v>
      </c>
      <c r="S364" s="101">
        <v>4507.5366302599996</v>
      </c>
      <c r="T364" s="101">
        <v>14448.349579500002</v>
      </c>
      <c r="U364" s="101">
        <v>16598.151558510002</v>
      </c>
      <c r="V364" s="101">
        <v>15693.04273958</v>
      </c>
      <c r="W364" s="101">
        <v>2165.3971475800013</v>
      </c>
      <c r="X364" s="143">
        <v>2742.5267090699999</v>
      </c>
      <c r="Y364" s="143">
        <v>-828.57392771000048</v>
      </c>
      <c r="Z364" s="143">
        <v>-1163.5273521300001</v>
      </c>
      <c r="AA364" s="143">
        <v>1283.1462244399995</v>
      </c>
      <c r="AB364" s="143">
        <v>3240.1129070100014</v>
      </c>
      <c r="AC364" s="176">
        <v>12777.09895872</v>
      </c>
    </row>
    <row r="365" spans="1:29" s="4" customFormat="1" ht="13.2" customHeight="1" x14ac:dyDescent="0.3">
      <c r="A365" s="73" t="s">
        <v>94</v>
      </c>
      <c r="B365" s="112">
        <v>4918.902</v>
      </c>
      <c r="C365" s="113">
        <v>-4338.9029999999993</v>
      </c>
      <c r="D365" s="113">
        <v>-9743.357</v>
      </c>
      <c r="E365" s="113">
        <v>-9664.8631170626704</v>
      </c>
      <c r="F365" s="113">
        <v>-3249.4963251314166</v>
      </c>
      <c r="G365" s="113">
        <v>-33.285016710527032</v>
      </c>
      <c r="H365" s="113">
        <v>-596.15453020496034</v>
      </c>
      <c r="I365" s="113">
        <v>-621.24847897928089</v>
      </c>
      <c r="J365" s="113">
        <v>624.85252600195076</v>
      </c>
      <c r="K365" s="113">
        <v>517.43114278124392</v>
      </c>
      <c r="L365" s="113">
        <v>567.05281605212804</v>
      </c>
      <c r="M365" s="113">
        <v>1458.4701445246587</v>
      </c>
      <c r="N365" s="113">
        <v>606.62367107382829</v>
      </c>
      <c r="O365" s="113">
        <v>-1495.4247788280086</v>
      </c>
      <c r="P365" s="113">
        <v>1091.6775</v>
      </c>
      <c r="Q365" s="113">
        <v>-3392.2616278800001</v>
      </c>
      <c r="R365" s="113">
        <v>-6291.9224863199997</v>
      </c>
      <c r="S365" s="113">
        <v>-3373.7808136799999</v>
      </c>
      <c r="T365" s="113">
        <v>-3015.4561462600009</v>
      </c>
      <c r="U365" s="113">
        <v>-3561.5267816600008</v>
      </c>
      <c r="V365" s="113">
        <v>-860.85075290000054</v>
      </c>
      <c r="W365" s="113">
        <v>-381.18851151000041</v>
      </c>
      <c r="X365" s="149">
        <v>-2846.8489258299996</v>
      </c>
      <c r="Y365" s="149">
        <v>-3218.2709064300011</v>
      </c>
      <c r="Z365" s="149">
        <v>-2631.5818294900005</v>
      </c>
      <c r="AA365" s="149">
        <v>605.52517472</v>
      </c>
      <c r="AB365" s="149">
        <v>229.61728973000004</v>
      </c>
      <c r="AC365" s="182">
        <v>1195.0851040700004</v>
      </c>
    </row>
    <row r="366" spans="1:29" s="4" customFormat="1" ht="13.2" customHeight="1" x14ac:dyDescent="0.3">
      <c r="A366" s="72" t="s">
        <v>85</v>
      </c>
      <c r="B366" s="100">
        <v>-13.188000000000001</v>
      </c>
      <c r="C366" s="101">
        <v>-18</v>
      </c>
      <c r="D366" s="101">
        <v>64.552999999999997</v>
      </c>
      <c r="E366" s="101">
        <v>5.6959999999999997</v>
      </c>
      <c r="F366" s="101">
        <v>-454.55199999999996</v>
      </c>
      <c r="G366" s="101">
        <v>-89.812000000000012</v>
      </c>
      <c r="H366" s="101">
        <v>-53.091999999999999</v>
      </c>
      <c r="I366" s="101">
        <v>-38.143000000000001</v>
      </c>
      <c r="J366" s="101">
        <v>-37.271999999999998</v>
      </c>
      <c r="K366" s="101">
        <v>-31.475000000000009</v>
      </c>
      <c r="L366" s="101">
        <v>-32.64200000000001</v>
      </c>
      <c r="M366" s="101">
        <v>-111.96100000000001</v>
      </c>
      <c r="N366" s="101">
        <v>-70.094999999999985</v>
      </c>
      <c r="O366" s="101">
        <v>-90.942999999999998</v>
      </c>
      <c r="P366" s="101">
        <v>-70.349599999999995</v>
      </c>
      <c r="Q366" s="101">
        <v>-4604.8372331799992</v>
      </c>
      <c r="R366" s="101">
        <v>-6325.1229578000011</v>
      </c>
      <c r="S366" s="101">
        <v>-3966.2286550199997</v>
      </c>
      <c r="T366" s="101">
        <v>-3290.6042748099994</v>
      </c>
      <c r="U366" s="101">
        <v>-2855.3116503699998</v>
      </c>
      <c r="V366" s="101">
        <v>-1035.2490350200001</v>
      </c>
      <c r="W366" s="101">
        <v>-1377.5386777600002</v>
      </c>
      <c r="X366" s="143">
        <v>-3186.6686167099997</v>
      </c>
      <c r="Y366" s="143">
        <v>-2844.9830664599995</v>
      </c>
      <c r="Z366" s="143">
        <v>-2204.89329688</v>
      </c>
      <c r="AA366" s="143">
        <v>-584.01236420999999</v>
      </c>
      <c r="AB366" s="143">
        <v>-777.28188903</v>
      </c>
      <c r="AC366" s="176">
        <v>-1032.6786685800002</v>
      </c>
    </row>
    <row r="367" spans="1:29" s="4" customFormat="1" ht="13.2" customHeight="1" x14ac:dyDescent="0.3">
      <c r="A367" s="72" t="s">
        <v>184</v>
      </c>
      <c r="B367" s="100">
        <v>4932.0900000000011</v>
      </c>
      <c r="C367" s="101">
        <v>-4320.9030000000002</v>
      </c>
      <c r="D367" s="101">
        <v>-9807.9100000000017</v>
      </c>
      <c r="E367" s="101">
        <v>-9670.5591170626685</v>
      </c>
      <c r="F367" s="101">
        <v>-3175.6103251314171</v>
      </c>
      <c r="G367" s="101">
        <v>56.595983289472997</v>
      </c>
      <c r="H367" s="101">
        <v>-543.06253020496047</v>
      </c>
      <c r="I367" s="101">
        <v>-583.07947897928079</v>
      </c>
      <c r="J367" s="101">
        <v>661.83152600195081</v>
      </c>
      <c r="K367" s="101">
        <v>548.90614278124383</v>
      </c>
      <c r="L367" s="101">
        <v>599.63981605212814</v>
      </c>
      <c r="M367" s="101">
        <v>1571.6991445246585</v>
      </c>
      <c r="N367" s="101">
        <v>671.76467107382825</v>
      </c>
      <c r="O367" s="101">
        <v>-1405.7017788280086</v>
      </c>
      <c r="P367" s="101">
        <v>1161.3028000000002</v>
      </c>
      <c r="Q367" s="101">
        <v>1212.5756052999998</v>
      </c>
      <c r="R367" s="101">
        <v>33.200471479999521</v>
      </c>
      <c r="S367" s="101">
        <v>592.44784134000008</v>
      </c>
      <c r="T367" s="101">
        <v>275.14812855000014</v>
      </c>
      <c r="U367" s="101">
        <v>-852.29070897999998</v>
      </c>
      <c r="V367" s="101">
        <v>46.678140100000803</v>
      </c>
      <c r="W367" s="101">
        <v>947.25038481999945</v>
      </c>
      <c r="X367" s="143">
        <v>214.58341340000027</v>
      </c>
      <c r="Y367" s="143">
        <v>-90.749534500000379</v>
      </c>
      <c r="Z367" s="143">
        <v>6.4514279199999436</v>
      </c>
      <c r="AA367" s="143">
        <v>1082.84338407</v>
      </c>
      <c r="AB367" s="143">
        <v>918.83619383999996</v>
      </c>
      <c r="AC367" s="176">
        <v>2263.2729173200005</v>
      </c>
    </row>
    <row r="368" spans="1:29" s="4" customFormat="1" ht="13.2" customHeight="1" x14ac:dyDescent="0.3">
      <c r="A368" s="72" t="s">
        <v>86</v>
      </c>
      <c r="B368" s="100">
        <v>0</v>
      </c>
      <c r="C368" s="101">
        <v>0</v>
      </c>
      <c r="D368" s="101">
        <v>0</v>
      </c>
      <c r="E368" s="101">
        <v>0</v>
      </c>
      <c r="F368" s="101">
        <v>380.666</v>
      </c>
      <c r="G368" s="101">
        <v>-6.9000000000000006E-2</v>
      </c>
      <c r="H368" s="101">
        <v>0</v>
      </c>
      <c r="I368" s="101">
        <v>-2.5999999999999999E-2</v>
      </c>
      <c r="J368" s="101">
        <v>0.29300000000000004</v>
      </c>
      <c r="K368" s="101">
        <v>0</v>
      </c>
      <c r="L368" s="101">
        <v>7.6000000000000012E-2</v>
      </c>
      <c r="M368" s="101">
        <v>-8.0999999999999989E-2</v>
      </c>
      <c r="N368" s="101">
        <v>0</v>
      </c>
      <c r="O368" s="101">
        <v>2.3E-2</v>
      </c>
      <c r="P368" s="101">
        <v>0</v>
      </c>
      <c r="Q368" s="101">
        <v>0</v>
      </c>
      <c r="R368" s="101">
        <v>0</v>
      </c>
      <c r="S368" s="101">
        <v>0</v>
      </c>
      <c r="T368" s="101">
        <v>0</v>
      </c>
      <c r="U368" s="101">
        <v>0</v>
      </c>
      <c r="V368" s="101">
        <v>0</v>
      </c>
      <c r="W368" s="101">
        <v>0</v>
      </c>
      <c r="X368" s="143">
        <v>0</v>
      </c>
      <c r="Y368" s="143">
        <v>0</v>
      </c>
      <c r="Z368" s="143">
        <v>0</v>
      </c>
      <c r="AA368" s="143">
        <v>0</v>
      </c>
      <c r="AB368" s="143">
        <v>0</v>
      </c>
      <c r="AC368" s="176">
        <v>0</v>
      </c>
    </row>
    <row r="369" spans="1:29" s="4" customFormat="1" ht="13.2" customHeight="1" x14ac:dyDescent="0.3">
      <c r="A369" s="72" t="s">
        <v>87</v>
      </c>
      <c r="B369" s="100">
        <v>0</v>
      </c>
      <c r="C369" s="101">
        <v>0</v>
      </c>
      <c r="D369" s="101">
        <v>0</v>
      </c>
      <c r="E369" s="101">
        <v>0</v>
      </c>
      <c r="F369" s="101">
        <v>0</v>
      </c>
      <c r="G369" s="101">
        <v>0</v>
      </c>
      <c r="H369" s="101">
        <v>0</v>
      </c>
      <c r="I369" s="101">
        <v>0</v>
      </c>
      <c r="J369" s="101">
        <v>0</v>
      </c>
      <c r="K369" s="101">
        <v>0</v>
      </c>
      <c r="L369" s="101">
        <v>-2.1000000000000033E-2</v>
      </c>
      <c r="M369" s="101">
        <v>-1.1870000000000003</v>
      </c>
      <c r="N369" s="101">
        <v>4.9539999999999988</v>
      </c>
      <c r="O369" s="101">
        <v>1.1970000000000001</v>
      </c>
      <c r="P369" s="101">
        <v>0.72429999999999994</v>
      </c>
      <c r="Q369" s="101">
        <v>0</v>
      </c>
      <c r="R369" s="101">
        <v>0</v>
      </c>
      <c r="S369" s="101">
        <v>0</v>
      </c>
      <c r="T369" s="101">
        <v>0</v>
      </c>
      <c r="U369" s="101">
        <v>146.07557768999999</v>
      </c>
      <c r="V369" s="101">
        <v>127.72014202</v>
      </c>
      <c r="W369" s="101">
        <v>49.099781429999986</v>
      </c>
      <c r="X369" s="143">
        <v>125.23627748000003</v>
      </c>
      <c r="Y369" s="143">
        <v>-282.53830547000001</v>
      </c>
      <c r="Z369" s="143">
        <v>-433.13996052999994</v>
      </c>
      <c r="AA369" s="143">
        <v>106.69415485999994</v>
      </c>
      <c r="AB369" s="143">
        <v>88.062984920000034</v>
      </c>
      <c r="AC369" s="176">
        <v>-35.509144670000012</v>
      </c>
    </row>
    <row r="370" spans="1:29" s="4" customFormat="1" ht="13.2" customHeight="1" x14ac:dyDescent="0.3">
      <c r="A370" s="75" t="s">
        <v>0</v>
      </c>
      <c r="B370" s="98"/>
      <c r="C370" s="99"/>
      <c r="D370" s="99"/>
      <c r="E370" s="99"/>
      <c r="F370" s="99"/>
      <c r="G370" s="99"/>
      <c r="H370" s="99"/>
      <c r="I370" s="99"/>
      <c r="J370" s="99"/>
      <c r="K370" s="99"/>
      <c r="L370" s="99"/>
      <c r="M370" s="99"/>
      <c r="N370" s="99"/>
      <c r="O370" s="99"/>
      <c r="P370" s="99"/>
      <c r="Q370" s="99"/>
      <c r="R370" s="99"/>
      <c r="S370" s="99"/>
      <c r="T370" s="99"/>
      <c r="U370" s="99"/>
      <c r="V370" s="99"/>
      <c r="W370" s="99"/>
      <c r="X370" s="142"/>
      <c r="Y370" s="142"/>
      <c r="Z370" s="142"/>
      <c r="AA370" s="142"/>
      <c r="AB370" s="142"/>
      <c r="AC370" s="175"/>
    </row>
    <row r="371" spans="1:29" s="4" customFormat="1" ht="13.2" customHeight="1" x14ac:dyDescent="0.3">
      <c r="A371" s="73" t="s">
        <v>6</v>
      </c>
      <c r="B371" s="102">
        <v>-3982.1673497750003</v>
      </c>
      <c r="C371" s="103">
        <v>-2340.5601833750006</v>
      </c>
      <c r="D371" s="103">
        <v>-6527.7624943649998</v>
      </c>
      <c r="E371" s="103">
        <v>801.34120363721649</v>
      </c>
      <c r="F371" s="103">
        <v>-430.87283759295678</v>
      </c>
      <c r="G371" s="103">
        <v>8651.048257597382</v>
      </c>
      <c r="H371" s="103">
        <v>-5100.5315583044594</v>
      </c>
      <c r="I371" s="103">
        <v>236.51751372370995</v>
      </c>
      <c r="J371" s="103">
        <v>1942.6105832306321</v>
      </c>
      <c r="K371" s="103">
        <v>11496.740299901678</v>
      </c>
      <c r="L371" s="103">
        <v>28165.444834529157</v>
      </c>
      <c r="M371" s="103">
        <v>-5671.2388853479233</v>
      </c>
      <c r="N371" s="103">
        <v>-12516.790914015373</v>
      </c>
      <c r="O371" s="103">
        <v>-930.94134625484548</v>
      </c>
      <c r="P371" s="103">
        <v>-5288.465191745001</v>
      </c>
      <c r="Q371" s="103">
        <v>-42531.293003819999</v>
      </c>
      <c r="R371" s="103">
        <v>-32494.582878499998</v>
      </c>
      <c r="S371" s="103">
        <v>-8350.5109578599986</v>
      </c>
      <c r="T371" s="103">
        <v>-3349.0327757600016</v>
      </c>
      <c r="U371" s="103">
        <v>-40961.804153929996</v>
      </c>
      <c r="V371" s="103">
        <v>1461.76983784</v>
      </c>
      <c r="W371" s="103">
        <v>8334.2045831299984</v>
      </c>
      <c r="X371" s="144">
        <v>9774.5940541499986</v>
      </c>
      <c r="Y371" s="144">
        <v>3928.329111079996</v>
      </c>
      <c r="Z371" s="144">
        <v>-12965.28725483</v>
      </c>
      <c r="AA371" s="144">
        <v>17364.732597629998</v>
      </c>
      <c r="AB371" s="144">
        <v>-12601.478026179999</v>
      </c>
      <c r="AC371" s="177">
        <v>-6578.8377494900033</v>
      </c>
    </row>
    <row r="372" spans="1:29" s="4" customFormat="1" ht="13.2" customHeight="1" x14ac:dyDescent="0.3">
      <c r="A372" s="73" t="s">
        <v>93</v>
      </c>
      <c r="B372" s="112">
        <v>1511.2576502250001</v>
      </c>
      <c r="C372" s="113">
        <v>929.58377662499993</v>
      </c>
      <c r="D372" s="113">
        <v>-648.83827776500004</v>
      </c>
      <c r="E372" s="113">
        <v>4831.9216677218074</v>
      </c>
      <c r="F372" s="113">
        <v>910.70306271193203</v>
      </c>
      <c r="G372" s="113">
        <v>-122.74196981020336</v>
      </c>
      <c r="H372" s="113">
        <v>613.887207275739</v>
      </c>
      <c r="I372" s="113">
        <v>1267.1741202668884</v>
      </c>
      <c r="J372" s="113">
        <v>393.61009518742151</v>
      </c>
      <c r="K372" s="113">
        <v>1075.6326363960434</v>
      </c>
      <c r="L372" s="113">
        <v>1412.2651565572455</v>
      </c>
      <c r="M372" s="113">
        <v>4179.9885359133896</v>
      </c>
      <c r="N372" s="113">
        <v>1176.9539393231837</v>
      </c>
      <c r="O372" s="113">
        <v>4241.3711045049013</v>
      </c>
      <c r="P372" s="113">
        <v>-362.43249174499999</v>
      </c>
      <c r="Q372" s="113">
        <v>-1502.60640962</v>
      </c>
      <c r="R372" s="113">
        <v>-699.24948655000003</v>
      </c>
      <c r="S372" s="113">
        <v>1.7896496299999569</v>
      </c>
      <c r="T372" s="113">
        <v>-165.97599632000004</v>
      </c>
      <c r="U372" s="113">
        <v>-159.81692950999997</v>
      </c>
      <c r="V372" s="113">
        <v>-553.83468693000009</v>
      </c>
      <c r="W372" s="113">
        <v>889.19124984000018</v>
      </c>
      <c r="X372" s="149">
        <v>-475.46611627000004</v>
      </c>
      <c r="Y372" s="149">
        <v>-377.13068576000006</v>
      </c>
      <c r="Z372" s="149">
        <v>-851.08801158999995</v>
      </c>
      <c r="AA372" s="149">
        <v>-110.59723897000066</v>
      </c>
      <c r="AB372" s="149">
        <v>-596.19896927000002</v>
      </c>
      <c r="AC372" s="182">
        <v>-25.307483579999982</v>
      </c>
    </row>
    <row r="373" spans="1:29" s="4" customFormat="1" ht="13.2" customHeight="1" x14ac:dyDescent="0.3">
      <c r="A373" s="72" t="s">
        <v>80</v>
      </c>
      <c r="B373" s="100">
        <v>2049.0133497749998</v>
      </c>
      <c r="C373" s="101">
        <v>1278.2648763750001</v>
      </c>
      <c r="D373" s="101">
        <v>2567.5652777650002</v>
      </c>
      <c r="E373" s="101">
        <v>1836.782272334156</v>
      </c>
      <c r="F373" s="101">
        <v>1638.453537288301</v>
      </c>
      <c r="G373" s="101">
        <v>1479.7643823322228</v>
      </c>
      <c r="H373" s="101">
        <v>2381.4835495145876</v>
      </c>
      <c r="I373" s="101">
        <v>2462.9249843927137</v>
      </c>
      <c r="J373" s="101">
        <v>3022.9960007276877</v>
      </c>
      <c r="K373" s="101">
        <v>3016.5433472477989</v>
      </c>
      <c r="L373" s="101">
        <v>3046.4067694921714</v>
      </c>
      <c r="M373" s="101">
        <v>2655.490667792074</v>
      </c>
      <c r="N373" s="101">
        <v>3811.8059607570767</v>
      </c>
      <c r="O373" s="101">
        <v>15278.866404214335</v>
      </c>
      <c r="P373" s="101">
        <v>-11590.459008255002</v>
      </c>
      <c r="Q373" s="101">
        <v>1967.63051694</v>
      </c>
      <c r="R373" s="101">
        <v>1715.33167125</v>
      </c>
      <c r="S373" s="101">
        <v>1092.33436213</v>
      </c>
      <c r="T373" s="101">
        <v>1021.1560976599999</v>
      </c>
      <c r="U373" s="101">
        <v>830.79861533999997</v>
      </c>
      <c r="V373" s="101">
        <v>1043.2439468999999</v>
      </c>
      <c r="W373" s="101">
        <v>813.99566631000016</v>
      </c>
      <c r="X373" s="143">
        <v>860.78404572000011</v>
      </c>
      <c r="Y373" s="143">
        <v>746.04602190000003</v>
      </c>
      <c r="Z373" s="143">
        <v>1238.0582693700001</v>
      </c>
      <c r="AA373" s="143">
        <v>4911.6015926900009</v>
      </c>
      <c r="AB373" s="143">
        <v>1549.8920244000001</v>
      </c>
      <c r="AC373" s="176">
        <v>599.34568748000004</v>
      </c>
    </row>
    <row r="374" spans="1:29" s="4" customFormat="1" ht="13.2" customHeight="1" x14ac:dyDescent="0.3">
      <c r="A374" s="72" t="s">
        <v>81</v>
      </c>
      <c r="B374" s="100">
        <v>3560.2710000000002</v>
      </c>
      <c r="C374" s="101">
        <v>2207.848653</v>
      </c>
      <c r="D374" s="101">
        <v>1918.7270000000003</v>
      </c>
      <c r="E374" s="101">
        <v>6668.7039400559634</v>
      </c>
      <c r="F374" s="101">
        <v>2549.1566000002331</v>
      </c>
      <c r="G374" s="101">
        <v>1357.0224125220191</v>
      </c>
      <c r="H374" s="101">
        <v>2995.3707567903266</v>
      </c>
      <c r="I374" s="101">
        <v>3730.0991046596027</v>
      </c>
      <c r="J374" s="101">
        <v>3416.6060959151091</v>
      </c>
      <c r="K374" s="101">
        <v>4092.1759836438428</v>
      </c>
      <c r="L374" s="101">
        <v>4458.6719260494174</v>
      </c>
      <c r="M374" s="101">
        <v>6835.479203705464</v>
      </c>
      <c r="N374" s="101">
        <v>4988.7599000802611</v>
      </c>
      <c r="O374" s="101">
        <v>19520.237508719234</v>
      </c>
      <c r="P374" s="101">
        <v>-11952.8915</v>
      </c>
      <c r="Q374" s="101">
        <v>465.02410731999998</v>
      </c>
      <c r="R374" s="101">
        <v>1016.0821846999999</v>
      </c>
      <c r="S374" s="101">
        <v>1094.12401176</v>
      </c>
      <c r="T374" s="101">
        <v>855.18010133999996</v>
      </c>
      <c r="U374" s="101">
        <v>670.98168583000006</v>
      </c>
      <c r="V374" s="101">
        <v>489.40925996999999</v>
      </c>
      <c r="W374" s="101">
        <v>1703.1869161500001</v>
      </c>
      <c r="X374" s="143">
        <v>385.31792945000001</v>
      </c>
      <c r="Y374" s="143">
        <v>368.91533613999991</v>
      </c>
      <c r="Z374" s="143">
        <v>386.97025777999994</v>
      </c>
      <c r="AA374" s="143">
        <v>4801.0043537200008</v>
      </c>
      <c r="AB374" s="143">
        <v>953.69305513000006</v>
      </c>
      <c r="AC374" s="176">
        <v>574.03820389999987</v>
      </c>
    </row>
    <row r="375" spans="1:29" s="4" customFormat="1" ht="13.2" customHeight="1" x14ac:dyDescent="0.3">
      <c r="A375" s="76" t="s">
        <v>0</v>
      </c>
      <c r="B375" s="98"/>
      <c r="C375" s="99"/>
      <c r="D375" s="99"/>
      <c r="E375" s="99"/>
      <c r="F375" s="99"/>
      <c r="G375" s="99"/>
      <c r="H375" s="99"/>
      <c r="I375" s="99"/>
      <c r="J375" s="99"/>
      <c r="K375" s="99"/>
      <c r="L375" s="99"/>
      <c r="M375" s="99"/>
      <c r="N375" s="99"/>
      <c r="O375" s="99"/>
      <c r="P375" s="99"/>
      <c r="Q375" s="99"/>
      <c r="R375" s="99"/>
      <c r="S375" s="99"/>
      <c r="T375" s="99"/>
      <c r="U375" s="99"/>
      <c r="V375" s="99"/>
      <c r="W375" s="99"/>
      <c r="X375" s="142"/>
      <c r="Y375" s="142"/>
      <c r="Z375" s="142"/>
      <c r="AA375" s="142"/>
      <c r="AB375" s="142"/>
      <c r="AC375" s="175"/>
    </row>
    <row r="376" spans="1:29" s="4" customFormat="1" ht="13.2" customHeight="1" x14ac:dyDescent="0.3">
      <c r="A376" s="73" t="s">
        <v>94</v>
      </c>
      <c r="B376" s="102">
        <v>5493.4249999999993</v>
      </c>
      <c r="C376" s="103">
        <v>3270.1439600000003</v>
      </c>
      <c r="D376" s="103">
        <v>5878.9242166000004</v>
      </c>
      <c r="E376" s="103">
        <v>4030.5804640845899</v>
      </c>
      <c r="F376" s="103">
        <v>1341.5759003048897</v>
      </c>
      <c r="G376" s="103">
        <v>-8773.7902274075841</v>
      </c>
      <c r="H376" s="103">
        <v>5714.4187655801989</v>
      </c>
      <c r="I376" s="103">
        <v>1030.6566065431782</v>
      </c>
      <c r="J376" s="103">
        <v>-1549.0004880432107</v>
      </c>
      <c r="K376" s="103">
        <v>-10421.107663505632</v>
      </c>
      <c r="L376" s="103">
        <v>-26753.179677971908</v>
      </c>
      <c r="M376" s="103">
        <v>9851.2274212613138</v>
      </c>
      <c r="N376" s="103">
        <v>13693.744853338556</v>
      </c>
      <c r="O376" s="103">
        <v>5172.3124507597449</v>
      </c>
      <c r="P376" s="103">
        <v>4926.0326999999997</v>
      </c>
      <c r="Q376" s="103">
        <v>41028.6865942</v>
      </c>
      <c r="R376" s="103">
        <v>31795.33339195</v>
      </c>
      <c r="S376" s="103">
        <v>8352.3006074899968</v>
      </c>
      <c r="T376" s="103">
        <v>3183.0567794400004</v>
      </c>
      <c r="U376" s="103">
        <v>40801.987224420001</v>
      </c>
      <c r="V376" s="103">
        <v>-2015.6045247700013</v>
      </c>
      <c r="W376" s="103">
        <v>-7445.0133332899977</v>
      </c>
      <c r="X376" s="144">
        <v>-10250.06017042</v>
      </c>
      <c r="Y376" s="144">
        <v>-4305.4597968399976</v>
      </c>
      <c r="Z376" s="144">
        <v>12114.199243239997</v>
      </c>
      <c r="AA376" s="144">
        <v>-17475.329836599998</v>
      </c>
      <c r="AB376" s="144">
        <v>12005.279056909998</v>
      </c>
      <c r="AC376" s="177">
        <v>6553.5302659100025</v>
      </c>
    </row>
    <row r="377" spans="1:29" s="4" customFormat="1" ht="13.2" customHeight="1" x14ac:dyDescent="0.3">
      <c r="A377" s="72" t="s">
        <v>80</v>
      </c>
      <c r="B377" s="100">
        <v>20796.581000000002</v>
      </c>
      <c r="C377" s="101">
        <v>20620.589960000005</v>
      </c>
      <c r="D377" s="101">
        <v>28042.338216599997</v>
      </c>
      <c r="E377" s="101">
        <v>44567.272174781603</v>
      </c>
      <c r="F377" s="101">
        <v>37830.680310458658</v>
      </c>
      <c r="G377" s="101">
        <v>23057.429358029342</v>
      </c>
      <c r="H377" s="101">
        <v>30454.323481787469</v>
      </c>
      <c r="I377" s="101">
        <v>35506.425696866921</v>
      </c>
      <c r="J377" s="101">
        <v>36685.52186057347</v>
      </c>
      <c r="K377" s="101">
        <v>15673.034822638703</v>
      </c>
      <c r="L377" s="101">
        <v>16738.394568854514</v>
      </c>
      <c r="M377" s="101">
        <v>37415.010913342849</v>
      </c>
      <c r="N377" s="101">
        <v>57211.759490446893</v>
      </c>
      <c r="O377" s="101">
        <v>37246.157540847169</v>
      </c>
      <c r="P377" s="101">
        <v>40731.209899999994</v>
      </c>
      <c r="Q377" s="101">
        <v>74629.854808019998</v>
      </c>
      <c r="R377" s="101">
        <v>84745.97776501</v>
      </c>
      <c r="S377" s="101">
        <v>46681.310937960006</v>
      </c>
      <c r="T377" s="101">
        <v>57748.338158099999</v>
      </c>
      <c r="U377" s="101">
        <v>76328.889148530012</v>
      </c>
      <c r="V377" s="101">
        <v>87422.475148149999</v>
      </c>
      <c r="W377" s="101">
        <v>81481.948684849995</v>
      </c>
      <c r="X377" s="143">
        <v>71195.769154630005</v>
      </c>
      <c r="Y377" s="143">
        <v>94063.772732629994</v>
      </c>
      <c r="Z377" s="143">
        <v>87150.042706420005</v>
      </c>
      <c r="AA377" s="143">
        <v>64213.108187029997</v>
      </c>
      <c r="AB377" s="143">
        <v>75484.498588360002</v>
      </c>
      <c r="AC377" s="176">
        <v>87274.419652309996</v>
      </c>
    </row>
    <row r="378" spans="1:29" s="4" customFormat="1" ht="13.2" customHeight="1" x14ac:dyDescent="0.3">
      <c r="A378" s="72" t="s">
        <v>81</v>
      </c>
      <c r="B378" s="100">
        <v>15303.155999999999</v>
      </c>
      <c r="C378" s="101">
        <v>17350.446</v>
      </c>
      <c r="D378" s="101">
        <v>22163.414000000001</v>
      </c>
      <c r="E378" s="101">
        <v>40536.691710697014</v>
      </c>
      <c r="F378" s="101">
        <v>36489.10441015377</v>
      </c>
      <c r="G378" s="101">
        <v>31831.219585436924</v>
      </c>
      <c r="H378" s="101">
        <v>24739.904716207271</v>
      </c>
      <c r="I378" s="101">
        <v>34475.769090323738</v>
      </c>
      <c r="J378" s="101">
        <v>38234.522348616665</v>
      </c>
      <c r="K378" s="101">
        <v>26094.142486144341</v>
      </c>
      <c r="L378" s="101">
        <v>43491.574246826422</v>
      </c>
      <c r="M378" s="101">
        <v>27563.783492081544</v>
      </c>
      <c r="N378" s="101">
        <v>43518.014637108347</v>
      </c>
      <c r="O378" s="101">
        <v>32073.845090087416</v>
      </c>
      <c r="P378" s="101">
        <v>35805.177199999998</v>
      </c>
      <c r="Q378" s="101">
        <v>33601.168213819998</v>
      </c>
      <c r="R378" s="101">
        <v>52950.64437306</v>
      </c>
      <c r="S378" s="101">
        <v>38329.010330469995</v>
      </c>
      <c r="T378" s="101">
        <v>54565.281378660002</v>
      </c>
      <c r="U378" s="101">
        <v>35526.901924109996</v>
      </c>
      <c r="V378" s="101">
        <v>89438.079672919994</v>
      </c>
      <c r="W378" s="101">
        <v>88926.96201814001</v>
      </c>
      <c r="X378" s="143">
        <v>81445.829325050028</v>
      </c>
      <c r="Y378" s="143">
        <v>98369.232529470028</v>
      </c>
      <c r="Z378" s="143">
        <v>75035.843463180005</v>
      </c>
      <c r="AA378" s="143">
        <v>81688.438023630006</v>
      </c>
      <c r="AB378" s="143">
        <v>63479.219531449999</v>
      </c>
      <c r="AC378" s="176">
        <v>80720.889386399998</v>
      </c>
    </row>
    <row r="379" spans="1:29" s="4" customFormat="1" ht="13.2" customHeight="1" x14ac:dyDescent="0.3">
      <c r="A379" s="76" t="s">
        <v>0</v>
      </c>
      <c r="B379" s="98"/>
      <c r="C379" s="99"/>
      <c r="D379" s="99"/>
      <c r="E379" s="99"/>
      <c r="F379" s="99"/>
      <c r="G379" s="99"/>
      <c r="H379" s="99"/>
      <c r="I379" s="99"/>
      <c r="J379" s="99"/>
      <c r="K379" s="99"/>
      <c r="L379" s="99"/>
      <c r="M379" s="99"/>
      <c r="N379" s="99"/>
      <c r="O379" s="99"/>
      <c r="P379" s="99"/>
      <c r="Q379" s="99"/>
      <c r="R379" s="99"/>
      <c r="S379" s="99"/>
      <c r="T379" s="99"/>
      <c r="U379" s="99"/>
      <c r="V379" s="99"/>
      <c r="W379" s="99"/>
      <c r="X379" s="142"/>
      <c r="Y379" s="142"/>
      <c r="Z379" s="142"/>
      <c r="AA379" s="142"/>
      <c r="AB379" s="142"/>
      <c r="AC379" s="175"/>
    </row>
    <row r="380" spans="1:29" s="4" customFormat="1" ht="13.2" customHeight="1" x14ac:dyDescent="0.3">
      <c r="A380" s="80" t="s">
        <v>99</v>
      </c>
      <c r="B380" s="114">
        <v>6572.933</v>
      </c>
      <c r="C380" s="115">
        <v>7176.4980000000014</v>
      </c>
      <c r="D380" s="115">
        <v>-2165.3130000000001</v>
      </c>
      <c r="E380" s="115">
        <v>-11404.049352015896</v>
      </c>
      <c r="F380" s="115">
        <v>548.18465652611644</v>
      </c>
      <c r="G380" s="115">
        <v>-1076.5390793194483</v>
      </c>
      <c r="H380" s="115">
        <v>-1875.2326141734054</v>
      </c>
      <c r="I380" s="115">
        <v>-5011.498044058404</v>
      </c>
      <c r="J380" s="115">
        <v>-1443.0363709135754</v>
      </c>
      <c r="K380" s="115">
        <v>-1184.2858804515877</v>
      </c>
      <c r="L380" s="115">
        <v>-1059.4419464209823</v>
      </c>
      <c r="M380" s="115">
        <v>-515.58179992576788</v>
      </c>
      <c r="N380" s="115">
        <v>13767.792676982472</v>
      </c>
      <c r="O380" s="115">
        <v>-8148.4692218148548</v>
      </c>
      <c r="P380" s="115">
        <v>-2249.4437999999991</v>
      </c>
      <c r="Q380" s="115">
        <v>22016.983110839999</v>
      </c>
      <c r="R380" s="115">
        <v>2365.4822136899984</v>
      </c>
      <c r="S380" s="115">
        <v>-3999.640357570001</v>
      </c>
      <c r="T380" s="115">
        <v>-145.65137383000069</v>
      </c>
      <c r="U380" s="115">
        <v>24439.654276779998</v>
      </c>
      <c r="V380" s="115">
        <v>-6579.938272309998</v>
      </c>
      <c r="W380" s="115">
        <v>4436.6280187499997</v>
      </c>
      <c r="X380" s="150">
        <v>-5040.7946749499997</v>
      </c>
      <c r="Y380" s="150">
        <v>5212.2775166000019</v>
      </c>
      <c r="Z380" s="150">
        <v>23130.928656790002</v>
      </c>
      <c r="AA380" s="150">
        <v>-10221.83248166</v>
      </c>
      <c r="AB380" s="150">
        <v>3417.5441486999998</v>
      </c>
      <c r="AC380" s="183">
        <v>799.8064108099984</v>
      </c>
    </row>
    <row r="381" spans="1:29" s="4" customFormat="1" ht="13.2" customHeight="1" x14ac:dyDescent="0.3">
      <c r="A381" s="74"/>
      <c r="B381" s="116"/>
      <c r="C381" s="117"/>
      <c r="D381" s="117"/>
      <c r="E381" s="117"/>
      <c r="F381" s="117"/>
      <c r="G381" s="117"/>
      <c r="H381" s="117"/>
      <c r="I381" s="117"/>
      <c r="J381" s="117"/>
      <c r="K381" s="117"/>
      <c r="L381" s="117"/>
      <c r="M381" s="117"/>
      <c r="N381" s="117"/>
      <c r="O381" s="117"/>
      <c r="P381" s="117"/>
      <c r="Q381" s="117"/>
      <c r="R381" s="117"/>
      <c r="S381" s="117"/>
      <c r="T381" s="117"/>
      <c r="U381" s="117"/>
      <c r="V381" s="117"/>
      <c r="W381" s="117"/>
      <c r="X381" s="151"/>
      <c r="Y381" s="151"/>
      <c r="Z381" s="151"/>
      <c r="AA381" s="151"/>
      <c r="AB381" s="151"/>
      <c r="AC381" s="184"/>
    </row>
    <row r="382" spans="1:29" s="4" customFormat="1" ht="13.2" customHeight="1" x14ac:dyDescent="0.3">
      <c r="A382" s="80" t="s">
        <v>100</v>
      </c>
      <c r="B382" s="114">
        <v>-1079.508</v>
      </c>
      <c r="C382" s="115">
        <v>-3906.3540400000006</v>
      </c>
      <c r="D382" s="115">
        <v>8044.2372165999996</v>
      </c>
      <c r="E382" s="115">
        <v>15434.629816100485</v>
      </c>
      <c r="F382" s="115">
        <v>793.3912437787726</v>
      </c>
      <c r="G382" s="115">
        <v>-7697.2511480881349</v>
      </c>
      <c r="H382" s="115">
        <v>7589.6513797536045</v>
      </c>
      <c r="I382" s="115">
        <v>6042.1546506015802</v>
      </c>
      <c r="J382" s="115">
        <v>-105.96411712963527</v>
      </c>
      <c r="K382" s="115">
        <v>-9236.821783054047</v>
      </c>
      <c r="L382" s="115">
        <v>-25693.737731550929</v>
      </c>
      <c r="M382" s="115">
        <v>10366.809221187083</v>
      </c>
      <c r="N382" s="115">
        <v>-74.047823643918719</v>
      </c>
      <c r="O382" s="115">
        <v>13320.781672574603</v>
      </c>
      <c r="P382" s="115">
        <v>7175.4764999999998</v>
      </c>
      <c r="Q382" s="115">
        <v>19011.703483360001</v>
      </c>
      <c r="R382" s="115">
        <v>29429.85117826</v>
      </c>
      <c r="S382" s="115">
        <v>12351.940965059999</v>
      </c>
      <c r="T382" s="115">
        <v>3328.7081532700017</v>
      </c>
      <c r="U382" s="115">
        <v>16362.332947639999</v>
      </c>
      <c r="V382" s="115">
        <v>4564.3337475399985</v>
      </c>
      <c r="W382" s="115">
        <v>-11881.64135204</v>
      </c>
      <c r="X382" s="150">
        <v>-5209.265495470002</v>
      </c>
      <c r="Y382" s="150">
        <v>-9517.7373134400004</v>
      </c>
      <c r="Z382" s="150">
        <v>-11016.729413550001</v>
      </c>
      <c r="AA382" s="150">
        <v>-7253.4973549399965</v>
      </c>
      <c r="AB382" s="150">
        <v>8587.7349082100009</v>
      </c>
      <c r="AC382" s="183">
        <v>5753.7238551000028</v>
      </c>
    </row>
    <row r="383" spans="1:29" s="4" customFormat="1" ht="13.2" customHeight="1" x14ac:dyDescent="0.3">
      <c r="A383" s="74" t="s">
        <v>90</v>
      </c>
      <c r="B383" s="116">
        <v>5472.9070000000002</v>
      </c>
      <c r="C383" s="117">
        <v>5984.1679599999998</v>
      </c>
      <c r="D383" s="117">
        <v>17757.9382166</v>
      </c>
      <c r="E383" s="117">
        <v>33405.256316100487</v>
      </c>
      <c r="F383" s="117">
        <v>28453.854398686002</v>
      </c>
      <c r="G383" s="117">
        <v>15925.962885999998</v>
      </c>
      <c r="H383" s="117">
        <v>21037.993219582098</v>
      </c>
      <c r="I383" s="117">
        <v>27160.2774648716</v>
      </c>
      <c r="J383" s="117">
        <v>27676.317589510996</v>
      </c>
      <c r="K383" s="117">
        <v>8404.6265109400956</v>
      </c>
      <c r="L383" s="117">
        <v>7975.7792082073747</v>
      </c>
      <c r="M383" s="117">
        <v>27249.94715265794</v>
      </c>
      <c r="N383" s="117">
        <v>16076.351201204256</v>
      </c>
      <c r="O383" s="117">
        <v>21573.419652268971</v>
      </c>
      <c r="P383" s="117">
        <v>20482.170299999998</v>
      </c>
      <c r="Q383" s="117">
        <v>34870.693910250004</v>
      </c>
      <c r="R383" s="117">
        <v>55041.398287699994</v>
      </c>
      <c r="S383" s="117">
        <v>39033.704451720005</v>
      </c>
      <c r="T383" s="117">
        <v>46516.808722410002</v>
      </c>
      <c r="U383" s="117">
        <v>51155.663415329996</v>
      </c>
      <c r="V383" s="117">
        <v>62409.737640579988</v>
      </c>
      <c r="W383" s="117">
        <v>44644.35678236001</v>
      </c>
      <c r="X383" s="151">
        <v>43903.314249969997</v>
      </c>
      <c r="Y383" s="151">
        <v>50039.572581340006</v>
      </c>
      <c r="Z383" s="151">
        <v>45392.268142579996</v>
      </c>
      <c r="AA383" s="151">
        <v>37264.037282330006</v>
      </c>
      <c r="AB383" s="151">
        <v>52952.094957270005</v>
      </c>
      <c r="AC383" s="184">
        <v>57381.767917949997</v>
      </c>
    </row>
    <row r="384" spans="1:29" s="4" customFormat="1" ht="13.2" customHeight="1" x14ac:dyDescent="0.3">
      <c r="A384" s="74" t="s">
        <v>82</v>
      </c>
      <c r="B384" s="116">
        <v>6552.415</v>
      </c>
      <c r="C384" s="117">
        <v>9890.5220000000008</v>
      </c>
      <c r="D384" s="117">
        <v>9713.7010000000009</v>
      </c>
      <c r="E384" s="117">
        <v>17970.626499999998</v>
      </c>
      <c r="F384" s="117">
        <v>27660.463154907226</v>
      </c>
      <c r="G384" s="117">
        <v>23623.214034088134</v>
      </c>
      <c r="H384" s="117">
        <v>13448.341839828492</v>
      </c>
      <c r="I384" s="117">
        <v>21118.12281427002</v>
      </c>
      <c r="J384" s="117">
        <v>27782.281706640621</v>
      </c>
      <c r="K384" s="117">
        <v>17641.448293994141</v>
      </c>
      <c r="L384" s="117">
        <v>33669.516939758301</v>
      </c>
      <c r="M384" s="117">
        <v>16883.137931470857</v>
      </c>
      <c r="N384" s="117">
        <v>16150.399024848171</v>
      </c>
      <c r="O384" s="117">
        <v>8252.6379796943675</v>
      </c>
      <c r="P384" s="117">
        <v>13306.693800000001</v>
      </c>
      <c r="Q384" s="117">
        <v>15858.990426889999</v>
      </c>
      <c r="R384" s="117">
        <v>25611.547109439998</v>
      </c>
      <c r="S384" s="117">
        <v>26681.763486660002</v>
      </c>
      <c r="T384" s="117">
        <v>43188.100569139991</v>
      </c>
      <c r="U384" s="117">
        <v>34793.330467690001</v>
      </c>
      <c r="V384" s="117">
        <v>57845.403893040006</v>
      </c>
      <c r="W384" s="117">
        <v>56525.998134399997</v>
      </c>
      <c r="X384" s="151">
        <v>49112.579745439994</v>
      </c>
      <c r="Y384" s="151">
        <v>59557.309894779995</v>
      </c>
      <c r="Z384" s="151">
        <v>56408.997556129994</v>
      </c>
      <c r="AA384" s="151">
        <v>44517.534637270008</v>
      </c>
      <c r="AB384" s="151">
        <v>44364.360049059993</v>
      </c>
      <c r="AC384" s="184">
        <v>51628.044062849993</v>
      </c>
    </row>
    <row r="385" spans="1:29" s="4" customFormat="1" ht="13.2" customHeight="1" x14ac:dyDescent="0.3">
      <c r="A385" s="76" t="s">
        <v>0</v>
      </c>
      <c r="B385" s="98"/>
      <c r="C385" s="99"/>
      <c r="D385" s="99"/>
      <c r="E385" s="99"/>
      <c r="F385" s="99"/>
      <c r="G385" s="99"/>
      <c r="H385" s="99"/>
      <c r="I385" s="99"/>
      <c r="J385" s="99"/>
      <c r="K385" s="99"/>
      <c r="L385" s="99"/>
      <c r="M385" s="99"/>
      <c r="N385" s="99"/>
      <c r="O385" s="99"/>
      <c r="P385" s="99"/>
      <c r="Q385" s="99"/>
      <c r="R385" s="99"/>
      <c r="S385" s="99"/>
      <c r="T385" s="99"/>
      <c r="U385" s="99"/>
      <c r="V385" s="99"/>
      <c r="W385" s="99"/>
      <c r="X385" s="142"/>
      <c r="Y385" s="142"/>
      <c r="Z385" s="142"/>
      <c r="AA385" s="142"/>
      <c r="AB385" s="142"/>
      <c r="AC385" s="175"/>
    </row>
    <row r="386" spans="1:29" s="4" customFormat="1" ht="13.2" customHeight="1" x14ac:dyDescent="0.3">
      <c r="A386" s="73" t="s">
        <v>5</v>
      </c>
      <c r="B386" s="112">
        <v>-238.62003437761277</v>
      </c>
      <c r="C386" s="113">
        <v>-387.30869330644759</v>
      </c>
      <c r="D386" s="113">
        <v>-233.67711799808117</v>
      </c>
      <c r="E386" s="113">
        <v>8944.3510000000006</v>
      </c>
      <c r="F386" s="113">
        <v>2802.632000000001</v>
      </c>
      <c r="G386" s="113">
        <v>-10433.626999999999</v>
      </c>
      <c r="H386" s="113">
        <v>6639.134</v>
      </c>
      <c r="I386" s="113">
        <v>11362.705</v>
      </c>
      <c r="J386" s="113">
        <v>4644.7209999999986</v>
      </c>
      <c r="K386" s="113">
        <v>-4494.0930000000008</v>
      </c>
      <c r="L386" s="113">
        <v>-23402.422999999999</v>
      </c>
      <c r="M386" s="113">
        <v>-138.43199999999999</v>
      </c>
      <c r="N386" s="113">
        <v>-138.43199999999999</v>
      </c>
      <c r="O386" s="113">
        <v>0</v>
      </c>
      <c r="P386" s="113">
        <v>0</v>
      </c>
      <c r="Q386" s="113">
        <v>0</v>
      </c>
      <c r="R386" s="113">
        <v>0</v>
      </c>
      <c r="S386" s="113">
        <v>0</v>
      </c>
      <c r="T386" s="113">
        <v>0</v>
      </c>
      <c r="U386" s="113">
        <v>0</v>
      </c>
      <c r="V386" s="113">
        <v>0</v>
      </c>
      <c r="W386" s="113">
        <v>0</v>
      </c>
      <c r="X386" s="149">
        <v>0</v>
      </c>
      <c r="Y386" s="149">
        <v>0</v>
      </c>
      <c r="Z386" s="149">
        <v>0</v>
      </c>
      <c r="AA386" s="149">
        <v>0</v>
      </c>
      <c r="AB386" s="149">
        <v>0</v>
      </c>
      <c r="AC386" s="182">
        <v>0</v>
      </c>
    </row>
    <row r="387" spans="1:29" s="4" customFormat="1" ht="13.2" customHeight="1" x14ac:dyDescent="0.3">
      <c r="A387" s="46" t="s">
        <v>80</v>
      </c>
      <c r="B387" s="112">
        <v>2.96562238725225E-3</v>
      </c>
      <c r="C387" s="113">
        <v>8.3066935523533163E-3</v>
      </c>
      <c r="D387" s="113">
        <v>57.492882001918822</v>
      </c>
      <c r="E387" s="113">
        <v>9349.7610000000004</v>
      </c>
      <c r="F387" s="113">
        <v>10954.715</v>
      </c>
      <c r="G387" s="113">
        <v>0</v>
      </c>
      <c r="H387" s="113">
        <v>6756.8</v>
      </c>
      <c r="I387" s="113">
        <v>16044.85</v>
      </c>
      <c r="J387" s="113">
        <v>17595.764000000003</v>
      </c>
      <c r="K387" s="113">
        <v>0</v>
      </c>
      <c r="L387" s="113">
        <v>0</v>
      </c>
      <c r="M387" s="113">
        <v>0</v>
      </c>
      <c r="N387" s="113">
        <v>0</v>
      </c>
      <c r="O387" s="113">
        <v>0</v>
      </c>
      <c r="P387" s="113">
        <v>0</v>
      </c>
      <c r="Q387" s="113">
        <v>0</v>
      </c>
      <c r="R387" s="113">
        <v>0</v>
      </c>
      <c r="S387" s="113">
        <v>0</v>
      </c>
      <c r="T387" s="113">
        <v>0</v>
      </c>
      <c r="U387" s="113">
        <v>0</v>
      </c>
      <c r="V387" s="113">
        <v>0</v>
      </c>
      <c r="W387" s="113">
        <v>0</v>
      </c>
      <c r="X387" s="149">
        <v>0</v>
      </c>
      <c r="Y387" s="149">
        <v>0</v>
      </c>
      <c r="Z387" s="149">
        <v>0</v>
      </c>
      <c r="AA387" s="149">
        <v>0</v>
      </c>
      <c r="AB387" s="149">
        <v>0</v>
      </c>
      <c r="AC387" s="182">
        <v>0</v>
      </c>
    </row>
    <row r="388" spans="1:29" s="4" customFormat="1" ht="13.2" customHeight="1" x14ac:dyDescent="0.3">
      <c r="A388" s="46" t="s">
        <v>81</v>
      </c>
      <c r="B388" s="112">
        <v>238.62300000000002</v>
      </c>
      <c r="C388" s="113">
        <v>387.31699999999995</v>
      </c>
      <c r="D388" s="113">
        <v>291.16999999999996</v>
      </c>
      <c r="E388" s="113">
        <v>405.41</v>
      </c>
      <c r="F388" s="113">
        <v>8152.0829999999996</v>
      </c>
      <c r="G388" s="113">
        <v>10433.626999999999</v>
      </c>
      <c r="H388" s="113">
        <v>117.666</v>
      </c>
      <c r="I388" s="113">
        <v>4682.1449999999995</v>
      </c>
      <c r="J388" s="113">
        <v>12951.043000000001</v>
      </c>
      <c r="K388" s="113">
        <v>4494.0930000000008</v>
      </c>
      <c r="L388" s="113">
        <v>23402.422999999999</v>
      </c>
      <c r="M388" s="113">
        <v>138.43199999999999</v>
      </c>
      <c r="N388" s="113">
        <v>138.43199999999999</v>
      </c>
      <c r="O388" s="113">
        <v>0</v>
      </c>
      <c r="P388" s="113">
        <v>0</v>
      </c>
      <c r="Q388" s="113">
        <v>0</v>
      </c>
      <c r="R388" s="113">
        <v>0</v>
      </c>
      <c r="S388" s="113">
        <v>0</v>
      </c>
      <c r="T388" s="113">
        <v>0</v>
      </c>
      <c r="U388" s="113">
        <v>0</v>
      </c>
      <c r="V388" s="113">
        <v>0</v>
      </c>
      <c r="W388" s="113">
        <v>0</v>
      </c>
      <c r="X388" s="149">
        <v>0</v>
      </c>
      <c r="Y388" s="149">
        <v>0</v>
      </c>
      <c r="Z388" s="149">
        <v>0</v>
      </c>
      <c r="AA388" s="149">
        <v>0</v>
      </c>
      <c r="AB388" s="149">
        <v>0</v>
      </c>
      <c r="AC388" s="182">
        <v>0</v>
      </c>
    </row>
    <row r="389" spans="1:29" s="4" customFormat="1" ht="13.2" customHeight="1" x14ac:dyDescent="0.3">
      <c r="A389" s="73" t="s">
        <v>185</v>
      </c>
      <c r="B389" s="112">
        <v>436.41273045170146</v>
      </c>
      <c r="C389" s="113">
        <v>225.35174633467264</v>
      </c>
      <c r="D389" s="113">
        <v>1558.024632308917</v>
      </c>
      <c r="E389" s="113">
        <v>1565.4379010572814</v>
      </c>
      <c r="F389" s="113">
        <v>-1519.851281675169</v>
      </c>
      <c r="G389" s="113">
        <v>1911.4918153503891</v>
      </c>
      <c r="H389" s="113">
        <v>454.24773148400328</v>
      </c>
      <c r="I389" s="113">
        <v>-1004.7615165942103</v>
      </c>
      <c r="J389" s="113">
        <v>-226.88901759328741</v>
      </c>
      <c r="K389" s="113">
        <v>965.60849824368893</v>
      </c>
      <c r="L389" s="113">
        <v>524.67373120820127</v>
      </c>
      <c r="M389" s="113">
        <v>1735.6573849637916</v>
      </c>
      <c r="N389" s="113">
        <v>3407.9013811747882</v>
      </c>
      <c r="O389" s="113">
        <v>3275.9821438766949</v>
      </c>
      <c r="P389" s="113">
        <v>25.853099999999927</v>
      </c>
      <c r="Q389" s="113">
        <v>4682.5002369899994</v>
      </c>
      <c r="R389" s="113">
        <v>19677.709296839999</v>
      </c>
      <c r="S389" s="113">
        <v>6596.12415392</v>
      </c>
      <c r="T389" s="113">
        <v>-4761.8168317099999</v>
      </c>
      <c r="U389" s="113">
        <v>6838.8310228600012</v>
      </c>
      <c r="V389" s="113">
        <v>449.11286320999977</v>
      </c>
      <c r="W389" s="113">
        <v>-10883.948248189998</v>
      </c>
      <c r="X389" s="149">
        <v>-384.79163073000041</v>
      </c>
      <c r="Y389" s="149">
        <v>-3607.8434158300006</v>
      </c>
      <c r="Z389" s="149">
        <v>-6177.7928731999982</v>
      </c>
      <c r="AA389" s="149">
        <v>-1476.3790258199988</v>
      </c>
      <c r="AB389" s="149">
        <v>2218.0301249500008</v>
      </c>
      <c r="AC389" s="182">
        <v>1912.1706497800023</v>
      </c>
    </row>
    <row r="390" spans="1:29" s="4" customFormat="1" ht="13.2" customHeight="1" x14ac:dyDescent="0.3">
      <c r="A390" s="46" t="s">
        <v>80</v>
      </c>
      <c r="B390" s="116">
        <v>1164.2257304517013</v>
      </c>
      <c r="C390" s="117">
        <v>1421.8387463346726</v>
      </c>
      <c r="D390" s="117">
        <v>4588.5196323089167</v>
      </c>
      <c r="E390" s="117">
        <v>6345.9379010572811</v>
      </c>
      <c r="F390" s="117">
        <v>3314.0707183248314</v>
      </c>
      <c r="G390" s="117">
        <v>4818.7635432556626</v>
      </c>
      <c r="H390" s="117">
        <v>2458.8477314840029</v>
      </c>
      <c r="I390" s="117">
        <v>1342.6294834057894</v>
      </c>
      <c r="J390" s="117">
        <v>1671.8819824067127</v>
      </c>
      <c r="K390" s="117">
        <v>2214.1744982436894</v>
      </c>
      <c r="L390" s="117">
        <v>1875.3587312082013</v>
      </c>
      <c r="M390" s="117">
        <v>2602.4753864286349</v>
      </c>
      <c r="N390" s="117">
        <v>4885.1257112529138</v>
      </c>
      <c r="O390" s="117">
        <v>4648.0961438766954</v>
      </c>
      <c r="P390" s="117">
        <v>3253.3171999999995</v>
      </c>
      <c r="Q390" s="117">
        <v>8058.2172782399994</v>
      </c>
      <c r="R390" s="117">
        <v>25791.121181500002</v>
      </c>
      <c r="S390" s="117">
        <v>18375.9615242</v>
      </c>
      <c r="T390" s="117">
        <v>16135.412770129999</v>
      </c>
      <c r="U390" s="117">
        <v>17884.31992088</v>
      </c>
      <c r="V390" s="117">
        <v>28510.717087710003</v>
      </c>
      <c r="W390" s="117">
        <v>14575.74082735</v>
      </c>
      <c r="X390" s="151">
        <v>17920.053435620001</v>
      </c>
      <c r="Y390" s="151">
        <v>20093.264561569998</v>
      </c>
      <c r="Z390" s="151">
        <v>15237.03426767</v>
      </c>
      <c r="AA390" s="151">
        <v>14432.455578010002</v>
      </c>
      <c r="AB390" s="151">
        <v>17359.02533656</v>
      </c>
      <c r="AC390" s="184">
        <v>18933.913069890004</v>
      </c>
    </row>
    <row r="391" spans="1:29" s="4" customFormat="1" ht="13.2" customHeight="1" x14ac:dyDescent="0.3">
      <c r="A391" s="46" t="s">
        <v>81</v>
      </c>
      <c r="B391" s="116">
        <v>727.81299999999999</v>
      </c>
      <c r="C391" s="117">
        <v>1196.4870000000001</v>
      </c>
      <c r="D391" s="117">
        <v>3030.4949999999999</v>
      </c>
      <c r="E391" s="117">
        <v>4780.5</v>
      </c>
      <c r="F391" s="117">
        <v>4833.9219999999996</v>
      </c>
      <c r="G391" s="117">
        <v>2907.2717279052731</v>
      </c>
      <c r="H391" s="117">
        <v>2004.6</v>
      </c>
      <c r="I391" s="117">
        <v>2347.3910000000001</v>
      </c>
      <c r="J391" s="117">
        <v>1898.7709999999997</v>
      </c>
      <c r="K391" s="117">
        <v>1248.566</v>
      </c>
      <c r="L391" s="117">
        <v>1350.6849999999997</v>
      </c>
      <c r="M391" s="117">
        <v>866.81800146484375</v>
      </c>
      <c r="N391" s="117">
        <v>1477.2243300781249</v>
      </c>
      <c r="O391" s="117">
        <v>1372.1140000000003</v>
      </c>
      <c r="P391" s="117">
        <v>3227.4641000000001</v>
      </c>
      <c r="Q391" s="117">
        <v>3375.71704125</v>
      </c>
      <c r="R391" s="117">
        <v>6113.4118846600013</v>
      </c>
      <c r="S391" s="117">
        <v>11779.83737028</v>
      </c>
      <c r="T391" s="117">
        <v>20897.229601839997</v>
      </c>
      <c r="U391" s="117">
        <v>11045.488898019999</v>
      </c>
      <c r="V391" s="117">
        <v>28061.604224499999</v>
      </c>
      <c r="W391" s="117">
        <v>25459.689075540002</v>
      </c>
      <c r="X391" s="151">
        <v>18304.845066350001</v>
      </c>
      <c r="Y391" s="151">
        <v>23701.107977400003</v>
      </c>
      <c r="Z391" s="151">
        <v>21414.827140869998</v>
      </c>
      <c r="AA391" s="151">
        <v>15908.834603830001</v>
      </c>
      <c r="AB391" s="151">
        <v>15140.995211609999</v>
      </c>
      <c r="AC391" s="184">
        <v>17021.742420109997</v>
      </c>
    </row>
    <row r="392" spans="1:29" s="4" customFormat="1" ht="13.2" customHeight="1" x14ac:dyDescent="0.3">
      <c r="A392" s="73" t="s">
        <v>4</v>
      </c>
      <c r="B392" s="112">
        <v>-1351.0036881282138</v>
      </c>
      <c r="C392" s="113">
        <v>-2513.7466565826612</v>
      </c>
      <c r="D392" s="113">
        <v>-589.80717616469144</v>
      </c>
      <c r="E392" s="113">
        <v>-1419.7047989161479</v>
      </c>
      <c r="F392" s="113">
        <v>553.37133123747196</v>
      </c>
      <c r="G392" s="113">
        <v>1539.7232384279039</v>
      </c>
      <c r="H392" s="113">
        <v>-26.195473864200778</v>
      </c>
      <c r="I392" s="113">
        <v>-493.14142940480951</v>
      </c>
      <c r="J392" s="113">
        <v>-1561.0664477733085</v>
      </c>
      <c r="K392" s="113">
        <v>-2616.3671383451756</v>
      </c>
      <c r="L392" s="113">
        <v>-1637.2641059811256</v>
      </c>
      <c r="M392" s="113">
        <v>-245.96456845619008</v>
      </c>
      <c r="N392" s="113">
        <v>-617.79911955812599</v>
      </c>
      <c r="O392" s="113">
        <v>402.98444843877598</v>
      </c>
      <c r="P392" s="113">
        <v>-771.78080000000011</v>
      </c>
      <c r="Q392" s="113">
        <v>3990.3207091499999</v>
      </c>
      <c r="R392" s="113">
        <v>-3892.7646923400007</v>
      </c>
      <c r="S392" s="113">
        <v>4594.6369020700004</v>
      </c>
      <c r="T392" s="113">
        <v>3597.6390148099999</v>
      </c>
      <c r="U392" s="113">
        <v>3224.5252142800005</v>
      </c>
      <c r="V392" s="113">
        <v>910.66093875000001</v>
      </c>
      <c r="W392" s="113">
        <v>995.97857782000005</v>
      </c>
      <c r="X392" s="149">
        <v>944.05483590999984</v>
      </c>
      <c r="Y392" s="149">
        <v>312.36776986000001</v>
      </c>
      <c r="Z392" s="149">
        <v>-430.3059998</v>
      </c>
      <c r="AA392" s="149">
        <v>-1105.7847508199998</v>
      </c>
      <c r="AB392" s="149">
        <v>1567.6052607999998</v>
      </c>
      <c r="AC392" s="182">
        <v>914.57893617000002</v>
      </c>
    </row>
    <row r="393" spans="1:29" s="4" customFormat="1" ht="13.2" customHeight="1" x14ac:dyDescent="0.3">
      <c r="A393" s="46" t="s">
        <v>80</v>
      </c>
      <c r="B393" s="116">
        <v>1409.1663118717861</v>
      </c>
      <c r="C393" s="117">
        <v>2243.0993434173388</v>
      </c>
      <c r="D393" s="117">
        <v>2043.9218238353087</v>
      </c>
      <c r="E393" s="117">
        <v>1207.9622010838523</v>
      </c>
      <c r="F393" s="117">
        <v>3305.6893312374718</v>
      </c>
      <c r="G393" s="117">
        <v>3742.2412541444573</v>
      </c>
      <c r="H393" s="117">
        <v>2836.0745261357988</v>
      </c>
      <c r="I393" s="117">
        <v>3060.4813870014405</v>
      </c>
      <c r="J393" s="117">
        <v>2984.3775522266924</v>
      </c>
      <c r="K393" s="117">
        <v>2087.8985354829497</v>
      </c>
      <c r="L393" s="117">
        <v>1405.1408940188746</v>
      </c>
      <c r="M393" s="117">
        <v>3908.6394281258413</v>
      </c>
      <c r="N393" s="117">
        <v>1289.3498804418739</v>
      </c>
      <c r="O393" s="117">
        <v>2292.9084484387758</v>
      </c>
      <c r="P393" s="117">
        <v>2140.4664999999995</v>
      </c>
      <c r="Q393" s="117">
        <v>5804.9203111100005</v>
      </c>
      <c r="R393" s="117">
        <v>2846.9504843499999</v>
      </c>
      <c r="S393" s="117">
        <v>5753.3988330000002</v>
      </c>
      <c r="T393" s="117">
        <v>6928.0743167100009</v>
      </c>
      <c r="U393" s="117">
        <v>4240.9836722000009</v>
      </c>
      <c r="V393" s="117">
        <v>2189.9136285</v>
      </c>
      <c r="W393" s="117">
        <v>2425.8397866700002</v>
      </c>
      <c r="X393" s="151">
        <v>2565.3458831499993</v>
      </c>
      <c r="Y393" s="151">
        <v>2160.8625618199999</v>
      </c>
      <c r="Z393" s="151">
        <v>1992.63396958</v>
      </c>
      <c r="AA393" s="151">
        <v>1422.6373894799999</v>
      </c>
      <c r="AB393" s="151">
        <v>4023.9931235399999</v>
      </c>
      <c r="AC393" s="184">
        <v>3206.2446672300007</v>
      </c>
    </row>
    <row r="394" spans="1:29" s="4" customFormat="1" ht="13.2" customHeight="1" x14ac:dyDescent="0.3">
      <c r="A394" s="46" t="s">
        <v>81</v>
      </c>
      <c r="B394" s="116">
        <v>2760.17</v>
      </c>
      <c r="C394" s="117">
        <v>4756.8459999999995</v>
      </c>
      <c r="D394" s="117">
        <v>2633.7290000000003</v>
      </c>
      <c r="E394" s="117">
        <v>2627.6669999999999</v>
      </c>
      <c r="F394" s="117">
        <v>2752.3180000000002</v>
      </c>
      <c r="G394" s="117">
        <v>2202.5180157165532</v>
      </c>
      <c r="H394" s="117">
        <v>2862.2700000000004</v>
      </c>
      <c r="I394" s="117">
        <v>3553.62281640625</v>
      </c>
      <c r="J394" s="117">
        <v>4545.4439999999995</v>
      </c>
      <c r="K394" s="117">
        <v>4704.2656738281248</v>
      </c>
      <c r="L394" s="117">
        <v>3042.4050000000002</v>
      </c>
      <c r="M394" s="117">
        <v>4154.603996582031</v>
      </c>
      <c r="N394" s="117">
        <v>1907.1489999999999</v>
      </c>
      <c r="O394" s="117">
        <v>1889.9239999999998</v>
      </c>
      <c r="P394" s="117">
        <v>2912.2473</v>
      </c>
      <c r="Q394" s="117">
        <v>1814.5996019599997</v>
      </c>
      <c r="R394" s="117">
        <v>6739.7151766899997</v>
      </c>
      <c r="S394" s="117">
        <v>1158.7619309300001</v>
      </c>
      <c r="T394" s="117">
        <v>3330.4353018999996</v>
      </c>
      <c r="U394" s="117">
        <v>1016.4584579199999</v>
      </c>
      <c r="V394" s="117">
        <v>1279.2526897500002</v>
      </c>
      <c r="W394" s="117">
        <v>1429.8612088499999</v>
      </c>
      <c r="X394" s="151">
        <v>1621.2910472399999</v>
      </c>
      <c r="Y394" s="151">
        <v>1848.4947919600004</v>
      </c>
      <c r="Z394" s="151">
        <v>2422.9399693799996</v>
      </c>
      <c r="AA394" s="151">
        <v>2528.4221403000001</v>
      </c>
      <c r="AB394" s="151">
        <v>2456.3878627400004</v>
      </c>
      <c r="AC394" s="184">
        <v>2291.6657310600003</v>
      </c>
    </row>
    <row r="395" spans="1:29" s="4" customFormat="1" ht="13.2" customHeight="1" x14ac:dyDescent="0.3">
      <c r="A395" s="73" t="s">
        <v>37</v>
      </c>
      <c r="B395" s="112">
        <v>73.702992054125005</v>
      </c>
      <c r="C395" s="113">
        <v>-1230.6504364455641</v>
      </c>
      <c r="D395" s="113">
        <v>7309.6968784538558</v>
      </c>
      <c r="E395" s="113">
        <v>6344.5457139593509</v>
      </c>
      <c r="F395" s="113">
        <v>-1042.7608057835296</v>
      </c>
      <c r="G395" s="113">
        <v>-714.83920186642808</v>
      </c>
      <c r="H395" s="113">
        <v>522.46512213380265</v>
      </c>
      <c r="I395" s="113">
        <v>-3822.6474033993986</v>
      </c>
      <c r="J395" s="113">
        <v>-2962.7296517630375</v>
      </c>
      <c r="K395" s="113">
        <v>-3091.9701429525585</v>
      </c>
      <c r="L395" s="113">
        <v>-1178.724356778001</v>
      </c>
      <c r="M395" s="113">
        <v>9015.5484046794809</v>
      </c>
      <c r="N395" s="113">
        <v>-2725.7180852605816</v>
      </c>
      <c r="O395" s="113">
        <v>9641.8150802591299</v>
      </c>
      <c r="P395" s="113">
        <v>7921.4042000000009</v>
      </c>
      <c r="Q395" s="113">
        <v>10338.882537220001</v>
      </c>
      <c r="R395" s="113">
        <v>13644.906573759999</v>
      </c>
      <c r="S395" s="113">
        <v>1161.1799090699999</v>
      </c>
      <c r="T395" s="113">
        <v>4492.8859701699994</v>
      </c>
      <c r="U395" s="113">
        <v>6298.9767104999983</v>
      </c>
      <c r="V395" s="113">
        <v>3204.5599455799997</v>
      </c>
      <c r="W395" s="113">
        <v>-1993.67168167</v>
      </c>
      <c r="X395" s="149">
        <v>-5768.5287006500012</v>
      </c>
      <c r="Y395" s="149">
        <v>-6222.2616674699984</v>
      </c>
      <c r="Z395" s="149">
        <v>-4408.6305405500016</v>
      </c>
      <c r="AA395" s="149">
        <v>-4671.3335783000011</v>
      </c>
      <c r="AB395" s="149">
        <v>4802.0995224599992</v>
      </c>
      <c r="AC395" s="182">
        <v>2926.9742691500014</v>
      </c>
    </row>
    <row r="396" spans="1:29" s="4" customFormat="1" ht="13.2" customHeight="1" x14ac:dyDescent="0.3">
      <c r="A396" s="46" t="s">
        <v>80</v>
      </c>
      <c r="B396" s="116">
        <v>2899.5119920541251</v>
      </c>
      <c r="C396" s="117">
        <v>2319.2215635544358</v>
      </c>
      <c r="D396" s="117">
        <v>11068.003878453856</v>
      </c>
      <c r="E396" s="117">
        <v>16501.595213959354</v>
      </c>
      <c r="F396" s="117">
        <v>10879.379349123697</v>
      </c>
      <c r="G396" s="117">
        <v>7364.9580885998821</v>
      </c>
      <c r="H396" s="117">
        <v>8986.2709619622929</v>
      </c>
      <c r="I396" s="117">
        <v>6712.3165944643715</v>
      </c>
      <c r="J396" s="117">
        <v>5424.2940548775878</v>
      </c>
      <c r="K396" s="117">
        <v>4102.553477213457</v>
      </c>
      <c r="L396" s="117">
        <v>4695.2795829802999</v>
      </c>
      <c r="M396" s="117">
        <v>20738.832338103461</v>
      </c>
      <c r="N396" s="117">
        <v>9901.8756095094686</v>
      </c>
      <c r="O396" s="117">
        <v>14632.415059953495</v>
      </c>
      <c r="P396" s="117">
        <v>15088.386600000002</v>
      </c>
      <c r="Q396" s="117">
        <v>21007.556320900003</v>
      </c>
      <c r="R396" s="117">
        <v>26403.326621849999</v>
      </c>
      <c r="S396" s="117">
        <v>14904.344094520002</v>
      </c>
      <c r="T396" s="117">
        <v>23453.321635570002</v>
      </c>
      <c r="U396" s="117">
        <v>29030.35982225</v>
      </c>
      <c r="V396" s="117">
        <v>31709.10692437</v>
      </c>
      <c r="W396" s="117">
        <v>27642.776168339999</v>
      </c>
      <c r="X396" s="151">
        <v>23417.914931200001</v>
      </c>
      <c r="Y396" s="151">
        <v>27785.445457949998</v>
      </c>
      <c r="Z396" s="151">
        <v>28162.599905329997</v>
      </c>
      <c r="AA396" s="151">
        <v>21408.944314839999</v>
      </c>
      <c r="AB396" s="151">
        <v>31569.076497170005</v>
      </c>
      <c r="AC396" s="184">
        <v>35241.610180830001</v>
      </c>
    </row>
    <row r="397" spans="1:29" s="4" customFormat="1" ht="13.2" customHeight="1" x14ac:dyDescent="0.3">
      <c r="A397" s="46" t="s">
        <v>81</v>
      </c>
      <c r="B397" s="116">
        <v>2825.8089999999997</v>
      </c>
      <c r="C397" s="117">
        <v>3549.8720000000008</v>
      </c>
      <c r="D397" s="117">
        <v>3758.3069999999998</v>
      </c>
      <c r="E397" s="117">
        <v>10157.049499999999</v>
      </c>
      <c r="F397" s="117">
        <v>11922.140154907225</v>
      </c>
      <c r="G397" s="117">
        <v>8079.7972904663084</v>
      </c>
      <c r="H397" s="117">
        <v>8463.805839828492</v>
      </c>
      <c r="I397" s="117">
        <v>10534.96399786377</v>
      </c>
      <c r="J397" s="117">
        <v>8387.0237066406262</v>
      </c>
      <c r="K397" s="117">
        <v>7194.5236201660155</v>
      </c>
      <c r="L397" s="117">
        <v>5874.0039397583005</v>
      </c>
      <c r="M397" s="117">
        <v>11723.283933423983</v>
      </c>
      <c r="N397" s="117">
        <v>12627.593694770047</v>
      </c>
      <c r="O397" s="117">
        <v>4990.599979694367</v>
      </c>
      <c r="P397" s="117">
        <v>7166.9824000000008</v>
      </c>
      <c r="Q397" s="117">
        <v>10668.67378368</v>
      </c>
      <c r="R397" s="117">
        <v>12758.42004809</v>
      </c>
      <c r="S397" s="117">
        <v>13743.164185450003</v>
      </c>
      <c r="T397" s="117">
        <v>18960.435665400004</v>
      </c>
      <c r="U397" s="117">
        <v>22731.383111750005</v>
      </c>
      <c r="V397" s="117">
        <v>28504.54697879</v>
      </c>
      <c r="W397" s="117">
        <v>29636.447850009998</v>
      </c>
      <c r="X397" s="151">
        <v>29186.443631850001</v>
      </c>
      <c r="Y397" s="151">
        <v>34007.707125420005</v>
      </c>
      <c r="Z397" s="151">
        <v>32571.230445880003</v>
      </c>
      <c r="AA397" s="151">
        <v>26080.277893140003</v>
      </c>
      <c r="AB397" s="151">
        <v>26766.976974710004</v>
      </c>
      <c r="AC397" s="184">
        <v>32314.635911680005</v>
      </c>
    </row>
    <row r="398" spans="1:29" s="4" customFormat="1" ht="13.2" customHeight="1" x14ac:dyDescent="0.3">
      <c r="A398" s="75" t="s">
        <v>0</v>
      </c>
      <c r="B398" s="118"/>
      <c r="C398" s="119"/>
      <c r="D398" s="119"/>
      <c r="E398" s="119"/>
      <c r="F398" s="119"/>
      <c r="G398" s="119"/>
      <c r="H398" s="119"/>
      <c r="I398" s="119"/>
      <c r="J398" s="119"/>
      <c r="K398" s="119"/>
      <c r="L398" s="119"/>
      <c r="M398" s="119"/>
      <c r="N398" s="119"/>
      <c r="O398" s="119"/>
      <c r="P398" s="119"/>
      <c r="Q398" s="119"/>
      <c r="R398" s="119"/>
      <c r="S398" s="119"/>
      <c r="T398" s="119"/>
      <c r="U398" s="119"/>
      <c r="V398" s="119"/>
      <c r="W398" s="119"/>
      <c r="X398" s="152"/>
      <c r="Y398" s="152"/>
      <c r="Z398" s="152"/>
      <c r="AA398" s="152"/>
      <c r="AB398" s="152"/>
      <c r="AC398" s="185"/>
    </row>
    <row r="399" spans="1:29" s="4" customFormat="1" ht="13.2" customHeight="1" x14ac:dyDescent="0.3">
      <c r="A399" s="73" t="s">
        <v>27</v>
      </c>
      <c r="B399" s="102">
        <v>0</v>
      </c>
      <c r="C399" s="103">
        <v>0</v>
      </c>
      <c r="D399" s="103">
        <v>0</v>
      </c>
      <c r="E399" s="103">
        <v>0</v>
      </c>
      <c r="F399" s="103">
        <v>0</v>
      </c>
      <c r="G399" s="103">
        <v>0</v>
      </c>
      <c r="H399" s="103">
        <v>0</v>
      </c>
      <c r="I399" s="103">
        <v>0</v>
      </c>
      <c r="J399" s="103">
        <v>0</v>
      </c>
      <c r="K399" s="103">
        <v>0</v>
      </c>
      <c r="L399" s="103">
        <v>0</v>
      </c>
      <c r="M399" s="103">
        <v>0</v>
      </c>
      <c r="N399" s="103">
        <v>0</v>
      </c>
      <c r="O399" s="103">
        <v>0</v>
      </c>
      <c r="P399" s="103">
        <v>0</v>
      </c>
      <c r="Q399" s="103">
        <v>0</v>
      </c>
      <c r="R399" s="103">
        <v>0</v>
      </c>
      <c r="S399" s="103">
        <v>0</v>
      </c>
      <c r="T399" s="103">
        <v>0</v>
      </c>
      <c r="U399" s="103">
        <v>-39.769959270000001</v>
      </c>
      <c r="V399" s="103">
        <v>-63.693492140000004</v>
      </c>
      <c r="W399" s="103">
        <v>-72.979016699999988</v>
      </c>
      <c r="X399" s="144">
        <v>-139.67184280999999</v>
      </c>
      <c r="Y399" s="144">
        <v>-119.57988097</v>
      </c>
      <c r="Z399" s="144">
        <v>-104.82134743</v>
      </c>
      <c r="AA399" s="144">
        <v>-56.278680890000004</v>
      </c>
      <c r="AB399" s="144">
        <v>-19.665433279999991</v>
      </c>
      <c r="AC399" s="177">
        <v>3.4166037800000026</v>
      </c>
    </row>
    <row r="400" spans="1:29" s="4" customFormat="1" ht="13.2" customHeight="1" x14ac:dyDescent="0.3">
      <c r="A400" s="73" t="s">
        <v>93</v>
      </c>
      <c r="B400" s="112">
        <v>0</v>
      </c>
      <c r="C400" s="113">
        <v>0</v>
      </c>
      <c r="D400" s="113">
        <v>0</v>
      </c>
      <c r="E400" s="113">
        <v>0</v>
      </c>
      <c r="F400" s="113">
        <v>0</v>
      </c>
      <c r="G400" s="113">
        <v>0</v>
      </c>
      <c r="H400" s="113">
        <v>0</v>
      </c>
      <c r="I400" s="113">
        <v>0</v>
      </c>
      <c r="J400" s="113">
        <v>0</v>
      </c>
      <c r="K400" s="113">
        <v>0</v>
      </c>
      <c r="L400" s="113">
        <v>0</v>
      </c>
      <c r="M400" s="113">
        <v>0</v>
      </c>
      <c r="N400" s="113">
        <v>0</v>
      </c>
      <c r="O400" s="113">
        <v>0</v>
      </c>
      <c r="P400" s="113">
        <v>0</v>
      </c>
      <c r="Q400" s="113">
        <v>0</v>
      </c>
      <c r="R400" s="113">
        <v>0</v>
      </c>
      <c r="S400" s="113">
        <v>0</v>
      </c>
      <c r="T400" s="113">
        <v>0</v>
      </c>
      <c r="U400" s="113">
        <v>-41.291824229999996</v>
      </c>
      <c r="V400" s="113">
        <v>-40.42016675</v>
      </c>
      <c r="W400" s="113">
        <v>-42.006068370000008</v>
      </c>
      <c r="X400" s="149">
        <v>-89.693092249999992</v>
      </c>
      <c r="Y400" s="149">
        <v>-96.732371629999989</v>
      </c>
      <c r="Z400" s="149">
        <v>-84.045878169999995</v>
      </c>
      <c r="AA400" s="149">
        <v>-82.39511585000001</v>
      </c>
      <c r="AB400" s="149">
        <v>-88.384318189999988</v>
      </c>
      <c r="AC400" s="182">
        <v>-86.968794340000017</v>
      </c>
    </row>
    <row r="401" spans="1:29" s="4" customFormat="1" ht="13.2" customHeight="1" x14ac:dyDescent="0.3">
      <c r="A401" s="73" t="s">
        <v>94</v>
      </c>
      <c r="B401" s="112">
        <v>0</v>
      </c>
      <c r="C401" s="113">
        <v>0</v>
      </c>
      <c r="D401" s="113">
        <v>0</v>
      </c>
      <c r="E401" s="113">
        <v>0</v>
      </c>
      <c r="F401" s="113">
        <v>0</v>
      </c>
      <c r="G401" s="113">
        <v>0</v>
      </c>
      <c r="H401" s="113">
        <v>0</v>
      </c>
      <c r="I401" s="113">
        <v>0</v>
      </c>
      <c r="J401" s="113">
        <v>0</v>
      </c>
      <c r="K401" s="113">
        <v>0</v>
      </c>
      <c r="L401" s="113">
        <v>0</v>
      </c>
      <c r="M401" s="113">
        <v>0</v>
      </c>
      <c r="N401" s="113">
        <v>0</v>
      </c>
      <c r="O401" s="113">
        <v>0</v>
      </c>
      <c r="P401" s="113">
        <v>0</v>
      </c>
      <c r="Q401" s="113">
        <v>0</v>
      </c>
      <c r="R401" s="113">
        <v>0</v>
      </c>
      <c r="S401" s="113">
        <v>0</v>
      </c>
      <c r="T401" s="113">
        <v>0</v>
      </c>
      <c r="U401" s="113">
        <v>-1.5218649600000012</v>
      </c>
      <c r="V401" s="113">
        <v>23.273325390000004</v>
      </c>
      <c r="W401" s="113">
        <v>30.972948329999994</v>
      </c>
      <c r="X401" s="149">
        <v>49.978750559999995</v>
      </c>
      <c r="Y401" s="149">
        <v>22.847509339999995</v>
      </c>
      <c r="Z401" s="149">
        <v>20.775469260000001</v>
      </c>
      <c r="AA401" s="149">
        <v>-26.116434959999999</v>
      </c>
      <c r="AB401" s="149">
        <v>-68.71888491</v>
      </c>
      <c r="AC401" s="182">
        <v>-90.385398119999991</v>
      </c>
    </row>
    <row r="402" spans="1:29" s="4" customFormat="1" ht="13.2" customHeight="1" x14ac:dyDescent="0.3">
      <c r="A402" s="75" t="s">
        <v>0</v>
      </c>
      <c r="B402" s="100"/>
      <c r="C402" s="101"/>
      <c r="D402" s="101"/>
      <c r="E402" s="101"/>
      <c r="F402" s="101"/>
      <c r="G402" s="101"/>
      <c r="H402" s="101"/>
      <c r="I402" s="101"/>
      <c r="J402" s="101"/>
      <c r="K402" s="101"/>
      <c r="L402" s="101"/>
      <c r="M402" s="101"/>
      <c r="N402" s="101"/>
      <c r="O402" s="101"/>
      <c r="P402" s="101"/>
      <c r="Q402" s="101"/>
      <c r="R402" s="101"/>
      <c r="S402" s="101"/>
      <c r="T402" s="101"/>
      <c r="U402" s="101"/>
      <c r="V402" s="101"/>
      <c r="W402" s="101"/>
      <c r="X402" s="143"/>
      <c r="Y402" s="143"/>
      <c r="Z402" s="143"/>
      <c r="AA402" s="143"/>
      <c r="AB402" s="143"/>
      <c r="AC402" s="176"/>
    </row>
    <row r="403" spans="1:29" s="4" customFormat="1" ht="13.2" customHeight="1" x14ac:dyDescent="0.3">
      <c r="A403" s="73" t="s">
        <v>38</v>
      </c>
      <c r="B403" s="102">
        <v>-8118.2150000000001</v>
      </c>
      <c r="C403" s="103">
        <v>-12337.021039999998</v>
      </c>
      <c r="D403" s="103">
        <v>-1045.3457834000001</v>
      </c>
      <c r="E403" s="103">
        <v>-2740.0748770820469</v>
      </c>
      <c r="F403" s="103">
        <v>7283.5948315830392</v>
      </c>
      <c r="G403" s="103">
        <v>6409.045371941078</v>
      </c>
      <c r="H403" s="103">
        <v>-4232.8045033190565</v>
      </c>
      <c r="I403" s="103">
        <v>-1740.6423740200003</v>
      </c>
      <c r="J403" s="103">
        <v>-235.84373877221174</v>
      </c>
      <c r="K403" s="103">
        <v>-1181.3600241472918</v>
      </c>
      <c r="L403" s="103">
        <v>-3947.9253760536649</v>
      </c>
      <c r="M403" s="103">
        <v>-13171.585023316451</v>
      </c>
      <c r="N403" s="103">
        <v>-17371.369123207438</v>
      </c>
      <c r="O403" s="103">
        <v>-4467.0152421803041</v>
      </c>
      <c r="P403" s="103">
        <v>21665.226300000002</v>
      </c>
      <c r="Q403" s="103">
        <v>25984.338691740006</v>
      </c>
      <c r="R403" s="103">
        <v>-4117.7238797650007</v>
      </c>
      <c r="S403" s="103">
        <v>-10780.39717289</v>
      </c>
      <c r="T403" s="103">
        <v>-6642.050617779998</v>
      </c>
      <c r="U403" s="103">
        <v>8171.7812862850005</v>
      </c>
      <c r="V403" s="103">
        <v>-12816.759682295</v>
      </c>
      <c r="W403" s="103">
        <v>-900.71731530000056</v>
      </c>
      <c r="X403" s="144">
        <v>-3836.8571383899989</v>
      </c>
      <c r="Y403" s="144">
        <v>1354.9790449549982</v>
      </c>
      <c r="Z403" s="144">
        <v>-4093.0915479049991</v>
      </c>
      <c r="AA403" s="144">
        <v>2546.2631189550007</v>
      </c>
      <c r="AB403" s="144">
        <v>2183.9880184900007</v>
      </c>
      <c r="AC403" s="177">
        <v>-1497.7536846900016</v>
      </c>
    </row>
    <row r="404" spans="1:29" s="4" customFormat="1" ht="13.2" customHeight="1" x14ac:dyDescent="0.3">
      <c r="A404" s="73" t="s">
        <v>93</v>
      </c>
      <c r="B404" s="112">
        <v>0</v>
      </c>
      <c r="C404" s="113">
        <v>0</v>
      </c>
      <c r="D404" s="113">
        <v>0</v>
      </c>
      <c r="E404" s="113">
        <v>0</v>
      </c>
      <c r="F404" s="113">
        <v>0</v>
      </c>
      <c r="G404" s="113">
        <v>0</v>
      </c>
      <c r="H404" s="113">
        <v>0</v>
      </c>
      <c r="I404" s="113">
        <v>0</v>
      </c>
      <c r="J404" s="113">
        <v>0</v>
      </c>
      <c r="K404" s="113">
        <v>0</v>
      </c>
      <c r="L404" s="113">
        <v>0</v>
      </c>
      <c r="M404" s="113">
        <v>0</v>
      </c>
      <c r="N404" s="113">
        <v>0</v>
      </c>
      <c r="O404" s="113">
        <v>0</v>
      </c>
      <c r="P404" s="113">
        <v>25102.918699999998</v>
      </c>
      <c r="Q404" s="113">
        <v>18133.47704532</v>
      </c>
      <c r="R404" s="113">
        <v>6972.8929043449989</v>
      </c>
      <c r="S404" s="113">
        <v>-6670.6474063400028</v>
      </c>
      <c r="T404" s="113">
        <v>-137.82301383000083</v>
      </c>
      <c r="U404" s="113">
        <v>10962.012537015004</v>
      </c>
      <c r="V404" s="113">
        <v>-13614.798758175</v>
      </c>
      <c r="W404" s="113">
        <v>-3637.57778874</v>
      </c>
      <c r="X404" s="149">
        <v>1.1775196599996889</v>
      </c>
      <c r="Y404" s="149">
        <v>7180.2796082550003</v>
      </c>
      <c r="Z404" s="149">
        <v>-3321.6894145249994</v>
      </c>
      <c r="AA404" s="149">
        <v>-1384.0987429449992</v>
      </c>
      <c r="AB404" s="149">
        <v>10896.164618840001</v>
      </c>
      <c r="AC404" s="182">
        <v>27510.603844599998</v>
      </c>
    </row>
    <row r="405" spans="1:29" s="4" customFormat="1" ht="13.2" customHeight="1" x14ac:dyDescent="0.3">
      <c r="A405" s="76" t="s">
        <v>0</v>
      </c>
      <c r="B405" s="98"/>
      <c r="C405" s="99"/>
      <c r="D405" s="99"/>
      <c r="E405" s="99"/>
      <c r="F405" s="99"/>
      <c r="G405" s="99"/>
      <c r="H405" s="99"/>
      <c r="I405" s="99"/>
      <c r="J405" s="99"/>
      <c r="K405" s="99"/>
      <c r="L405" s="99"/>
      <c r="M405" s="99"/>
      <c r="N405" s="99"/>
      <c r="O405" s="99"/>
      <c r="P405" s="99"/>
      <c r="Q405" s="99"/>
      <c r="R405" s="99"/>
      <c r="S405" s="99"/>
      <c r="T405" s="99"/>
      <c r="U405" s="99"/>
      <c r="V405" s="99"/>
      <c r="W405" s="99"/>
      <c r="X405" s="142"/>
      <c r="Y405" s="142"/>
      <c r="Z405" s="142"/>
      <c r="AA405" s="142"/>
      <c r="AB405" s="142"/>
      <c r="AC405" s="175"/>
    </row>
    <row r="406" spans="1:29" s="4" customFormat="1" ht="13.2" customHeight="1" x14ac:dyDescent="0.3">
      <c r="A406" s="73" t="s">
        <v>94</v>
      </c>
      <c r="B406" s="102">
        <v>8118.2150000000001</v>
      </c>
      <c r="C406" s="103">
        <v>12337.021039999998</v>
      </c>
      <c r="D406" s="103">
        <v>1045.3457834000001</v>
      </c>
      <c r="E406" s="103">
        <v>2740.0748770820469</v>
      </c>
      <c r="F406" s="103">
        <v>-7283.5948315830392</v>
      </c>
      <c r="G406" s="103">
        <v>-6409.045371941078</v>
      </c>
      <c r="H406" s="103">
        <v>4232.8045033190565</v>
      </c>
      <c r="I406" s="103">
        <v>1740.6423740200003</v>
      </c>
      <c r="J406" s="103">
        <v>235.84373877221174</v>
      </c>
      <c r="K406" s="103">
        <v>1181.3600241472918</v>
      </c>
      <c r="L406" s="103">
        <v>3947.9253760536649</v>
      </c>
      <c r="M406" s="103">
        <v>13171.585023316451</v>
      </c>
      <c r="N406" s="103">
        <v>17371.369123207438</v>
      </c>
      <c r="O406" s="103">
        <v>4467.0152421803041</v>
      </c>
      <c r="P406" s="103">
        <v>3437.692399999999</v>
      </c>
      <c r="Q406" s="103">
        <v>-7850.8616464200004</v>
      </c>
      <c r="R406" s="103">
        <v>11090.61678411</v>
      </c>
      <c r="S406" s="103">
        <v>4109.7497665500005</v>
      </c>
      <c r="T406" s="103">
        <v>6504.2276039499993</v>
      </c>
      <c r="U406" s="103">
        <v>2790.2312507299998</v>
      </c>
      <c r="V406" s="103">
        <v>-798.03907587999925</v>
      </c>
      <c r="W406" s="103">
        <v>-2736.8604734399996</v>
      </c>
      <c r="X406" s="144">
        <v>3838.0346580500009</v>
      </c>
      <c r="Y406" s="144">
        <v>5825.3005632999993</v>
      </c>
      <c r="Z406" s="144">
        <v>771.40213338000012</v>
      </c>
      <c r="AA406" s="144">
        <v>-3930.3618619000017</v>
      </c>
      <c r="AB406" s="144">
        <v>8712.1766003500015</v>
      </c>
      <c r="AC406" s="177">
        <v>29008.357529289999</v>
      </c>
    </row>
    <row r="407" spans="1:29" s="4" customFormat="1" ht="13.2" customHeight="1" x14ac:dyDescent="0.3">
      <c r="A407" s="72" t="s">
        <v>80</v>
      </c>
      <c r="B407" s="100">
        <v>0</v>
      </c>
      <c r="C407" s="101">
        <v>0</v>
      </c>
      <c r="D407" s="101">
        <v>0</v>
      </c>
      <c r="E407" s="101">
        <v>0</v>
      </c>
      <c r="F407" s="101">
        <v>0</v>
      </c>
      <c r="G407" s="101">
        <v>0</v>
      </c>
      <c r="H407" s="101">
        <v>0</v>
      </c>
      <c r="I407" s="101">
        <v>0</v>
      </c>
      <c r="J407" s="101">
        <v>0</v>
      </c>
      <c r="K407" s="101">
        <v>0</v>
      </c>
      <c r="L407" s="101">
        <v>0</v>
      </c>
      <c r="M407" s="101">
        <v>0</v>
      </c>
      <c r="N407" s="101">
        <v>0</v>
      </c>
      <c r="O407" s="101">
        <v>0</v>
      </c>
      <c r="P407" s="101">
        <v>0</v>
      </c>
      <c r="Q407" s="101">
        <v>0</v>
      </c>
      <c r="R407" s="101">
        <v>0</v>
      </c>
      <c r="S407" s="101">
        <v>0</v>
      </c>
      <c r="T407" s="101">
        <v>0</v>
      </c>
      <c r="U407" s="101">
        <v>0</v>
      </c>
      <c r="V407" s="101">
        <v>0</v>
      </c>
      <c r="W407" s="101">
        <v>0</v>
      </c>
      <c r="X407" s="143">
        <v>0</v>
      </c>
      <c r="Y407" s="143">
        <v>0</v>
      </c>
      <c r="Z407" s="143">
        <v>0</v>
      </c>
      <c r="AA407" s="143">
        <v>0</v>
      </c>
      <c r="AB407" s="143">
        <v>0</v>
      </c>
      <c r="AC407" s="176">
        <v>0</v>
      </c>
    </row>
    <row r="408" spans="1:29" s="4" customFormat="1" ht="13.2" customHeight="1" x14ac:dyDescent="0.3">
      <c r="A408" s="72" t="s">
        <v>81</v>
      </c>
      <c r="B408" s="100">
        <v>0</v>
      </c>
      <c r="C408" s="101">
        <v>0</v>
      </c>
      <c r="D408" s="101">
        <v>0</v>
      </c>
      <c r="E408" s="101">
        <v>0</v>
      </c>
      <c r="F408" s="101">
        <v>0</v>
      </c>
      <c r="G408" s="101">
        <v>0</v>
      </c>
      <c r="H408" s="101">
        <v>0</v>
      </c>
      <c r="I408" s="101">
        <v>0</v>
      </c>
      <c r="J408" s="101">
        <v>0</v>
      </c>
      <c r="K408" s="101">
        <v>0</v>
      </c>
      <c r="L408" s="101">
        <v>0</v>
      </c>
      <c r="M408" s="101">
        <v>0</v>
      </c>
      <c r="N408" s="101">
        <v>0</v>
      </c>
      <c r="O408" s="101">
        <v>0</v>
      </c>
      <c r="P408" s="101">
        <v>0</v>
      </c>
      <c r="Q408" s="101">
        <v>0</v>
      </c>
      <c r="R408" s="101">
        <v>0</v>
      </c>
      <c r="S408" s="101">
        <v>0</v>
      </c>
      <c r="T408" s="101">
        <v>0</v>
      </c>
      <c r="U408" s="101">
        <v>0</v>
      </c>
      <c r="V408" s="101">
        <v>0</v>
      </c>
      <c r="W408" s="101">
        <v>0</v>
      </c>
      <c r="X408" s="143">
        <v>0</v>
      </c>
      <c r="Y408" s="143">
        <v>0</v>
      </c>
      <c r="Z408" s="143">
        <v>0</v>
      </c>
      <c r="AA408" s="143">
        <v>0</v>
      </c>
      <c r="AB408" s="143">
        <v>0</v>
      </c>
      <c r="AC408" s="176">
        <v>0</v>
      </c>
    </row>
    <row r="409" spans="1:29" s="4" customFormat="1" ht="13.2" customHeight="1" x14ac:dyDescent="0.3">
      <c r="A409" s="76" t="s">
        <v>0</v>
      </c>
      <c r="B409" s="98"/>
      <c r="C409" s="99"/>
      <c r="D409" s="99"/>
      <c r="E409" s="99"/>
      <c r="F409" s="99"/>
      <c r="G409" s="99"/>
      <c r="H409" s="99"/>
      <c r="I409" s="99"/>
      <c r="J409" s="99"/>
      <c r="K409" s="99"/>
      <c r="L409" s="99"/>
      <c r="M409" s="99"/>
      <c r="N409" s="99"/>
      <c r="O409" s="99"/>
      <c r="P409" s="99"/>
      <c r="Q409" s="99"/>
      <c r="R409" s="99"/>
      <c r="S409" s="99"/>
      <c r="T409" s="99"/>
      <c r="U409" s="99"/>
      <c r="V409" s="99"/>
      <c r="W409" s="99"/>
      <c r="X409" s="142"/>
      <c r="Y409" s="142"/>
      <c r="Z409" s="142"/>
      <c r="AA409" s="142"/>
      <c r="AB409" s="142"/>
      <c r="AC409" s="175"/>
    </row>
    <row r="410" spans="1:29" s="4" customFormat="1" ht="13.2" customHeight="1" x14ac:dyDescent="0.3">
      <c r="A410" s="74" t="s">
        <v>97</v>
      </c>
      <c r="B410" s="116">
        <v>8214.1</v>
      </c>
      <c r="C410" s="117">
        <v>12575.527</v>
      </c>
      <c r="D410" s="117">
        <v>-5358.8860000000004</v>
      </c>
      <c r="E410" s="117">
        <v>-1567.0386420171692</v>
      </c>
      <c r="F410" s="117">
        <v>-2500.7536089533087</v>
      </c>
      <c r="G410" s="117">
        <v>-3421.5714219966194</v>
      </c>
      <c r="H410" s="117">
        <v>3752.6419999999998</v>
      </c>
      <c r="I410" s="117">
        <v>3110.5379999999996</v>
      </c>
      <c r="J410" s="117">
        <v>1195.2480129999999</v>
      </c>
      <c r="K410" s="117">
        <v>2567.8603780674225</v>
      </c>
      <c r="L410" s="117">
        <v>4888.9295902832891</v>
      </c>
      <c r="M410" s="117">
        <v>14012.624151907718</v>
      </c>
      <c r="N410" s="117">
        <v>17237.871747698664</v>
      </c>
      <c r="O410" s="117">
        <v>3971.0508797372004</v>
      </c>
      <c r="P410" s="117">
        <v>4482.1961999999985</v>
      </c>
      <c r="Q410" s="117">
        <v>-7529.0462688900006</v>
      </c>
      <c r="R410" s="117">
        <v>12121.56252541</v>
      </c>
      <c r="S410" s="117">
        <v>4467.2259674699999</v>
      </c>
      <c r="T410" s="117">
        <v>4809.854368629999</v>
      </c>
      <c r="U410" s="117">
        <v>1512.6486692300005</v>
      </c>
      <c r="V410" s="117">
        <v>-1588.3146257199996</v>
      </c>
      <c r="W410" s="117">
        <v>-3409.3399049999998</v>
      </c>
      <c r="X410" s="151">
        <v>3957.3358040899989</v>
      </c>
      <c r="Y410" s="151">
        <v>6928.3288125500003</v>
      </c>
      <c r="Z410" s="151">
        <v>1301.9111701600013</v>
      </c>
      <c r="AA410" s="151">
        <v>-2945.4497876299997</v>
      </c>
      <c r="AB410" s="151">
        <v>9064.3789673599986</v>
      </c>
      <c r="AC410" s="184">
        <v>28885.377542399994</v>
      </c>
    </row>
    <row r="411" spans="1:29" s="4" customFormat="1" ht="13.2" customHeight="1" x14ac:dyDescent="0.3">
      <c r="A411" s="74" t="s">
        <v>90</v>
      </c>
      <c r="B411" s="116">
        <v>0</v>
      </c>
      <c r="C411" s="117">
        <v>0</v>
      </c>
      <c r="D411" s="117">
        <v>0</v>
      </c>
      <c r="E411" s="117">
        <v>0</v>
      </c>
      <c r="F411" s="117">
        <v>0</v>
      </c>
      <c r="G411" s="117">
        <v>0</v>
      </c>
      <c r="H411" s="117">
        <v>0</v>
      </c>
      <c r="I411" s="117">
        <v>0</v>
      </c>
      <c r="J411" s="117">
        <v>0</v>
      </c>
      <c r="K411" s="117">
        <v>0</v>
      </c>
      <c r="L411" s="117">
        <v>0</v>
      </c>
      <c r="M411" s="117">
        <v>0</v>
      </c>
      <c r="N411" s="117">
        <v>0</v>
      </c>
      <c r="O411" s="117">
        <v>0</v>
      </c>
      <c r="P411" s="117">
        <v>0</v>
      </c>
      <c r="Q411" s="117">
        <v>0</v>
      </c>
      <c r="R411" s="117">
        <v>0</v>
      </c>
      <c r="S411" s="117">
        <v>0</v>
      </c>
      <c r="T411" s="117">
        <v>0</v>
      </c>
      <c r="U411" s="117">
        <v>0</v>
      </c>
      <c r="V411" s="117">
        <v>0</v>
      </c>
      <c r="W411" s="117">
        <v>0</v>
      </c>
      <c r="X411" s="151">
        <v>0</v>
      </c>
      <c r="Y411" s="151">
        <v>0</v>
      </c>
      <c r="Z411" s="151">
        <v>0</v>
      </c>
      <c r="AA411" s="151">
        <v>0</v>
      </c>
      <c r="AB411" s="151">
        <v>0</v>
      </c>
      <c r="AC411" s="184">
        <v>0</v>
      </c>
    </row>
    <row r="412" spans="1:29" s="4" customFormat="1" ht="13.2" customHeight="1" x14ac:dyDescent="0.3">
      <c r="A412" s="74" t="s">
        <v>82</v>
      </c>
      <c r="B412" s="116">
        <v>0</v>
      </c>
      <c r="C412" s="117">
        <v>0</v>
      </c>
      <c r="D412" s="117">
        <v>0</v>
      </c>
      <c r="E412" s="117">
        <v>0</v>
      </c>
      <c r="F412" s="117">
        <v>0</v>
      </c>
      <c r="G412" s="117">
        <v>0</v>
      </c>
      <c r="H412" s="117">
        <v>0</v>
      </c>
      <c r="I412" s="117">
        <v>0</v>
      </c>
      <c r="J412" s="117">
        <v>0</v>
      </c>
      <c r="K412" s="117">
        <v>0</v>
      </c>
      <c r="L412" s="117">
        <v>0</v>
      </c>
      <c r="M412" s="117">
        <v>0</v>
      </c>
      <c r="N412" s="117">
        <v>0</v>
      </c>
      <c r="O412" s="117">
        <v>0</v>
      </c>
      <c r="P412" s="117">
        <v>0</v>
      </c>
      <c r="Q412" s="117">
        <v>0</v>
      </c>
      <c r="R412" s="117">
        <v>0</v>
      </c>
      <c r="S412" s="117">
        <v>0</v>
      </c>
      <c r="T412" s="117">
        <v>0</v>
      </c>
      <c r="U412" s="117">
        <v>0</v>
      </c>
      <c r="V412" s="117">
        <v>0</v>
      </c>
      <c r="W412" s="117">
        <v>0</v>
      </c>
      <c r="X412" s="151">
        <v>0</v>
      </c>
      <c r="Y412" s="151">
        <v>0</v>
      </c>
      <c r="Z412" s="151">
        <v>0</v>
      </c>
      <c r="AA412" s="151">
        <v>0</v>
      </c>
      <c r="AB412" s="151">
        <v>0</v>
      </c>
      <c r="AC412" s="184">
        <v>0</v>
      </c>
    </row>
    <row r="413" spans="1:29" s="4" customFormat="1" ht="13.2" customHeight="1" x14ac:dyDescent="0.3">
      <c r="A413" s="74" t="s">
        <v>98</v>
      </c>
      <c r="B413" s="116">
        <v>-95.885000000000005</v>
      </c>
      <c r="C413" s="117">
        <v>-238.50596000000002</v>
      </c>
      <c r="D413" s="117">
        <v>6404.2317833999987</v>
      </c>
      <c r="E413" s="117">
        <v>4307.1135190992154</v>
      </c>
      <c r="F413" s="117">
        <v>-4782.8412226297296</v>
      </c>
      <c r="G413" s="117">
        <v>-2987.473949944459</v>
      </c>
      <c r="H413" s="117">
        <v>480.16250331905718</v>
      </c>
      <c r="I413" s="117">
        <v>-1369.8956259800002</v>
      </c>
      <c r="J413" s="117">
        <v>-959.40427422778828</v>
      </c>
      <c r="K413" s="117">
        <v>-1386.5003539201311</v>
      </c>
      <c r="L413" s="117">
        <v>-941.00421422962381</v>
      </c>
      <c r="M413" s="117">
        <v>-841.0391285912649</v>
      </c>
      <c r="N413" s="117">
        <v>133.497375508772</v>
      </c>
      <c r="O413" s="117">
        <v>495.96436244310587</v>
      </c>
      <c r="P413" s="117">
        <v>-1044.5038</v>
      </c>
      <c r="Q413" s="117">
        <v>-321.81537753000003</v>
      </c>
      <c r="R413" s="117">
        <v>-1030.9457412999998</v>
      </c>
      <c r="S413" s="117">
        <v>-357.47620092</v>
      </c>
      <c r="T413" s="117">
        <v>1694.3732353200003</v>
      </c>
      <c r="U413" s="117">
        <v>1277.5825815000001</v>
      </c>
      <c r="V413" s="117">
        <v>790.27554983999994</v>
      </c>
      <c r="W413" s="117">
        <v>672.47943155999997</v>
      </c>
      <c r="X413" s="151">
        <v>-119.30114603999999</v>
      </c>
      <c r="Y413" s="151">
        <v>-1103.02824925</v>
      </c>
      <c r="Z413" s="151">
        <v>-530.50903677999997</v>
      </c>
      <c r="AA413" s="151">
        <v>-984.91207426999983</v>
      </c>
      <c r="AB413" s="151">
        <v>-352.20236700999999</v>
      </c>
      <c r="AC413" s="184">
        <v>122.97998688999995</v>
      </c>
    </row>
    <row r="414" spans="1:29" s="4" customFormat="1" ht="13.2" customHeight="1" x14ac:dyDescent="0.3">
      <c r="A414" s="74" t="s">
        <v>90</v>
      </c>
      <c r="B414" s="116">
        <v>721.61500000000001</v>
      </c>
      <c r="C414" s="117">
        <v>626.59204</v>
      </c>
      <c r="D414" s="117">
        <v>7440.3287833999993</v>
      </c>
      <c r="E414" s="117">
        <v>9354.5480190992166</v>
      </c>
      <c r="F414" s="117">
        <v>3374.2549999999997</v>
      </c>
      <c r="G414" s="117">
        <v>2675.2725399999999</v>
      </c>
      <c r="H414" s="117">
        <v>3293.4804334179025</v>
      </c>
      <c r="I414" s="117">
        <v>1283.95937402</v>
      </c>
      <c r="J414" s="117">
        <v>1007.2933053864689</v>
      </c>
      <c r="K414" s="117">
        <v>969.14669241775937</v>
      </c>
      <c r="L414" s="117">
        <v>739.96778577037594</v>
      </c>
      <c r="M414" s="117">
        <v>811.53807140873505</v>
      </c>
      <c r="N414" s="117">
        <v>1617.5046755087719</v>
      </c>
      <c r="O414" s="117">
        <v>2232.6605162860319</v>
      </c>
      <c r="P414" s="117">
        <v>2742.1724000000004</v>
      </c>
      <c r="Q414" s="117">
        <v>2066.1035145199999</v>
      </c>
      <c r="R414" s="117">
        <v>1588.86330146</v>
      </c>
      <c r="S414" s="117">
        <v>1252.81852764</v>
      </c>
      <c r="T414" s="117">
        <v>3167.7137113200001</v>
      </c>
      <c r="U414" s="117">
        <v>2991.5039453600002</v>
      </c>
      <c r="V414" s="117">
        <v>1942.92632658</v>
      </c>
      <c r="W414" s="117">
        <v>2086.9190251000005</v>
      </c>
      <c r="X414" s="151">
        <v>1245.37319376</v>
      </c>
      <c r="Y414" s="151">
        <v>840.77821732999996</v>
      </c>
      <c r="Z414" s="151">
        <v>766.56975388000001</v>
      </c>
      <c r="AA414" s="151">
        <v>536.38641800000005</v>
      </c>
      <c r="AB414" s="151">
        <v>618.59569008999995</v>
      </c>
      <c r="AC414" s="184">
        <v>706.4166233200001</v>
      </c>
    </row>
    <row r="415" spans="1:29" s="4" customFormat="1" ht="13.2" customHeight="1" x14ac:dyDescent="0.3">
      <c r="A415" s="74" t="s">
        <v>82</v>
      </c>
      <c r="B415" s="116">
        <v>817.50000000000011</v>
      </c>
      <c r="C415" s="117">
        <v>865.09799999999996</v>
      </c>
      <c r="D415" s="117">
        <v>1036.097</v>
      </c>
      <c r="E415" s="117">
        <v>5047.4345000000003</v>
      </c>
      <c r="F415" s="117">
        <v>8157.0962226297306</v>
      </c>
      <c r="G415" s="117">
        <v>5662.7464899444576</v>
      </c>
      <c r="H415" s="117">
        <v>2813.3179300988459</v>
      </c>
      <c r="I415" s="117">
        <v>2653.855</v>
      </c>
      <c r="J415" s="117">
        <v>1966.6975796142572</v>
      </c>
      <c r="K415" s="117">
        <v>2355.647046337891</v>
      </c>
      <c r="L415" s="117">
        <v>1680.9719999999995</v>
      </c>
      <c r="M415" s="117">
        <v>1652.5772000000002</v>
      </c>
      <c r="N415" s="117">
        <v>1484.0073</v>
      </c>
      <c r="O415" s="117">
        <v>1736.6961538429259</v>
      </c>
      <c r="P415" s="117">
        <v>3786.6761999999999</v>
      </c>
      <c r="Q415" s="117">
        <v>2387.9188920500001</v>
      </c>
      <c r="R415" s="117">
        <v>2619.8090427599996</v>
      </c>
      <c r="S415" s="117">
        <v>1610.2947285600001</v>
      </c>
      <c r="T415" s="117">
        <v>1473.3404759999996</v>
      </c>
      <c r="U415" s="117">
        <v>1713.9213638599997</v>
      </c>
      <c r="V415" s="117">
        <v>1152.6507767400001</v>
      </c>
      <c r="W415" s="117">
        <v>1414.4395935399998</v>
      </c>
      <c r="X415" s="151">
        <v>1364.6743398000001</v>
      </c>
      <c r="Y415" s="151">
        <v>1943.8064665800002</v>
      </c>
      <c r="Z415" s="151">
        <v>1297.0787906600001</v>
      </c>
      <c r="AA415" s="151">
        <v>1521.2984922700002</v>
      </c>
      <c r="AB415" s="151">
        <v>970.79805709999994</v>
      </c>
      <c r="AC415" s="184">
        <v>583.43663643000002</v>
      </c>
    </row>
    <row r="416" spans="1:29" s="4" customFormat="1" ht="13.2" customHeight="1" x14ac:dyDescent="0.3">
      <c r="A416" s="76" t="s">
        <v>0</v>
      </c>
      <c r="B416" s="98"/>
      <c r="C416" s="99"/>
      <c r="D416" s="99"/>
      <c r="E416" s="99"/>
      <c r="F416" s="99"/>
      <c r="G416" s="99"/>
      <c r="H416" s="99"/>
      <c r="I416" s="99"/>
      <c r="J416" s="99"/>
      <c r="K416" s="99"/>
      <c r="L416" s="99"/>
      <c r="M416" s="99"/>
      <c r="N416" s="99"/>
      <c r="O416" s="99"/>
      <c r="P416" s="99"/>
      <c r="Q416" s="99"/>
      <c r="R416" s="99"/>
      <c r="S416" s="99"/>
      <c r="T416" s="99"/>
      <c r="U416" s="99"/>
      <c r="V416" s="99"/>
      <c r="W416" s="99"/>
      <c r="X416" s="142"/>
      <c r="Y416" s="142"/>
      <c r="Z416" s="142"/>
      <c r="AA416" s="142"/>
      <c r="AB416" s="142"/>
      <c r="AC416" s="175"/>
    </row>
    <row r="417" spans="1:29" s="4" customFormat="1" ht="13.2" customHeight="1" x14ac:dyDescent="0.3">
      <c r="A417" s="75" t="s">
        <v>0</v>
      </c>
      <c r="B417" s="100"/>
      <c r="C417" s="101"/>
      <c r="D417" s="101"/>
      <c r="E417" s="101"/>
      <c r="F417" s="101"/>
      <c r="G417" s="101"/>
      <c r="H417" s="101"/>
      <c r="I417" s="101"/>
      <c r="J417" s="101"/>
      <c r="K417" s="101"/>
      <c r="L417" s="101"/>
      <c r="M417" s="101"/>
      <c r="N417" s="101"/>
      <c r="O417" s="101"/>
      <c r="P417" s="101"/>
      <c r="Q417" s="101"/>
      <c r="R417" s="101"/>
      <c r="S417" s="101"/>
      <c r="T417" s="101"/>
      <c r="U417" s="101"/>
      <c r="V417" s="101"/>
      <c r="W417" s="101"/>
      <c r="X417" s="143"/>
      <c r="Y417" s="143"/>
      <c r="Z417" s="143"/>
      <c r="AA417" s="143"/>
      <c r="AB417" s="143"/>
      <c r="AC417" s="176"/>
    </row>
    <row r="418" spans="1:29" s="4" customFormat="1" ht="13.2" customHeight="1" x14ac:dyDescent="0.3">
      <c r="A418" s="73" t="s">
        <v>56</v>
      </c>
      <c r="B418" s="102">
        <v>6940.6450000000004</v>
      </c>
      <c r="C418" s="103">
        <v>2892.0419999999958</v>
      </c>
      <c r="D418" s="103">
        <v>1532.531590722512</v>
      </c>
      <c r="E418" s="103">
        <v>2977.040387779748</v>
      </c>
      <c r="F418" s="103">
        <v>849.09210027626341</v>
      </c>
      <c r="G418" s="103">
        <v>929.904</v>
      </c>
      <c r="H418" s="103">
        <v>-2467.023678932856</v>
      </c>
      <c r="I418" s="103">
        <v>172.36499999999998</v>
      </c>
      <c r="J418" s="103">
        <v>359.95099999999996</v>
      </c>
      <c r="K418" s="103">
        <v>-74.000999999999991</v>
      </c>
      <c r="L418" s="103">
        <v>149.72499999999999</v>
      </c>
      <c r="M418" s="103">
        <v>652.58500000000004</v>
      </c>
      <c r="N418" s="103">
        <v>655.05999999999995</v>
      </c>
      <c r="O418" s="103">
        <v>-1785.8040000000001</v>
      </c>
      <c r="P418" s="103">
        <v>102.74099999999999</v>
      </c>
      <c r="Q418" s="103">
        <v>-432.87570618000001</v>
      </c>
      <c r="R418" s="103">
        <v>-484.46601757999997</v>
      </c>
      <c r="S418" s="103">
        <v>-403.68543676999997</v>
      </c>
      <c r="T418" s="103">
        <v>-442.29010464999999</v>
      </c>
      <c r="U418" s="103">
        <v>364.47291641999993</v>
      </c>
      <c r="V418" s="103">
        <v>55.942329769999944</v>
      </c>
      <c r="W418" s="103">
        <v>-142.26111949000003</v>
      </c>
      <c r="X418" s="144">
        <v>40.450580870000067</v>
      </c>
      <c r="Y418" s="144">
        <v>-864.69840462000002</v>
      </c>
      <c r="Z418" s="144">
        <v>-769.25804099999993</v>
      </c>
      <c r="AA418" s="144">
        <v>-1570.3023496800001</v>
      </c>
      <c r="AB418" s="144">
        <v>-710.81209523999996</v>
      </c>
      <c r="AC418" s="177">
        <v>134.65817265000004</v>
      </c>
    </row>
    <row r="419" spans="1:29" s="4" customFormat="1" ht="13.2" customHeight="1" x14ac:dyDescent="0.3">
      <c r="A419" s="73" t="s">
        <v>93</v>
      </c>
      <c r="B419" s="112">
        <v>6429.384</v>
      </c>
      <c r="C419" s="113">
        <v>2612.8959999999965</v>
      </c>
      <c r="D419" s="113">
        <v>1505.8055907225121</v>
      </c>
      <c r="E419" s="113">
        <v>2978.1527197797477</v>
      </c>
      <c r="F419" s="113">
        <v>817.22410027626347</v>
      </c>
      <c r="G419" s="113">
        <v>933.48900000000003</v>
      </c>
      <c r="H419" s="113">
        <v>-2465.3616789328562</v>
      </c>
      <c r="I419" s="113">
        <v>171.93199999999999</v>
      </c>
      <c r="J419" s="113">
        <v>362.74099999999993</v>
      </c>
      <c r="K419" s="113">
        <v>-72.557000000000002</v>
      </c>
      <c r="L419" s="113">
        <v>264.69099999999997</v>
      </c>
      <c r="M419" s="113">
        <v>657.77800000000002</v>
      </c>
      <c r="N419" s="113">
        <v>666.25000000000011</v>
      </c>
      <c r="O419" s="113">
        <v>-1780.8449999999998</v>
      </c>
      <c r="P419" s="113">
        <v>111.59489999999994</v>
      </c>
      <c r="Q419" s="113">
        <v>-432.87570618000001</v>
      </c>
      <c r="R419" s="113">
        <v>-484.46601757999997</v>
      </c>
      <c r="S419" s="113">
        <v>-403.68543676999997</v>
      </c>
      <c r="T419" s="113">
        <v>-442.29010464999999</v>
      </c>
      <c r="U419" s="113">
        <v>364.47291641999993</v>
      </c>
      <c r="V419" s="113">
        <v>55.942329769999944</v>
      </c>
      <c r="W419" s="113">
        <v>-142.26111949000003</v>
      </c>
      <c r="X419" s="149">
        <v>40.450580870000067</v>
      </c>
      <c r="Y419" s="149">
        <v>-864.69840462000002</v>
      </c>
      <c r="Z419" s="149">
        <v>-769.25804099999993</v>
      </c>
      <c r="AA419" s="149">
        <v>-1570.3023496800001</v>
      </c>
      <c r="AB419" s="149">
        <v>-710.81209523999996</v>
      </c>
      <c r="AC419" s="182">
        <v>134.65817265000004</v>
      </c>
    </row>
    <row r="420" spans="1:29" s="4" customFormat="1" ht="13.2" customHeight="1" x14ac:dyDescent="0.3">
      <c r="A420" s="72" t="s">
        <v>80</v>
      </c>
      <c r="B420" s="100">
        <v>63.518999999999991</v>
      </c>
      <c r="C420" s="101">
        <v>106.82600000000373</v>
      </c>
      <c r="D420" s="101">
        <v>178.3646092774901</v>
      </c>
      <c r="E420" s="101">
        <v>263.50700000000001</v>
      </c>
      <c r="F420" s="101">
        <v>2142.7498997237367</v>
      </c>
      <c r="G420" s="101">
        <v>228.88900000000001</v>
      </c>
      <c r="H420" s="101">
        <v>2796.2256789328562</v>
      </c>
      <c r="I420" s="101">
        <v>135.09399999999999</v>
      </c>
      <c r="J420" s="101">
        <v>118.59999999999998</v>
      </c>
      <c r="K420" s="101">
        <v>222.24900000000002</v>
      </c>
      <c r="L420" s="101">
        <v>176.56100000000001</v>
      </c>
      <c r="M420" s="101">
        <v>630.58399999999995</v>
      </c>
      <c r="N420" s="101">
        <v>2670.348</v>
      </c>
      <c r="O420" s="101">
        <v>4920.9290000000001</v>
      </c>
      <c r="P420" s="101">
        <v>2138.3055000000004</v>
      </c>
      <c r="Q420" s="101">
        <v>0</v>
      </c>
      <c r="R420" s="101">
        <v>0</v>
      </c>
      <c r="S420" s="101">
        <v>0</v>
      </c>
      <c r="T420" s="101">
        <v>0</v>
      </c>
      <c r="U420" s="101">
        <v>0</v>
      </c>
      <c r="V420" s="101">
        <v>0</v>
      </c>
      <c r="W420" s="101">
        <v>0</v>
      </c>
      <c r="X420" s="143">
        <v>0</v>
      </c>
      <c r="Y420" s="143">
        <v>0</v>
      </c>
      <c r="Z420" s="143">
        <v>0</v>
      </c>
      <c r="AA420" s="143">
        <v>0</v>
      </c>
      <c r="AB420" s="143">
        <v>0</v>
      </c>
      <c r="AC420" s="176">
        <v>0</v>
      </c>
    </row>
    <row r="421" spans="1:29" s="4" customFormat="1" ht="13.2" customHeight="1" x14ac:dyDescent="0.3">
      <c r="A421" s="72" t="s">
        <v>81</v>
      </c>
      <c r="B421" s="100">
        <v>6492.9030000000012</v>
      </c>
      <c r="C421" s="101">
        <v>2719.7219999999998</v>
      </c>
      <c r="D421" s="101">
        <v>1684.1702000000021</v>
      </c>
      <c r="E421" s="101">
        <v>3241.6597197797478</v>
      </c>
      <c r="F421" s="101">
        <v>2959.9740000000002</v>
      </c>
      <c r="G421" s="101">
        <v>1162.3779999999999</v>
      </c>
      <c r="H421" s="101">
        <v>330.86400000000003</v>
      </c>
      <c r="I421" s="101">
        <v>307.02600000000001</v>
      </c>
      <c r="J421" s="101">
        <v>481.34100000000007</v>
      </c>
      <c r="K421" s="101">
        <v>149.69200000000004</v>
      </c>
      <c r="L421" s="101">
        <v>441.25199999999995</v>
      </c>
      <c r="M421" s="101">
        <v>1288.3620000000001</v>
      </c>
      <c r="N421" s="101">
        <v>3336.598</v>
      </c>
      <c r="O421" s="101">
        <v>3140.0839999999994</v>
      </c>
      <c r="P421" s="101">
        <v>2249.9003999999995</v>
      </c>
      <c r="Q421" s="101">
        <v>-432.87570618000001</v>
      </c>
      <c r="R421" s="101">
        <v>-484.46601757999997</v>
      </c>
      <c r="S421" s="101">
        <v>-403.68543676999997</v>
      </c>
      <c r="T421" s="101">
        <v>-442.29010464999999</v>
      </c>
      <c r="U421" s="101">
        <v>364.47291641999993</v>
      </c>
      <c r="V421" s="101">
        <v>55.942329769999944</v>
      </c>
      <c r="W421" s="101">
        <v>-142.26111949000003</v>
      </c>
      <c r="X421" s="143">
        <v>40.450580870000067</v>
      </c>
      <c r="Y421" s="143">
        <v>-864.69840462000002</v>
      </c>
      <c r="Z421" s="143">
        <v>-769.25804099999993</v>
      </c>
      <c r="AA421" s="143">
        <v>-1570.3023496800001</v>
      </c>
      <c r="AB421" s="143">
        <v>-710.81209523999996</v>
      </c>
      <c r="AC421" s="176">
        <v>134.65817265000004</v>
      </c>
    </row>
    <row r="422" spans="1:29" s="4" customFormat="1" ht="13.2" customHeight="1" x14ac:dyDescent="0.3">
      <c r="A422" s="76" t="s">
        <v>0</v>
      </c>
      <c r="B422" s="98"/>
      <c r="C422" s="99"/>
      <c r="D422" s="99"/>
      <c r="E422" s="99"/>
      <c r="F422" s="99"/>
      <c r="G422" s="99"/>
      <c r="H422" s="99"/>
      <c r="I422" s="99"/>
      <c r="J422" s="99"/>
      <c r="K422" s="99"/>
      <c r="L422" s="99"/>
      <c r="M422" s="99"/>
      <c r="N422" s="99"/>
      <c r="O422" s="99"/>
      <c r="P422" s="99"/>
      <c r="Q422" s="99"/>
      <c r="R422" s="99"/>
      <c r="S422" s="99"/>
      <c r="T422" s="99"/>
      <c r="U422" s="99"/>
      <c r="V422" s="99"/>
      <c r="W422" s="99"/>
      <c r="X422" s="142"/>
      <c r="Y422" s="142"/>
      <c r="Z422" s="142"/>
      <c r="AA422" s="142"/>
      <c r="AB422" s="142"/>
      <c r="AC422" s="175"/>
    </row>
    <row r="423" spans="1:29" s="4" customFormat="1" ht="13.2" customHeight="1" x14ac:dyDescent="0.3">
      <c r="A423" s="73" t="s">
        <v>94</v>
      </c>
      <c r="B423" s="102">
        <v>-511.26099999999997</v>
      </c>
      <c r="C423" s="103">
        <v>-279.14599999999996</v>
      </c>
      <c r="D423" s="103">
        <v>-26.726000000000013</v>
      </c>
      <c r="E423" s="103">
        <v>1.1123319999999985</v>
      </c>
      <c r="F423" s="103">
        <v>-31.867999999999991</v>
      </c>
      <c r="G423" s="103">
        <v>3.5850000000000035</v>
      </c>
      <c r="H423" s="103">
        <v>1.6619999999999999</v>
      </c>
      <c r="I423" s="103">
        <v>-0.43299999999999783</v>
      </c>
      <c r="J423" s="103">
        <v>2.7899999999999996</v>
      </c>
      <c r="K423" s="103">
        <v>1.4439999999999997</v>
      </c>
      <c r="L423" s="103">
        <v>114.96600000000001</v>
      </c>
      <c r="M423" s="103">
        <v>5.1930000000000005</v>
      </c>
      <c r="N423" s="103">
        <v>11.19</v>
      </c>
      <c r="O423" s="103">
        <v>4.9589999999999996</v>
      </c>
      <c r="P423" s="103">
        <v>8.8538999999999195</v>
      </c>
      <c r="Q423" s="103">
        <v>0</v>
      </c>
      <c r="R423" s="103">
        <v>0</v>
      </c>
      <c r="S423" s="103">
        <v>0</v>
      </c>
      <c r="T423" s="103">
        <v>0</v>
      </c>
      <c r="U423" s="103">
        <v>0</v>
      </c>
      <c r="V423" s="103">
        <v>0</v>
      </c>
      <c r="W423" s="103">
        <v>0</v>
      </c>
      <c r="X423" s="144">
        <v>0</v>
      </c>
      <c r="Y423" s="144">
        <v>0</v>
      </c>
      <c r="Z423" s="144">
        <v>0</v>
      </c>
      <c r="AA423" s="144">
        <v>0</v>
      </c>
      <c r="AB423" s="144">
        <v>0</v>
      </c>
      <c r="AC423" s="177">
        <v>0</v>
      </c>
    </row>
    <row r="424" spans="1:29" s="4" customFormat="1" ht="13.2" customHeight="1" x14ac:dyDescent="0.3">
      <c r="A424" s="72" t="s">
        <v>80</v>
      </c>
      <c r="B424" s="100">
        <v>0</v>
      </c>
      <c r="C424" s="101">
        <v>0</v>
      </c>
      <c r="D424" s="101">
        <v>0</v>
      </c>
      <c r="E424" s="101">
        <v>0</v>
      </c>
      <c r="F424" s="101">
        <v>0</v>
      </c>
      <c r="G424" s="101">
        <v>0</v>
      </c>
      <c r="H424" s="101">
        <v>0</v>
      </c>
      <c r="I424" s="101">
        <v>0</v>
      </c>
      <c r="J424" s="101">
        <v>0</v>
      </c>
      <c r="K424" s="101">
        <v>0</v>
      </c>
      <c r="L424" s="101">
        <v>0</v>
      </c>
      <c r="M424" s="101">
        <v>0</v>
      </c>
      <c r="N424" s="101">
        <v>0</v>
      </c>
      <c r="O424" s="101">
        <v>0</v>
      </c>
      <c r="P424" s="101">
        <v>0</v>
      </c>
      <c r="Q424" s="101">
        <v>0</v>
      </c>
      <c r="R424" s="101">
        <v>0</v>
      </c>
      <c r="S424" s="101">
        <v>0</v>
      </c>
      <c r="T424" s="101">
        <v>0</v>
      </c>
      <c r="U424" s="101">
        <v>0</v>
      </c>
      <c r="V424" s="101">
        <v>0</v>
      </c>
      <c r="W424" s="101">
        <v>0</v>
      </c>
      <c r="X424" s="143">
        <v>0</v>
      </c>
      <c r="Y424" s="143">
        <v>0</v>
      </c>
      <c r="Z424" s="143">
        <v>0</v>
      </c>
      <c r="AA424" s="143">
        <v>0</v>
      </c>
      <c r="AB424" s="143">
        <v>0</v>
      </c>
      <c r="AC424" s="176">
        <v>0</v>
      </c>
    </row>
    <row r="425" spans="1:29" s="4" customFormat="1" ht="13.2" customHeight="1" x14ac:dyDescent="0.3">
      <c r="A425" s="72" t="s">
        <v>81</v>
      </c>
      <c r="B425" s="100">
        <v>0</v>
      </c>
      <c r="C425" s="101">
        <v>0</v>
      </c>
      <c r="D425" s="101">
        <v>0</v>
      </c>
      <c r="E425" s="101">
        <v>0</v>
      </c>
      <c r="F425" s="101">
        <v>0</v>
      </c>
      <c r="G425" s="101">
        <v>0</v>
      </c>
      <c r="H425" s="101">
        <v>0</v>
      </c>
      <c r="I425" s="101">
        <v>0</v>
      </c>
      <c r="J425" s="101">
        <v>0</v>
      </c>
      <c r="K425" s="101">
        <v>0</v>
      </c>
      <c r="L425" s="101">
        <v>0</v>
      </c>
      <c r="M425" s="101">
        <v>0</v>
      </c>
      <c r="N425" s="101">
        <v>0</v>
      </c>
      <c r="O425" s="101">
        <v>0</v>
      </c>
      <c r="P425" s="101">
        <v>0</v>
      </c>
      <c r="Q425" s="101">
        <v>0</v>
      </c>
      <c r="R425" s="101">
        <v>0</v>
      </c>
      <c r="S425" s="101">
        <v>0</v>
      </c>
      <c r="T425" s="101">
        <v>0</v>
      </c>
      <c r="U425" s="101">
        <v>0</v>
      </c>
      <c r="V425" s="101">
        <v>0</v>
      </c>
      <c r="W425" s="101">
        <v>0</v>
      </c>
      <c r="X425" s="143">
        <v>0</v>
      </c>
      <c r="Y425" s="143">
        <v>0</v>
      </c>
      <c r="Z425" s="143">
        <v>0</v>
      </c>
      <c r="AA425" s="143">
        <v>0</v>
      </c>
      <c r="AB425" s="143">
        <v>0</v>
      </c>
      <c r="AC425" s="176">
        <v>0</v>
      </c>
    </row>
    <row r="426" spans="1:29" s="4" customFormat="1" ht="13.2" customHeight="1" x14ac:dyDescent="0.3">
      <c r="A426" s="76" t="s">
        <v>0</v>
      </c>
      <c r="B426" s="98"/>
      <c r="C426" s="99"/>
      <c r="D426" s="99"/>
      <c r="E426" s="99"/>
      <c r="F426" s="99"/>
      <c r="G426" s="99"/>
      <c r="H426" s="99"/>
      <c r="I426" s="99"/>
      <c r="J426" s="99"/>
      <c r="K426" s="99"/>
      <c r="L426" s="99"/>
      <c r="M426" s="99"/>
      <c r="N426" s="99"/>
      <c r="O426" s="99"/>
      <c r="P426" s="99"/>
      <c r="Q426" s="99"/>
      <c r="R426" s="99"/>
      <c r="S426" s="99"/>
      <c r="T426" s="99"/>
      <c r="U426" s="99"/>
      <c r="V426" s="99"/>
      <c r="W426" s="99"/>
      <c r="X426" s="142"/>
      <c r="Y426" s="142"/>
      <c r="Z426" s="142"/>
      <c r="AA426" s="142"/>
      <c r="AB426" s="142"/>
      <c r="AC426" s="175"/>
    </row>
    <row r="427" spans="1:29" s="4" customFormat="1" ht="13.2" customHeight="1" x14ac:dyDescent="0.3">
      <c r="A427" s="75" t="s">
        <v>0</v>
      </c>
      <c r="B427" s="100"/>
      <c r="C427" s="101"/>
      <c r="D427" s="101"/>
      <c r="E427" s="101"/>
      <c r="F427" s="101"/>
      <c r="G427" s="101"/>
      <c r="H427" s="101"/>
      <c r="I427" s="101"/>
      <c r="J427" s="101"/>
      <c r="K427" s="101"/>
      <c r="L427" s="101"/>
      <c r="M427" s="101"/>
      <c r="N427" s="101"/>
      <c r="O427" s="101"/>
      <c r="P427" s="101"/>
      <c r="Q427" s="101"/>
      <c r="R427" s="101"/>
      <c r="S427" s="101"/>
      <c r="T427" s="101"/>
      <c r="U427" s="101"/>
      <c r="V427" s="101"/>
      <c r="W427" s="101"/>
      <c r="X427" s="143"/>
      <c r="Y427" s="143"/>
      <c r="Z427" s="143"/>
      <c r="AA427" s="143"/>
      <c r="AB427" s="143"/>
      <c r="AC427" s="176"/>
    </row>
    <row r="428" spans="1:29" s="4" customFormat="1" ht="13.2" customHeight="1" x14ac:dyDescent="0.3">
      <c r="A428" s="73" t="s">
        <v>3</v>
      </c>
      <c r="B428" s="112">
        <v>0</v>
      </c>
      <c r="C428" s="113">
        <v>0</v>
      </c>
      <c r="D428" s="113">
        <v>0</v>
      </c>
      <c r="E428" s="113">
        <v>0</v>
      </c>
      <c r="F428" s="113">
        <v>0</v>
      </c>
      <c r="G428" s="113">
        <v>0</v>
      </c>
      <c r="H428" s="113">
        <v>0</v>
      </c>
      <c r="I428" s="113">
        <v>0</v>
      </c>
      <c r="J428" s="113">
        <v>0</v>
      </c>
      <c r="K428" s="113">
        <v>0</v>
      </c>
      <c r="L428" s="113">
        <v>0</v>
      </c>
      <c r="M428" s="113">
        <v>0</v>
      </c>
      <c r="N428" s="113">
        <v>0</v>
      </c>
      <c r="O428" s="113">
        <v>0</v>
      </c>
      <c r="P428" s="113">
        <v>3949.1615999999999</v>
      </c>
      <c r="Q428" s="113">
        <v>0</v>
      </c>
      <c r="R428" s="113">
        <v>0</v>
      </c>
      <c r="S428" s="113">
        <v>0</v>
      </c>
      <c r="T428" s="113">
        <v>0</v>
      </c>
      <c r="U428" s="113">
        <v>0</v>
      </c>
      <c r="V428" s="113">
        <v>0</v>
      </c>
      <c r="W428" s="113">
        <v>0</v>
      </c>
      <c r="X428" s="149">
        <v>0</v>
      </c>
      <c r="Y428" s="149">
        <v>0</v>
      </c>
      <c r="Z428" s="149">
        <v>0</v>
      </c>
      <c r="AA428" s="149">
        <v>0</v>
      </c>
      <c r="AB428" s="149">
        <v>15012.354863219998</v>
      </c>
      <c r="AC428" s="182">
        <v>0</v>
      </c>
    </row>
    <row r="429" spans="1:29" s="4" customFormat="1" ht="13.2" customHeight="1" x14ac:dyDescent="0.3">
      <c r="A429" s="76" t="s">
        <v>0</v>
      </c>
      <c r="B429" s="100"/>
      <c r="C429" s="101"/>
      <c r="D429" s="101"/>
      <c r="E429" s="101"/>
      <c r="F429" s="101"/>
      <c r="G429" s="101"/>
      <c r="H429" s="101"/>
      <c r="I429" s="101"/>
      <c r="J429" s="101"/>
      <c r="K429" s="101"/>
      <c r="L429" s="101"/>
      <c r="M429" s="101"/>
      <c r="N429" s="101"/>
      <c r="O429" s="101"/>
      <c r="P429" s="101"/>
      <c r="Q429" s="101"/>
      <c r="R429" s="101"/>
      <c r="S429" s="101"/>
      <c r="T429" s="101"/>
      <c r="U429" s="101"/>
      <c r="V429" s="101"/>
      <c r="W429" s="101"/>
      <c r="X429" s="143"/>
      <c r="Y429" s="143"/>
      <c r="Z429" s="143"/>
      <c r="AA429" s="143"/>
      <c r="AB429" s="143"/>
      <c r="AC429" s="176"/>
    </row>
    <row r="430" spans="1:29" s="4" customFormat="1" ht="13.2" customHeight="1" x14ac:dyDescent="0.3">
      <c r="A430" s="42" t="s">
        <v>2</v>
      </c>
      <c r="B430" s="110">
        <v>12918.900000000001</v>
      </c>
      <c r="C430" s="111">
        <v>8666.100000000004</v>
      </c>
      <c r="D430" s="111">
        <v>-7907.1591269364981</v>
      </c>
      <c r="E430" s="111">
        <v>-7970.2073881587394</v>
      </c>
      <c r="F430" s="111">
        <v>-7822.0399958035614</v>
      </c>
      <c r="G430" s="111">
        <v>-2261.6543507377696</v>
      </c>
      <c r="H430" s="111">
        <v>3306.6004844486079</v>
      </c>
      <c r="I430" s="111">
        <v>302.08722483072984</v>
      </c>
      <c r="J430" s="111">
        <v>8495.6504938039252</v>
      </c>
      <c r="K430" s="111">
        <v>2244.0298345939486</v>
      </c>
      <c r="L430" s="111">
        <v>4319.4638715515139</v>
      </c>
      <c r="M430" s="111">
        <v>30569.117416384484</v>
      </c>
      <c r="N430" s="111">
        <v>87484.245681667177</v>
      </c>
      <c r="O430" s="111">
        <v>2969.0720680500081</v>
      </c>
      <c r="P430" s="111">
        <v>46650.987800000003</v>
      </c>
      <c r="Q430" s="111">
        <v>49100.503586669998</v>
      </c>
      <c r="R430" s="111">
        <v>58636.807210829997</v>
      </c>
      <c r="S430" s="111">
        <v>18899.552357590004</v>
      </c>
      <c r="T430" s="111">
        <v>-5926.4871510799985</v>
      </c>
      <c r="U430" s="111">
        <v>10832.657275849999</v>
      </c>
      <c r="V430" s="111">
        <v>1568.7720992900001</v>
      </c>
      <c r="W430" s="111">
        <v>9237.4360641400017</v>
      </c>
      <c r="X430" s="148">
        <v>5092.8686622799996</v>
      </c>
      <c r="Y430" s="148">
        <v>2927.6746261500011</v>
      </c>
      <c r="Z430" s="148">
        <v>-26055.459783010003</v>
      </c>
      <c r="AA430" s="148">
        <v>-14231.822777939999</v>
      </c>
      <c r="AB430" s="148">
        <v>13966.693298820001</v>
      </c>
      <c r="AC430" s="181">
        <v>-7284.3346783800016</v>
      </c>
    </row>
    <row r="431" spans="1:29" s="4" customFormat="1" ht="13.2" customHeight="1" x14ac:dyDescent="0.3">
      <c r="A431" s="36" t="s">
        <v>57</v>
      </c>
      <c r="B431" s="112">
        <v>12918.900000000001</v>
      </c>
      <c r="C431" s="112">
        <v>8666.100000000004</v>
      </c>
      <c r="D431" s="112">
        <v>0</v>
      </c>
      <c r="E431" s="113">
        <v>466.58512066414687</v>
      </c>
      <c r="F431" s="113">
        <v>-380.24219788355822</v>
      </c>
      <c r="G431" s="113">
        <v>-329.72174789185124</v>
      </c>
      <c r="H431" s="113">
        <v>-394.42139447483896</v>
      </c>
      <c r="I431" s="113">
        <v>-52.537954317272636</v>
      </c>
      <c r="J431" s="113">
        <v>-42.573835553518848</v>
      </c>
      <c r="K431" s="113">
        <v>-13.960680617902533</v>
      </c>
      <c r="L431" s="113">
        <v>-50.841061982017592</v>
      </c>
      <c r="M431" s="113">
        <v>-76.246365602309851</v>
      </c>
      <c r="N431" s="113">
        <v>-129.30381012590516</v>
      </c>
      <c r="O431" s="113">
        <v>534.67552088608875</v>
      </c>
      <c r="P431" s="113">
        <v>0</v>
      </c>
      <c r="Q431" s="113">
        <v>0</v>
      </c>
      <c r="R431" s="113">
        <v>0</v>
      </c>
      <c r="S431" s="113">
        <v>1770.77259374</v>
      </c>
      <c r="T431" s="113">
        <v>-1.1703219999999997E-2</v>
      </c>
      <c r="U431" s="113">
        <v>0</v>
      </c>
      <c r="V431" s="113">
        <v>0</v>
      </c>
      <c r="W431" s="113">
        <v>-46.415776699999995</v>
      </c>
      <c r="X431" s="149">
        <v>0</v>
      </c>
      <c r="Y431" s="149">
        <v>101.05720820000001</v>
      </c>
      <c r="Z431" s="149">
        <v>0</v>
      </c>
      <c r="AA431" s="149">
        <v>0</v>
      </c>
      <c r="AB431" s="149">
        <v>3684.2834740799995</v>
      </c>
      <c r="AC431" s="182">
        <v>0</v>
      </c>
    </row>
    <row r="432" spans="1:29" s="4" customFormat="1" ht="13.2" customHeight="1" x14ac:dyDescent="0.3">
      <c r="A432" s="35" t="s">
        <v>238</v>
      </c>
      <c r="B432" s="100">
        <v>0</v>
      </c>
      <c r="C432" s="100">
        <v>0</v>
      </c>
      <c r="D432" s="100">
        <v>0</v>
      </c>
      <c r="E432" s="101">
        <v>0</v>
      </c>
      <c r="F432" s="101">
        <v>0</v>
      </c>
      <c r="G432" s="101">
        <v>0</v>
      </c>
      <c r="H432" s="101">
        <v>0</v>
      </c>
      <c r="I432" s="101">
        <v>0</v>
      </c>
      <c r="J432" s="101">
        <v>0</v>
      </c>
      <c r="K432" s="101">
        <v>0</v>
      </c>
      <c r="L432" s="101">
        <v>0</v>
      </c>
      <c r="M432" s="101">
        <v>0</v>
      </c>
      <c r="N432" s="101">
        <v>0</v>
      </c>
      <c r="O432" s="101">
        <v>0</v>
      </c>
      <c r="P432" s="101">
        <v>0</v>
      </c>
      <c r="Q432" s="101">
        <v>0</v>
      </c>
      <c r="R432" s="101">
        <v>0</v>
      </c>
      <c r="S432" s="101">
        <v>1770.77259374</v>
      </c>
      <c r="T432" s="101">
        <v>-1.1703219999999997E-2</v>
      </c>
      <c r="U432" s="101">
        <v>0</v>
      </c>
      <c r="V432" s="101">
        <v>0</v>
      </c>
      <c r="W432" s="101">
        <v>-46.415776699999995</v>
      </c>
      <c r="X432" s="143">
        <v>0</v>
      </c>
      <c r="Y432" s="143">
        <v>101.05720820000001</v>
      </c>
      <c r="Z432" s="143">
        <v>0</v>
      </c>
      <c r="AA432" s="143">
        <v>0</v>
      </c>
      <c r="AB432" s="143">
        <v>3684.2834740799995</v>
      </c>
      <c r="AC432" s="176">
        <v>0</v>
      </c>
    </row>
    <row r="433" spans="1:29" s="4" customFormat="1" ht="13.2" customHeight="1" x14ac:dyDescent="0.3">
      <c r="A433" s="35" t="s">
        <v>239</v>
      </c>
      <c r="B433" s="100">
        <v>12918.900000000001</v>
      </c>
      <c r="C433" s="100">
        <v>8666.100000000004</v>
      </c>
      <c r="D433" s="100">
        <v>0</v>
      </c>
      <c r="E433" s="101">
        <v>466.58512066414687</v>
      </c>
      <c r="F433" s="101">
        <v>-380.24219788355822</v>
      </c>
      <c r="G433" s="101">
        <v>-329.72174789185124</v>
      </c>
      <c r="H433" s="101">
        <v>-394.42139447483896</v>
      </c>
      <c r="I433" s="101">
        <v>-52.537954317272636</v>
      </c>
      <c r="J433" s="101">
        <v>-42.573835553518848</v>
      </c>
      <c r="K433" s="101">
        <v>-13.960680617902533</v>
      </c>
      <c r="L433" s="101">
        <v>-50.841061982017592</v>
      </c>
      <c r="M433" s="101">
        <v>-76.246365602309851</v>
      </c>
      <c r="N433" s="101">
        <v>-129.30381012590516</v>
      </c>
      <c r="O433" s="101">
        <v>534.67552088608875</v>
      </c>
      <c r="P433" s="101">
        <v>0</v>
      </c>
      <c r="Q433" s="101">
        <v>0</v>
      </c>
      <c r="R433" s="101">
        <v>0</v>
      </c>
      <c r="S433" s="101">
        <v>0</v>
      </c>
      <c r="T433" s="101">
        <v>0</v>
      </c>
      <c r="U433" s="101">
        <v>0</v>
      </c>
      <c r="V433" s="101">
        <v>0</v>
      </c>
      <c r="W433" s="101">
        <v>0</v>
      </c>
      <c r="X433" s="143">
        <v>0</v>
      </c>
      <c r="Y433" s="143">
        <v>0</v>
      </c>
      <c r="Z433" s="143">
        <v>0</v>
      </c>
      <c r="AA433" s="143">
        <v>0</v>
      </c>
      <c r="AB433" s="143">
        <v>0</v>
      </c>
      <c r="AC433" s="176">
        <v>0</v>
      </c>
    </row>
    <row r="434" spans="1:29" s="4" customFormat="1" ht="13.2" customHeight="1" x14ac:dyDescent="0.3">
      <c r="A434" s="36" t="s">
        <v>58</v>
      </c>
      <c r="B434" s="112">
        <v>0</v>
      </c>
      <c r="C434" s="112">
        <v>0</v>
      </c>
      <c r="D434" s="112">
        <v>0</v>
      </c>
      <c r="E434" s="113">
        <v>38.059944721839997</v>
      </c>
      <c r="F434" s="113">
        <v>-29.320000000000004</v>
      </c>
      <c r="G434" s="113">
        <v>-7.5032558965552152</v>
      </c>
      <c r="H434" s="113">
        <v>5.955908940479091</v>
      </c>
      <c r="I434" s="113">
        <v>243.69905857650005</v>
      </c>
      <c r="J434" s="113">
        <v>-261.38669284386992</v>
      </c>
      <c r="K434" s="113">
        <v>3.214460649300122</v>
      </c>
      <c r="L434" s="113">
        <v>26.132515596639948</v>
      </c>
      <c r="M434" s="113">
        <v>-22.555387615339992</v>
      </c>
      <c r="N434" s="113">
        <v>-6.4368620460499972</v>
      </c>
      <c r="O434" s="113">
        <v>-0.74393640034999953</v>
      </c>
      <c r="P434" s="113">
        <v>4522.8860000000004</v>
      </c>
      <c r="Q434" s="113">
        <v>20.688280809999998</v>
      </c>
      <c r="R434" s="113">
        <v>-466.68296924000003</v>
      </c>
      <c r="S434" s="113">
        <v>2.0354220900000004</v>
      </c>
      <c r="T434" s="113">
        <v>1.5482248699999999</v>
      </c>
      <c r="U434" s="113">
        <v>3.6184372800000002</v>
      </c>
      <c r="V434" s="113">
        <v>2.8700583000000002</v>
      </c>
      <c r="W434" s="113">
        <v>9.9599203400000018</v>
      </c>
      <c r="X434" s="149">
        <v>11.433436669999999</v>
      </c>
      <c r="Y434" s="149">
        <v>432.46097319</v>
      </c>
      <c r="Z434" s="149">
        <v>24.65755059</v>
      </c>
      <c r="AA434" s="149">
        <v>8.1283220600000039</v>
      </c>
      <c r="AB434" s="149">
        <v>15378.070990529997</v>
      </c>
      <c r="AC434" s="182">
        <v>547.27594686999987</v>
      </c>
    </row>
    <row r="435" spans="1:29" s="4" customFormat="1" ht="13.2" customHeight="1" x14ac:dyDescent="0.3">
      <c r="A435" s="36" t="s">
        <v>59</v>
      </c>
      <c r="B435" s="112">
        <v>0</v>
      </c>
      <c r="C435" s="112">
        <v>0</v>
      </c>
      <c r="D435" s="112">
        <v>0</v>
      </c>
      <c r="E435" s="113">
        <v>0</v>
      </c>
      <c r="F435" s="113">
        <v>0</v>
      </c>
      <c r="G435" s="113">
        <v>0</v>
      </c>
      <c r="H435" s="113">
        <v>0</v>
      </c>
      <c r="I435" s="113">
        <v>0</v>
      </c>
      <c r="J435" s="113">
        <v>0</v>
      </c>
      <c r="K435" s="113">
        <v>0</v>
      </c>
      <c r="L435" s="113">
        <v>-1</v>
      </c>
      <c r="M435" s="113">
        <v>0</v>
      </c>
      <c r="N435" s="113">
        <v>0</v>
      </c>
      <c r="O435" s="113">
        <v>0</v>
      </c>
      <c r="P435" s="113">
        <v>0</v>
      </c>
      <c r="Q435" s="113">
        <v>1090.9026032799998</v>
      </c>
      <c r="R435" s="113">
        <v>982.29652066000006</v>
      </c>
      <c r="S435" s="113">
        <v>487.10712464999989</v>
      </c>
      <c r="T435" s="113">
        <v>-296.25787977000005</v>
      </c>
      <c r="U435" s="113">
        <v>-622.17931082999985</v>
      </c>
      <c r="V435" s="113">
        <v>-584.56842564999988</v>
      </c>
      <c r="W435" s="113">
        <v>574.66440048999993</v>
      </c>
      <c r="X435" s="149">
        <v>-345.69882068999999</v>
      </c>
      <c r="Y435" s="149">
        <v>397.92283626</v>
      </c>
      <c r="Z435" s="149">
        <v>722.63814166999998</v>
      </c>
      <c r="AA435" s="149">
        <v>1337.6976428400003</v>
      </c>
      <c r="AB435" s="149">
        <v>5.9218836899999783</v>
      </c>
      <c r="AC435" s="182">
        <v>158.00965331</v>
      </c>
    </row>
    <row r="436" spans="1:29" s="4" customFormat="1" ht="13.2" customHeight="1" x14ac:dyDescent="0.3">
      <c r="A436" s="36" t="s">
        <v>60</v>
      </c>
      <c r="B436" s="112">
        <v>0</v>
      </c>
      <c r="C436" s="112">
        <v>0</v>
      </c>
      <c r="D436" s="112">
        <v>0</v>
      </c>
      <c r="E436" s="113">
        <v>-8474.852453544725</v>
      </c>
      <c r="F436" s="113">
        <v>-7412.4777979200062</v>
      </c>
      <c r="G436" s="113">
        <v>-1924.4293469493618</v>
      </c>
      <c r="H436" s="113">
        <v>3695.0659699829657</v>
      </c>
      <c r="I436" s="113">
        <v>110.92612057150131</v>
      </c>
      <c r="J436" s="113">
        <v>8799.6110222013158</v>
      </c>
      <c r="K436" s="113">
        <v>2254.776054562552</v>
      </c>
      <c r="L436" s="113">
        <v>4345.1724179368939</v>
      </c>
      <c r="M436" s="113">
        <v>30667.919169602133</v>
      </c>
      <c r="N436" s="113">
        <v>87619.986353839136</v>
      </c>
      <c r="O436" s="113">
        <v>2435.1404835642761</v>
      </c>
      <c r="P436" s="113">
        <v>42128.101800000004</v>
      </c>
      <c r="Q436" s="113">
        <v>47988.912702579997</v>
      </c>
      <c r="R436" s="113">
        <v>58121.193659410004</v>
      </c>
      <c r="S436" s="113">
        <v>16639.637217109994</v>
      </c>
      <c r="T436" s="113">
        <v>-5631.7657929599991</v>
      </c>
      <c r="U436" s="113">
        <v>11451.218149399998</v>
      </c>
      <c r="V436" s="113">
        <v>2150.4704666400007</v>
      </c>
      <c r="W436" s="113">
        <v>8699.2275200100012</v>
      </c>
      <c r="X436" s="149">
        <v>5427.1340463000006</v>
      </c>
      <c r="Y436" s="149">
        <v>1996.2336084999961</v>
      </c>
      <c r="Z436" s="149">
        <v>-26802.755475270002</v>
      </c>
      <c r="AA436" s="149">
        <v>-15577.64874284</v>
      </c>
      <c r="AB436" s="149">
        <v>-5101.5830494800002</v>
      </c>
      <c r="AC436" s="182">
        <v>-7989.6202785600035</v>
      </c>
    </row>
    <row r="437" spans="1:29" s="4" customFormat="1" ht="13.2" customHeight="1" x14ac:dyDescent="0.3">
      <c r="A437" s="35" t="s">
        <v>240</v>
      </c>
      <c r="B437" s="100">
        <v>0</v>
      </c>
      <c r="C437" s="100">
        <v>0</v>
      </c>
      <c r="D437" s="100">
        <v>0</v>
      </c>
      <c r="E437" s="101">
        <v>-9652.122591824731</v>
      </c>
      <c r="F437" s="101">
        <v>-5650.0459165437633</v>
      </c>
      <c r="G437" s="101">
        <v>-3555.8060361226726</v>
      </c>
      <c r="H437" s="101">
        <v>-1510.6868087281962</v>
      </c>
      <c r="I437" s="101">
        <v>-3070.7436445950957</v>
      </c>
      <c r="J437" s="101">
        <v>7135.7571311664506</v>
      </c>
      <c r="K437" s="101">
        <v>-901.8176104939173</v>
      </c>
      <c r="L437" s="101">
        <v>-7493.034546455342</v>
      </c>
      <c r="M437" s="101">
        <v>1359.9290774569624</v>
      </c>
      <c r="N437" s="101">
        <v>-5884.828527323778</v>
      </c>
      <c r="O437" s="101">
        <v>-5831.713538470739</v>
      </c>
      <c r="P437" s="101">
        <v>6348.2507999999989</v>
      </c>
      <c r="Q437" s="101">
        <v>24112.81190723</v>
      </c>
      <c r="R437" s="101">
        <v>-16961.785148569998</v>
      </c>
      <c r="S437" s="101">
        <v>1364.4291196399968</v>
      </c>
      <c r="T437" s="101">
        <v>636.69491472000095</v>
      </c>
      <c r="U437" s="101">
        <v>1147.0323137599989</v>
      </c>
      <c r="V437" s="101">
        <v>6732.14826438</v>
      </c>
      <c r="W437" s="101">
        <v>3264.3097283300012</v>
      </c>
      <c r="X437" s="143">
        <v>5665.0899486899989</v>
      </c>
      <c r="Y437" s="143">
        <v>-22862.812662460001</v>
      </c>
      <c r="Z437" s="143">
        <v>-3358.3550446000008</v>
      </c>
      <c r="AA437" s="143">
        <v>10750.996152880001</v>
      </c>
      <c r="AB437" s="143">
        <v>-3519.1470942800006</v>
      </c>
      <c r="AC437" s="176">
        <v>-6691.3374804900004</v>
      </c>
    </row>
    <row r="438" spans="1:29" s="4" customFormat="1" ht="13.2" customHeight="1" x14ac:dyDescent="0.3">
      <c r="A438" s="35" t="s">
        <v>241</v>
      </c>
      <c r="B438" s="100">
        <v>0</v>
      </c>
      <c r="C438" s="100">
        <v>0</v>
      </c>
      <c r="D438" s="100">
        <v>0</v>
      </c>
      <c r="E438" s="101">
        <v>0</v>
      </c>
      <c r="F438" s="101">
        <v>0</v>
      </c>
      <c r="G438" s="101">
        <v>0</v>
      </c>
      <c r="H438" s="101">
        <v>0</v>
      </c>
      <c r="I438" s="101">
        <v>0</v>
      </c>
      <c r="J438" s="101">
        <v>0</v>
      </c>
      <c r="K438" s="101">
        <v>0</v>
      </c>
      <c r="L438" s="101">
        <v>0</v>
      </c>
      <c r="M438" s="101">
        <v>0</v>
      </c>
      <c r="N438" s="101">
        <v>0</v>
      </c>
      <c r="O438" s="101">
        <v>0</v>
      </c>
      <c r="P438" s="101">
        <v>0</v>
      </c>
      <c r="Q438" s="101">
        <v>0</v>
      </c>
      <c r="R438" s="101">
        <v>0</v>
      </c>
      <c r="S438" s="101">
        <v>0</v>
      </c>
      <c r="T438" s="101">
        <v>0</v>
      </c>
      <c r="U438" s="101">
        <v>0</v>
      </c>
      <c r="V438" s="101">
        <v>0</v>
      </c>
      <c r="W438" s="101">
        <v>0</v>
      </c>
      <c r="X438" s="143">
        <v>0</v>
      </c>
      <c r="Y438" s="143">
        <v>0</v>
      </c>
      <c r="Z438" s="143">
        <v>0</v>
      </c>
      <c r="AA438" s="143">
        <v>0</v>
      </c>
      <c r="AB438" s="143">
        <v>0</v>
      </c>
      <c r="AC438" s="176">
        <v>0</v>
      </c>
    </row>
    <row r="439" spans="1:29" s="4" customFormat="1" ht="13.2" customHeight="1" x14ac:dyDescent="0.3">
      <c r="A439" s="35" t="s">
        <v>242</v>
      </c>
      <c r="B439" s="100">
        <v>0</v>
      </c>
      <c r="C439" s="100">
        <v>0</v>
      </c>
      <c r="D439" s="100">
        <v>0</v>
      </c>
      <c r="E439" s="101">
        <v>-9652.122591824731</v>
      </c>
      <c r="F439" s="101">
        <v>-5650.0459165437633</v>
      </c>
      <c r="G439" s="101">
        <v>-3555.8060361226726</v>
      </c>
      <c r="H439" s="101">
        <v>-1510.6868087281962</v>
      </c>
      <c r="I439" s="101">
        <v>-3070.7436445950957</v>
      </c>
      <c r="J439" s="101">
        <v>7135.7571311664506</v>
      </c>
      <c r="K439" s="101">
        <v>-901.8176104939173</v>
      </c>
      <c r="L439" s="101">
        <v>-7493.034546455342</v>
      </c>
      <c r="M439" s="101">
        <v>1359.9290774569624</v>
      </c>
      <c r="N439" s="101">
        <v>-5884.828527323778</v>
      </c>
      <c r="O439" s="101">
        <v>-5831.713538470739</v>
      </c>
      <c r="P439" s="101">
        <v>6348.2507999999989</v>
      </c>
      <c r="Q439" s="101">
        <v>24112.81190723</v>
      </c>
      <c r="R439" s="101">
        <v>-16961.785148569998</v>
      </c>
      <c r="S439" s="101">
        <v>1364.4291196399968</v>
      </c>
      <c r="T439" s="101">
        <v>636.69491472000095</v>
      </c>
      <c r="U439" s="101">
        <v>1147.0323137599989</v>
      </c>
      <c r="V439" s="101">
        <v>6732.14826438</v>
      </c>
      <c r="W439" s="101">
        <v>3264.3097283300012</v>
      </c>
      <c r="X439" s="143">
        <v>5665.0899486899989</v>
      </c>
      <c r="Y439" s="143">
        <v>-22862.812662460001</v>
      </c>
      <c r="Z439" s="143">
        <v>-3358.3550446000008</v>
      </c>
      <c r="AA439" s="143">
        <v>10750.996152880001</v>
      </c>
      <c r="AB439" s="143">
        <v>-3519.1470942800006</v>
      </c>
      <c r="AC439" s="176">
        <v>-6691.3374804900004</v>
      </c>
    </row>
    <row r="440" spans="1:29" s="4" customFormat="1" ht="13.2" customHeight="1" x14ac:dyDescent="0.3">
      <c r="A440" s="35" t="s">
        <v>248</v>
      </c>
      <c r="B440" s="100">
        <v>0</v>
      </c>
      <c r="C440" s="100">
        <v>0</v>
      </c>
      <c r="D440" s="100">
        <v>0</v>
      </c>
      <c r="E440" s="101">
        <v>1212.309342280003</v>
      </c>
      <c r="F440" s="101">
        <v>-1729.2938861962439</v>
      </c>
      <c r="G440" s="101">
        <v>1659.2559889633112</v>
      </c>
      <c r="H440" s="101">
        <v>5231.9474327463649</v>
      </c>
      <c r="I440" s="101">
        <v>3190.2747651665982</v>
      </c>
      <c r="J440" s="101">
        <v>1630.3513188748661</v>
      </c>
      <c r="K440" s="101">
        <v>3164.2062372164673</v>
      </c>
      <c r="L440" s="101">
        <v>11812.865764392236</v>
      </c>
      <c r="M440" s="101">
        <v>29312.340549961475</v>
      </c>
      <c r="N440" s="101">
        <v>93546.16607245976</v>
      </c>
      <c r="O440" s="101">
        <v>8259.7538981033213</v>
      </c>
      <c r="P440" s="101">
        <v>35803.579299999998</v>
      </c>
      <c r="Q440" s="101">
        <v>23824.366422479998</v>
      </c>
      <c r="R440" s="101">
        <v>74939.690121100008</v>
      </c>
      <c r="S440" s="101">
        <v>15446.905538229999</v>
      </c>
      <c r="T440" s="101">
        <v>-6235.3444587500026</v>
      </c>
      <c r="U440" s="101">
        <v>10301.75283793</v>
      </c>
      <c r="V440" s="101">
        <v>-4597.22810372</v>
      </c>
      <c r="W440" s="101">
        <v>4991.1019287200015</v>
      </c>
      <c r="X440" s="143">
        <v>236.2569236599993</v>
      </c>
      <c r="Y440" s="143">
        <v>25025.377162119996</v>
      </c>
      <c r="Z440" s="143">
        <v>-23648.612041799999</v>
      </c>
      <c r="AA440" s="143">
        <v>-26306.401672669999</v>
      </c>
      <c r="AB440" s="143">
        <v>-1586.1812442399985</v>
      </c>
      <c r="AC440" s="176">
        <v>-1139.321458960002</v>
      </c>
    </row>
    <row r="441" spans="1:29" s="4" customFormat="1" ht="13.2" customHeight="1" x14ac:dyDescent="0.3">
      <c r="A441" s="35" t="s">
        <v>243</v>
      </c>
      <c r="B441" s="100">
        <v>0</v>
      </c>
      <c r="C441" s="100">
        <v>0</v>
      </c>
      <c r="D441" s="100">
        <v>0</v>
      </c>
      <c r="E441" s="101">
        <v>1212.309342280003</v>
      </c>
      <c r="F441" s="101">
        <v>-1729.2938861962439</v>
      </c>
      <c r="G441" s="101">
        <v>1659.2559889633112</v>
      </c>
      <c r="H441" s="101">
        <v>5231.9474327463649</v>
      </c>
      <c r="I441" s="101">
        <v>3190.2747651665982</v>
      </c>
      <c r="J441" s="101">
        <v>1630.3513188748661</v>
      </c>
      <c r="K441" s="101">
        <v>3164.2062372164673</v>
      </c>
      <c r="L441" s="101">
        <v>11812.865764392236</v>
      </c>
      <c r="M441" s="101">
        <v>29312.340549961475</v>
      </c>
      <c r="N441" s="101">
        <v>93546.16607245976</v>
      </c>
      <c r="O441" s="101">
        <v>8259.7538981033213</v>
      </c>
      <c r="P441" s="101">
        <v>35803.579299999998</v>
      </c>
      <c r="Q441" s="101">
        <v>23824.366422479998</v>
      </c>
      <c r="R441" s="101">
        <v>74939.690121100008</v>
      </c>
      <c r="S441" s="101">
        <v>15446.905538229999</v>
      </c>
      <c r="T441" s="101">
        <v>-6235.3444587500026</v>
      </c>
      <c r="U441" s="101">
        <v>10301.75283793</v>
      </c>
      <c r="V441" s="101">
        <v>-4597.22810372</v>
      </c>
      <c r="W441" s="101">
        <v>4991.1019287200015</v>
      </c>
      <c r="X441" s="143">
        <v>236.2569236599993</v>
      </c>
      <c r="Y441" s="143">
        <v>21744.115202629997</v>
      </c>
      <c r="Z441" s="143">
        <v>-23559.931605550002</v>
      </c>
      <c r="AA441" s="143">
        <v>-26452.699009110001</v>
      </c>
      <c r="AB441" s="143">
        <v>-851.2937439699981</v>
      </c>
      <c r="AC441" s="176">
        <v>-3991.6509530600015</v>
      </c>
    </row>
    <row r="442" spans="1:29" s="4" customFormat="1" ht="13.2" customHeight="1" x14ac:dyDescent="0.3">
      <c r="A442" s="35" t="s">
        <v>244</v>
      </c>
      <c r="B442" s="100">
        <v>0</v>
      </c>
      <c r="C442" s="100">
        <v>0</v>
      </c>
      <c r="D442" s="100">
        <v>0</v>
      </c>
      <c r="E442" s="101">
        <v>-3619.658874969999</v>
      </c>
      <c r="F442" s="101">
        <v>-1510.8471956962408</v>
      </c>
      <c r="G442" s="101">
        <v>-873.46062299999983</v>
      </c>
      <c r="H442" s="101">
        <v>-340.18588907000009</v>
      </c>
      <c r="I442" s="101">
        <v>0</v>
      </c>
      <c r="J442" s="101">
        <v>-1.1368683772161603E-13</v>
      </c>
      <c r="K442" s="101">
        <v>599.30588893999993</v>
      </c>
      <c r="L442" s="101">
        <v>-599.39764754625435</v>
      </c>
      <c r="M442" s="101">
        <v>0</v>
      </c>
      <c r="N442" s="101">
        <v>0</v>
      </c>
      <c r="O442" s="101">
        <v>0</v>
      </c>
      <c r="P442" s="101">
        <v>0</v>
      </c>
      <c r="Q442" s="101">
        <v>0</v>
      </c>
      <c r="R442" s="101">
        <v>0</v>
      </c>
      <c r="S442" s="101">
        <v>0</v>
      </c>
      <c r="T442" s="101">
        <v>0</v>
      </c>
      <c r="U442" s="101">
        <v>0</v>
      </c>
      <c r="V442" s="101">
        <v>0</v>
      </c>
      <c r="W442" s="101">
        <v>0</v>
      </c>
      <c r="X442" s="143">
        <v>0</v>
      </c>
      <c r="Y442" s="143">
        <v>0</v>
      </c>
      <c r="Z442" s="143">
        <v>0</v>
      </c>
      <c r="AA442" s="143">
        <v>0</v>
      </c>
      <c r="AB442" s="143">
        <v>0</v>
      </c>
      <c r="AC442" s="176">
        <v>0</v>
      </c>
    </row>
    <row r="443" spans="1:29" s="4" customFormat="1" ht="13.2" customHeight="1" x14ac:dyDescent="0.3">
      <c r="A443" s="35" t="s">
        <v>245</v>
      </c>
      <c r="B443" s="100">
        <v>0</v>
      </c>
      <c r="C443" s="100">
        <v>0</v>
      </c>
      <c r="D443" s="100">
        <v>0</v>
      </c>
      <c r="E443" s="101">
        <v>4831.9682172500015</v>
      </c>
      <c r="F443" s="101">
        <v>-218.44669050000266</v>
      </c>
      <c r="G443" s="101">
        <v>2532.7166119633112</v>
      </c>
      <c r="H443" s="101">
        <v>5572.1333218163654</v>
      </c>
      <c r="I443" s="101">
        <v>3190.2747651665982</v>
      </c>
      <c r="J443" s="101">
        <v>1630.3513188748666</v>
      </c>
      <c r="K443" s="101">
        <v>2564.9003482764674</v>
      </c>
      <c r="L443" s="101">
        <v>12412.263411938491</v>
      </c>
      <c r="M443" s="101">
        <v>29312.340549961475</v>
      </c>
      <c r="N443" s="101">
        <v>93546.16607245976</v>
      </c>
      <c r="O443" s="101">
        <v>8259.7538981033213</v>
      </c>
      <c r="P443" s="101">
        <v>35803.579299999998</v>
      </c>
      <c r="Q443" s="101">
        <v>23824.366422479998</v>
      </c>
      <c r="R443" s="101">
        <v>74939.690121100008</v>
      </c>
      <c r="S443" s="101">
        <v>15446.905538229999</v>
      </c>
      <c r="T443" s="101">
        <v>-6235.3444587500026</v>
      </c>
      <c r="U443" s="101">
        <v>10301.75283793</v>
      </c>
      <c r="V443" s="101">
        <v>-4597.22810372</v>
      </c>
      <c r="W443" s="101">
        <v>4991.1019287200015</v>
      </c>
      <c r="X443" s="143">
        <v>236.2569236599993</v>
      </c>
      <c r="Y443" s="143">
        <v>21744.115202629997</v>
      </c>
      <c r="Z443" s="143">
        <v>-23559.931605550002</v>
      </c>
      <c r="AA443" s="143">
        <v>-26452.699009110001</v>
      </c>
      <c r="AB443" s="143">
        <v>-851.2937439699981</v>
      </c>
      <c r="AC443" s="176">
        <v>-3991.6509530600015</v>
      </c>
    </row>
    <row r="444" spans="1:29" s="4" customFormat="1" ht="13.2" customHeight="1" x14ac:dyDescent="0.3">
      <c r="A444" s="35" t="s">
        <v>249</v>
      </c>
      <c r="B444" s="100">
        <v>0</v>
      </c>
      <c r="C444" s="100">
        <v>0</v>
      </c>
      <c r="D444" s="100">
        <v>0</v>
      </c>
      <c r="E444" s="101">
        <v>0</v>
      </c>
      <c r="F444" s="101">
        <v>0</v>
      </c>
      <c r="G444" s="101">
        <v>0</v>
      </c>
      <c r="H444" s="101">
        <v>0</v>
      </c>
      <c r="I444" s="101">
        <v>0</v>
      </c>
      <c r="J444" s="101">
        <v>0</v>
      </c>
      <c r="K444" s="101">
        <v>0</v>
      </c>
      <c r="L444" s="101">
        <v>0</v>
      </c>
      <c r="M444" s="101">
        <v>0</v>
      </c>
      <c r="N444" s="101">
        <v>0</v>
      </c>
      <c r="O444" s="101">
        <v>0</v>
      </c>
      <c r="P444" s="101">
        <v>0</v>
      </c>
      <c r="Q444" s="101">
        <v>0</v>
      </c>
      <c r="R444" s="101">
        <v>0</v>
      </c>
      <c r="S444" s="101">
        <v>0</v>
      </c>
      <c r="T444" s="101">
        <v>0</v>
      </c>
      <c r="U444" s="101">
        <v>0</v>
      </c>
      <c r="V444" s="101">
        <v>0</v>
      </c>
      <c r="W444" s="101">
        <v>0</v>
      </c>
      <c r="X444" s="143">
        <v>0</v>
      </c>
      <c r="Y444" s="143">
        <v>3281.2619594900002</v>
      </c>
      <c r="Z444" s="143">
        <v>-88.680436250000071</v>
      </c>
      <c r="AA444" s="143">
        <v>146.29733643999998</v>
      </c>
      <c r="AB444" s="143">
        <v>-734.88750027000015</v>
      </c>
      <c r="AC444" s="176">
        <v>2852.3294940999995</v>
      </c>
    </row>
    <row r="445" spans="1:29" s="4" customFormat="1" ht="13.2" customHeight="1" x14ac:dyDescent="0.3">
      <c r="A445" s="35" t="s">
        <v>246</v>
      </c>
      <c r="B445" s="100">
        <v>0</v>
      </c>
      <c r="C445" s="100">
        <v>0</v>
      </c>
      <c r="D445" s="100">
        <v>0</v>
      </c>
      <c r="E445" s="101">
        <v>0</v>
      </c>
      <c r="F445" s="101">
        <v>0</v>
      </c>
      <c r="G445" s="101">
        <v>0</v>
      </c>
      <c r="H445" s="101">
        <v>0</v>
      </c>
      <c r="I445" s="101">
        <v>0</v>
      </c>
      <c r="J445" s="101">
        <v>9.6365721600000018</v>
      </c>
      <c r="K445" s="101">
        <v>20.784427839999971</v>
      </c>
      <c r="L445" s="101">
        <v>-12.129800000000007</v>
      </c>
      <c r="M445" s="101">
        <v>-6.9324578163091362</v>
      </c>
      <c r="N445" s="101">
        <v>-30.327866936849613</v>
      </c>
      <c r="O445" s="101">
        <v>31.259799571693087</v>
      </c>
      <c r="P445" s="101">
        <v>0.80370000000000008</v>
      </c>
      <c r="Q445" s="101">
        <v>-5.056814250000004</v>
      </c>
      <c r="R445" s="101">
        <v>3.6014238200000008</v>
      </c>
      <c r="S445" s="101">
        <v>33.87400942</v>
      </c>
      <c r="T445" s="101">
        <v>-33.116248930000026</v>
      </c>
      <c r="U445" s="101">
        <v>2.4329977100000004</v>
      </c>
      <c r="V445" s="101">
        <v>15.550305980000001</v>
      </c>
      <c r="W445" s="101">
        <v>443.81586296</v>
      </c>
      <c r="X445" s="143">
        <v>-474.21282604999988</v>
      </c>
      <c r="Y445" s="143">
        <v>-166.33089116000002</v>
      </c>
      <c r="Z445" s="143">
        <v>204.21161112999999</v>
      </c>
      <c r="AA445" s="143">
        <v>-22.243223050000001</v>
      </c>
      <c r="AB445" s="143">
        <v>3.7452890400000207</v>
      </c>
      <c r="AC445" s="176">
        <v>-158.96133910999998</v>
      </c>
    </row>
    <row r="446" spans="1:29" s="4" customFormat="1" ht="13.2" customHeight="1" x14ac:dyDescent="0.3">
      <c r="A446" s="35" t="s">
        <v>247</v>
      </c>
      <c r="B446" s="112">
        <v>0</v>
      </c>
      <c r="C446" s="112">
        <v>0</v>
      </c>
      <c r="D446" s="112">
        <v>0</v>
      </c>
      <c r="E446" s="113">
        <v>-35.039203999999998</v>
      </c>
      <c r="F446" s="113">
        <v>-33.137995180000019</v>
      </c>
      <c r="G446" s="113">
        <v>-27.879299789999997</v>
      </c>
      <c r="H446" s="113">
        <v>-26.194654035200323</v>
      </c>
      <c r="I446" s="113">
        <v>-8.605000000000004</v>
      </c>
      <c r="J446" s="113">
        <v>23.866000000000003</v>
      </c>
      <c r="K446" s="113">
        <v>-28.397000000000002</v>
      </c>
      <c r="L446" s="113">
        <v>37.470999999999989</v>
      </c>
      <c r="M446" s="113">
        <v>2.5820000000000078</v>
      </c>
      <c r="N446" s="113">
        <v>-11.023324360000004</v>
      </c>
      <c r="O446" s="113">
        <v>-24.159675640000025</v>
      </c>
      <c r="P446" s="113">
        <v>-24.531999999999996</v>
      </c>
      <c r="Q446" s="113">
        <v>56.791187120000032</v>
      </c>
      <c r="R446" s="113">
        <v>139.68726305999999</v>
      </c>
      <c r="S446" s="113">
        <v>-205.57145018000006</v>
      </c>
      <c r="T446" s="113">
        <v>0</v>
      </c>
      <c r="U446" s="113">
        <v>0</v>
      </c>
      <c r="V446" s="113">
        <v>0</v>
      </c>
      <c r="W446" s="113">
        <v>0</v>
      </c>
      <c r="X446" s="149">
        <v>0</v>
      </c>
      <c r="Y446" s="149">
        <v>0</v>
      </c>
      <c r="Z446" s="149">
        <v>0</v>
      </c>
      <c r="AA446" s="149">
        <v>0</v>
      </c>
      <c r="AB446" s="149">
        <v>0</v>
      </c>
      <c r="AC446" s="182">
        <v>0</v>
      </c>
    </row>
    <row r="447" spans="1:29" s="4" customFormat="1" ht="13.2" customHeight="1" x14ac:dyDescent="0.3">
      <c r="A447" s="70" t="s">
        <v>0</v>
      </c>
      <c r="B447" s="100"/>
      <c r="C447" s="101"/>
      <c r="D447" s="101"/>
      <c r="E447" s="101"/>
      <c r="F447" s="101"/>
      <c r="G447" s="101"/>
      <c r="H447" s="101"/>
      <c r="I447" s="101"/>
      <c r="J447" s="101"/>
      <c r="K447" s="101"/>
      <c r="L447" s="101"/>
      <c r="M447" s="101"/>
      <c r="N447" s="101"/>
      <c r="O447" s="101"/>
      <c r="P447" s="101"/>
      <c r="Q447" s="101"/>
      <c r="R447" s="101"/>
      <c r="S447" s="101"/>
      <c r="T447" s="101"/>
      <c r="U447" s="101"/>
      <c r="V447" s="101"/>
      <c r="W447" s="101"/>
      <c r="X447" s="143"/>
      <c r="Y447" s="143"/>
      <c r="Z447" s="143"/>
      <c r="AA447" s="143"/>
      <c r="AB447" s="143"/>
      <c r="AC447" s="176"/>
    </row>
    <row r="448" spans="1:29" s="4" customFormat="1" ht="13.2" customHeight="1" x14ac:dyDescent="0.3">
      <c r="A448" s="71" t="s">
        <v>1</v>
      </c>
      <c r="B448" s="96">
        <v>2207.1587929999987</v>
      </c>
      <c r="C448" s="97">
        <v>-1799.8883730415</v>
      </c>
      <c r="D448" s="97">
        <v>-453.54221008799146</v>
      </c>
      <c r="E448" s="97">
        <v>-1899.9449347172117</v>
      </c>
      <c r="F448" s="97">
        <v>2164.8904891844259</v>
      </c>
      <c r="G448" s="97">
        <v>5979.6071086887678</v>
      </c>
      <c r="H448" s="97">
        <v>1774.253294323122</v>
      </c>
      <c r="I448" s="97">
        <v>2434.416958724355</v>
      </c>
      <c r="J448" s="97">
        <v>2084.9785903371221</v>
      </c>
      <c r="K448" s="97">
        <v>2407.0712828005176</v>
      </c>
      <c r="L448" s="97">
        <v>3337.8951540300659</v>
      </c>
      <c r="M448" s="97">
        <v>4475.9638607365268</v>
      </c>
      <c r="N448" s="97">
        <v>3186.2186500111243</v>
      </c>
      <c r="O448" s="97">
        <v>11309.720171424593</v>
      </c>
      <c r="P448" s="97">
        <v>5636.824786464229</v>
      </c>
      <c r="Q448" s="97">
        <v>8415.7566243200035</v>
      </c>
      <c r="R448" s="97">
        <v>-5668.3616236099806</v>
      </c>
      <c r="S448" s="97">
        <v>-1459.4381240300147</v>
      </c>
      <c r="T448" s="97">
        <v>-1540.1626061999789</v>
      </c>
      <c r="U448" s="97">
        <v>1329.6770790699754</v>
      </c>
      <c r="V448" s="97">
        <v>-2481.7984777000015</v>
      </c>
      <c r="W448" s="97">
        <v>8063.9234441800072</v>
      </c>
      <c r="X448" s="141">
        <v>4551.6529327899952</v>
      </c>
      <c r="Y448" s="141">
        <v>-1429.4506198800025</v>
      </c>
      <c r="Z448" s="141">
        <v>305.26307019002797</v>
      </c>
      <c r="AA448" s="141">
        <v>7806.4162856900039</v>
      </c>
      <c r="AB448" s="141">
        <v>-4035.3778715300127</v>
      </c>
      <c r="AC448" s="174">
        <v>-1526.7785703500244</v>
      </c>
    </row>
    <row r="449" spans="1:29" s="4" customFormat="1" ht="13.2" customHeight="1" x14ac:dyDescent="0.3">
      <c r="A449" s="81"/>
      <c r="B449" s="120"/>
      <c r="C449" s="121"/>
      <c r="D449" s="121"/>
      <c r="E449" s="121"/>
      <c r="F449" s="121"/>
      <c r="G449" s="121"/>
      <c r="H449" s="121"/>
      <c r="I449" s="121"/>
      <c r="J449" s="121"/>
      <c r="K449" s="121"/>
      <c r="L449" s="121"/>
      <c r="M449" s="121"/>
      <c r="N449" s="121"/>
      <c r="O449" s="121"/>
      <c r="P449" s="121"/>
      <c r="Q449" s="121"/>
      <c r="R449" s="121"/>
      <c r="S449" s="121"/>
      <c r="T449" s="121"/>
      <c r="U449" s="121"/>
      <c r="V449" s="121"/>
      <c r="W449" s="121"/>
      <c r="X449" s="153"/>
      <c r="Y449" s="153"/>
      <c r="Z449" s="153"/>
      <c r="AA449" s="153"/>
      <c r="AB449" s="153"/>
      <c r="AC449" s="186"/>
    </row>
    <row r="450" spans="1:29" s="4" customFormat="1" ht="13.2" customHeight="1" x14ac:dyDescent="0.3">
      <c r="A450" s="82"/>
      <c r="B450" s="122"/>
      <c r="C450" s="123"/>
      <c r="D450" s="123"/>
      <c r="E450" s="123"/>
      <c r="F450" s="123"/>
      <c r="G450" s="123"/>
      <c r="H450" s="123"/>
      <c r="I450" s="123"/>
      <c r="J450" s="123"/>
      <c r="K450" s="123"/>
      <c r="L450" s="123"/>
      <c r="M450" s="123"/>
      <c r="N450" s="123"/>
      <c r="O450" s="123"/>
      <c r="P450" s="123"/>
      <c r="Q450" s="123"/>
      <c r="R450" s="123"/>
      <c r="S450" s="123"/>
      <c r="T450" s="123"/>
      <c r="U450" s="123"/>
      <c r="V450" s="123"/>
      <c r="W450" s="123"/>
      <c r="X450" s="154"/>
      <c r="Y450" s="154"/>
      <c r="Z450" s="154"/>
      <c r="AA450" s="154"/>
      <c r="AB450" s="154"/>
      <c r="AC450" s="187"/>
    </row>
    <row r="451" spans="1:29" s="4" customFormat="1" ht="13.2" customHeight="1" x14ac:dyDescent="0.3">
      <c r="A451" s="83" t="s">
        <v>115</v>
      </c>
      <c r="B451" s="96"/>
      <c r="C451" s="97"/>
      <c r="D451" s="97"/>
      <c r="E451" s="97"/>
      <c r="F451" s="97"/>
      <c r="G451" s="97"/>
      <c r="H451" s="97"/>
      <c r="I451" s="97"/>
      <c r="J451" s="97"/>
      <c r="K451" s="97"/>
      <c r="L451" s="97"/>
      <c r="M451" s="97"/>
      <c r="N451" s="97"/>
      <c r="O451" s="97"/>
      <c r="P451" s="97"/>
      <c r="Q451" s="97"/>
      <c r="R451" s="97"/>
      <c r="S451" s="97"/>
      <c r="T451" s="97"/>
      <c r="U451" s="97"/>
      <c r="V451" s="97"/>
      <c r="W451" s="97"/>
      <c r="X451" s="141"/>
      <c r="Y451" s="141"/>
      <c r="Z451" s="141"/>
      <c r="AA451" s="141"/>
      <c r="AB451" s="141"/>
      <c r="AC451" s="174"/>
    </row>
    <row r="452" spans="1:29" s="4" customFormat="1" ht="13.2" customHeight="1" x14ac:dyDescent="0.3">
      <c r="A452" s="83" t="s">
        <v>116</v>
      </c>
      <c r="B452" s="102">
        <v>-840.88796562238736</v>
      </c>
      <c r="C452" s="103">
        <v>-3519.0453466935523</v>
      </c>
      <c r="D452" s="103">
        <v>8277.914334598081</v>
      </c>
      <c r="E452" s="103">
        <v>6490.2788161004846</v>
      </c>
      <c r="F452" s="103">
        <v>-2009.2407562212277</v>
      </c>
      <c r="G452" s="103">
        <v>2736.3758519118651</v>
      </c>
      <c r="H452" s="103">
        <v>950.51737975360538</v>
      </c>
      <c r="I452" s="103">
        <v>-5320.5503493984179</v>
      </c>
      <c r="J452" s="103">
        <v>-4750.685117129633</v>
      </c>
      <c r="K452" s="103">
        <v>-4742.7287830540454</v>
      </c>
      <c r="L452" s="103">
        <v>-2291.314731550925</v>
      </c>
      <c r="M452" s="103">
        <v>10505.241221187083</v>
      </c>
      <c r="N452" s="103">
        <v>64.384176356081298</v>
      </c>
      <c r="O452" s="103">
        <v>13320.781672574603</v>
      </c>
      <c r="P452" s="103">
        <v>7175.4765000000007</v>
      </c>
      <c r="Q452" s="103">
        <v>19011.703483359997</v>
      </c>
      <c r="R452" s="103">
        <v>29429.851178259996</v>
      </c>
      <c r="S452" s="103">
        <v>12351.940965059999</v>
      </c>
      <c r="T452" s="103">
        <v>3328.7081532700013</v>
      </c>
      <c r="U452" s="103">
        <v>16362.332947639999</v>
      </c>
      <c r="V452" s="103">
        <v>4564.3337475400022</v>
      </c>
      <c r="W452" s="103">
        <v>-11881.641352039996</v>
      </c>
      <c r="X452" s="144">
        <v>-5209.265495470001</v>
      </c>
      <c r="Y452" s="144">
        <v>-9517.7373134399968</v>
      </c>
      <c r="Z452" s="144">
        <v>-11016.729413549998</v>
      </c>
      <c r="AA452" s="144">
        <v>-7253.4973549400002</v>
      </c>
      <c r="AB452" s="144">
        <v>8587.734908209999</v>
      </c>
      <c r="AC452" s="177">
        <v>5753.7238551000028</v>
      </c>
    </row>
    <row r="453" spans="1:29" s="4" customFormat="1" ht="13.2" customHeight="1" x14ac:dyDescent="0.3">
      <c r="A453" s="83" t="s">
        <v>117</v>
      </c>
      <c r="B453" s="98">
        <v>5472.9040343776132</v>
      </c>
      <c r="C453" s="99">
        <v>5984.1596533064467</v>
      </c>
      <c r="D453" s="99">
        <v>17700.44533459808</v>
      </c>
      <c r="E453" s="99">
        <v>24055.495316100485</v>
      </c>
      <c r="F453" s="99">
        <v>17499.139398685998</v>
      </c>
      <c r="G453" s="99">
        <v>15925.962885999999</v>
      </c>
      <c r="H453" s="99">
        <v>14281.193219582099</v>
      </c>
      <c r="I453" s="99">
        <v>11115.427464871602</v>
      </c>
      <c r="J453" s="99">
        <v>10080.553589510993</v>
      </c>
      <c r="K453" s="99">
        <v>8404.6265109400956</v>
      </c>
      <c r="L453" s="99">
        <v>7975.7792082073756</v>
      </c>
      <c r="M453" s="99">
        <v>27249.94715265794</v>
      </c>
      <c r="N453" s="99">
        <v>16076.351201204256</v>
      </c>
      <c r="O453" s="99">
        <v>21573.419652268971</v>
      </c>
      <c r="P453" s="99">
        <v>20482.170300000002</v>
      </c>
      <c r="Q453" s="99">
        <v>34870.693910250004</v>
      </c>
      <c r="R453" s="99">
        <v>55041.398287699994</v>
      </c>
      <c r="S453" s="99">
        <v>39033.704451719997</v>
      </c>
      <c r="T453" s="99">
        <v>46516.808722410002</v>
      </c>
      <c r="U453" s="99">
        <v>51155.663415329996</v>
      </c>
      <c r="V453" s="99">
        <v>62409.737640580002</v>
      </c>
      <c r="W453" s="99">
        <v>44644.35678236001</v>
      </c>
      <c r="X453" s="142">
        <v>43903.314249969997</v>
      </c>
      <c r="Y453" s="142">
        <v>50039.572581340006</v>
      </c>
      <c r="Z453" s="142">
        <v>45392.268142579996</v>
      </c>
      <c r="AA453" s="142">
        <v>37264.037282330006</v>
      </c>
      <c r="AB453" s="142">
        <v>52952.094957269997</v>
      </c>
      <c r="AC453" s="175">
        <v>57381.767917949997</v>
      </c>
    </row>
    <row r="454" spans="1:29" s="4" customFormat="1" ht="13.2" customHeight="1" x14ac:dyDescent="0.3">
      <c r="A454" s="70" t="s">
        <v>118</v>
      </c>
      <c r="B454" s="98">
        <v>1654.4970343776126</v>
      </c>
      <c r="C454" s="99">
        <v>2875.0916933064477</v>
      </c>
      <c r="D454" s="99">
        <v>3092.5841179980816</v>
      </c>
      <c r="E454" s="99">
        <v>4170.4880000000003</v>
      </c>
      <c r="F454" s="99">
        <v>4584.4570000000003</v>
      </c>
      <c r="G454" s="99">
        <v>4673.5399999999991</v>
      </c>
      <c r="H454" s="99">
        <v>3082.6226530000008</v>
      </c>
      <c r="I454" s="99">
        <v>3872.2029999999995</v>
      </c>
      <c r="J454" s="99">
        <v>2765.920979980468</v>
      </c>
      <c r="K454" s="99">
        <v>2392.951629882813</v>
      </c>
      <c r="L454" s="99">
        <v>2717.6665638736267</v>
      </c>
      <c r="M454" s="99">
        <v>5100.13</v>
      </c>
      <c r="N454" s="99">
        <v>2955.0068901367185</v>
      </c>
      <c r="O454" s="99">
        <v>4861.3493653899995</v>
      </c>
      <c r="P454" s="99">
        <v>4460.701</v>
      </c>
      <c r="Q454" s="99">
        <v>8207.1393738900006</v>
      </c>
      <c r="R454" s="99">
        <v>4435.4728112100001</v>
      </c>
      <c r="S454" s="99">
        <v>5390.6309748599997</v>
      </c>
      <c r="T454" s="99">
        <v>6216.8658546099996</v>
      </c>
      <c r="U454" s="99">
        <v>5053.6812486199997</v>
      </c>
      <c r="V454" s="99">
        <v>3421.5402106200004</v>
      </c>
      <c r="W454" s="99">
        <v>3353.1823892399998</v>
      </c>
      <c r="X454" s="142">
        <v>4178.5485136799998</v>
      </c>
      <c r="Y454" s="142">
        <v>4372.5369762</v>
      </c>
      <c r="Z454" s="142">
        <v>3809.6523952300004</v>
      </c>
      <c r="AA454" s="142">
        <v>3314.6470254599999</v>
      </c>
      <c r="AB454" s="142">
        <v>7345.0343766200003</v>
      </c>
      <c r="AC454" s="175">
        <v>4612.8904462700002</v>
      </c>
    </row>
    <row r="455" spans="1:29" s="4" customFormat="1" ht="13.2" customHeight="1" x14ac:dyDescent="0.3">
      <c r="A455" s="70" t="s">
        <v>119</v>
      </c>
      <c r="B455" s="98">
        <v>403.7</v>
      </c>
      <c r="C455" s="99">
        <v>394.29999999999995</v>
      </c>
      <c r="D455" s="99">
        <v>1259.819</v>
      </c>
      <c r="E455" s="99">
        <v>1143.5650000000001</v>
      </c>
      <c r="F455" s="99">
        <v>1118.5890000000002</v>
      </c>
      <c r="G455" s="99">
        <v>1033.5260000000001</v>
      </c>
      <c r="H455" s="99">
        <v>1738.9198670000001</v>
      </c>
      <c r="I455" s="99">
        <v>1518.9148787822264</v>
      </c>
      <c r="J455" s="99">
        <v>1731.2649807742191</v>
      </c>
      <c r="K455" s="99">
        <v>784.55226173964843</v>
      </c>
      <c r="L455" s="99">
        <v>1219.0219178299999</v>
      </c>
      <c r="M455" s="99">
        <v>1468.6455209160515</v>
      </c>
      <c r="N455" s="99">
        <v>819.38209341773756</v>
      </c>
      <c r="O455" s="99">
        <v>1882.0632237193545</v>
      </c>
      <c r="P455" s="99">
        <v>4576.5905000000002</v>
      </c>
      <c r="Q455" s="99">
        <v>6153.0034965500008</v>
      </c>
      <c r="R455" s="99">
        <v>1925.68378394</v>
      </c>
      <c r="S455" s="99">
        <v>3576.6965761899996</v>
      </c>
      <c r="T455" s="99">
        <v>1896.3747224799999</v>
      </c>
      <c r="U455" s="99">
        <v>2094.17343123</v>
      </c>
      <c r="V455" s="99">
        <v>3667.3757802999994</v>
      </c>
      <c r="W455" s="99">
        <v>6482.3748484500002</v>
      </c>
      <c r="X455" s="142">
        <v>3745.5136166699995</v>
      </c>
      <c r="Y455" s="142">
        <v>3568.9213118300008</v>
      </c>
      <c r="Z455" s="142">
        <v>1509.4040306499999</v>
      </c>
      <c r="AA455" s="142">
        <v>1003.2000145699999</v>
      </c>
      <c r="AB455" s="142">
        <v>1870.2622799600001</v>
      </c>
      <c r="AC455" s="175">
        <v>1517.3583214999999</v>
      </c>
    </row>
    <row r="456" spans="1:29" s="4" customFormat="1" ht="13.2" customHeight="1" x14ac:dyDescent="0.3">
      <c r="A456" s="70" t="s">
        <v>120</v>
      </c>
      <c r="B456" s="98">
        <v>733.28499999999997</v>
      </c>
      <c r="C456" s="99">
        <v>621.80795999999998</v>
      </c>
      <c r="D456" s="99">
        <v>8330.7842165999991</v>
      </c>
      <c r="E456" s="99">
        <v>10232.635316100484</v>
      </c>
      <c r="F456" s="99">
        <v>7593.280398685999</v>
      </c>
      <c r="G456" s="99">
        <v>3251.8228860000004</v>
      </c>
      <c r="H456" s="99">
        <v>4443.0946995820968</v>
      </c>
      <c r="I456" s="99">
        <v>3437.9550489800004</v>
      </c>
      <c r="J456" s="99">
        <v>2695.5076586635319</v>
      </c>
      <c r="K456" s="99">
        <v>1492.2940128723224</v>
      </c>
      <c r="L456" s="99">
        <v>1432.6947775291394</v>
      </c>
      <c r="M456" s="99">
        <v>2116.8546935094191</v>
      </c>
      <c r="N456" s="99">
        <v>6283.8110277694268</v>
      </c>
      <c r="O456" s="99">
        <v>9140.4513228031683</v>
      </c>
      <c r="P456" s="99">
        <v>8365.8737000000001</v>
      </c>
      <c r="Q456" s="99">
        <v>9756.7789953800002</v>
      </c>
      <c r="R456" s="99">
        <v>11812.369912100001</v>
      </c>
      <c r="S456" s="99">
        <v>2753.8235463400001</v>
      </c>
      <c r="T456" s="99">
        <v>10229.58973326</v>
      </c>
      <c r="U456" s="99">
        <v>10568.71278195</v>
      </c>
      <c r="V456" s="99">
        <v>8971.5967948699999</v>
      </c>
      <c r="W456" s="99">
        <v>9068.371622239998</v>
      </c>
      <c r="X456" s="142">
        <v>6991.4541182700004</v>
      </c>
      <c r="Y456" s="142">
        <v>5982.8100629999999</v>
      </c>
      <c r="Z456" s="142">
        <v>7780.1911541499994</v>
      </c>
      <c r="AA456" s="142">
        <v>3036.4424339199995</v>
      </c>
      <c r="AB456" s="142">
        <v>4422.7850892000006</v>
      </c>
      <c r="AC456" s="175">
        <v>7211.4086820300008</v>
      </c>
    </row>
    <row r="457" spans="1:29" s="4" customFormat="1" ht="13.2" customHeight="1" x14ac:dyDescent="0.3">
      <c r="A457" s="70" t="s">
        <v>121</v>
      </c>
      <c r="B457" s="98">
        <v>2681.4220000000005</v>
      </c>
      <c r="C457" s="99">
        <v>2092.96</v>
      </c>
      <c r="D457" s="99">
        <v>5017.2579999999998</v>
      </c>
      <c r="E457" s="99">
        <v>8508.8070000000007</v>
      </c>
      <c r="F457" s="99">
        <v>4202.8130000000001</v>
      </c>
      <c r="G457" s="99">
        <v>6967.0739999999996</v>
      </c>
      <c r="H457" s="99">
        <v>5016.5559999999996</v>
      </c>
      <c r="I457" s="99">
        <v>2286.3545371093751</v>
      </c>
      <c r="J457" s="99">
        <v>2887.8599700927734</v>
      </c>
      <c r="K457" s="99">
        <v>3734.8286064453123</v>
      </c>
      <c r="L457" s="99">
        <v>2606.3959489746094</v>
      </c>
      <c r="M457" s="99">
        <v>18564.316938232474</v>
      </c>
      <c r="N457" s="99">
        <v>6018.151189880371</v>
      </c>
      <c r="O457" s="99">
        <v>5689.5557403564453</v>
      </c>
      <c r="P457" s="99">
        <v>3079.0050999999999</v>
      </c>
      <c r="Q457" s="99">
        <v>10753.772044429999</v>
      </c>
      <c r="R457" s="99">
        <v>36867.871780449997</v>
      </c>
      <c r="S457" s="99">
        <v>27312.553354329997</v>
      </c>
      <c r="T457" s="99">
        <v>28173.978412060002</v>
      </c>
      <c r="U457" s="99">
        <v>33439.095953529999</v>
      </c>
      <c r="V457" s="99">
        <v>46349.224854790009</v>
      </c>
      <c r="W457" s="99">
        <v>25740.427922430004</v>
      </c>
      <c r="X457" s="142">
        <v>28987.798001349998</v>
      </c>
      <c r="Y457" s="142">
        <v>36115.304230310001</v>
      </c>
      <c r="Z457" s="142">
        <v>32293.020562549995</v>
      </c>
      <c r="AA457" s="142">
        <v>29909.747808380002</v>
      </c>
      <c r="AB457" s="142">
        <v>39314.013211489997</v>
      </c>
      <c r="AC457" s="175">
        <v>44040.110468150007</v>
      </c>
    </row>
    <row r="458" spans="1:29" s="4" customFormat="1" ht="13.2" customHeight="1" x14ac:dyDescent="0.3">
      <c r="A458" s="83" t="s">
        <v>122</v>
      </c>
      <c r="B458" s="98">
        <v>6313.7919999999995</v>
      </c>
      <c r="C458" s="99">
        <v>9503.2049999999981</v>
      </c>
      <c r="D458" s="99">
        <v>9422.530999999999</v>
      </c>
      <c r="E458" s="99">
        <v>17565.216500000002</v>
      </c>
      <c r="F458" s="99">
        <v>19508.380154907227</v>
      </c>
      <c r="G458" s="99">
        <v>13189.587034088134</v>
      </c>
      <c r="H458" s="99">
        <v>13330.675839828495</v>
      </c>
      <c r="I458" s="99">
        <v>16435.97781427002</v>
      </c>
      <c r="J458" s="99">
        <v>14831.238706640626</v>
      </c>
      <c r="K458" s="99">
        <v>13147.35529399414</v>
      </c>
      <c r="L458" s="99">
        <v>10267.093939758299</v>
      </c>
      <c r="M458" s="99">
        <v>16744.705931470857</v>
      </c>
      <c r="N458" s="99">
        <v>16011.967024848174</v>
      </c>
      <c r="O458" s="99">
        <v>8252.6379796943656</v>
      </c>
      <c r="P458" s="99">
        <v>13306.693800000003</v>
      </c>
      <c r="Q458" s="99">
        <v>15858.990426890001</v>
      </c>
      <c r="R458" s="99">
        <v>25611.547109439998</v>
      </c>
      <c r="S458" s="99">
        <v>26681.763486659998</v>
      </c>
      <c r="T458" s="99">
        <v>43188.100569139999</v>
      </c>
      <c r="U458" s="99">
        <v>34793.330467690001</v>
      </c>
      <c r="V458" s="99">
        <v>57845.403893040006</v>
      </c>
      <c r="W458" s="99">
        <v>56525.998134399997</v>
      </c>
      <c r="X458" s="142">
        <v>49112.579745439994</v>
      </c>
      <c r="Y458" s="142">
        <v>59557.309894779995</v>
      </c>
      <c r="Z458" s="142">
        <v>56408.997556130002</v>
      </c>
      <c r="AA458" s="142">
        <v>44517.534637270001</v>
      </c>
      <c r="AB458" s="142">
        <v>44364.360049059993</v>
      </c>
      <c r="AC458" s="175">
        <v>51628.044062849993</v>
      </c>
    </row>
    <row r="459" spans="1:29" s="4" customFormat="1" ht="13.2" customHeight="1" x14ac:dyDescent="0.3">
      <c r="A459" s="70" t="s">
        <v>118</v>
      </c>
      <c r="B459" s="98">
        <v>1670.3819999999998</v>
      </c>
      <c r="C459" s="99">
        <v>1628.759</v>
      </c>
      <c r="D459" s="99">
        <v>1449.0860000000002</v>
      </c>
      <c r="E459" s="99">
        <v>1421.9589999999998</v>
      </c>
      <c r="F459" s="99">
        <v>1599.1450000000002</v>
      </c>
      <c r="G459" s="99">
        <v>1477.475836090088</v>
      </c>
      <c r="H459" s="99">
        <v>1642.9064968261719</v>
      </c>
      <c r="I459" s="99">
        <v>2511.3310000000001</v>
      </c>
      <c r="J459" s="99">
        <v>3979.0284320068358</v>
      </c>
      <c r="K459" s="99">
        <v>3847.2375300292974</v>
      </c>
      <c r="L459" s="99">
        <v>2529.9789999999998</v>
      </c>
      <c r="M459" s="99">
        <v>2150.2043704833982</v>
      </c>
      <c r="N459" s="99">
        <v>1952.959373458862</v>
      </c>
      <c r="O459" s="99">
        <v>1805.5371201171877</v>
      </c>
      <c r="P459" s="99">
        <v>3649.1723000000002</v>
      </c>
      <c r="Q459" s="99">
        <v>4146.8195214799998</v>
      </c>
      <c r="R459" s="99">
        <v>8201.9784395200004</v>
      </c>
      <c r="S459" s="99">
        <v>2633.1546526500001</v>
      </c>
      <c r="T459" s="99">
        <v>4759.1313021000014</v>
      </c>
      <c r="U459" s="99">
        <v>2537.3792777799999</v>
      </c>
      <c r="V459" s="99">
        <v>2565.5368546500004</v>
      </c>
      <c r="W459" s="99">
        <v>3530.10222982</v>
      </c>
      <c r="X459" s="142">
        <v>3447.5691814400002</v>
      </c>
      <c r="Y459" s="142">
        <v>3724.9571878199999</v>
      </c>
      <c r="Z459" s="142">
        <v>3197.7809768199995</v>
      </c>
      <c r="AA459" s="142">
        <v>3130.2869135899996</v>
      </c>
      <c r="AB459" s="142">
        <v>4274.0277965699997</v>
      </c>
      <c r="AC459" s="175">
        <v>3222.0010510699999</v>
      </c>
    </row>
    <row r="460" spans="1:29" s="4" customFormat="1" ht="13.2" customHeight="1" x14ac:dyDescent="0.3">
      <c r="A460" s="70" t="s">
        <v>119</v>
      </c>
      <c r="B460" s="98">
        <v>2018.3100000000002</v>
      </c>
      <c r="C460" s="99">
        <v>2385.5459999999998</v>
      </c>
      <c r="D460" s="99">
        <v>1826.8350000000003</v>
      </c>
      <c r="E460" s="99">
        <v>1906.67</v>
      </c>
      <c r="F460" s="99">
        <v>1691.5250000000001</v>
      </c>
      <c r="G460" s="99">
        <v>988.00500000000011</v>
      </c>
      <c r="H460" s="99">
        <v>1878.6669999999999</v>
      </c>
      <c r="I460" s="99">
        <v>2030.2972683105472</v>
      </c>
      <c r="J460" s="99">
        <v>2585.4829208984374</v>
      </c>
      <c r="K460" s="99">
        <v>2616.8834602050779</v>
      </c>
      <c r="L460" s="99">
        <v>2623.5686497802735</v>
      </c>
      <c r="M460" s="99">
        <v>3469.9416233520506</v>
      </c>
      <c r="N460" s="99">
        <v>527.41603002929696</v>
      </c>
      <c r="O460" s="99">
        <v>703.88663806152351</v>
      </c>
      <c r="P460" s="99">
        <v>962.18700000000013</v>
      </c>
      <c r="Q460" s="99">
        <v>1480.3632320800002</v>
      </c>
      <c r="R460" s="99">
        <v>1724.3365103100002</v>
      </c>
      <c r="S460" s="99">
        <v>1183.4359276600001</v>
      </c>
      <c r="T460" s="99">
        <v>1299.6285027500001</v>
      </c>
      <c r="U460" s="99">
        <v>2364.9169711499999</v>
      </c>
      <c r="V460" s="99">
        <v>3369.6613821400006</v>
      </c>
      <c r="W460" s="99">
        <v>2091.9525355599999</v>
      </c>
      <c r="X460" s="142">
        <v>2474.6943383300004</v>
      </c>
      <c r="Y460" s="142">
        <v>4465.7668197599996</v>
      </c>
      <c r="Z460" s="142">
        <v>7975.0451700599997</v>
      </c>
      <c r="AA460" s="142">
        <v>1301.4230711500002</v>
      </c>
      <c r="AB460" s="142">
        <v>1035.0237390199998</v>
      </c>
      <c r="AC460" s="175">
        <v>1112.0032497699999</v>
      </c>
    </row>
    <row r="461" spans="1:29" s="4" customFormat="1" ht="13.2" customHeight="1" x14ac:dyDescent="0.3">
      <c r="A461" s="70" t="s">
        <v>120</v>
      </c>
      <c r="B461" s="98">
        <v>1073.2</v>
      </c>
      <c r="C461" s="99">
        <v>1455.1609999999998</v>
      </c>
      <c r="D461" s="99">
        <v>2040.6210000000001</v>
      </c>
      <c r="E461" s="99">
        <v>8180.9784999999993</v>
      </c>
      <c r="F461" s="99">
        <v>9091.8021549072273</v>
      </c>
      <c r="G461" s="99">
        <v>6320.9884700927723</v>
      </c>
      <c r="H461" s="99">
        <v>6164.3429999999998</v>
      </c>
      <c r="I461" s="99">
        <v>8239.2379999999994</v>
      </c>
      <c r="J461" s="99">
        <v>4802.6374203857422</v>
      </c>
      <c r="K461" s="99">
        <v>3757.0739536621095</v>
      </c>
      <c r="L461" s="99">
        <v>2442.96</v>
      </c>
      <c r="M461" s="99">
        <v>2312.7857999999997</v>
      </c>
      <c r="N461" s="99">
        <v>1451.6657</v>
      </c>
      <c r="O461" s="99">
        <v>2636.4812876777651</v>
      </c>
      <c r="P461" s="99">
        <v>4407.3802999999998</v>
      </c>
      <c r="Q461" s="99">
        <v>5582.3227711999998</v>
      </c>
      <c r="R461" s="99">
        <v>7027.6110203400003</v>
      </c>
      <c r="S461" s="99">
        <v>8964.9479572400014</v>
      </c>
      <c r="T461" s="99">
        <v>9844.3283447800004</v>
      </c>
      <c r="U461" s="99">
        <v>10528.907345520001</v>
      </c>
      <c r="V461" s="99">
        <v>10887.06277765</v>
      </c>
      <c r="W461" s="99">
        <v>11789.010765360001</v>
      </c>
      <c r="X461" s="142">
        <v>12314.836148380002</v>
      </c>
      <c r="Y461" s="142">
        <v>12097.152283219997</v>
      </c>
      <c r="Z461" s="142">
        <v>9842.9056222799991</v>
      </c>
      <c r="AA461" s="142">
        <v>9327.5843388999983</v>
      </c>
      <c r="AB461" s="142">
        <v>8322.5132361000014</v>
      </c>
      <c r="AC461" s="175">
        <v>7508.6173319600011</v>
      </c>
    </row>
    <row r="462" spans="1:29" s="4" customFormat="1" ht="13.2" customHeight="1" x14ac:dyDescent="0.3">
      <c r="A462" s="70" t="s">
        <v>121</v>
      </c>
      <c r="B462" s="98">
        <v>1551.9</v>
      </c>
      <c r="C462" s="99">
        <v>4033.739</v>
      </c>
      <c r="D462" s="99">
        <v>4105.9889999999996</v>
      </c>
      <c r="E462" s="99">
        <v>6055.6089999999995</v>
      </c>
      <c r="F462" s="99">
        <v>7125.9080000000013</v>
      </c>
      <c r="G462" s="99">
        <v>4403.1177279052736</v>
      </c>
      <c r="H462" s="99">
        <v>3644.7593430023198</v>
      </c>
      <c r="I462" s="99">
        <v>3655.111545959473</v>
      </c>
      <c r="J462" s="99">
        <v>3464.08993334961</v>
      </c>
      <c r="K462" s="99">
        <v>2926.1603500976562</v>
      </c>
      <c r="L462" s="99">
        <v>2670.5862899780273</v>
      </c>
      <c r="M462" s="99">
        <v>8811.7741376354097</v>
      </c>
      <c r="N462" s="99">
        <v>12079.925921360016</v>
      </c>
      <c r="O462" s="99">
        <v>3106.7329338378904</v>
      </c>
      <c r="P462" s="99">
        <v>4287.9542000000001</v>
      </c>
      <c r="Q462" s="99">
        <v>4649.4849021300006</v>
      </c>
      <c r="R462" s="99">
        <v>8657.6211392700006</v>
      </c>
      <c r="S462" s="99">
        <v>13900.224949110001</v>
      </c>
      <c r="T462" s="99">
        <v>27285.012419509996</v>
      </c>
      <c r="U462" s="99">
        <v>19362.126873239999</v>
      </c>
      <c r="V462" s="99">
        <v>41023.142878599996</v>
      </c>
      <c r="W462" s="99">
        <v>39114.93260366001</v>
      </c>
      <c r="X462" s="142">
        <v>30875.480077290005</v>
      </c>
      <c r="Y462" s="142">
        <v>39269.433603979996</v>
      </c>
      <c r="Z462" s="142">
        <v>35393.265786970005</v>
      </c>
      <c r="AA462" s="142">
        <v>30758.240313629998</v>
      </c>
      <c r="AB462" s="142">
        <v>30732.795277369998</v>
      </c>
      <c r="AC462" s="175">
        <v>39785.422430049999</v>
      </c>
    </row>
    <row r="463" spans="1:29" s="4" customFormat="1" ht="13.2" customHeight="1" x14ac:dyDescent="0.3">
      <c r="A463" s="84"/>
      <c r="B463" s="125"/>
      <c r="C463" s="126"/>
      <c r="D463" s="126"/>
      <c r="E463" s="126"/>
      <c r="F463" s="126"/>
      <c r="G463" s="126"/>
      <c r="H463" s="126"/>
      <c r="I463" s="126"/>
      <c r="J463" s="126"/>
      <c r="K463" s="126"/>
      <c r="L463" s="126"/>
      <c r="M463" s="126"/>
      <c r="N463" s="126"/>
      <c r="O463" s="126"/>
      <c r="P463" s="126"/>
      <c r="Q463" s="126"/>
      <c r="R463" s="126"/>
      <c r="S463" s="126"/>
      <c r="T463" s="126"/>
      <c r="U463" s="126"/>
      <c r="V463" s="126"/>
      <c r="W463" s="126"/>
      <c r="X463" s="155"/>
      <c r="Y463" s="155"/>
      <c r="Z463" s="155"/>
      <c r="AA463" s="155"/>
      <c r="AB463" s="155"/>
      <c r="AC463" s="188"/>
    </row>
    <row r="464" spans="1:29" s="4" customFormat="1" ht="13.2" customHeight="1" x14ac:dyDescent="0.3">
      <c r="A464" s="85"/>
      <c r="B464" s="127"/>
      <c r="C464" s="128"/>
      <c r="D464" s="128"/>
      <c r="E464" s="128"/>
      <c r="F464" s="128"/>
      <c r="G464" s="128"/>
      <c r="H464" s="128"/>
      <c r="I464" s="128"/>
      <c r="J464" s="128"/>
      <c r="K464" s="128"/>
      <c r="L464" s="128"/>
      <c r="M464" s="128"/>
      <c r="N464" s="128"/>
      <c r="O464" s="128"/>
      <c r="P464" s="128"/>
      <c r="Q464" s="128"/>
      <c r="R464" s="128"/>
      <c r="S464" s="128"/>
      <c r="T464" s="128"/>
      <c r="U464" s="128"/>
      <c r="V464" s="128"/>
      <c r="W464" s="128"/>
      <c r="X464" s="156"/>
      <c r="Y464" s="156"/>
      <c r="Z464" s="156"/>
      <c r="AA464" s="156"/>
      <c r="AB464" s="156"/>
      <c r="AC464" s="189"/>
    </row>
    <row r="465" spans="1:29" s="4" customFormat="1" ht="13.2" customHeight="1" x14ac:dyDescent="0.3">
      <c r="A465" s="83" t="s">
        <v>123</v>
      </c>
      <c r="B465" s="129"/>
      <c r="C465" s="130"/>
      <c r="D465" s="130"/>
      <c r="E465" s="130"/>
      <c r="F465" s="130"/>
      <c r="G465" s="130"/>
      <c r="H465" s="130"/>
      <c r="I465" s="130"/>
      <c r="J465" s="130"/>
      <c r="K465" s="130"/>
      <c r="L465" s="130"/>
      <c r="M465" s="130"/>
      <c r="N465" s="130"/>
      <c r="O465" s="130"/>
      <c r="P465" s="130"/>
      <c r="Q465" s="130"/>
      <c r="R465" s="130"/>
      <c r="S465" s="130"/>
      <c r="T465" s="130"/>
      <c r="U465" s="130"/>
      <c r="V465" s="130"/>
      <c r="W465" s="130"/>
      <c r="X465" s="157"/>
      <c r="Y465" s="157"/>
      <c r="Z465" s="157"/>
      <c r="AA465" s="157"/>
      <c r="AB465" s="157"/>
      <c r="AC465" s="190"/>
    </row>
    <row r="466" spans="1:29" s="4" customFormat="1" ht="13.2" customHeight="1" x14ac:dyDescent="0.3">
      <c r="A466" s="83" t="s">
        <v>124</v>
      </c>
      <c r="B466" s="124">
        <v>2.6391511994521646</v>
      </c>
      <c r="C466" s="124">
        <v>2.8272751003267249</v>
      </c>
      <c r="D466" s="124">
        <v>1.7940287177531866</v>
      </c>
      <c r="E466" s="124">
        <v>3.160186884241631</v>
      </c>
      <c r="F466" s="124">
        <v>0.79454446842199911</v>
      </c>
      <c r="G466" s="124">
        <v>1.5142666188084957</v>
      </c>
      <c r="H466" s="124">
        <v>0.76719937140027861</v>
      </c>
      <c r="I466" s="124">
        <v>0.33394426231652879</v>
      </c>
      <c r="J466" s="124">
        <v>0.99578910104245733</v>
      </c>
      <c r="K466" s="124">
        <v>0.60144097468193625</v>
      </c>
      <c r="L466" s="124">
        <v>0.73335118223301754</v>
      </c>
      <c r="M466" s="124">
        <v>1.842178166275549</v>
      </c>
      <c r="N466" s="124">
        <v>0.97583945033988961</v>
      </c>
      <c r="O466" s="124">
        <v>1.0872685373233426</v>
      </c>
      <c r="P466" s="124">
        <v>0.87408361121679301</v>
      </c>
      <c r="Q466" s="124">
        <v>2.4154833475440252</v>
      </c>
      <c r="R466" s="124">
        <v>4.6499205224280642</v>
      </c>
      <c r="S466" s="124">
        <v>1.9049445770883644</v>
      </c>
      <c r="T466" s="124">
        <v>0.97133201856905349</v>
      </c>
      <c r="U466" s="124">
        <v>1.5467666287895205</v>
      </c>
      <c r="V466" s="124">
        <v>0.93314045073629015</v>
      </c>
      <c r="W466" s="124">
        <v>0.6037353676551992</v>
      </c>
      <c r="X466" s="158">
        <v>0.87515332728037898</v>
      </c>
      <c r="Y466" s="158">
        <v>0.92059906817912351</v>
      </c>
      <c r="Z466" s="158">
        <v>0.79916397035567355</v>
      </c>
      <c r="AA466" s="158">
        <v>0.90866976877339511</v>
      </c>
      <c r="AB466" s="158">
        <v>1.1501801688430922</v>
      </c>
      <c r="AC466" s="191">
        <v>0.89137689110575491</v>
      </c>
    </row>
    <row r="467" spans="1:29" s="4" customFormat="1" ht="13.2" customHeight="1" x14ac:dyDescent="0.3">
      <c r="A467" s="70" t="s">
        <v>117</v>
      </c>
      <c r="B467" s="99">
        <v>11935.622000000001</v>
      </c>
      <c r="C467" s="99">
        <v>19712.383999999998</v>
      </c>
      <c r="D467" s="99">
        <v>20702.912</v>
      </c>
      <c r="E467" s="99">
        <v>33448.385000000002</v>
      </c>
      <c r="F467" s="99">
        <v>16178.960999999999</v>
      </c>
      <c r="G467" s="99">
        <v>13496.166000000001</v>
      </c>
      <c r="H467" s="99">
        <v>13234.929</v>
      </c>
      <c r="I467" s="99">
        <v>4540.3691542968745</v>
      </c>
      <c r="J467" s="99">
        <v>8678.7699700927733</v>
      </c>
      <c r="K467" s="99">
        <v>9020.0186064453119</v>
      </c>
      <c r="L467" s="99">
        <v>9943.0879489746112</v>
      </c>
      <c r="M467" s="99">
        <v>28932.848938232473</v>
      </c>
      <c r="N467" s="99">
        <v>21452.378189880368</v>
      </c>
      <c r="O467" s="99">
        <v>12983.798740356449</v>
      </c>
      <c r="P467" s="99">
        <v>11584.551500000001</v>
      </c>
      <c r="Q467" s="99">
        <v>33678.091324240006</v>
      </c>
      <c r="R467" s="99">
        <v>62325.492251209995</v>
      </c>
      <c r="S467" s="99">
        <v>40721.741948869996</v>
      </c>
      <c r="T467" s="99">
        <v>38149.529336319996</v>
      </c>
      <c r="U467" s="99">
        <v>47491.126655799992</v>
      </c>
      <c r="V467" s="99">
        <v>52269.561613099999</v>
      </c>
      <c r="W467" s="99">
        <v>30654.570807480002</v>
      </c>
      <c r="X467" s="142">
        <v>34463.425785029998</v>
      </c>
      <c r="Y467" s="142">
        <v>44557.855649659999</v>
      </c>
      <c r="Z467" s="142">
        <v>39253.090228610003</v>
      </c>
      <c r="AA467" s="142">
        <v>36826.750707539992</v>
      </c>
      <c r="AB467" s="142">
        <v>49451.71962199999</v>
      </c>
      <c r="AC467" s="175">
        <v>46858.676524039991</v>
      </c>
    </row>
    <row r="468" spans="1:29" s="4" customFormat="1" ht="13.2" customHeight="1" x14ac:dyDescent="0.3">
      <c r="A468" s="70" t="s">
        <v>122</v>
      </c>
      <c r="B468" s="99">
        <v>4522.5230000000001</v>
      </c>
      <c r="C468" s="99">
        <v>6972.22</v>
      </c>
      <c r="D468" s="99">
        <v>11539.900000000001</v>
      </c>
      <c r="E468" s="99">
        <v>10584.306</v>
      </c>
      <c r="F468" s="99">
        <v>20362.562000000002</v>
      </c>
      <c r="G468" s="99">
        <v>8912.6748436279286</v>
      </c>
      <c r="H468" s="99">
        <v>17250.964343002321</v>
      </c>
      <c r="I468" s="99">
        <v>13596.188545959474</v>
      </c>
      <c r="J468" s="99">
        <v>8715.4699333496101</v>
      </c>
      <c r="K468" s="99">
        <v>14997.346350097654</v>
      </c>
      <c r="L468" s="99">
        <v>13558.426289978026</v>
      </c>
      <c r="M468" s="99">
        <v>15705.782137635411</v>
      </c>
      <c r="N468" s="99">
        <v>21983.511921360016</v>
      </c>
      <c r="O468" s="99">
        <v>11941.666933837891</v>
      </c>
      <c r="P468" s="99">
        <v>13253.367699999999</v>
      </c>
      <c r="Q468" s="99">
        <v>13942.588906060004</v>
      </c>
      <c r="R468" s="99">
        <v>13403.560759929998</v>
      </c>
      <c r="S468" s="99">
        <v>21376.864418339999</v>
      </c>
      <c r="T468" s="99">
        <v>39275.478010619998</v>
      </c>
      <c r="U468" s="99">
        <v>30703.485433329999</v>
      </c>
      <c r="V468" s="99">
        <v>56014.677717440012</v>
      </c>
      <c r="W468" s="99">
        <v>50774.846811669995</v>
      </c>
      <c r="X468" s="142">
        <v>39379.87174445</v>
      </c>
      <c r="Y468" s="142">
        <v>48400.934988770001</v>
      </c>
      <c r="Z468" s="142">
        <v>49117.692594600005</v>
      </c>
      <c r="AA468" s="142">
        <v>40528.200643509997</v>
      </c>
      <c r="AB468" s="142">
        <v>42994.759396469999</v>
      </c>
      <c r="AC468" s="175">
        <v>52568.870689380004</v>
      </c>
    </row>
    <row r="469" spans="1:29" s="4" customFormat="1" ht="13.2" customHeight="1" x14ac:dyDescent="0.3">
      <c r="A469" s="83" t="s">
        <v>186</v>
      </c>
      <c r="B469" s="124">
        <v>3.1152387899777252</v>
      </c>
      <c r="C469" s="124">
        <v>5.9960993452059066</v>
      </c>
      <c r="D469" s="124">
        <v>2.1100136926578754</v>
      </c>
      <c r="E469" s="124">
        <v>5.507009632130389</v>
      </c>
      <c r="F469" s="124">
        <v>0.90477155329435965</v>
      </c>
      <c r="G469" s="124">
        <v>1.4478344175387421</v>
      </c>
      <c r="H469" s="124">
        <v>0.60401654980209407</v>
      </c>
      <c r="I469" s="124">
        <v>0.22673746689493507</v>
      </c>
      <c r="J469" s="124">
        <v>1.1027406129436452</v>
      </c>
      <c r="K469" s="124">
        <v>0.4378351886881704</v>
      </c>
      <c r="L469" s="124">
        <v>0.67384274566856239</v>
      </c>
      <c r="M469" s="124">
        <v>1.5039918723622021</v>
      </c>
      <c r="N469" s="124">
        <v>1.5584483236678108</v>
      </c>
      <c r="O469" s="124">
        <v>0.82561375104782886</v>
      </c>
      <c r="P469" s="124">
        <v>0.94870653762930179</v>
      </c>
      <c r="Q469" s="124">
        <v>2.4668097193483942</v>
      </c>
      <c r="R469" s="124">
        <v>5.3640843553799167</v>
      </c>
      <c r="S469" s="124">
        <v>1.7934780257527887</v>
      </c>
      <c r="T469" s="124">
        <v>0.83195692848291858</v>
      </c>
      <c r="U469" s="124">
        <v>1.2390077103918393</v>
      </c>
      <c r="V469" s="124">
        <v>0.39491198345960016</v>
      </c>
      <c r="W469" s="124">
        <v>0.42145617861185763</v>
      </c>
      <c r="X469" s="158">
        <v>0.64385884352249723</v>
      </c>
      <c r="Y469" s="158">
        <v>0.92455238887796076</v>
      </c>
      <c r="Z469" s="158">
        <v>0.50713008008397109</v>
      </c>
      <c r="AA469" s="158">
        <v>0.70798679478824011</v>
      </c>
      <c r="AB469" s="158">
        <v>0.82676040412798757</v>
      </c>
      <c r="AC469" s="191">
        <v>0.22048558407023472</v>
      </c>
    </row>
    <row r="470" spans="1:29" s="4" customFormat="1" ht="13.2" customHeight="1" x14ac:dyDescent="0.3">
      <c r="A470" s="70" t="s">
        <v>78</v>
      </c>
      <c r="B470" s="99">
        <v>9254.2000000000007</v>
      </c>
      <c r="C470" s="99">
        <v>17619.423999999999</v>
      </c>
      <c r="D470" s="99">
        <v>15685.653999999999</v>
      </c>
      <c r="E470" s="99">
        <v>24939.577999999998</v>
      </c>
      <c r="F470" s="99">
        <v>11976.147999999997</v>
      </c>
      <c r="G470" s="99">
        <v>6529.0920000000015</v>
      </c>
      <c r="H470" s="99">
        <v>8218.3730000000014</v>
      </c>
      <c r="I470" s="99">
        <v>2254.0146171875003</v>
      </c>
      <c r="J470" s="99">
        <v>5790.91</v>
      </c>
      <c r="K470" s="99">
        <v>5285.19</v>
      </c>
      <c r="L470" s="99">
        <v>7336.6920000000009</v>
      </c>
      <c r="M470" s="99">
        <v>10368.531999999999</v>
      </c>
      <c r="N470" s="99">
        <v>15434.227000000003</v>
      </c>
      <c r="O470" s="99">
        <v>7294.2429999999995</v>
      </c>
      <c r="P470" s="99">
        <v>8505.5463999999993</v>
      </c>
      <c r="Q470" s="99">
        <v>22924.319279809999</v>
      </c>
      <c r="R470" s="99">
        <v>25457.620470760005</v>
      </c>
      <c r="S470" s="99">
        <v>13409.188594540001</v>
      </c>
      <c r="T470" s="99">
        <v>9975.5509242600001</v>
      </c>
      <c r="U470" s="99">
        <v>14052.030702269996</v>
      </c>
      <c r="V470" s="99">
        <v>5920.3367583100007</v>
      </c>
      <c r="W470" s="99">
        <v>4914.1428850499997</v>
      </c>
      <c r="X470" s="142">
        <v>5475.62778368</v>
      </c>
      <c r="Y470" s="142">
        <v>8442.5514193500003</v>
      </c>
      <c r="Z470" s="142">
        <v>6960.0696660599997</v>
      </c>
      <c r="AA470" s="142">
        <v>6917.0028991599993</v>
      </c>
      <c r="AB470" s="142">
        <v>10137.70641051</v>
      </c>
      <c r="AC470" s="175">
        <v>2818.5660558900004</v>
      </c>
    </row>
    <row r="471" spans="1:29" s="4" customFormat="1" ht="13.2" customHeight="1" x14ac:dyDescent="0.3">
      <c r="A471" s="70" t="s">
        <v>125</v>
      </c>
      <c r="B471" s="99">
        <v>2970.623</v>
      </c>
      <c r="C471" s="99">
        <v>2938.4810000000002</v>
      </c>
      <c r="D471" s="99">
        <v>7433.9109999999991</v>
      </c>
      <c r="E471" s="99">
        <v>4528.6970000000001</v>
      </c>
      <c r="F471" s="99">
        <v>13236.653999999999</v>
      </c>
      <c r="G471" s="99">
        <v>4509.5571157226559</v>
      </c>
      <c r="H471" s="99">
        <v>13606.205</v>
      </c>
      <c r="I471" s="99">
        <v>9941.0769999999993</v>
      </c>
      <c r="J471" s="99">
        <v>5251.38</v>
      </c>
      <c r="K471" s="99">
        <v>12071.185999999998</v>
      </c>
      <c r="L471" s="99">
        <v>10887.84</v>
      </c>
      <c r="M471" s="99">
        <v>6894.0079999999998</v>
      </c>
      <c r="N471" s="99">
        <v>9903.5860000000011</v>
      </c>
      <c r="O471" s="99">
        <v>8834.9340000000011</v>
      </c>
      <c r="P471" s="99">
        <v>8965.4134999999987</v>
      </c>
      <c r="Q471" s="99">
        <v>9293.1040039299987</v>
      </c>
      <c r="R471" s="99">
        <v>4745.9396206600004</v>
      </c>
      <c r="S471" s="99">
        <v>7476.6394692300009</v>
      </c>
      <c r="T471" s="99">
        <v>11990.465591110002</v>
      </c>
      <c r="U471" s="99">
        <v>11341.358560089999</v>
      </c>
      <c r="V471" s="99">
        <v>14991.534838839998</v>
      </c>
      <c r="W471" s="99">
        <v>11659.914208010001</v>
      </c>
      <c r="X471" s="142">
        <v>8504.39166716</v>
      </c>
      <c r="Y471" s="142">
        <v>9131.5013847899991</v>
      </c>
      <c r="Z471" s="142">
        <v>13724.426807629998</v>
      </c>
      <c r="AA471" s="142">
        <v>9769.9603298800012</v>
      </c>
      <c r="AB471" s="142">
        <v>12261.964119100001</v>
      </c>
      <c r="AC471" s="175">
        <v>12783.44825933</v>
      </c>
    </row>
    <row r="472" spans="1:29" s="4" customFormat="1" ht="13.2" customHeight="1" x14ac:dyDescent="0.3">
      <c r="A472" s="83" t="s">
        <v>126</v>
      </c>
      <c r="B472" s="124">
        <v>1.7278316901862236</v>
      </c>
      <c r="C472" s="124">
        <v>0.51886351595876679</v>
      </c>
      <c r="D472" s="124">
        <v>1.2219365419634589</v>
      </c>
      <c r="E472" s="124">
        <v>1.4051116906656294</v>
      </c>
      <c r="F472" s="124">
        <v>0.58979332879402868</v>
      </c>
      <c r="G472" s="124">
        <v>1.5823047282713685</v>
      </c>
      <c r="H472" s="124">
        <v>1.3763750985730876</v>
      </c>
      <c r="I472" s="124">
        <v>0.62552250686762645</v>
      </c>
      <c r="J472" s="124">
        <v>0.8336561768476809</v>
      </c>
      <c r="K472" s="124">
        <v>1.2763581484250062</v>
      </c>
      <c r="L472" s="124">
        <v>0.97596395171940087</v>
      </c>
      <c r="M472" s="124">
        <v>2.1067626845930603</v>
      </c>
      <c r="N472" s="124">
        <v>0.49819437876178785</v>
      </c>
      <c r="O472" s="124">
        <v>1.8313629982117179</v>
      </c>
      <c r="P472" s="124">
        <v>0.71805923206922306</v>
      </c>
      <c r="Q472" s="124">
        <v>2.3128953573983067</v>
      </c>
      <c r="R472" s="124">
        <v>4.2584297912069005</v>
      </c>
      <c r="S472" s="124">
        <v>1.9649000972519337</v>
      </c>
      <c r="T472" s="124">
        <v>1.0325807435555483</v>
      </c>
      <c r="U472" s="124">
        <v>1.7270362999090505</v>
      </c>
      <c r="V472" s="124">
        <v>1.1298311538916341</v>
      </c>
      <c r="W472" s="124">
        <v>0.65807164192893064</v>
      </c>
      <c r="X472" s="158">
        <v>0.9388614502117989</v>
      </c>
      <c r="Y472" s="158">
        <v>0.91967978439723863</v>
      </c>
      <c r="Z472" s="158">
        <v>0.91240578806487638</v>
      </c>
      <c r="AA472" s="158">
        <v>0.97241414019143346</v>
      </c>
      <c r="AB472" s="158">
        <v>1.2792202224585394</v>
      </c>
      <c r="AC472" s="191">
        <v>1.106940878800031</v>
      </c>
    </row>
    <row r="473" spans="1:29" s="4" customFormat="1" ht="13.2" customHeight="1" x14ac:dyDescent="0.3">
      <c r="A473" s="70" t="s">
        <v>78</v>
      </c>
      <c r="B473" s="99">
        <v>2681.4220000000005</v>
      </c>
      <c r="C473" s="99">
        <v>2092.96</v>
      </c>
      <c r="D473" s="99">
        <v>5017.2579999999998</v>
      </c>
      <c r="E473" s="99">
        <v>8508.8070000000007</v>
      </c>
      <c r="F473" s="99">
        <v>4202.8130000000001</v>
      </c>
      <c r="G473" s="99">
        <v>6967.0739999999996</v>
      </c>
      <c r="H473" s="99">
        <v>5016.5559999999996</v>
      </c>
      <c r="I473" s="99">
        <v>2286.3545371093751</v>
      </c>
      <c r="J473" s="99">
        <v>2887.8599700927734</v>
      </c>
      <c r="K473" s="99">
        <v>3734.8286064453123</v>
      </c>
      <c r="L473" s="99">
        <v>2606.3959489746094</v>
      </c>
      <c r="M473" s="99">
        <v>18564.316938232474</v>
      </c>
      <c r="N473" s="99">
        <v>6018.151189880371</v>
      </c>
      <c r="O473" s="99">
        <v>5689.5557403564453</v>
      </c>
      <c r="P473" s="99">
        <v>3079.0050999999999</v>
      </c>
      <c r="Q473" s="99">
        <v>10753.772044429999</v>
      </c>
      <c r="R473" s="99">
        <v>36867.871780449997</v>
      </c>
      <c r="S473" s="99">
        <v>27312.553354329997</v>
      </c>
      <c r="T473" s="99">
        <v>28173.978412060002</v>
      </c>
      <c r="U473" s="99">
        <v>33439.095953529999</v>
      </c>
      <c r="V473" s="99">
        <v>46349.224854790009</v>
      </c>
      <c r="W473" s="99">
        <v>25740.427922430004</v>
      </c>
      <c r="X473" s="142">
        <v>28987.798001349998</v>
      </c>
      <c r="Y473" s="142">
        <v>36115.304230310001</v>
      </c>
      <c r="Z473" s="142">
        <v>32293.020562549995</v>
      </c>
      <c r="AA473" s="142">
        <v>29909.747808380002</v>
      </c>
      <c r="AB473" s="142">
        <v>39314.013211489997</v>
      </c>
      <c r="AC473" s="175">
        <v>44040.110468150007</v>
      </c>
    </row>
    <row r="474" spans="1:29" s="4" customFormat="1" ht="13.2" customHeight="1" x14ac:dyDescent="0.3">
      <c r="A474" s="70" t="s">
        <v>125</v>
      </c>
      <c r="B474" s="99">
        <v>1551.9</v>
      </c>
      <c r="C474" s="99">
        <v>4033.739</v>
      </c>
      <c r="D474" s="99">
        <v>4105.9889999999996</v>
      </c>
      <c r="E474" s="99">
        <v>6055.6089999999995</v>
      </c>
      <c r="F474" s="99">
        <v>7125.9080000000013</v>
      </c>
      <c r="G474" s="99">
        <v>4403.1177279052736</v>
      </c>
      <c r="H474" s="99">
        <v>3644.7593430023198</v>
      </c>
      <c r="I474" s="99">
        <v>3655.111545959473</v>
      </c>
      <c r="J474" s="99">
        <v>3464.08993334961</v>
      </c>
      <c r="K474" s="99">
        <v>2926.1603500976562</v>
      </c>
      <c r="L474" s="99">
        <v>2670.5862899780273</v>
      </c>
      <c r="M474" s="99">
        <v>8811.7741376354097</v>
      </c>
      <c r="N474" s="99">
        <v>12079.925921360016</v>
      </c>
      <c r="O474" s="99">
        <v>3106.7329338378904</v>
      </c>
      <c r="P474" s="99">
        <v>4287.9542000000001</v>
      </c>
      <c r="Q474" s="99">
        <v>4649.4849021300006</v>
      </c>
      <c r="R474" s="99">
        <v>8657.6211392700006</v>
      </c>
      <c r="S474" s="99">
        <v>13900.224949110001</v>
      </c>
      <c r="T474" s="99">
        <v>27285.012419509996</v>
      </c>
      <c r="U474" s="99">
        <v>19362.126873239999</v>
      </c>
      <c r="V474" s="99">
        <v>41023.142878599996</v>
      </c>
      <c r="W474" s="99">
        <v>39114.93260366001</v>
      </c>
      <c r="X474" s="142">
        <v>30875.480077290005</v>
      </c>
      <c r="Y474" s="142">
        <v>39269.433603979996</v>
      </c>
      <c r="Z474" s="142">
        <v>35393.265786970005</v>
      </c>
      <c r="AA474" s="142">
        <v>30758.240313629998</v>
      </c>
      <c r="AB474" s="142">
        <v>30732.795277369998</v>
      </c>
      <c r="AC474" s="175">
        <v>39785.422430049999</v>
      </c>
    </row>
    <row r="475" spans="1:29" s="4" customFormat="1" ht="13.2" customHeight="1" x14ac:dyDescent="0.3">
      <c r="A475" s="86"/>
      <c r="B475" s="134"/>
      <c r="C475" s="121"/>
      <c r="D475" s="121"/>
      <c r="E475" s="121"/>
      <c r="F475" s="121"/>
      <c r="G475" s="121"/>
      <c r="H475" s="121"/>
      <c r="I475" s="121"/>
      <c r="J475" s="121"/>
      <c r="K475" s="121"/>
      <c r="L475" s="121"/>
      <c r="M475" s="121"/>
      <c r="N475" s="121"/>
      <c r="O475" s="121"/>
      <c r="P475" s="121"/>
      <c r="Q475" s="121"/>
      <c r="R475" s="121"/>
      <c r="S475" s="121"/>
      <c r="T475" s="121"/>
      <c r="U475" s="121"/>
      <c r="V475" s="121"/>
      <c r="W475" s="121"/>
      <c r="X475" s="153"/>
      <c r="Y475" s="153"/>
      <c r="Z475" s="153"/>
      <c r="AA475" s="153"/>
      <c r="AB475" s="153"/>
      <c r="AC475" s="186"/>
    </row>
    <row r="476" spans="1:29" s="4" customFormat="1" ht="13.2" customHeight="1" x14ac:dyDescent="0.3">
      <c r="A476" s="70"/>
      <c r="B476" s="98"/>
      <c r="C476" s="99"/>
      <c r="D476" s="99"/>
      <c r="E476" s="99"/>
      <c r="F476" s="99"/>
      <c r="G476" s="99"/>
      <c r="H476" s="99"/>
      <c r="I476" s="99"/>
      <c r="J476" s="99"/>
      <c r="K476" s="99"/>
      <c r="L476" s="99"/>
      <c r="M476" s="99"/>
      <c r="N476" s="99"/>
      <c r="O476" s="99"/>
      <c r="P476" s="99"/>
      <c r="Q476" s="99"/>
      <c r="R476" s="99"/>
      <c r="S476" s="99"/>
      <c r="T476" s="99"/>
      <c r="U476" s="99"/>
      <c r="V476" s="99"/>
      <c r="W476" s="99"/>
      <c r="X476" s="142"/>
      <c r="Y476" s="142"/>
      <c r="Z476" s="142"/>
      <c r="AA476" s="142"/>
      <c r="AB476" s="142"/>
      <c r="AC476" s="175"/>
    </row>
    <row r="477" spans="1:29" s="4" customFormat="1" ht="13.2" customHeight="1" x14ac:dyDescent="0.3">
      <c r="A477" s="83" t="s">
        <v>161</v>
      </c>
      <c r="B477" s="98"/>
      <c r="C477" s="99"/>
      <c r="D477" s="99"/>
      <c r="E477" s="99"/>
      <c r="F477" s="99"/>
      <c r="G477" s="99"/>
      <c r="H477" s="99"/>
      <c r="I477" s="99"/>
      <c r="J477" s="99"/>
      <c r="K477" s="99"/>
      <c r="L477" s="99"/>
      <c r="M477" s="99"/>
      <c r="N477" s="99"/>
      <c r="O477" s="99"/>
      <c r="P477" s="99"/>
      <c r="Q477" s="99"/>
      <c r="R477" s="99"/>
      <c r="S477" s="99"/>
      <c r="T477" s="99"/>
      <c r="U477" s="99"/>
      <c r="V477" s="99"/>
      <c r="W477" s="99"/>
      <c r="X477" s="142"/>
      <c r="Y477" s="142"/>
      <c r="Z477" s="142"/>
      <c r="AA477" s="142"/>
      <c r="AB477" s="142"/>
      <c r="AC477" s="175"/>
    </row>
    <row r="478" spans="1:29" s="4" customFormat="1" ht="13.2" customHeight="1" x14ac:dyDescent="0.3">
      <c r="A478" s="72" t="s">
        <v>163</v>
      </c>
      <c r="B478" s="100">
        <v>-0.12453341999999316</v>
      </c>
      <c r="C478" s="101">
        <v>-1.3370749999991816E-2</v>
      </c>
      <c r="D478" s="101">
        <v>-70.653647469999981</v>
      </c>
      <c r="E478" s="101">
        <v>-7.463110889999979</v>
      </c>
      <c r="F478" s="101">
        <v>-1.2055499999689796E-3</v>
      </c>
      <c r="G478" s="101">
        <v>-3.1626380199999975</v>
      </c>
      <c r="H478" s="101">
        <v>-4.356039999987388E-3</v>
      </c>
      <c r="I478" s="101">
        <v>2.997870000003957E-3</v>
      </c>
      <c r="J478" s="101">
        <v>-29.958681829999996</v>
      </c>
      <c r="K478" s="101">
        <v>14.369110799999996</v>
      </c>
      <c r="L478" s="101">
        <v>-5.7287287899999821</v>
      </c>
      <c r="M478" s="101">
        <v>516.44003864999991</v>
      </c>
      <c r="N478" s="101">
        <v>-794.40579198312503</v>
      </c>
      <c r="O478" s="101">
        <v>-557.23401801</v>
      </c>
      <c r="P478" s="101">
        <v>-1240.1177134999998</v>
      </c>
      <c r="Q478" s="101">
        <v>2653.6588882599999</v>
      </c>
      <c r="R478" s="101">
        <v>-2508.5941718399999</v>
      </c>
      <c r="S478" s="101">
        <v>-811.29682957999989</v>
      </c>
      <c r="T478" s="101">
        <v>2806.3911205100003</v>
      </c>
      <c r="U478" s="101">
        <v>583.77938059999997</v>
      </c>
      <c r="V478" s="101">
        <v>-3420.2065816600002</v>
      </c>
      <c r="W478" s="101">
        <v>135.26934640000002</v>
      </c>
      <c r="X478" s="143">
        <v>1939.3230139700001</v>
      </c>
      <c r="Y478" s="143">
        <v>-1530.6488251100004</v>
      </c>
      <c r="Z478" s="143">
        <v>1518.9592763900005</v>
      </c>
      <c r="AA478" s="143">
        <v>-432.76012001999982</v>
      </c>
      <c r="AB478" s="143">
        <v>1655.5118815199999</v>
      </c>
      <c r="AC478" s="176">
        <v>3000.8263149100012</v>
      </c>
    </row>
    <row r="479" spans="1:29" s="4" customFormat="1" ht="13.2" customHeight="1" x14ac:dyDescent="0.3">
      <c r="A479" s="86"/>
      <c r="B479" s="69"/>
      <c r="C479" s="62"/>
      <c r="D479" s="62"/>
      <c r="E479" s="62"/>
      <c r="F479" s="62"/>
      <c r="G479" s="62"/>
      <c r="H479" s="62"/>
      <c r="I479" s="62"/>
      <c r="J479" s="62"/>
      <c r="K479" s="62"/>
      <c r="L479" s="62"/>
      <c r="M479" s="62"/>
      <c r="N479" s="62"/>
      <c r="O479" s="62"/>
      <c r="P479" s="62"/>
      <c r="Q479" s="62"/>
      <c r="R479" s="62"/>
      <c r="S479" s="62"/>
      <c r="T479" s="62"/>
      <c r="U479" s="62"/>
      <c r="V479" s="62"/>
      <c r="W479" s="62"/>
      <c r="X479" s="163"/>
      <c r="Y479" s="163"/>
      <c r="Z479" s="163"/>
      <c r="AA479" s="163"/>
      <c r="AB479" s="163"/>
      <c r="AC479" s="192"/>
    </row>
  </sheetData>
  <pageMargins left="0.511811024" right="0.511811024" top="0.78740157499999996" bottom="0.78740157499999996" header="0.31496062000000002" footer="0.31496062000000002"/>
  <pageSetup paperSize="9" orientation="portrait" horizontalDpi="120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94F04-56CE-4143-8E0C-F0C43759625D}">
  <dimension ref="B3:AC4"/>
  <sheetViews>
    <sheetView topLeftCell="G1" workbookViewId="0">
      <selection activeCell="B4" sqref="B4:AC4"/>
    </sheetView>
  </sheetViews>
  <sheetFormatPr defaultRowHeight="14.4" x14ac:dyDescent="0.3"/>
  <sheetData>
    <row r="3" spans="2:29" x14ac:dyDescent="0.3">
      <c r="B3" s="63">
        <v>1995</v>
      </c>
      <c r="C3" s="63">
        <v>1996</v>
      </c>
      <c r="D3" s="63">
        <v>1997</v>
      </c>
      <c r="E3" s="57">
        <v>1998</v>
      </c>
      <c r="F3" s="63">
        <v>1999</v>
      </c>
      <c r="G3" s="57">
        <v>2000</v>
      </c>
      <c r="H3" s="63">
        <v>2001</v>
      </c>
      <c r="I3" s="57">
        <v>2002</v>
      </c>
      <c r="J3" s="63">
        <v>2003</v>
      </c>
      <c r="K3" s="57">
        <v>2004</v>
      </c>
      <c r="L3" s="63">
        <v>2005</v>
      </c>
      <c r="M3" s="57">
        <v>2006</v>
      </c>
      <c r="N3" s="63">
        <v>2007</v>
      </c>
      <c r="O3" s="57">
        <v>2008</v>
      </c>
      <c r="P3" s="63">
        <v>2009</v>
      </c>
      <c r="Q3" s="63">
        <v>2010</v>
      </c>
      <c r="R3" s="57">
        <v>2011</v>
      </c>
      <c r="S3" s="57">
        <v>2012</v>
      </c>
      <c r="T3" s="57">
        <v>2013</v>
      </c>
      <c r="U3" s="57">
        <v>2014</v>
      </c>
      <c r="V3" s="57">
        <v>2015</v>
      </c>
      <c r="W3" s="57">
        <v>2016</v>
      </c>
      <c r="X3" s="138">
        <v>2017</v>
      </c>
      <c r="Y3" s="138">
        <v>2018</v>
      </c>
      <c r="Z3" s="138">
        <v>2019</v>
      </c>
      <c r="AA3" s="138">
        <v>2020</v>
      </c>
      <c r="AB3" s="138">
        <v>2021</v>
      </c>
      <c r="AC3" s="193">
        <v>2022</v>
      </c>
    </row>
    <row r="4" spans="2:29" x14ac:dyDescent="0.3">
      <c r="B4">
        <f>-Balanço!B176-Balanço!B163</f>
        <v>16469.235478415001</v>
      </c>
      <c r="C4">
        <f>-Balanço!C176-Balanço!C163</f>
        <v>25549.741556485002</v>
      </c>
      <c r="D4">
        <f>-Balanço!D176-Balanço!D163</f>
        <v>32418.938998259899</v>
      </c>
      <c r="E4">
        <f>-Balanço!E176-Balanço!E163</f>
        <v>36791.972209099898</v>
      </c>
      <c r="F4">
        <f>-Balanço!F176-Balanço!F163</f>
        <v>24497.398120210928</v>
      </c>
      <c r="G4">
        <f>-Balanço!G176-Balanço!G163</f>
        <v>20297.603857255479</v>
      </c>
      <c r="H4">
        <f>-Balanço!H176-Balanço!H163</f>
        <v>22904.454675255958</v>
      </c>
      <c r="I4">
        <f>-Balanço!I176-Balanço!I163</f>
        <v>6814.0688140875964</v>
      </c>
      <c r="J4">
        <f>-Balanço!J176-Balanço!J163</f>
        <v>-4443.8415184584237</v>
      </c>
      <c r="K4">
        <f>-Balanço!K176-Balanço!K163</f>
        <v>-10940.192352863487</v>
      </c>
      <c r="L4">
        <f>-Balanço!L176-Balanço!L163</f>
        <v>-15391.359079707659</v>
      </c>
      <c r="M4">
        <f>-Balanço!M176-Balanço!M163</f>
        <v>-15609.416615198195</v>
      </c>
      <c r="N4">
        <f>-Balanço!N176-Balanço!N163</f>
        <v>-931.27002077247971</v>
      </c>
      <c r="O4">
        <f>-Balanço!O176-Balanço!O163</f>
        <v>23987.814187858301</v>
      </c>
      <c r="P4">
        <f>-Balanço!P176-Balanço!P163</f>
        <v>23217.173699051265</v>
      </c>
      <c r="Q4">
        <f>-Balanço!Q176-Balanço!Q163</f>
        <v>77817.914479769999</v>
      </c>
      <c r="R4">
        <f>-Balanço!R176-Balanço!R163</f>
        <v>88732.978106615003</v>
      </c>
      <c r="S4">
        <f>-Balanço!S176-Balanço!S163</f>
        <v>93721.780858619997</v>
      </c>
      <c r="T4">
        <f>-Balanço!T176-Balanço!T163</f>
        <v>89279.685223330016</v>
      </c>
      <c r="U4">
        <f>-Balanço!U176-Balanço!U163</f>
        <v>108700.607155985</v>
      </c>
      <c r="V4">
        <f>-Balanço!V176-Balanço!V163</f>
        <v>64968.366889575002</v>
      </c>
      <c r="W4">
        <f>-Balanço!W176-Balanço!W163</f>
        <v>21917.910479469992</v>
      </c>
      <c r="X4">
        <f>-Balanço!X176-Balanço!X163</f>
        <v>20027.016126080001</v>
      </c>
      <c r="Y4">
        <f>-Balanço!Y176-Balanço!Y163</f>
        <v>55344.038637065001</v>
      </c>
      <c r="Z4">
        <f>-Balanço!Z176-Balanço!Z163</f>
        <v>66977.997256124974</v>
      </c>
      <c r="AA4">
        <f>-Balanço!AA176-Balanço!AA163</f>
        <v>12119.390543255002</v>
      </c>
      <c r="AB4">
        <f>-Balanço!AB176-Balanço!AB163</f>
        <v>49942.601465270011</v>
      </c>
      <c r="AC4">
        <f>-Balanço!AC176-Balanço!AC163</f>
        <v>58034.940394640005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?mso-contentType ?>
<SharedContentType xmlns="Microsoft.SharePoint.Taxonomy.ContentTypeSync" SourceId="c04560d3-a704-4f13-8370-2353aa785e1d" ContentTypeId="0x0101" PreviousValue="false"/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5A97B8008E57814B9A2E6D3BF9488275" ma:contentTypeVersion="7" ma:contentTypeDescription="Crie um novo documento." ma:contentTypeScope="" ma:versionID="eb4f129b80b9480f19b79c058511355a">
  <xsd:schema xmlns:xsd="http://www.w3.org/2001/XMLSchema" xmlns:xs="http://www.w3.org/2001/XMLSchema" xmlns:p="http://schemas.microsoft.com/office/2006/metadata/properties" xmlns:ns2="59fd1f5f-b86d-4ade-a4f9-0d916cac7502" xmlns:ns3="902dc832-b3f6-4247-9a0f-73f56caf4f49" targetNamespace="http://schemas.microsoft.com/office/2006/metadata/properties" ma:root="true" ma:fieldsID="8d273c13465cccfd4880195360c1045e" ns2:_="" ns3:_="">
    <xsd:import namespace="59fd1f5f-b86d-4ade-a4f9-0d916cac7502"/>
    <xsd:import namespace="902dc832-b3f6-4247-9a0f-73f56caf4f49"/>
    <xsd:element name="properties">
      <xsd:complexType>
        <xsd:sequence>
          <xsd:element name="documentManagement">
            <xsd:complexType>
              <xsd:all>
                <xsd:element ref="ns2:TaxCatchAll" minOccurs="0"/>
                <xsd:element ref="ns2:TaxCatchAllLabel" minOccurs="0"/>
                <xsd:element ref="ns2:DataPrimeiraPublicacao" minOccurs="0"/>
                <xsd:element ref="ns3:Subpasta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9fd1f5f-b86d-4ade-a4f9-0d916cac7502" elementFormDefault="qualified">
    <xsd:import namespace="http://schemas.microsoft.com/office/2006/documentManagement/types"/>
    <xsd:import namespace="http://schemas.microsoft.com/office/infopath/2007/PartnerControls"/>
    <xsd:element name="TaxCatchAll" ma:index="2" nillable="true" ma:displayName="Coluna Global de Taxonomia" ma:hidden="true" ma:list="{cbcad25e-3f40-4043-a45c-98aeb26f69e1}" ma:internalName="TaxCatchAll" ma:showField="CatchAllData" ma:web="902dc832-b3f6-4247-9a0f-73f56caf4f4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3" nillable="true" ma:displayName="Coluna Global de Taxonomia1" ma:hidden="true" ma:list="{cbcad25e-3f40-4043-a45c-98aeb26f69e1}" ma:internalName="TaxCatchAllLabel" ma:readOnly="true" ma:showField="CatchAllDataLabel" ma:web="902dc832-b3f6-4247-9a0f-73f56caf4f4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DataPrimeiraPublicacao" ma:index="4" nillable="true" ma:displayName="Data da Primeira Publicação" ma:default="[today]" ma:format="DateTime" ma:hidden="true" ma:internalName="DataPrimeiraPublicacao" ma:readOnly="fals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2dc832-b3f6-4247-9a0f-73f56caf4f49" elementFormDefault="qualified">
    <xsd:import namespace="http://schemas.microsoft.com/office/2006/documentManagement/types"/>
    <xsd:import namespace="http://schemas.microsoft.com/office/infopath/2007/PartnerControls"/>
    <xsd:element name="Subpastas" ma:index="10" nillable="true" ma:displayName="Subpastas" ma:description="" ma:internalName="Subpastas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1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ataPrimeiraPublicacao xmlns="59fd1f5f-b86d-4ade-a4f9-0d916cac7502">2023-04-25T11:08:26+00:00</DataPrimeiraPublicacao>
    <Subpastas xmlns="902dc832-b3f6-4247-9a0f-73f56caf4f49" xsi:nil="true"/>
    <TaxCatchAll xmlns="59fd1f5f-b86d-4ade-a4f9-0d916cac7502"/>
  </documentManagement>
</p:properties>
</file>

<file path=customXml/itemProps1.xml><?xml version="1.0" encoding="utf-8"?>
<ds:datastoreItem xmlns:ds="http://schemas.openxmlformats.org/officeDocument/2006/customXml" ds:itemID="{34A9E339-5AE1-4D9A-A863-EB540E97FDE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BC6199F-E5EE-410B-B682-817C07C97E80}">
  <ds:schemaRefs>
    <ds:schemaRef ds:uri="Microsoft.SharePoint.Taxonomy.ContentTypeSync"/>
  </ds:schemaRefs>
</ds:datastoreItem>
</file>

<file path=customXml/itemProps3.xml><?xml version="1.0" encoding="utf-8"?>
<ds:datastoreItem xmlns:ds="http://schemas.openxmlformats.org/officeDocument/2006/customXml" ds:itemID="{E5154080-382B-4BDF-8AD6-E9D0662486C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9fd1f5f-b86d-4ade-a4f9-0d916cac7502"/>
    <ds:schemaRef ds:uri="902dc832-b3f6-4247-9a0f-73f56caf4f4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8AB37100-F315-4D05-9FBA-06424F1BE218}">
  <ds:schemaRefs>
    <ds:schemaRef ds:uri="http://schemas.microsoft.com/office/2006/metadata/properties"/>
    <ds:schemaRef ds:uri="http://schemas.microsoft.com/office/infopath/2007/PartnerControls"/>
    <ds:schemaRef ds:uri="59fd1f5f-b86d-4ade-a4f9-0d916cac7502"/>
    <ds:schemaRef ds:uri="902dc832-b3f6-4247-9a0f-73f56caf4f49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Gráficos</vt:lpstr>
      </vt:variant>
      <vt:variant>
        <vt:i4>2</vt:i4>
      </vt:variant>
    </vt:vector>
  </HeadingPairs>
  <TitlesOfParts>
    <vt:vector size="5" baseType="lpstr">
      <vt:lpstr>Balanço</vt:lpstr>
      <vt:lpstr>Balanço 2</vt:lpstr>
      <vt:lpstr>Planilha1</vt:lpstr>
      <vt:lpstr>CC</vt:lpstr>
      <vt:lpstr>CKF</vt:lpstr>
    </vt:vector>
  </TitlesOfParts>
  <Company>Banco Central do Brasil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depec.brarantes</dc:creator>
  <cp:lastModifiedBy>João Ricardo Costa Filho</cp:lastModifiedBy>
  <dcterms:created xsi:type="dcterms:W3CDTF">2015-04-02T13:50:59Z</dcterms:created>
  <dcterms:modified xsi:type="dcterms:W3CDTF">2023-05-20T16:06:53Z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0x0101005A97B8008E57814B9A2E6D3BF9488275</vt:lpwstr>
  </property>
</Properties>
</file>