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ocuments\Docência\FGV\2025 1 Macroeconomia Aplicada - Master\Aulas\Aula 1 - Atividade Econômica\Atividade em grupo\"/>
    </mc:Choice>
  </mc:AlternateContent>
  <xr:revisionPtr revIDLastSave="0" documentId="13_ncr:1_{651C59E4-1281-4E72-A8A6-A27B013C4580}" xr6:coauthVersionLast="47" xr6:coauthVersionMax="47" xr10:uidLastSave="{00000000-0000-0000-0000-000000000000}"/>
  <bookViews>
    <workbookView xWindow="28680" yWindow="-120" windowWidth="29040" windowHeight="15840" tabRatio="925" firstSheet="1" activeTab="10" xr2:uid="{33A122B3-39F1-4FA5-AB68-0198C42447A0}"/>
  </bookViews>
  <sheets>
    <sheet name="Folha de rostos" sheetId="28" r:id="rId1"/>
    <sheet name="Índice" sheetId="29" r:id="rId2"/>
    <sheet name="1. Dados sem ajuste sazonal" sheetId="1" r:id="rId3"/>
    <sheet name="2. Dados com ajuste sazonal" sheetId="18" r:id="rId4"/>
    <sheet name="3. Gráficos" sheetId="15" r:id="rId5"/>
    <sheet name="4. Gráficos (SA)" sheetId="21" r:id="rId6"/>
    <sheet name="5. Variação Trimestral" sheetId="20" r:id="rId7"/>
    <sheet name="6. Estat Trim" sheetId="12" r:id="rId8"/>
    <sheet name="7. Cres Acum 4 Tri" sheetId="22" r:id="rId9"/>
    <sheet name="8. Hiato do Prod e PIB pot" sheetId="24" r:id="rId10"/>
    <sheet name="9. Resumo anual" sheetId="10" r:id="rId11"/>
    <sheet name="10. Carry over" sheetId="11" r:id="rId12"/>
  </sheets>
  <definedNames>
    <definedName name="Calendar_Year">#REF!</definedName>
    <definedName name="Title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" l="1"/>
  <c r="G130" i="1"/>
  <c r="H130" i="1"/>
  <c r="E130" i="1"/>
  <c r="D130" i="1"/>
  <c r="C130" i="1"/>
  <c r="C126" i="1"/>
  <c r="C125" i="1"/>
  <c r="H126" i="1"/>
  <c r="H125" i="1"/>
  <c r="D125" i="1"/>
  <c r="E125" i="1"/>
  <c r="F125" i="1"/>
  <c r="G125" i="1"/>
  <c r="D126" i="1"/>
  <c r="D127" i="1" s="1"/>
  <c r="E126" i="1"/>
  <c r="E127" i="1" s="1"/>
  <c r="F126" i="1"/>
  <c r="F127" i="1" s="1"/>
  <c r="G126" i="1"/>
  <c r="H127" i="1"/>
  <c r="G127" i="1"/>
  <c r="C127" i="1" l="1"/>
  <c r="D128" i="1" s="1"/>
  <c r="C128" i="1"/>
  <c r="G128" i="1"/>
  <c r="H128" i="1"/>
  <c r="G129" i="1" l="1"/>
  <c r="F128" i="1"/>
  <c r="E128" i="1"/>
  <c r="Y19" i="12"/>
  <c r="M19" i="12"/>
  <c r="Y14" i="12"/>
  <c r="M14" i="12"/>
  <c r="Y10" i="12"/>
  <c r="S10" i="12"/>
  <c r="M8" i="12"/>
  <c r="H9" i="10"/>
  <c r="H8" i="10"/>
  <c r="H7" i="10"/>
  <c r="H6" i="10"/>
  <c r="H5" i="10"/>
  <c r="H4" i="10"/>
  <c r="G9" i="10"/>
  <c r="G8" i="10"/>
  <c r="G7" i="10"/>
  <c r="G6" i="10"/>
  <c r="G5" i="10"/>
  <c r="G4" i="10"/>
  <c r="F9" i="10"/>
  <c r="F8" i="10"/>
  <c r="F7" i="10"/>
  <c r="F6" i="10"/>
  <c r="F5" i="10"/>
  <c r="F4" i="10"/>
  <c r="E9" i="10"/>
  <c r="E8" i="10"/>
  <c r="E7" i="10"/>
  <c r="E6" i="10"/>
  <c r="E5" i="10"/>
  <c r="E4" i="10"/>
  <c r="D9" i="10"/>
  <c r="D8" i="10"/>
  <c r="D7" i="10"/>
  <c r="D6" i="10"/>
  <c r="D5" i="10"/>
  <c r="D4" i="10"/>
  <c r="C9" i="10"/>
  <c r="C8" i="10"/>
  <c r="C7" i="10"/>
  <c r="C6" i="10"/>
  <c r="C5" i="10"/>
  <c r="C4" i="10"/>
  <c r="V16" i="12"/>
  <c r="S14" i="12"/>
  <c r="P14" i="12"/>
  <c r="V14" i="12"/>
  <c r="V21" i="12"/>
  <c r="S19" i="12"/>
  <c r="P19" i="12"/>
  <c r="V19" i="12"/>
  <c r="Y8" i="12"/>
  <c r="V8" i="12"/>
  <c r="P8" i="12"/>
  <c r="S8" i="12"/>
  <c r="J8" i="12"/>
  <c r="S9" i="12" l="1"/>
  <c r="J10" i="12"/>
  <c r="J14" i="12"/>
  <c r="M16" i="12"/>
  <c r="S16" i="12"/>
  <c r="Y16" i="12"/>
  <c r="M21" i="12"/>
  <c r="S21" i="12"/>
  <c r="Y21" i="12"/>
  <c r="M10" i="12"/>
  <c r="P10" i="12"/>
  <c r="V10" i="12"/>
  <c r="J19" i="12"/>
  <c r="V20" i="12" s="1"/>
  <c r="J16" i="12"/>
  <c r="P16" i="12"/>
  <c r="J21" i="12"/>
  <c r="P21" i="12"/>
  <c r="J20" i="12"/>
  <c r="M15" i="12"/>
  <c r="M20" i="12"/>
  <c r="Y20" i="12"/>
  <c r="J9" i="12"/>
  <c r="Y9" i="12"/>
  <c r="P9" i="12"/>
  <c r="V9" i="12"/>
  <c r="S20" i="12"/>
  <c r="P20" i="12"/>
  <c r="M9" i="12"/>
  <c r="Y15" i="12" l="1"/>
  <c r="J15" i="12"/>
  <c r="S15" i="12"/>
  <c r="V15" i="12"/>
  <c r="P15" i="12"/>
</calcChain>
</file>

<file path=xl/sharedStrings.xml><?xml version="1.0" encoding="utf-8"?>
<sst xmlns="http://schemas.openxmlformats.org/spreadsheetml/2006/main" count="285" uniqueCount="63">
  <si>
    <t>Trimestre</t>
  </si>
  <si>
    <t>PIB</t>
  </si>
  <si>
    <t>-</t>
  </si>
  <si>
    <t>PIB a preços de mercado</t>
  </si>
  <si>
    <t>Despesa de consumo das famílias</t>
  </si>
  <si>
    <t>Despesa de consumo da administração pública</t>
  </si>
  <si>
    <t>Formação bruta de capital fixo</t>
  </si>
  <si>
    <t>Exportação de bens e serviços</t>
  </si>
  <si>
    <t>Importação de bens e serviços (-)</t>
  </si>
  <si>
    <r>
      <t xml:space="preserve">Valores encadeados a preços de 1995 </t>
    </r>
    <r>
      <rPr>
        <b/>
        <sz val="11"/>
        <color theme="0"/>
        <rFont val="Calibri"/>
        <family val="2"/>
        <scheme val="minor"/>
      </rPr>
      <t>sem</t>
    </r>
    <r>
      <rPr>
        <sz val="11"/>
        <color theme="0"/>
        <rFont val="Calibri"/>
        <family val="2"/>
        <scheme val="minor"/>
      </rPr>
      <t xml:space="preserve"> ajuste sazonal (Milhões de Reais)</t>
    </r>
  </si>
  <si>
    <r>
      <t xml:space="preserve">Contas Nacionais Trimestrais - </t>
    </r>
    <r>
      <rPr>
        <b/>
        <sz val="20"/>
        <color rgb="FFC00000"/>
        <rFont val="Calibri"/>
        <family val="2"/>
        <scheme val="minor"/>
      </rPr>
      <t>sem</t>
    </r>
    <r>
      <rPr>
        <b/>
        <sz val="20"/>
        <color theme="1"/>
        <rFont val="Calibri"/>
        <family val="2"/>
        <scheme val="minor"/>
      </rPr>
      <t xml:space="preserve"> ajuste Sazonal</t>
    </r>
  </si>
  <si>
    <t>Variação Trimestral</t>
  </si>
  <si>
    <t>Valores encadeados a preços de 1995 sem ajuste sazonal (Milhões de Reais)</t>
  </si>
  <si>
    <t>Carry over</t>
  </si>
  <si>
    <t>Crescimento Acumulado em Quatro Trimestres (em p.p.)</t>
  </si>
  <si>
    <r>
      <rPr>
        <sz val="16"/>
        <color theme="1"/>
        <rFont val="Symbol"/>
        <family val="1"/>
        <charset val="2"/>
      </rPr>
      <t>s</t>
    </r>
    <r>
      <rPr>
        <vertAlign val="subscript"/>
        <sz val="16"/>
        <color theme="1"/>
        <rFont val="Calibri"/>
        <family val="2"/>
        <scheme val="minor"/>
      </rPr>
      <t>j</t>
    </r>
  </si>
  <si>
    <r>
      <rPr>
        <sz val="16"/>
        <color theme="1"/>
        <rFont val="Symbol"/>
        <family val="1"/>
        <charset val="2"/>
      </rPr>
      <t>s</t>
    </r>
    <r>
      <rPr>
        <vertAlign val="subscript"/>
        <sz val="16"/>
        <color theme="1"/>
        <rFont val="Calibri"/>
        <family val="2"/>
        <scheme val="minor"/>
      </rPr>
      <t>j</t>
    </r>
    <r>
      <rPr>
        <sz val="16"/>
        <color theme="1"/>
        <rFont val="Calibri"/>
        <family val="2"/>
        <scheme val="minor"/>
      </rPr>
      <t xml:space="preserve"> / </t>
    </r>
    <r>
      <rPr>
        <sz val="16"/>
        <color theme="1"/>
        <rFont val="Symbol"/>
        <family val="1"/>
        <charset val="2"/>
      </rPr>
      <t>s</t>
    </r>
    <r>
      <rPr>
        <vertAlign val="subscript"/>
        <sz val="16"/>
        <color theme="1"/>
        <rFont val="Calibri Light"/>
        <family val="2"/>
        <scheme val="major"/>
      </rPr>
      <t>Y</t>
    </r>
  </si>
  <si>
    <r>
      <rPr>
        <sz val="16"/>
        <color theme="1"/>
        <rFont val="Symbol"/>
        <family val="1"/>
        <charset val="2"/>
      </rPr>
      <t>r</t>
    </r>
    <r>
      <rPr>
        <vertAlign val="subscript"/>
        <sz val="16"/>
        <color theme="1"/>
        <rFont val="Calibri"/>
        <family val="2"/>
        <scheme val="minor"/>
      </rPr>
      <t>j,Y</t>
    </r>
  </si>
  <si>
    <t>Consumo</t>
  </si>
  <si>
    <t>Investimento</t>
  </si>
  <si>
    <t>Gast. Gov</t>
  </si>
  <si>
    <t>Exportações</t>
  </si>
  <si>
    <t>Importações</t>
  </si>
  <si>
    <t>Amostral Total</t>
  </si>
  <si>
    <t>Desde o 1º trimestre de 2004</t>
  </si>
  <si>
    <t>Estatísticas de flutuações econômicas - variações trimestrais</t>
  </si>
  <si>
    <t>Desde o 1º trimestre de 2014</t>
  </si>
  <si>
    <t>Hiato</t>
  </si>
  <si>
    <t>Potencial</t>
  </si>
  <si>
    <t>Hiato do Produto</t>
  </si>
  <si>
    <t>Crescimento real anual</t>
  </si>
  <si>
    <t>Contas Nacionais Trimestrais - sem ajuste Sazonal</t>
  </si>
  <si>
    <t>Variação trimestral real (com ajuste sazonal)</t>
  </si>
  <si>
    <t>Crescimento acumulado em quatro trimestres</t>
  </si>
  <si>
    <t></t>
  </si>
  <si>
    <t>joaocostafilho.com</t>
  </si>
  <si>
    <t>Planilha</t>
  </si>
  <si>
    <t>Descrição</t>
  </si>
  <si>
    <t>Análise da atividade econômica</t>
  </si>
  <si>
    <t>Análise dos componentes da demanda agregada (consumo, investimento, gastos do governo e exportações líquidas).</t>
  </si>
  <si>
    <t>Dados para os valores encadeados (a preços de 1995) das contas nacionais trimestrais (sem ajuste sazona), provenientes da Tabela 6612 do Sidra.</t>
  </si>
  <si>
    <t>1. Dados sem ajuste sazonal</t>
  </si>
  <si>
    <t>Dados para os valores encadeados (a preços de 1995) das contas nacionais trimestrais (sem ajuste sazona), provenientes da Tabela 6613 do Sidra.</t>
  </si>
  <si>
    <t>3. Gráficos</t>
  </si>
  <si>
    <t>4. Gráficos (SA)</t>
  </si>
  <si>
    <t>5. Variação Trimestral</t>
  </si>
  <si>
    <t>6. Estat Trim</t>
  </si>
  <si>
    <t>2. Dados com ajuste sazonal</t>
  </si>
  <si>
    <t>Gráficos para o nível do PIB e dos componentes da demanda agregada (sem ajuste sazonal).</t>
  </si>
  <si>
    <t>Gráficos para o nível do PIB e dos componentes da demanda agregada (com ajuste sazonal).</t>
  </si>
  <si>
    <t>Gráficos para a variação trimestral do PIB e dos componentes da demanda agregada (com ajuste sazonal).</t>
  </si>
  <si>
    <t></t>
  </si>
  <si>
    <t>Retornar ao índice</t>
  </si>
  <si>
    <t>Estatísticas para as flutuações macroeconômicas no Brasil (desvio padrão relativo e correlação do PIB dos componentes da demanda agregada).</t>
  </si>
  <si>
    <t>7. Cres Acum 4 Tri</t>
  </si>
  <si>
    <t>Gráficos para o crescimento acumulado em quatro trimestres do PIB e dos componentes da demanda agregada (sem ajuste sazonal).</t>
  </si>
  <si>
    <t>Gráficos para comparações do crescimento acumulado em quatro trimestres do PIB e dos componentes da demanda agregada (sem ajuste sazonal).</t>
  </si>
  <si>
    <t xml:space="preserve">Tabela com as taxas de crescimento anual do PIB e dos componentes da demanda agregada. </t>
  </si>
  <si>
    <t>Cálculo do "carrego estatístico" do PIB.</t>
  </si>
  <si>
    <t>Valor do PIB</t>
  </si>
  <si>
    <t>8. Hiato do Prod e PIB pot</t>
  </si>
  <si>
    <t>9. Resumo anual</t>
  </si>
  <si>
    <t>10. Carry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</si>
</sst>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"/>
    <numFmt numFmtId="165" formatCode="0.0"/>
    <numFmt numFmtId="166" formatCode="0.0%"/>
    <numFmt numFmtId="167" formatCode="[$-416]mmm\-yy;@"/>
    <numFmt numFmtId="168" formatCode="mm/yyyy"/>
    <numFmt numFmtId="169" formatCode="0.00\ &quot;p.p.&quot;"/>
  </numFmts>
  <fonts count="36"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6"/>
      <color theme="1"/>
      <name val="Calibri"/>
      <family val="1"/>
      <charset val="2"/>
      <scheme val="minor"/>
    </font>
    <font>
      <sz val="16"/>
      <color theme="1"/>
      <name val="Symbol"/>
      <family val="1"/>
      <charset val="2"/>
    </font>
    <font>
      <vertAlign val="subscript"/>
      <sz val="16"/>
      <color theme="1"/>
      <name val="Calibri"/>
      <family val="2"/>
      <scheme val="minor"/>
    </font>
    <font>
      <vertAlign val="subscript"/>
      <sz val="16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0"/>
      <name val="Times New Roman"/>
      <family val="1"/>
    </font>
    <font>
      <sz val="11"/>
      <color theme="1"/>
      <name val="Times New Roman"/>
      <family val="1"/>
    </font>
    <font>
      <b/>
      <sz val="25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Segoe UI Symbol"/>
      <family val="2"/>
    </font>
    <font>
      <u/>
      <sz val="20"/>
      <color theme="10"/>
      <name val="Times New Roman"/>
      <family val="1"/>
    </font>
    <font>
      <sz val="20"/>
      <color theme="1"/>
      <name val="Times New Roman"/>
      <family val="1"/>
    </font>
    <font>
      <b/>
      <sz val="16"/>
      <color theme="1"/>
      <name val="Times New Roman"/>
      <family val="1"/>
    </font>
    <font>
      <u/>
      <sz val="14"/>
      <color theme="10"/>
      <name val="Times New Roman"/>
      <family val="1"/>
    </font>
    <font>
      <sz val="11"/>
      <color indexed="64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indexed="64"/>
      <name val="Segoe UI Symbol"/>
      <family val="2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1321F"/>
        <bgColor indexed="64"/>
      </patternFill>
    </fill>
    <fill>
      <patternFill patternType="solid">
        <fgColor rgb="FFA91A17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2" fillId="0" borderId="0" xfId="0" applyFont="1"/>
    <xf numFmtId="164" fontId="3" fillId="3" borderId="9" xfId="0" applyNumberFormat="1" applyFont="1" applyFill="1" applyBorder="1" applyAlignment="1">
      <alignment horizontal="left"/>
    </xf>
    <xf numFmtId="164" fontId="3" fillId="3" borderId="10" xfId="0" applyNumberFormat="1" applyFont="1" applyFill="1" applyBorder="1" applyAlignment="1">
      <alignment horizontal="center"/>
    </xf>
    <xf numFmtId="0" fontId="3" fillId="3" borderId="11" xfId="0" applyFont="1" applyFill="1" applyBorder="1"/>
    <xf numFmtId="165" fontId="2" fillId="0" borderId="12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7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0" fontId="10" fillId="3" borderId="0" xfId="0" applyFont="1" applyFill="1" applyAlignment="1">
      <alignment vertical="center"/>
    </xf>
    <xf numFmtId="3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165" fontId="0" fillId="0" borderId="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66" fontId="8" fillId="0" borderId="29" xfId="1" applyNumberFormat="1" applyFont="1" applyFill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2" fontId="8" fillId="0" borderId="3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0" fillId="3" borderId="0" xfId="0" applyNumberFormat="1" applyFill="1"/>
    <xf numFmtId="164" fontId="3" fillId="3" borderId="39" xfId="0" applyNumberFormat="1" applyFont="1" applyFill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3" fillId="3" borderId="40" xfId="0" applyFont="1" applyFill="1" applyBorder="1"/>
    <xf numFmtId="166" fontId="0" fillId="0" borderId="0" xfId="1" applyNumberFormat="1" applyFont="1" applyFill="1" applyBorder="1" applyAlignment="1">
      <alignment horizontal="center"/>
    </xf>
    <xf numFmtId="166" fontId="0" fillId="0" borderId="4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4" xfId="1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2" fillId="0" borderId="0" xfId="0" applyFont="1" applyAlignment="1">
      <alignment vertical="center"/>
    </xf>
    <xf numFmtId="0" fontId="25" fillId="0" borderId="21" xfId="0" applyFont="1" applyBorder="1" applyAlignment="1">
      <alignment horizontal="center" vertical="center" wrapText="1"/>
    </xf>
    <xf numFmtId="0" fontId="26" fillId="0" borderId="22" xfId="2" applyFont="1" applyBorder="1" applyAlignment="1">
      <alignment vertical="center"/>
    </xf>
    <xf numFmtId="0" fontId="27" fillId="0" borderId="22" xfId="0" applyFont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31" fillId="0" borderId="0" xfId="2" applyFont="1" applyAlignment="1"/>
    <xf numFmtId="0" fontId="31" fillId="0" borderId="25" xfId="2" applyFont="1" applyBorder="1" applyAlignment="1"/>
    <xf numFmtId="0" fontId="20" fillId="0" borderId="0" xfId="2" applyAlignment="1"/>
    <xf numFmtId="0" fontId="32" fillId="0" borderId="0" xfId="3" applyFont="1" applyAlignment="1">
      <alignment horizontal="right"/>
    </xf>
    <xf numFmtId="0" fontId="31" fillId="0" borderId="0" xfId="2" applyFont="1" applyBorder="1" applyAlignment="1"/>
    <xf numFmtId="0" fontId="32" fillId="3" borderId="0" xfId="3" applyFont="1" applyFill="1" applyAlignment="1">
      <alignment horizontal="right"/>
    </xf>
    <xf numFmtId="0" fontId="20" fillId="3" borderId="0" xfId="2" applyFill="1" applyAlignment="1"/>
    <xf numFmtId="0" fontId="0" fillId="3" borderId="41" xfId="0" applyFill="1" applyBorder="1"/>
    <xf numFmtId="0" fontId="0" fillId="3" borderId="41" xfId="0" applyFill="1" applyBorder="1" applyAlignment="1">
      <alignment horizontal="center"/>
    </xf>
    <xf numFmtId="168" fontId="17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0" fillId="0" borderId="0" xfId="2" applyFill="1" applyAlignment="1"/>
    <xf numFmtId="0" fontId="33" fillId="3" borderId="0" xfId="0" applyFont="1" applyFill="1"/>
    <xf numFmtId="167" fontId="33" fillId="3" borderId="47" xfId="0" applyNumberFormat="1" applyFont="1" applyFill="1" applyBorder="1" applyAlignment="1">
      <alignment horizontal="center"/>
    </xf>
    <xf numFmtId="3" fontId="33" fillId="3" borderId="47" xfId="0" applyNumberFormat="1" applyFont="1" applyFill="1" applyBorder="1" applyAlignment="1">
      <alignment horizontal="center"/>
    </xf>
    <xf numFmtId="167" fontId="33" fillId="3" borderId="0" xfId="0" applyNumberFormat="1" applyFont="1" applyFill="1" applyAlignment="1">
      <alignment horizontal="center"/>
    </xf>
    <xf numFmtId="3" fontId="33" fillId="3" borderId="0" xfId="0" applyNumberFormat="1" applyFont="1" applyFill="1" applyAlignment="1">
      <alignment horizontal="center"/>
    </xf>
    <xf numFmtId="167" fontId="33" fillId="3" borderId="41" xfId="0" applyNumberFormat="1" applyFont="1" applyFill="1" applyBorder="1" applyAlignment="1">
      <alignment horizontal="center"/>
    </xf>
    <xf numFmtId="3" fontId="33" fillId="3" borderId="41" xfId="0" applyNumberFormat="1" applyFont="1" applyFill="1" applyBorder="1" applyAlignment="1">
      <alignment horizontal="center"/>
    </xf>
    <xf numFmtId="167" fontId="33" fillId="2" borderId="47" xfId="0" applyNumberFormat="1" applyFont="1" applyFill="1" applyBorder="1" applyAlignment="1">
      <alignment horizontal="center"/>
    </xf>
    <xf numFmtId="3" fontId="33" fillId="2" borderId="47" xfId="0" applyNumberFormat="1" applyFont="1" applyFill="1" applyBorder="1" applyAlignment="1">
      <alignment horizontal="center"/>
    </xf>
    <xf numFmtId="167" fontId="33" fillId="2" borderId="0" xfId="0" applyNumberFormat="1" applyFont="1" applyFill="1" applyAlignment="1">
      <alignment horizontal="center"/>
    </xf>
    <xf numFmtId="3" fontId="33" fillId="2" borderId="0" xfId="0" applyNumberFormat="1" applyFont="1" applyFill="1" applyAlignment="1">
      <alignment horizontal="center"/>
    </xf>
    <xf numFmtId="0" fontId="34" fillId="4" borderId="42" xfId="0" applyFont="1" applyFill="1" applyBorder="1" applyAlignment="1">
      <alignment horizontal="center"/>
    </xf>
    <xf numFmtId="169" fontId="34" fillId="4" borderId="42" xfId="0" applyNumberFormat="1" applyFont="1" applyFill="1" applyBorder="1" applyAlignment="1">
      <alignment horizontal="center"/>
    </xf>
    <xf numFmtId="0" fontId="35" fillId="3" borderId="41" xfId="0" applyFont="1" applyFill="1" applyBorder="1" applyAlignment="1">
      <alignment horizontal="center"/>
    </xf>
    <xf numFmtId="0" fontId="21" fillId="5" borderId="0" xfId="0" applyFont="1" applyFill="1" applyAlignment="1">
      <alignment horizontal="center" vertical="center"/>
    </xf>
    <xf numFmtId="0" fontId="23" fillId="0" borderId="4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9" fillId="0" borderId="43" xfId="2" applyFont="1" applyBorder="1" applyAlignment="1">
      <alignment horizontal="center" vertical="center"/>
    </xf>
    <xf numFmtId="0" fontId="29" fillId="0" borderId="45" xfId="2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 wrapText="1"/>
    </xf>
    <xf numFmtId="0" fontId="22" fillId="0" borderId="44" xfId="0" applyFont="1" applyBorder="1" applyAlignment="1">
      <alignment horizontal="left" vertical="center" wrapText="1"/>
    </xf>
    <xf numFmtId="0" fontId="22" fillId="0" borderId="45" xfId="0" applyFont="1" applyBorder="1" applyAlignment="1">
      <alignment horizontal="left" vertical="center" wrapText="1"/>
    </xf>
    <xf numFmtId="0" fontId="22" fillId="0" borderId="43" xfId="0" applyFont="1" applyBorder="1" applyAlignment="1">
      <alignment horizontal="left" vertical="center"/>
    </xf>
    <xf numFmtId="0" fontId="22" fillId="0" borderId="44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9" fillId="0" borderId="42" xfId="2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/>
    </xf>
    <xf numFmtId="0" fontId="7" fillId="4" borderId="1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6" fillId="4" borderId="35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4" borderId="46" xfId="0" applyFont="1" applyFill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7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</cellXfs>
  <cellStyles count="4">
    <cellStyle name="Hiperlink" xfId="2" builtinId="8"/>
    <cellStyle name="Normal" xfId="0" builtinId="0"/>
    <cellStyle name="Normal 3" xfId="3" xr:uid="{503D3389-1157-4D98-967F-1E3E429241B8}"/>
    <cellStyle name="Porcentagem" xfId="1" builtinId="5"/>
  </cellStyles>
  <dxfs count="0"/>
  <tableStyles count="0" defaultTableStyle="TableStyleMedium2" defaultPivotStyle="PivotStyleLight16"/>
  <colors>
    <mruColors>
      <color rgb="FFA132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PIB</a:t>
            </a:r>
          </a:p>
        </c:rich>
      </c:tx>
      <c:layout>
        <c:manualLayout>
          <c:xMode val="edge"/>
          <c:yMode val="edge"/>
          <c:x val="0.49154117047706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sazonal'!$C$7</c:f>
              <c:strCache>
                <c:ptCount val="1"/>
                <c:pt idx="0">
                  <c:v>PIB a preços de mercado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'1. Dados sem ajuste sazonal'!$C$8:$C$123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C-4A65-8CB1-77D9012B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ax val="350000"/>
          <c:min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Gastos do Governo</a:t>
            </a:r>
          </a:p>
        </c:rich>
      </c:tx>
      <c:layout>
        <c:manualLayout>
          <c:xMode val="edge"/>
          <c:yMode val="edge"/>
          <c:x val="0.30553077609277429"/>
          <c:y val="4.70145745181006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'2. Dados com ajuste sazonal'!$E$7</c:f>
              <c:strCache>
                <c:ptCount val="1"/>
                <c:pt idx="0">
                  <c:v>Despesa de consumo da administração pública</c:v>
                </c:pt>
              </c:strCache>
            </c:strRef>
          </c:tx>
          <c:spPr>
            <a:ln w="28575" cap="rnd">
              <a:solidFill>
                <a:srgbClr val="A1321F"/>
              </a:solidFill>
              <a:round/>
            </a:ln>
            <a:effectLst/>
          </c:spPr>
          <c:marker>
            <c:symbol val="none"/>
          </c:marker>
          <c:cat>
            <c:numRef>
              <c:f>'2. Dados com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'2. Dados com ajuste sazonal'!$E$8:$E$123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4-4D91-AEAE-AEB6EB64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Exportações</a:t>
            </a:r>
          </a:p>
        </c:rich>
      </c:tx>
      <c:layout>
        <c:manualLayout>
          <c:xMode val="edge"/>
          <c:yMode val="edge"/>
          <c:x val="0.396387973804790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'2. Dados com ajuste sazonal'!$G$7</c:f>
              <c:strCache>
                <c:ptCount val="1"/>
                <c:pt idx="0">
                  <c:v>Exportação de bens e serviços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 Dados com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'2. Dados com ajuste sazonal'!$G$8:$G$123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0-44FE-BB4D-313B4AA0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Importações</a:t>
            </a:r>
          </a:p>
        </c:rich>
      </c:tx>
      <c:layout>
        <c:manualLayout>
          <c:xMode val="edge"/>
          <c:yMode val="edge"/>
          <c:x val="0.405308580406039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'2. Dados com ajuste sazonal'!$H$7</c:f>
              <c:strCache>
                <c:ptCount val="1"/>
                <c:pt idx="0">
                  <c:v>Importação de bens e serviços (-)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Dados com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'2. Dados com ajuste sazonal'!$H$8:$H$123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B-4199-98DB-20D3F23E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PIB</a:t>
            </a:r>
          </a:p>
        </c:rich>
      </c:tx>
      <c:layout>
        <c:manualLayout>
          <c:xMode val="edge"/>
          <c:yMode val="edge"/>
          <c:x val="0.49154117047706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 Dados com ajuste sazonal'!$I$7</c:f>
              <c:strCache>
                <c:ptCount val="1"/>
                <c:pt idx="0">
                  <c:v>PIB a preços de mercado</c:v>
                </c:pt>
              </c:strCache>
            </c:strRef>
          </c:tx>
          <c:spPr>
            <a:solidFill>
              <a:schemeClr val="accent4"/>
            </a:solidFill>
            <a:ln w="57150">
              <a:solidFill>
                <a:schemeClr val="tx1"/>
              </a:solidFill>
            </a:ln>
            <a:effectLst/>
          </c:spPr>
          <c:invertIfNegative val="0"/>
          <c:cat>
            <c:numRef>
              <c:f>'2. Dados com ajuste sazonal'!$B$9:$B$123</c:f>
              <c:numCache>
                <c:formatCode>m/d/yyyy</c:formatCode>
                <c:ptCount val="115"/>
                <c:pt idx="0">
                  <c:v>35217</c:v>
                </c:pt>
                <c:pt idx="1">
                  <c:v>35309</c:v>
                </c:pt>
                <c:pt idx="2">
                  <c:v>35400</c:v>
                </c:pt>
                <c:pt idx="3">
                  <c:v>35490</c:v>
                </c:pt>
                <c:pt idx="4">
                  <c:v>35582</c:v>
                </c:pt>
                <c:pt idx="5">
                  <c:v>35674</c:v>
                </c:pt>
                <c:pt idx="6">
                  <c:v>35765</c:v>
                </c:pt>
                <c:pt idx="7">
                  <c:v>35855</c:v>
                </c:pt>
                <c:pt idx="8">
                  <c:v>35947</c:v>
                </c:pt>
                <c:pt idx="9">
                  <c:v>36039</c:v>
                </c:pt>
                <c:pt idx="10">
                  <c:v>36130</c:v>
                </c:pt>
                <c:pt idx="11">
                  <c:v>36220</c:v>
                </c:pt>
                <c:pt idx="12">
                  <c:v>36312</c:v>
                </c:pt>
                <c:pt idx="13">
                  <c:v>36404</c:v>
                </c:pt>
                <c:pt idx="14">
                  <c:v>36495</c:v>
                </c:pt>
                <c:pt idx="15">
                  <c:v>36586</c:v>
                </c:pt>
                <c:pt idx="16">
                  <c:v>36678</c:v>
                </c:pt>
                <c:pt idx="17">
                  <c:v>36770</c:v>
                </c:pt>
                <c:pt idx="18">
                  <c:v>36861</c:v>
                </c:pt>
                <c:pt idx="19">
                  <c:v>36951</c:v>
                </c:pt>
                <c:pt idx="20">
                  <c:v>37043</c:v>
                </c:pt>
                <c:pt idx="21">
                  <c:v>37135</c:v>
                </c:pt>
                <c:pt idx="22">
                  <c:v>37226</c:v>
                </c:pt>
                <c:pt idx="23">
                  <c:v>37316</c:v>
                </c:pt>
                <c:pt idx="24">
                  <c:v>37408</c:v>
                </c:pt>
                <c:pt idx="25">
                  <c:v>37500</c:v>
                </c:pt>
                <c:pt idx="26">
                  <c:v>37591</c:v>
                </c:pt>
                <c:pt idx="27">
                  <c:v>37681</c:v>
                </c:pt>
                <c:pt idx="28">
                  <c:v>37773</c:v>
                </c:pt>
                <c:pt idx="29">
                  <c:v>37865</c:v>
                </c:pt>
                <c:pt idx="30">
                  <c:v>37956</c:v>
                </c:pt>
                <c:pt idx="31">
                  <c:v>38047</c:v>
                </c:pt>
                <c:pt idx="32">
                  <c:v>38139</c:v>
                </c:pt>
                <c:pt idx="33">
                  <c:v>38231</c:v>
                </c:pt>
                <c:pt idx="34">
                  <c:v>38322</c:v>
                </c:pt>
                <c:pt idx="35">
                  <c:v>38412</c:v>
                </c:pt>
                <c:pt idx="36">
                  <c:v>38504</c:v>
                </c:pt>
                <c:pt idx="37">
                  <c:v>38596</c:v>
                </c:pt>
                <c:pt idx="38">
                  <c:v>38687</c:v>
                </c:pt>
                <c:pt idx="39">
                  <c:v>38777</c:v>
                </c:pt>
                <c:pt idx="40">
                  <c:v>38869</c:v>
                </c:pt>
                <c:pt idx="41">
                  <c:v>38961</c:v>
                </c:pt>
                <c:pt idx="42">
                  <c:v>39052</c:v>
                </c:pt>
                <c:pt idx="43">
                  <c:v>39142</c:v>
                </c:pt>
                <c:pt idx="44">
                  <c:v>39234</c:v>
                </c:pt>
                <c:pt idx="45">
                  <c:v>39326</c:v>
                </c:pt>
                <c:pt idx="46">
                  <c:v>39417</c:v>
                </c:pt>
                <c:pt idx="47">
                  <c:v>39508</c:v>
                </c:pt>
                <c:pt idx="48">
                  <c:v>39600</c:v>
                </c:pt>
                <c:pt idx="49">
                  <c:v>39692</c:v>
                </c:pt>
                <c:pt idx="50">
                  <c:v>39783</c:v>
                </c:pt>
                <c:pt idx="51">
                  <c:v>39873</c:v>
                </c:pt>
                <c:pt idx="52">
                  <c:v>39965</c:v>
                </c:pt>
                <c:pt idx="53">
                  <c:v>40057</c:v>
                </c:pt>
                <c:pt idx="54">
                  <c:v>40148</c:v>
                </c:pt>
                <c:pt idx="55">
                  <c:v>40238</c:v>
                </c:pt>
                <c:pt idx="56">
                  <c:v>40330</c:v>
                </c:pt>
                <c:pt idx="57">
                  <c:v>40422</c:v>
                </c:pt>
                <c:pt idx="58">
                  <c:v>40513</c:v>
                </c:pt>
                <c:pt idx="59">
                  <c:v>40603</c:v>
                </c:pt>
                <c:pt idx="60">
                  <c:v>40695</c:v>
                </c:pt>
                <c:pt idx="61">
                  <c:v>40787</c:v>
                </c:pt>
                <c:pt idx="62">
                  <c:v>40878</c:v>
                </c:pt>
                <c:pt idx="63">
                  <c:v>40969</c:v>
                </c:pt>
                <c:pt idx="64">
                  <c:v>41061</c:v>
                </c:pt>
                <c:pt idx="65">
                  <c:v>41153</c:v>
                </c:pt>
                <c:pt idx="66">
                  <c:v>41244</c:v>
                </c:pt>
                <c:pt idx="67">
                  <c:v>41334</c:v>
                </c:pt>
                <c:pt idx="68">
                  <c:v>41426</c:v>
                </c:pt>
                <c:pt idx="69">
                  <c:v>41518</c:v>
                </c:pt>
                <c:pt idx="70">
                  <c:v>41609</c:v>
                </c:pt>
                <c:pt idx="71">
                  <c:v>41699</c:v>
                </c:pt>
                <c:pt idx="72">
                  <c:v>41791</c:v>
                </c:pt>
                <c:pt idx="73">
                  <c:v>41883</c:v>
                </c:pt>
                <c:pt idx="74">
                  <c:v>41974</c:v>
                </c:pt>
                <c:pt idx="75">
                  <c:v>42064</c:v>
                </c:pt>
                <c:pt idx="76">
                  <c:v>42156</c:v>
                </c:pt>
                <c:pt idx="77">
                  <c:v>42248</c:v>
                </c:pt>
                <c:pt idx="78">
                  <c:v>42339</c:v>
                </c:pt>
                <c:pt idx="79">
                  <c:v>42430</c:v>
                </c:pt>
                <c:pt idx="80">
                  <c:v>42522</c:v>
                </c:pt>
                <c:pt idx="81">
                  <c:v>42614</c:v>
                </c:pt>
                <c:pt idx="82">
                  <c:v>42705</c:v>
                </c:pt>
                <c:pt idx="83">
                  <c:v>42795</c:v>
                </c:pt>
                <c:pt idx="84">
                  <c:v>42887</c:v>
                </c:pt>
                <c:pt idx="85">
                  <c:v>42979</c:v>
                </c:pt>
                <c:pt idx="86">
                  <c:v>43070</c:v>
                </c:pt>
                <c:pt idx="87">
                  <c:v>43160</c:v>
                </c:pt>
                <c:pt idx="88">
                  <c:v>43252</c:v>
                </c:pt>
                <c:pt idx="89">
                  <c:v>43344</c:v>
                </c:pt>
                <c:pt idx="90">
                  <c:v>43435</c:v>
                </c:pt>
                <c:pt idx="91">
                  <c:v>43525</c:v>
                </c:pt>
                <c:pt idx="92">
                  <c:v>43617</c:v>
                </c:pt>
                <c:pt idx="93">
                  <c:v>43709</c:v>
                </c:pt>
                <c:pt idx="94">
                  <c:v>43800</c:v>
                </c:pt>
                <c:pt idx="95">
                  <c:v>43891</c:v>
                </c:pt>
                <c:pt idx="96">
                  <c:v>43983</c:v>
                </c:pt>
                <c:pt idx="97">
                  <c:v>44075</c:v>
                </c:pt>
                <c:pt idx="98">
                  <c:v>44166</c:v>
                </c:pt>
                <c:pt idx="99">
                  <c:v>44256</c:v>
                </c:pt>
                <c:pt idx="100">
                  <c:v>44348</c:v>
                </c:pt>
                <c:pt idx="101">
                  <c:v>44440</c:v>
                </c:pt>
                <c:pt idx="102">
                  <c:v>44531</c:v>
                </c:pt>
                <c:pt idx="103">
                  <c:v>44621</c:v>
                </c:pt>
                <c:pt idx="104">
                  <c:v>44713</c:v>
                </c:pt>
                <c:pt idx="105">
                  <c:v>44805</c:v>
                </c:pt>
                <c:pt idx="106">
                  <c:v>44896</c:v>
                </c:pt>
                <c:pt idx="107">
                  <c:v>44986</c:v>
                </c:pt>
                <c:pt idx="108">
                  <c:v>45078</c:v>
                </c:pt>
                <c:pt idx="109">
                  <c:v>45170</c:v>
                </c:pt>
                <c:pt idx="110">
                  <c:v>45261</c:v>
                </c:pt>
                <c:pt idx="111">
                  <c:v>45352</c:v>
                </c:pt>
                <c:pt idx="112">
                  <c:v>45444</c:v>
                </c:pt>
                <c:pt idx="113">
                  <c:v>45536</c:v>
                </c:pt>
                <c:pt idx="114">
                  <c:v>45627</c:v>
                </c:pt>
              </c:numCache>
            </c:numRef>
          </c:cat>
          <c:val>
            <c:numRef>
              <c:f>'2. Dados com ajuste sazonal'!$I$9:$I$123</c:f>
              <c:numCache>
                <c:formatCode>0.0%</c:formatCode>
                <c:ptCount val="115"/>
              </c:numCache>
            </c:numRef>
          </c:val>
          <c:extLst>
            <c:ext xmlns:c16="http://schemas.microsoft.com/office/drawing/2014/chart" uri="{C3380CC4-5D6E-409C-BE32-E72D297353CC}">
              <c16:uniqueId val="{00000000-FB68-4D0C-BF0A-11E0980C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568223"/>
        <c:axId val="1650565727"/>
      </c:barChart>
      <c:dateAx>
        <c:axId val="1650568223"/>
        <c:scaling>
          <c:orientation val="minMax"/>
          <c:max val="45536"/>
          <c:min val="43525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12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  <c:majorUnit val="2.5000000000000005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39461415449741399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Consumo</a:t>
            </a:r>
          </a:p>
        </c:rich>
      </c:tx>
      <c:layout>
        <c:manualLayout>
          <c:xMode val="edge"/>
          <c:yMode val="edge"/>
          <c:x val="0.42909686467603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 Dados com ajuste sazonal'!$J$7</c:f>
              <c:strCache>
                <c:ptCount val="1"/>
                <c:pt idx="0">
                  <c:v>Despesa de consumo das famílias</c:v>
                </c:pt>
              </c:strCache>
            </c:strRef>
          </c:tx>
          <c:spPr>
            <a:solidFill>
              <a:schemeClr val="accent4"/>
            </a:solidFill>
            <a:ln w="571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'1. Dados sem ajuste sazonal'!$B$9:$B$123</c:f>
              <c:numCache>
                <c:formatCode>m/d/yyyy</c:formatCode>
                <c:ptCount val="115"/>
                <c:pt idx="0">
                  <c:v>35217</c:v>
                </c:pt>
                <c:pt idx="1">
                  <c:v>35309</c:v>
                </c:pt>
                <c:pt idx="2">
                  <c:v>35400</c:v>
                </c:pt>
                <c:pt idx="3">
                  <c:v>35490</c:v>
                </c:pt>
                <c:pt idx="4">
                  <c:v>35582</c:v>
                </c:pt>
                <c:pt idx="5">
                  <c:v>35674</c:v>
                </c:pt>
                <c:pt idx="6">
                  <c:v>35765</c:v>
                </c:pt>
                <c:pt idx="7">
                  <c:v>35855</c:v>
                </c:pt>
                <c:pt idx="8">
                  <c:v>35947</c:v>
                </c:pt>
                <c:pt idx="9">
                  <c:v>36039</c:v>
                </c:pt>
                <c:pt idx="10">
                  <c:v>36130</c:v>
                </c:pt>
                <c:pt idx="11">
                  <c:v>36220</c:v>
                </c:pt>
                <c:pt idx="12">
                  <c:v>36312</c:v>
                </c:pt>
                <c:pt idx="13">
                  <c:v>36404</c:v>
                </c:pt>
                <c:pt idx="14">
                  <c:v>36495</c:v>
                </c:pt>
                <c:pt idx="15">
                  <c:v>36586</c:v>
                </c:pt>
                <c:pt idx="16">
                  <c:v>36678</c:v>
                </c:pt>
                <c:pt idx="17">
                  <c:v>36770</c:v>
                </c:pt>
                <c:pt idx="18">
                  <c:v>36861</c:v>
                </c:pt>
                <c:pt idx="19">
                  <c:v>36951</c:v>
                </c:pt>
                <c:pt idx="20">
                  <c:v>37043</c:v>
                </c:pt>
                <c:pt idx="21">
                  <c:v>37135</c:v>
                </c:pt>
                <c:pt idx="22">
                  <c:v>37226</c:v>
                </c:pt>
                <c:pt idx="23">
                  <c:v>37316</c:v>
                </c:pt>
                <c:pt idx="24">
                  <c:v>37408</c:v>
                </c:pt>
                <c:pt idx="25">
                  <c:v>37500</c:v>
                </c:pt>
                <c:pt idx="26">
                  <c:v>37591</c:v>
                </c:pt>
                <c:pt idx="27">
                  <c:v>37681</c:v>
                </c:pt>
                <c:pt idx="28">
                  <c:v>37773</c:v>
                </c:pt>
                <c:pt idx="29">
                  <c:v>37865</c:v>
                </c:pt>
                <c:pt idx="30">
                  <c:v>37956</c:v>
                </c:pt>
                <c:pt idx="31">
                  <c:v>38047</c:v>
                </c:pt>
                <c:pt idx="32">
                  <c:v>38139</c:v>
                </c:pt>
                <c:pt idx="33">
                  <c:v>38231</c:v>
                </c:pt>
                <c:pt idx="34">
                  <c:v>38322</c:v>
                </c:pt>
                <c:pt idx="35">
                  <c:v>38412</c:v>
                </c:pt>
                <c:pt idx="36">
                  <c:v>38504</c:v>
                </c:pt>
                <c:pt idx="37">
                  <c:v>38596</c:v>
                </c:pt>
                <c:pt idx="38">
                  <c:v>38687</c:v>
                </c:pt>
                <c:pt idx="39">
                  <c:v>38777</c:v>
                </c:pt>
                <c:pt idx="40">
                  <c:v>38869</c:v>
                </c:pt>
                <c:pt idx="41">
                  <c:v>38961</c:v>
                </c:pt>
                <c:pt idx="42">
                  <c:v>39052</c:v>
                </c:pt>
                <c:pt idx="43">
                  <c:v>39142</c:v>
                </c:pt>
                <c:pt idx="44">
                  <c:v>39234</c:v>
                </c:pt>
                <c:pt idx="45">
                  <c:v>39326</c:v>
                </c:pt>
                <c:pt idx="46">
                  <c:v>39417</c:v>
                </c:pt>
                <c:pt idx="47">
                  <c:v>39508</c:v>
                </c:pt>
                <c:pt idx="48">
                  <c:v>39600</c:v>
                </c:pt>
                <c:pt idx="49">
                  <c:v>39692</c:v>
                </c:pt>
                <c:pt idx="50">
                  <c:v>39783</c:v>
                </c:pt>
                <c:pt idx="51">
                  <c:v>39873</c:v>
                </c:pt>
                <c:pt idx="52">
                  <c:v>39965</c:v>
                </c:pt>
                <c:pt idx="53">
                  <c:v>40057</c:v>
                </c:pt>
                <c:pt idx="54">
                  <c:v>40148</c:v>
                </c:pt>
                <c:pt idx="55">
                  <c:v>40238</c:v>
                </c:pt>
                <c:pt idx="56">
                  <c:v>40330</c:v>
                </c:pt>
                <c:pt idx="57">
                  <c:v>40422</c:v>
                </c:pt>
                <c:pt idx="58">
                  <c:v>40513</c:v>
                </c:pt>
                <c:pt idx="59">
                  <c:v>40603</c:v>
                </c:pt>
                <c:pt idx="60">
                  <c:v>40695</c:v>
                </c:pt>
                <c:pt idx="61">
                  <c:v>40787</c:v>
                </c:pt>
                <c:pt idx="62">
                  <c:v>40878</c:v>
                </c:pt>
                <c:pt idx="63">
                  <c:v>40969</c:v>
                </c:pt>
                <c:pt idx="64">
                  <c:v>41061</c:v>
                </c:pt>
                <c:pt idx="65">
                  <c:v>41153</c:v>
                </c:pt>
                <c:pt idx="66">
                  <c:v>41244</c:v>
                </c:pt>
                <c:pt idx="67">
                  <c:v>41334</c:v>
                </c:pt>
                <c:pt idx="68">
                  <c:v>41426</c:v>
                </c:pt>
                <c:pt idx="69">
                  <c:v>41518</c:v>
                </c:pt>
                <c:pt idx="70">
                  <c:v>41609</c:v>
                </c:pt>
                <c:pt idx="71">
                  <c:v>41699</c:v>
                </c:pt>
                <c:pt idx="72">
                  <c:v>41791</c:v>
                </c:pt>
                <c:pt idx="73">
                  <c:v>41883</c:v>
                </c:pt>
                <c:pt idx="74">
                  <c:v>41974</c:v>
                </c:pt>
                <c:pt idx="75">
                  <c:v>42064</c:v>
                </c:pt>
                <c:pt idx="76">
                  <c:v>42156</c:v>
                </c:pt>
                <c:pt idx="77">
                  <c:v>42248</c:v>
                </c:pt>
                <c:pt idx="78">
                  <c:v>42339</c:v>
                </c:pt>
                <c:pt idx="79">
                  <c:v>42430</c:v>
                </c:pt>
                <c:pt idx="80">
                  <c:v>42522</c:v>
                </c:pt>
                <c:pt idx="81">
                  <c:v>42614</c:v>
                </c:pt>
                <c:pt idx="82">
                  <c:v>42705</c:v>
                </c:pt>
                <c:pt idx="83">
                  <c:v>42795</c:v>
                </c:pt>
                <c:pt idx="84">
                  <c:v>42887</c:v>
                </c:pt>
                <c:pt idx="85">
                  <c:v>42979</c:v>
                </c:pt>
                <c:pt idx="86">
                  <c:v>43070</c:v>
                </c:pt>
                <c:pt idx="87">
                  <c:v>43160</c:v>
                </c:pt>
                <c:pt idx="88">
                  <c:v>43252</c:v>
                </c:pt>
                <c:pt idx="89">
                  <c:v>43344</c:v>
                </c:pt>
                <c:pt idx="90">
                  <c:v>43435</c:v>
                </c:pt>
                <c:pt idx="91">
                  <c:v>43525</c:v>
                </c:pt>
                <c:pt idx="92">
                  <c:v>43617</c:v>
                </c:pt>
                <c:pt idx="93">
                  <c:v>43709</c:v>
                </c:pt>
                <c:pt idx="94">
                  <c:v>43800</c:v>
                </c:pt>
                <c:pt idx="95">
                  <c:v>43891</c:v>
                </c:pt>
                <c:pt idx="96">
                  <c:v>43983</c:v>
                </c:pt>
                <c:pt idx="97">
                  <c:v>44075</c:v>
                </c:pt>
                <c:pt idx="98">
                  <c:v>44166</c:v>
                </c:pt>
                <c:pt idx="99">
                  <c:v>44256</c:v>
                </c:pt>
                <c:pt idx="100">
                  <c:v>44348</c:v>
                </c:pt>
                <c:pt idx="101">
                  <c:v>44440</c:v>
                </c:pt>
                <c:pt idx="102">
                  <c:v>44531</c:v>
                </c:pt>
                <c:pt idx="103">
                  <c:v>44621</c:v>
                </c:pt>
                <c:pt idx="104">
                  <c:v>44713</c:v>
                </c:pt>
                <c:pt idx="105">
                  <c:v>44805</c:v>
                </c:pt>
                <c:pt idx="106">
                  <c:v>44896</c:v>
                </c:pt>
                <c:pt idx="107">
                  <c:v>44986</c:v>
                </c:pt>
                <c:pt idx="108">
                  <c:v>45078</c:v>
                </c:pt>
                <c:pt idx="109">
                  <c:v>45170</c:v>
                </c:pt>
                <c:pt idx="110">
                  <c:v>45261</c:v>
                </c:pt>
                <c:pt idx="111">
                  <c:v>45352</c:v>
                </c:pt>
                <c:pt idx="112">
                  <c:v>45444</c:v>
                </c:pt>
                <c:pt idx="113">
                  <c:v>45536</c:v>
                </c:pt>
                <c:pt idx="114">
                  <c:v>45627</c:v>
                </c:pt>
              </c:numCache>
            </c:numRef>
          </c:cat>
          <c:val>
            <c:numRef>
              <c:f>'2. Dados com ajuste sazonal'!$J$9:$J$123</c:f>
              <c:numCache>
                <c:formatCode>0.0%</c:formatCode>
                <c:ptCount val="115"/>
              </c:numCache>
            </c:numRef>
          </c:val>
          <c:extLst>
            <c:ext xmlns:c16="http://schemas.microsoft.com/office/drawing/2014/chart" uri="{C3380CC4-5D6E-409C-BE32-E72D297353CC}">
              <c16:uniqueId val="{00000000-F3B9-48CA-A3BF-088FD83A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568223"/>
        <c:axId val="1650565727"/>
      </c:barChart>
      <c:dateAx>
        <c:axId val="1650568223"/>
        <c:scaling>
          <c:orientation val="minMax"/>
          <c:max val="45536"/>
          <c:min val="43525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12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52312450684966783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Investimento</a:t>
            </a:r>
          </a:p>
        </c:rich>
      </c:tx>
      <c:layout>
        <c:manualLayout>
          <c:xMode val="edge"/>
          <c:yMode val="edge"/>
          <c:x val="0.38449383166979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 Dados com ajuste sazonal'!$L$7</c:f>
              <c:strCache>
                <c:ptCount val="1"/>
                <c:pt idx="0">
                  <c:v>Formação bruta de capital fixo</c:v>
                </c:pt>
              </c:strCache>
            </c:strRef>
          </c:tx>
          <c:spPr>
            <a:solidFill>
              <a:schemeClr val="accent4"/>
            </a:solidFill>
            <a:ln w="57150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'1. Dados sem ajuste sazonal'!$B$9:$B$123</c:f>
              <c:numCache>
                <c:formatCode>m/d/yyyy</c:formatCode>
                <c:ptCount val="115"/>
                <c:pt idx="0">
                  <c:v>35217</c:v>
                </c:pt>
                <c:pt idx="1">
                  <c:v>35309</c:v>
                </c:pt>
                <c:pt idx="2">
                  <c:v>35400</c:v>
                </c:pt>
                <c:pt idx="3">
                  <c:v>35490</c:v>
                </c:pt>
                <c:pt idx="4">
                  <c:v>35582</c:v>
                </c:pt>
                <c:pt idx="5">
                  <c:v>35674</c:v>
                </c:pt>
                <c:pt idx="6">
                  <c:v>35765</c:v>
                </c:pt>
                <c:pt idx="7">
                  <c:v>35855</c:v>
                </c:pt>
                <c:pt idx="8">
                  <c:v>35947</c:v>
                </c:pt>
                <c:pt idx="9">
                  <c:v>36039</c:v>
                </c:pt>
                <c:pt idx="10">
                  <c:v>36130</c:v>
                </c:pt>
                <c:pt idx="11">
                  <c:v>36220</c:v>
                </c:pt>
                <c:pt idx="12">
                  <c:v>36312</c:v>
                </c:pt>
                <c:pt idx="13">
                  <c:v>36404</c:v>
                </c:pt>
                <c:pt idx="14">
                  <c:v>36495</c:v>
                </c:pt>
                <c:pt idx="15">
                  <c:v>36586</c:v>
                </c:pt>
                <c:pt idx="16">
                  <c:v>36678</c:v>
                </c:pt>
                <c:pt idx="17">
                  <c:v>36770</c:v>
                </c:pt>
                <c:pt idx="18">
                  <c:v>36861</c:v>
                </c:pt>
                <c:pt idx="19">
                  <c:v>36951</c:v>
                </c:pt>
                <c:pt idx="20">
                  <c:v>37043</c:v>
                </c:pt>
                <c:pt idx="21">
                  <c:v>37135</c:v>
                </c:pt>
                <c:pt idx="22">
                  <c:v>37226</c:v>
                </c:pt>
                <c:pt idx="23">
                  <c:v>37316</c:v>
                </c:pt>
                <c:pt idx="24">
                  <c:v>37408</c:v>
                </c:pt>
                <c:pt idx="25">
                  <c:v>37500</c:v>
                </c:pt>
                <c:pt idx="26">
                  <c:v>37591</c:v>
                </c:pt>
                <c:pt idx="27">
                  <c:v>37681</c:v>
                </c:pt>
                <c:pt idx="28">
                  <c:v>37773</c:v>
                </c:pt>
                <c:pt idx="29">
                  <c:v>37865</c:v>
                </c:pt>
                <c:pt idx="30">
                  <c:v>37956</c:v>
                </c:pt>
                <c:pt idx="31">
                  <c:v>38047</c:v>
                </c:pt>
                <c:pt idx="32">
                  <c:v>38139</c:v>
                </c:pt>
                <c:pt idx="33">
                  <c:v>38231</c:v>
                </c:pt>
                <c:pt idx="34">
                  <c:v>38322</c:v>
                </c:pt>
                <c:pt idx="35">
                  <c:v>38412</c:v>
                </c:pt>
                <c:pt idx="36">
                  <c:v>38504</c:v>
                </c:pt>
                <c:pt idx="37">
                  <c:v>38596</c:v>
                </c:pt>
                <c:pt idx="38">
                  <c:v>38687</c:v>
                </c:pt>
                <c:pt idx="39">
                  <c:v>38777</c:v>
                </c:pt>
                <c:pt idx="40">
                  <c:v>38869</c:v>
                </c:pt>
                <c:pt idx="41">
                  <c:v>38961</c:v>
                </c:pt>
                <c:pt idx="42">
                  <c:v>39052</c:v>
                </c:pt>
                <c:pt idx="43">
                  <c:v>39142</c:v>
                </c:pt>
                <c:pt idx="44">
                  <c:v>39234</c:v>
                </c:pt>
                <c:pt idx="45">
                  <c:v>39326</c:v>
                </c:pt>
                <c:pt idx="46">
                  <c:v>39417</c:v>
                </c:pt>
                <c:pt idx="47">
                  <c:v>39508</c:v>
                </c:pt>
                <c:pt idx="48">
                  <c:v>39600</c:v>
                </c:pt>
                <c:pt idx="49">
                  <c:v>39692</c:v>
                </c:pt>
                <c:pt idx="50">
                  <c:v>39783</c:v>
                </c:pt>
                <c:pt idx="51">
                  <c:v>39873</c:v>
                </c:pt>
                <c:pt idx="52">
                  <c:v>39965</c:v>
                </c:pt>
                <c:pt idx="53">
                  <c:v>40057</c:v>
                </c:pt>
                <c:pt idx="54">
                  <c:v>40148</c:v>
                </c:pt>
                <c:pt idx="55">
                  <c:v>40238</c:v>
                </c:pt>
                <c:pt idx="56">
                  <c:v>40330</c:v>
                </c:pt>
                <c:pt idx="57">
                  <c:v>40422</c:v>
                </c:pt>
                <c:pt idx="58">
                  <c:v>40513</c:v>
                </c:pt>
                <c:pt idx="59">
                  <c:v>40603</c:v>
                </c:pt>
                <c:pt idx="60">
                  <c:v>40695</c:v>
                </c:pt>
                <c:pt idx="61">
                  <c:v>40787</c:v>
                </c:pt>
                <c:pt idx="62">
                  <c:v>40878</c:v>
                </c:pt>
                <c:pt idx="63">
                  <c:v>40969</c:v>
                </c:pt>
                <c:pt idx="64">
                  <c:v>41061</c:v>
                </c:pt>
                <c:pt idx="65">
                  <c:v>41153</c:v>
                </c:pt>
                <c:pt idx="66">
                  <c:v>41244</c:v>
                </c:pt>
                <c:pt idx="67">
                  <c:v>41334</c:v>
                </c:pt>
                <c:pt idx="68">
                  <c:v>41426</c:v>
                </c:pt>
                <c:pt idx="69">
                  <c:v>41518</c:v>
                </c:pt>
                <c:pt idx="70">
                  <c:v>41609</c:v>
                </c:pt>
                <c:pt idx="71">
                  <c:v>41699</c:v>
                </c:pt>
                <c:pt idx="72">
                  <c:v>41791</c:v>
                </c:pt>
                <c:pt idx="73">
                  <c:v>41883</c:v>
                </c:pt>
                <c:pt idx="74">
                  <c:v>41974</c:v>
                </c:pt>
                <c:pt idx="75">
                  <c:v>42064</c:v>
                </c:pt>
                <c:pt idx="76">
                  <c:v>42156</c:v>
                </c:pt>
                <c:pt idx="77">
                  <c:v>42248</c:v>
                </c:pt>
                <c:pt idx="78">
                  <c:v>42339</c:v>
                </c:pt>
                <c:pt idx="79">
                  <c:v>42430</c:v>
                </c:pt>
                <c:pt idx="80">
                  <c:v>42522</c:v>
                </c:pt>
                <c:pt idx="81">
                  <c:v>42614</c:v>
                </c:pt>
                <c:pt idx="82">
                  <c:v>42705</c:v>
                </c:pt>
                <c:pt idx="83">
                  <c:v>42795</c:v>
                </c:pt>
                <c:pt idx="84">
                  <c:v>42887</c:v>
                </c:pt>
                <c:pt idx="85">
                  <c:v>42979</c:v>
                </c:pt>
                <c:pt idx="86">
                  <c:v>43070</c:v>
                </c:pt>
                <c:pt idx="87">
                  <c:v>43160</c:v>
                </c:pt>
                <c:pt idx="88">
                  <c:v>43252</c:v>
                </c:pt>
                <c:pt idx="89">
                  <c:v>43344</c:v>
                </c:pt>
                <c:pt idx="90">
                  <c:v>43435</c:v>
                </c:pt>
                <c:pt idx="91">
                  <c:v>43525</c:v>
                </c:pt>
                <c:pt idx="92">
                  <c:v>43617</c:v>
                </c:pt>
                <c:pt idx="93">
                  <c:v>43709</c:v>
                </c:pt>
                <c:pt idx="94">
                  <c:v>43800</c:v>
                </c:pt>
                <c:pt idx="95">
                  <c:v>43891</c:v>
                </c:pt>
                <c:pt idx="96">
                  <c:v>43983</c:v>
                </c:pt>
                <c:pt idx="97">
                  <c:v>44075</c:v>
                </c:pt>
                <c:pt idx="98">
                  <c:v>44166</c:v>
                </c:pt>
                <c:pt idx="99">
                  <c:v>44256</c:v>
                </c:pt>
                <c:pt idx="100">
                  <c:v>44348</c:v>
                </c:pt>
                <c:pt idx="101">
                  <c:v>44440</c:v>
                </c:pt>
                <c:pt idx="102">
                  <c:v>44531</c:v>
                </c:pt>
                <c:pt idx="103">
                  <c:v>44621</c:v>
                </c:pt>
                <c:pt idx="104">
                  <c:v>44713</c:v>
                </c:pt>
                <c:pt idx="105">
                  <c:v>44805</c:v>
                </c:pt>
                <c:pt idx="106">
                  <c:v>44896</c:v>
                </c:pt>
                <c:pt idx="107">
                  <c:v>44986</c:v>
                </c:pt>
                <c:pt idx="108">
                  <c:v>45078</c:v>
                </c:pt>
                <c:pt idx="109">
                  <c:v>45170</c:v>
                </c:pt>
                <c:pt idx="110">
                  <c:v>45261</c:v>
                </c:pt>
                <c:pt idx="111">
                  <c:v>45352</c:v>
                </c:pt>
                <c:pt idx="112">
                  <c:v>45444</c:v>
                </c:pt>
                <c:pt idx="113">
                  <c:v>45536</c:v>
                </c:pt>
                <c:pt idx="114">
                  <c:v>45627</c:v>
                </c:pt>
              </c:numCache>
            </c:numRef>
          </c:cat>
          <c:val>
            <c:numRef>
              <c:f>'2. Dados com ajuste sazonal'!$L$9:$L$123</c:f>
              <c:numCache>
                <c:formatCode>0.0%</c:formatCode>
                <c:ptCount val="115"/>
              </c:numCache>
            </c:numRef>
          </c:val>
          <c:extLst>
            <c:ext xmlns:c16="http://schemas.microsoft.com/office/drawing/2014/chart" uri="{C3380CC4-5D6E-409C-BE32-E72D297353CC}">
              <c16:uniqueId val="{00000000-418B-4B52-887E-DD08516F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568223"/>
        <c:axId val="1650565727"/>
      </c:barChart>
      <c:dateAx>
        <c:axId val="1650568223"/>
        <c:scaling>
          <c:orientation val="minMax"/>
          <c:max val="45536"/>
          <c:min val="43525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12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46421291450968277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Gastos do Governo</a:t>
            </a:r>
          </a:p>
        </c:rich>
      </c:tx>
      <c:layout>
        <c:manualLayout>
          <c:xMode val="edge"/>
          <c:yMode val="edge"/>
          <c:x val="0.30553077609277429"/>
          <c:y val="4.70145745181006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 Dados com ajuste sazonal'!$K$7</c:f>
              <c:strCache>
                <c:ptCount val="1"/>
                <c:pt idx="0">
                  <c:v>Despesa de consumo da administração pública</c:v>
                </c:pt>
              </c:strCache>
            </c:strRef>
          </c:tx>
          <c:spPr>
            <a:solidFill>
              <a:schemeClr val="accent4"/>
            </a:solidFill>
            <a:ln w="57150">
              <a:solidFill>
                <a:srgbClr val="A1321F"/>
              </a:solidFill>
            </a:ln>
            <a:effectLst/>
          </c:spPr>
          <c:invertIfNegative val="0"/>
          <c:cat>
            <c:numRef>
              <c:f>'1. Dados sem ajuste sazonal'!$B$9:$B$123</c:f>
              <c:numCache>
                <c:formatCode>m/d/yyyy</c:formatCode>
                <c:ptCount val="115"/>
                <c:pt idx="0">
                  <c:v>35217</c:v>
                </c:pt>
                <c:pt idx="1">
                  <c:v>35309</c:v>
                </c:pt>
                <c:pt idx="2">
                  <c:v>35400</c:v>
                </c:pt>
                <c:pt idx="3">
                  <c:v>35490</c:v>
                </c:pt>
                <c:pt idx="4">
                  <c:v>35582</c:v>
                </c:pt>
                <c:pt idx="5">
                  <c:v>35674</c:v>
                </c:pt>
                <c:pt idx="6">
                  <c:v>35765</c:v>
                </c:pt>
                <c:pt idx="7">
                  <c:v>35855</c:v>
                </c:pt>
                <c:pt idx="8">
                  <c:v>35947</c:v>
                </c:pt>
                <c:pt idx="9">
                  <c:v>36039</c:v>
                </c:pt>
                <c:pt idx="10">
                  <c:v>36130</c:v>
                </c:pt>
                <c:pt idx="11">
                  <c:v>36220</c:v>
                </c:pt>
                <c:pt idx="12">
                  <c:v>36312</c:v>
                </c:pt>
                <c:pt idx="13">
                  <c:v>36404</c:v>
                </c:pt>
                <c:pt idx="14">
                  <c:v>36495</c:v>
                </c:pt>
                <c:pt idx="15">
                  <c:v>36586</c:v>
                </c:pt>
                <c:pt idx="16">
                  <c:v>36678</c:v>
                </c:pt>
                <c:pt idx="17">
                  <c:v>36770</c:v>
                </c:pt>
                <c:pt idx="18">
                  <c:v>36861</c:v>
                </c:pt>
                <c:pt idx="19">
                  <c:v>36951</c:v>
                </c:pt>
                <c:pt idx="20">
                  <c:v>37043</c:v>
                </c:pt>
                <c:pt idx="21">
                  <c:v>37135</c:v>
                </c:pt>
                <c:pt idx="22">
                  <c:v>37226</c:v>
                </c:pt>
                <c:pt idx="23">
                  <c:v>37316</c:v>
                </c:pt>
                <c:pt idx="24">
                  <c:v>37408</c:v>
                </c:pt>
                <c:pt idx="25">
                  <c:v>37500</c:v>
                </c:pt>
                <c:pt idx="26">
                  <c:v>37591</c:v>
                </c:pt>
                <c:pt idx="27">
                  <c:v>37681</c:v>
                </c:pt>
                <c:pt idx="28">
                  <c:v>37773</c:v>
                </c:pt>
                <c:pt idx="29">
                  <c:v>37865</c:v>
                </c:pt>
                <c:pt idx="30">
                  <c:v>37956</c:v>
                </c:pt>
                <c:pt idx="31">
                  <c:v>38047</c:v>
                </c:pt>
                <c:pt idx="32">
                  <c:v>38139</c:v>
                </c:pt>
                <c:pt idx="33">
                  <c:v>38231</c:v>
                </c:pt>
                <c:pt idx="34">
                  <c:v>38322</c:v>
                </c:pt>
                <c:pt idx="35">
                  <c:v>38412</c:v>
                </c:pt>
                <c:pt idx="36">
                  <c:v>38504</c:v>
                </c:pt>
                <c:pt idx="37">
                  <c:v>38596</c:v>
                </c:pt>
                <c:pt idx="38">
                  <c:v>38687</c:v>
                </c:pt>
                <c:pt idx="39">
                  <c:v>38777</c:v>
                </c:pt>
                <c:pt idx="40">
                  <c:v>38869</c:v>
                </c:pt>
                <c:pt idx="41">
                  <c:v>38961</c:v>
                </c:pt>
                <c:pt idx="42">
                  <c:v>39052</c:v>
                </c:pt>
                <c:pt idx="43">
                  <c:v>39142</c:v>
                </c:pt>
                <c:pt idx="44">
                  <c:v>39234</c:v>
                </c:pt>
                <c:pt idx="45">
                  <c:v>39326</c:v>
                </c:pt>
                <c:pt idx="46">
                  <c:v>39417</c:v>
                </c:pt>
                <c:pt idx="47">
                  <c:v>39508</c:v>
                </c:pt>
                <c:pt idx="48">
                  <c:v>39600</c:v>
                </c:pt>
                <c:pt idx="49">
                  <c:v>39692</c:v>
                </c:pt>
                <c:pt idx="50">
                  <c:v>39783</c:v>
                </c:pt>
                <c:pt idx="51">
                  <c:v>39873</c:v>
                </c:pt>
                <c:pt idx="52">
                  <c:v>39965</c:v>
                </c:pt>
                <c:pt idx="53">
                  <c:v>40057</c:v>
                </c:pt>
                <c:pt idx="54">
                  <c:v>40148</c:v>
                </c:pt>
                <c:pt idx="55">
                  <c:v>40238</c:v>
                </c:pt>
                <c:pt idx="56">
                  <c:v>40330</c:v>
                </c:pt>
                <c:pt idx="57">
                  <c:v>40422</c:v>
                </c:pt>
                <c:pt idx="58">
                  <c:v>40513</c:v>
                </c:pt>
                <c:pt idx="59">
                  <c:v>40603</c:v>
                </c:pt>
                <c:pt idx="60">
                  <c:v>40695</c:v>
                </c:pt>
                <c:pt idx="61">
                  <c:v>40787</c:v>
                </c:pt>
                <c:pt idx="62">
                  <c:v>40878</c:v>
                </c:pt>
                <c:pt idx="63">
                  <c:v>40969</c:v>
                </c:pt>
                <c:pt idx="64">
                  <c:v>41061</c:v>
                </c:pt>
                <c:pt idx="65">
                  <c:v>41153</c:v>
                </c:pt>
                <c:pt idx="66">
                  <c:v>41244</c:v>
                </c:pt>
                <c:pt idx="67">
                  <c:v>41334</c:v>
                </c:pt>
                <c:pt idx="68">
                  <c:v>41426</c:v>
                </c:pt>
                <c:pt idx="69">
                  <c:v>41518</c:v>
                </c:pt>
                <c:pt idx="70">
                  <c:v>41609</c:v>
                </c:pt>
                <c:pt idx="71">
                  <c:v>41699</c:v>
                </c:pt>
                <c:pt idx="72">
                  <c:v>41791</c:v>
                </c:pt>
                <c:pt idx="73">
                  <c:v>41883</c:v>
                </c:pt>
                <c:pt idx="74">
                  <c:v>41974</c:v>
                </c:pt>
                <c:pt idx="75">
                  <c:v>42064</c:v>
                </c:pt>
                <c:pt idx="76">
                  <c:v>42156</c:v>
                </c:pt>
                <c:pt idx="77">
                  <c:v>42248</c:v>
                </c:pt>
                <c:pt idx="78">
                  <c:v>42339</c:v>
                </c:pt>
                <c:pt idx="79">
                  <c:v>42430</c:v>
                </c:pt>
                <c:pt idx="80">
                  <c:v>42522</c:v>
                </c:pt>
                <c:pt idx="81">
                  <c:v>42614</c:v>
                </c:pt>
                <c:pt idx="82">
                  <c:v>42705</c:v>
                </c:pt>
                <c:pt idx="83">
                  <c:v>42795</c:v>
                </c:pt>
                <c:pt idx="84">
                  <c:v>42887</c:v>
                </c:pt>
                <c:pt idx="85">
                  <c:v>42979</c:v>
                </c:pt>
                <c:pt idx="86">
                  <c:v>43070</c:v>
                </c:pt>
                <c:pt idx="87">
                  <c:v>43160</c:v>
                </c:pt>
                <c:pt idx="88">
                  <c:v>43252</c:v>
                </c:pt>
                <c:pt idx="89">
                  <c:v>43344</c:v>
                </c:pt>
                <c:pt idx="90">
                  <c:v>43435</c:v>
                </c:pt>
                <c:pt idx="91">
                  <c:v>43525</c:v>
                </c:pt>
                <c:pt idx="92">
                  <c:v>43617</c:v>
                </c:pt>
                <c:pt idx="93">
                  <c:v>43709</c:v>
                </c:pt>
                <c:pt idx="94">
                  <c:v>43800</c:v>
                </c:pt>
                <c:pt idx="95">
                  <c:v>43891</c:v>
                </c:pt>
                <c:pt idx="96">
                  <c:v>43983</c:v>
                </c:pt>
                <c:pt idx="97">
                  <c:v>44075</c:v>
                </c:pt>
                <c:pt idx="98">
                  <c:v>44166</c:v>
                </c:pt>
                <c:pt idx="99">
                  <c:v>44256</c:v>
                </c:pt>
                <c:pt idx="100">
                  <c:v>44348</c:v>
                </c:pt>
                <c:pt idx="101">
                  <c:v>44440</c:v>
                </c:pt>
                <c:pt idx="102">
                  <c:v>44531</c:v>
                </c:pt>
                <c:pt idx="103">
                  <c:v>44621</c:v>
                </c:pt>
                <c:pt idx="104">
                  <c:v>44713</c:v>
                </c:pt>
                <c:pt idx="105">
                  <c:v>44805</c:v>
                </c:pt>
                <c:pt idx="106">
                  <c:v>44896</c:v>
                </c:pt>
                <c:pt idx="107">
                  <c:v>44986</c:v>
                </c:pt>
                <c:pt idx="108">
                  <c:v>45078</c:v>
                </c:pt>
                <c:pt idx="109">
                  <c:v>45170</c:v>
                </c:pt>
                <c:pt idx="110">
                  <c:v>45261</c:v>
                </c:pt>
                <c:pt idx="111">
                  <c:v>45352</c:v>
                </c:pt>
                <c:pt idx="112">
                  <c:v>45444</c:v>
                </c:pt>
                <c:pt idx="113">
                  <c:v>45536</c:v>
                </c:pt>
                <c:pt idx="114">
                  <c:v>45627</c:v>
                </c:pt>
              </c:numCache>
            </c:numRef>
          </c:cat>
          <c:val>
            <c:numRef>
              <c:f>'2. Dados com ajuste sazonal'!$K$9:$K$123</c:f>
              <c:numCache>
                <c:formatCode>0.0%</c:formatCode>
                <c:ptCount val="115"/>
              </c:numCache>
            </c:numRef>
          </c:val>
          <c:extLst>
            <c:ext xmlns:c16="http://schemas.microsoft.com/office/drawing/2014/chart" uri="{C3380CC4-5D6E-409C-BE32-E72D297353CC}">
              <c16:uniqueId val="{00000000-0F6E-4B07-B2A4-AB4FC1E5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568223"/>
        <c:axId val="1650565727"/>
      </c:barChart>
      <c:dateAx>
        <c:axId val="1650568223"/>
        <c:scaling>
          <c:orientation val="minMax"/>
          <c:max val="45536"/>
          <c:min val="43525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12"/>
        <c:majorTimeUnit val="months"/>
      </c:dateAx>
      <c:valAx>
        <c:axId val="1650565727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0701520249308714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Exportações</a:t>
            </a:r>
          </a:p>
        </c:rich>
      </c:tx>
      <c:layout>
        <c:manualLayout>
          <c:xMode val="edge"/>
          <c:yMode val="edge"/>
          <c:x val="0.396387973804790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 Dados com ajuste sazonal'!$M$7</c:f>
              <c:strCache>
                <c:ptCount val="1"/>
                <c:pt idx="0">
                  <c:v>Exportação de bens e serviços</c:v>
                </c:pt>
              </c:strCache>
            </c:strRef>
          </c:tx>
          <c:spPr>
            <a:solidFill>
              <a:schemeClr val="accent4"/>
            </a:solidFill>
            <a:ln w="571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'1. Dados sem ajuste sazonal'!$B$9:$B$123</c:f>
              <c:numCache>
                <c:formatCode>m/d/yyyy</c:formatCode>
                <c:ptCount val="115"/>
                <c:pt idx="0">
                  <c:v>35217</c:v>
                </c:pt>
                <c:pt idx="1">
                  <c:v>35309</c:v>
                </c:pt>
                <c:pt idx="2">
                  <c:v>35400</c:v>
                </c:pt>
                <c:pt idx="3">
                  <c:v>35490</c:v>
                </c:pt>
                <c:pt idx="4">
                  <c:v>35582</c:v>
                </c:pt>
                <c:pt idx="5">
                  <c:v>35674</c:v>
                </c:pt>
                <c:pt idx="6">
                  <c:v>35765</c:v>
                </c:pt>
                <c:pt idx="7">
                  <c:v>35855</c:v>
                </c:pt>
                <c:pt idx="8">
                  <c:v>35947</c:v>
                </c:pt>
                <c:pt idx="9">
                  <c:v>36039</c:v>
                </c:pt>
                <c:pt idx="10">
                  <c:v>36130</c:v>
                </c:pt>
                <c:pt idx="11">
                  <c:v>36220</c:v>
                </c:pt>
                <c:pt idx="12">
                  <c:v>36312</c:v>
                </c:pt>
                <c:pt idx="13">
                  <c:v>36404</c:v>
                </c:pt>
                <c:pt idx="14">
                  <c:v>36495</c:v>
                </c:pt>
                <c:pt idx="15">
                  <c:v>36586</c:v>
                </c:pt>
                <c:pt idx="16">
                  <c:v>36678</c:v>
                </c:pt>
                <c:pt idx="17">
                  <c:v>36770</c:v>
                </c:pt>
                <c:pt idx="18">
                  <c:v>36861</c:v>
                </c:pt>
                <c:pt idx="19">
                  <c:v>36951</c:v>
                </c:pt>
                <c:pt idx="20">
                  <c:v>37043</c:v>
                </c:pt>
                <c:pt idx="21">
                  <c:v>37135</c:v>
                </c:pt>
                <c:pt idx="22">
                  <c:v>37226</c:v>
                </c:pt>
                <c:pt idx="23">
                  <c:v>37316</c:v>
                </c:pt>
                <c:pt idx="24">
                  <c:v>37408</c:v>
                </c:pt>
                <c:pt idx="25">
                  <c:v>37500</c:v>
                </c:pt>
                <c:pt idx="26">
                  <c:v>37591</c:v>
                </c:pt>
                <c:pt idx="27">
                  <c:v>37681</c:v>
                </c:pt>
                <c:pt idx="28">
                  <c:v>37773</c:v>
                </c:pt>
                <c:pt idx="29">
                  <c:v>37865</c:v>
                </c:pt>
                <c:pt idx="30">
                  <c:v>37956</c:v>
                </c:pt>
                <c:pt idx="31">
                  <c:v>38047</c:v>
                </c:pt>
                <c:pt idx="32">
                  <c:v>38139</c:v>
                </c:pt>
                <c:pt idx="33">
                  <c:v>38231</c:v>
                </c:pt>
                <c:pt idx="34">
                  <c:v>38322</c:v>
                </c:pt>
                <c:pt idx="35">
                  <c:v>38412</c:v>
                </c:pt>
                <c:pt idx="36">
                  <c:v>38504</c:v>
                </c:pt>
                <c:pt idx="37">
                  <c:v>38596</c:v>
                </c:pt>
                <c:pt idx="38">
                  <c:v>38687</c:v>
                </c:pt>
                <c:pt idx="39">
                  <c:v>38777</c:v>
                </c:pt>
                <c:pt idx="40">
                  <c:v>38869</c:v>
                </c:pt>
                <c:pt idx="41">
                  <c:v>38961</c:v>
                </c:pt>
                <c:pt idx="42">
                  <c:v>39052</c:v>
                </c:pt>
                <c:pt idx="43">
                  <c:v>39142</c:v>
                </c:pt>
                <c:pt idx="44">
                  <c:v>39234</c:v>
                </c:pt>
                <c:pt idx="45">
                  <c:v>39326</c:v>
                </c:pt>
                <c:pt idx="46">
                  <c:v>39417</c:v>
                </c:pt>
                <c:pt idx="47">
                  <c:v>39508</c:v>
                </c:pt>
                <c:pt idx="48">
                  <c:v>39600</c:v>
                </c:pt>
                <c:pt idx="49">
                  <c:v>39692</c:v>
                </c:pt>
                <c:pt idx="50">
                  <c:v>39783</c:v>
                </c:pt>
                <c:pt idx="51">
                  <c:v>39873</c:v>
                </c:pt>
                <c:pt idx="52">
                  <c:v>39965</c:v>
                </c:pt>
                <c:pt idx="53">
                  <c:v>40057</c:v>
                </c:pt>
                <c:pt idx="54">
                  <c:v>40148</c:v>
                </c:pt>
                <c:pt idx="55">
                  <c:v>40238</c:v>
                </c:pt>
                <c:pt idx="56">
                  <c:v>40330</c:v>
                </c:pt>
                <c:pt idx="57">
                  <c:v>40422</c:v>
                </c:pt>
                <c:pt idx="58">
                  <c:v>40513</c:v>
                </c:pt>
                <c:pt idx="59">
                  <c:v>40603</c:v>
                </c:pt>
                <c:pt idx="60">
                  <c:v>40695</c:v>
                </c:pt>
                <c:pt idx="61">
                  <c:v>40787</c:v>
                </c:pt>
                <c:pt idx="62">
                  <c:v>40878</c:v>
                </c:pt>
                <c:pt idx="63">
                  <c:v>40969</c:v>
                </c:pt>
                <c:pt idx="64">
                  <c:v>41061</c:v>
                </c:pt>
                <c:pt idx="65">
                  <c:v>41153</c:v>
                </c:pt>
                <c:pt idx="66">
                  <c:v>41244</c:v>
                </c:pt>
                <c:pt idx="67">
                  <c:v>41334</c:v>
                </c:pt>
                <c:pt idx="68">
                  <c:v>41426</c:v>
                </c:pt>
                <c:pt idx="69">
                  <c:v>41518</c:v>
                </c:pt>
                <c:pt idx="70">
                  <c:v>41609</c:v>
                </c:pt>
                <c:pt idx="71">
                  <c:v>41699</c:v>
                </c:pt>
                <c:pt idx="72">
                  <c:v>41791</c:v>
                </c:pt>
                <c:pt idx="73">
                  <c:v>41883</c:v>
                </c:pt>
                <c:pt idx="74">
                  <c:v>41974</c:v>
                </c:pt>
                <c:pt idx="75">
                  <c:v>42064</c:v>
                </c:pt>
                <c:pt idx="76">
                  <c:v>42156</c:v>
                </c:pt>
                <c:pt idx="77">
                  <c:v>42248</c:v>
                </c:pt>
                <c:pt idx="78">
                  <c:v>42339</c:v>
                </c:pt>
                <c:pt idx="79">
                  <c:v>42430</c:v>
                </c:pt>
                <c:pt idx="80">
                  <c:v>42522</c:v>
                </c:pt>
                <c:pt idx="81">
                  <c:v>42614</c:v>
                </c:pt>
                <c:pt idx="82">
                  <c:v>42705</c:v>
                </c:pt>
                <c:pt idx="83">
                  <c:v>42795</c:v>
                </c:pt>
                <c:pt idx="84">
                  <c:v>42887</c:v>
                </c:pt>
                <c:pt idx="85">
                  <c:v>42979</c:v>
                </c:pt>
                <c:pt idx="86">
                  <c:v>43070</c:v>
                </c:pt>
                <c:pt idx="87">
                  <c:v>43160</c:v>
                </c:pt>
                <c:pt idx="88">
                  <c:v>43252</c:v>
                </c:pt>
                <c:pt idx="89">
                  <c:v>43344</c:v>
                </c:pt>
                <c:pt idx="90">
                  <c:v>43435</c:v>
                </c:pt>
                <c:pt idx="91">
                  <c:v>43525</c:v>
                </c:pt>
                <c:pt idx="92">
                  <c:v>43617</c:v>
                </c:pt>
                <c:pt idx="93">
                  <c:v>43709</c:v>
                </c:pt>
                <c:pt idx="94">
                  <c:v>43800</c:v>
                </c:pt>
                <c:pt idx="95">
                  <c:v>43891</c:v>
                </c:pt>
                <c:pt idx="96">
                  <c:v>43983</c:v>
                </c:pt>
                <c:pt idx="97">
                  <c:v>44075</c:v>
                </c:pt>
                <c:pt idx="98">
                  <c:v>44166</c:v>
                </c:pt>
                <c:pt idx="99">
                  <c:v>44256</c:v>
                </c:pt>
                <c:pt idx="100">
                  <c:v>44348</c:v>
                </c:pt>
                <c:pt idx="101">
                  <c:v>44440</c:v>
                </c:pt>
                <c:pt idx="102">
                  <c:v>44531</c:v>
                </c:pt>
                <c:pt idx="103">
                  <c:v>44621</c:v>
                </c:pt>
                <c:pt idx="104">
                  <c:v>44713</c:v>
                </c:pt>
                <c:pt idx="105">
                  <c:v>44805</c:v>
                </c:pt>
                <c:pt idx="106">
                  <c:v>44896</c:v>
                </c:pt>
                <c:pt idx="107">
                  <c:v>44986</c:v>
                </c:pt>
                <c:pt idx="108">
                  <c:v>45078</c:v>
                </c:pt>
                <c:pt idx="109">
                  <c:v>45170</c:v>
                </c:pt>
                <c:pt idx="110">
                  <c:v>45261</c:v>
                </c:pt>
                <c:pt idx="111">
                  <c:v>45352</c:v>
                </c:pt>
                <c:pt idx="112">
                  <c:v>45444</c:v>
                </c:pt>
                <c:pt idx="113">
                  <c:v>45536</c:v>
                </c:pt>
                <c:pt idx="114">
                  <c:v>45627</c:v>
                </c:pt>
              </c:numCache>
            </c:numRef>
          </c:cat>
          <c:val>
            <c:numRef>
              <c:f>'2. Dados com ajuste sazonal'!$M$9:$M$123</c:f>
              <c:numCache>
                <c:formatCode>0.0%</c:formatCode>
                <c:ptCount val="115"/>
              </c:numCache>
            </c:numRef>
          </c:val>
          <c:extLst>
            <c:ext xmlns:c16="http://schemas.microsoft.com/office/drawing/2014/chart" uri="{C3380CC4-5D6E-409C-BE32-E72D297353CC}">
              <c16:uniqueId val="{00000000-6DFA-41CE-B2CF-4EC9A216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568223"/>
        <c:axId val="1650565727"/>
      </c:barChart>
      <c:dateAx>
        <c:axId val="1650568223"/>
        <c:scaling>
          <c:orientation val="minMax"/>
          <c:max val="45536"/>
          <c:min val="43525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12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47138498856242433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Importações</a:t>
            </a:r>
          </a:p>
        </c:rich>
      </c:tx>
      <c:layout>
        <c:manualLayout>
          <c:xMode val="edge"/>
          <c:yMode val="edge"/>
          <c:x val="0.405308580406039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 Dados com ajuste sazonal'!$H$7</c:f>
              <c:strCache>
                <c:ptCount val="1"/>
                <c:pt idx="0">
                  <c:v>Importação de bens e serviços (-)</c:v>
                </c:pt>
              </c:strCache>
            </c:strRef>
          </c:tx>
          <c:spPr>
            <a:solidFill>
              <a:schemeClr val="accent4"/>
            </a:solidFill>
            <a:ln w="57150">
              <a:solidFill>
                <a:srgbClr val="FFC000"/>
              </a:solidFill>
            </a:ln>
            <a:effectLst/>
          </c:spPr>
          <c:invertIfNegative val="0"/>
          <c:cat>
            <c:numRef>
              <c:f>'2. Dados com ajuste sazonal'!$B$9:$B$123</c:f>
              <c:numCache>
                <c:formatCode>m/d/yyyy</c:formatCode>
                <c:ptCount val="115"/>
                <c:pt idx="0">
                  <c:v>35217</c:v>
                </c:pt>
                <c:pt idx="1">
                  <c:v>35309</c:v>
                </c:pt>
                <c:pt idx="2">
                  <c:v>35400</c:v>
                </c:pt>
                <c:pt idx="3">
                  <c:v>35490</c:v>
                </c:pt>
                <c:pt idx="4">
                  <c:v>35582</c:v>
                </c:pt>
                <c:pt idx="5">
                  <c:v>35674</c:v>
                </c:pt>
                <c:pt idx="6">
                  <c:v>35765</c:v>
                </c:pt>
                <c:pt idx="7">
                  <c:v>35855</c:v>
                </c:pt>
                <c:pt idx="8">
                  <c:v>35947</c:v>
                </c:pt>
                <c:pt idx="9">
                  <c:v>36039</c:v>
                </c:pt>
                <c:pt idx="10">
                  <c:v>36130</c:v>
                </c:pt>
                <c:pt idx="11">
                  <c:v>36220</c:v>
                </c:pt>
                <c:pt idx="12">
                  <c:v>36312</c:v>
                </c:pt>
                <c:pt idx="13">
                  <c:v>36404</c:v>
                </c:pt>
                <c:pt idx="14">
                  <c:v>36495</c:v>
                </c:pt>
                <c:pt idx="15">
                  <c:v>36586</c:v>
                </c:pt>
                <c:pt idx="16">
                  <c:v>36678</c:v>
                </c:pt>
                <c:pt idx="17">
                  <c:v>36770</c:v>
                </c:pt>
                <c:pt idx="18">
                  <c:v>36861</c:v>
                </c:pt>
                <c:pt idx="19">
                  <c:v>36951</c:v>
                </c:pt>
                <c:pt idx="20">
                  <c:v>37043</c:v>
                </c:pt>
                <c:pt idx="21">
                  <c:v>37135</c:v>
                </c:pt>
                <c:pt idx="22">
                  <c:v>37226</c:v>
                </c:pt>
                <c:pt idx="23">
                  <c:v>37316</c:v>
                </c:pt>
                <c:pt idx="24">
                  <c:v>37408</c:v>
                </c:pt>
                <c:pt idx="25">
                  <c:v>37500</c:v>
                </c:pt>
                <c:pt idx="26">
                  <c:v>37591</c:v>
                </c:pt>
                <c:pt idx="27">
                  <c:v>37681</c:v>
                </c:pt>
                <c:pt idx="28">
                  <c:v>37773</c:v>
                </c:pt>
                <c:pt idx="29">
                  <c:v>37865</c:v>
                </c:pt>
                <c:pt idx="30">
                  <c:v>37956</c:v>
                </c:pt>
                <c:pt idx="31">
                  <c:v>38047</c:v>
                </c:pt>
                <c:pt idx="32">
                  <c:v>38139</c:v>
                </c:pt>
                <c:pt idx="33">
                  <c:v>38231</c:v>
                </c:pt>
                <c:pt idx="34">
                  <c:v>38322</c:v>
                </c:pt>
                <c:pt idx="35">
                  <c:v>38412</c:v>
                </c:pt>
                <c:pt idx="36">
                  <c:v>38504</c:v>
                </c:pt>
                <c:pt idx="37">
                  <c:v>38596</c:v>
                </c:pt>
                <c:pt idx="38">
                  <c:v>38687</c:v>
                </c:pt>
                <c:pt idx="39">
                  <c:v>38777</c:v>
                </c:pt>
                <c:pt idx="40">
                  <c:v>38869</c:v>
                </c:pt>
                <c:pt idx="41">
                  <c:v>38961</c:v>
                </c:pt>
                <c:pt idx="42">
                  <c:v>39052</c:v>
                </c:pt>
                <c:pt idx="43">
                  <c:v>39142</c:v>
                </c:pt>
                <c:pt idx="44">
                  <c:v>39234</c:v>
                </c:pt>
                <c:pt idx="45">
                  <c:v>39326</c:v>
                </c:pt>
                <c:pt idx="46">
                  <c:v>39417</c:v>
                </c:pt>
                <c:pt idx="47">
                  <c:v>39508</c:v>
                </c:pt>
                <c:pt idx="48">
                  <c:v>39600</c:v>
                </c:pt>
                <c:pt idx="49">
                  <c:v>39692</c:v>
                </c:pt>
                <c:pt idx="50">
                  <c:v>39783</c:v>
                </c:pt>
                <c:pt idx="51">
                  <c:v>39873</c:v>
                </c:pt>
                <c:pt idx="52">
                  <c:v>39965</c:v>
                </c:pt>
                <c:pt idx="53">
                  <c:v>40057</c:v>
                </c:pt>
                <c:pt idx="54">
                  <c:v>40148</c:v>
                </c:pt>
                <c:pt idx="55">
                  <c:v>40238</c:v>
                </c:pt>
                <c:pt idx="56">
                  <c:v>40330</c:v>
                </c:pt>
                <c:pt idx="57">
                  <c:v>40422</c:v>
                </c:pt>
                <c:pt idx="58">
                  <c:v>40513</c:v>
                </c:pt>
                <c:pt idx="59">
                  <c:v>40603</c:v>
                </c:pt>
                <c:pt idx="60">
                  <c:v>40695</c:v>
                </c:pt>
                <c:pt idx="61">
                  <c:v>40787</c:v>
                </c:pt>
                <c:pt idx="62">
                  <c:v>40878</c:v>
                </c:pt>
                <c:pt idx="63">
                  <c:v>40969</c:v>
                </c:pt>
                <c:pt idx="64">
                  <c:v>41061</c:v>
                </c:pt>
                <c:pt idx="65">
                  <c:v>41153</c:v>
                </c:pt>
                <c:pt idx="66">
                  <c:v>41244</c:v>
                </c:pt>
                <c:pt idx="67">
                  <c:v>41334</c:v>
                </c:pt>
                <c:pt idx="68">
                  <c:v>41426</c:v>
                </c:pt>
                <c:pt idx="69">
                  <c:v>41518</c:v>
                </c:pt>
                <c:pt idx="70">
                  <c:v>41609</c:v>
                </c:pt>
                <c:pt idx="71">
                  <c:v>41699</c:v>
                </c:pt>
                <c:pt idx="72">
                  <c:v>41791</c:v>
                </c:pt>
                <c:pt idx="73">
                  <c:v>41883</c:v>
                </c:pt>
                <c:pt idx="74">
                  <c:v>41974</c:v>
                </c:pt>
                <c:pt idx="75">
                  <c:v>42064</c:v>
                </c:pt>
                <c:pt idx="76">
                  <c:v>42156</c:v>
                </c:pt>
                <c:pt idx="77">
                  <c:v>42248</c:v>
                </c:pt>
                <c:pt idx="78">
                  <c:v>42339</c:v>
                </c:pt>
                <c:pt idx="79">
                  <c:v>42430</c:v>
                </c:pt>
                <c:pt idx="80">
                  <c:v>42522</c:v>
                </c:pt>
                <c:pt idx="81">
                  <c:v>42614</c:v>
                </c:pt>
                <c:pt idx="82">
                  <c:v>42705</c:v>
                </c:pt>
                <c:pt idx="83">
                  <c:v>42795</c:v>
                </c:pt>
                <c:pt idx="84">
                  <c:v>42887</c:v>
                </c:pt>
                <c:pt idx="85">
                  <c:v>42979</c:v>
                </c:pt>
                <c:pt idx="86">
                  <c:v>43070</c:v>
                </c:pt>
                <c:pt idx="87">
                  <c:v>43160</c:v>
                </c:pt>
                <c:pt idx="88">
                  <c:v>43252</c:v>
                </c:pt>
                <c:pt idx="89">
                  <c:v>43344</c:v>
                </c:pt>
                <c:pt idx="90">
                  <c:v>43435</c:v>
                </c:pt>
                <c:pt idx="91">
                  <c:v>43525</c:v>
                </c:pt>
                <c:pt idx="92">
                  <c:v>43617</c:v>
                </c:pt>
                <c:pt idx="93">
                  <c:v>43709</c:v>
                </c:pt>
                <c:pt idx="94">
                  <c:v>43800</c:v>
                </c:pt>
                <c:pt idx="95">
                  <c:v>43891</c:v>
                </c:pt>
                <c:pt idx="96">
                  <c:v>43983</c:v>
                </c:pt>
                <c:pt idx="97">
                  <c:v>44075</c:v>
                </c:pt>
                <c:pt idx="98">
                  <c:v>44166</c:v>
                </c:pt>
                <c:pt idx="99">
                  <c:v>44256</c:v>
                </c:pt>
                <c:pt idx="100">
                  <c:v>44348</c:v>
                </c:pt>
                <c:pt idx="101">
                  <c:v>44440</c:v>
                </c:pt>
                <c:pt idx="102">
                  <c:v>44531</c:v>
                </c:pt>
                <c:pt idx="103">
                  <c:v>44621</c:v>
                </c:pt>
                <c:pt idx="104">
                  <c:v>44713</c:v>
                </c:pt>
                <c:pt idx="105">
                  <c:v>44805</c:v>
                </c:pt>
                <c:pt idx="106">
                  <c:v>44896</c:v>
                </c:pt>
                <c:pt idx="107">
                  <c:v>44986</c:v>
                </c:pt>
                <c:pt idx="108">
                  <c:v>45078</c:v>
                </c:pt>
                <c:pt idx="109">
                  <c:v>45170</c:v>
                </c:pt>
                <c:pt idx="110">
                  <c:v>45261</c:v>
                </c:pt>
                <c:pt idx="111">
                  <c:v>45352</c:v>
                </c:pt>
                <c:pt idx="112">
                  <c:v>45444</c:v>
                </c:pt>
                <c:pt idx="113">
                  <c:v>45536</c:v>
                </c:pt>
                <c:pt idx="114">
                  <c:v>45627</c:v>
                </c:pt>
              </c:numCache>
            </c:numRef>
          </c:cat>
          <c:val>
            <c:numRef>
              <c:f>'2. Dados com ajuste sazonal'!$N$9:$N$123</c:f>
              <c:numCache>
                <c:formatCode>0.0%</c:formatCode>
                <c:ptCount val="115"/>
              </c:numCache>
            </c:numRef>
          </c:val>
          <c:extLst>
            <c:ext xmlns:c16="http://schemas.microsoft.com/office/drawing/2014/chart" uri="{C3380CC4-5D6E-409C-BE32-E72D297353CC}">
              <c16:uniqueId val="{00000000-1164-46FF-91A9-7B665109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568223"/>
        <c:axId val="1650565727"/>
      </c:barChart>
      <c:dateAx>
        <c:axId val="1650568223"/>
        <c:scaling>
          <c:orientation val="minMax"/>
          <c:max val="45536"/>
          <c:min val="43525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12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51054691981521938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PIB</a:t>
            </a:r>
          </a:p>
        </c:rich>
      </c:tx>
      <c:layout>
        <c:manualLayout>
          <c:xMode val="edge"/>
          <c:yMode val="edge"/>
          <c:x val="0.49154117047706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sazonal'!$O$7</c:f>
              <c:strCache>
                <c:ptCount val="1"/>
                <c:pt idx="0">
                  <c:v>PIB a preços de mercado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sazonal'!$B$15:$B$123</c:f>
              <c:numCache>
                <c:formatCode>m/d/yyyy</c:formatCode>
                <c:ptCount val="109"/>
                <c:pt idx="0">
                  <c:v>35765</c:v>
                </c:pt>
                <c:pt idx="1">
                  <c:v>35855</c:v>
                </c:pt>
                <c:pt idx="2">
                  <c:v>35947</c:v>
                </c:pt>
                <c:pt idx="3">
                  <c:v>36039</c:v>
                </c:pt>
                <c:pt idx="4">
                  <c:v>36130</c:v>
                </c:pt>
                <c:pt idx="5">
                  <c:v>36220</c:v>
                </c:pt>
                <c:pt idx="6">
                  <c:v>36312</c:v>
                </c:pt>
                <c:pt idx="7">
                  <c:v>36404</c:v>
                </c:pt>
                <c:pt idx="8">
                  <c:v>36495</c:v>
                </c:pt>
                <c:pt idx="9">
                  <c:v>36586</c:v>
                </c:pt>
                <c:pt idx="10">
                  <c:v>36678</c:v>
                </c:pt>
                <c:pt idx="11">
                  <c:v>36770</c:v>
                </c:pt>
                <c:pt idx="12">
                  <c:v>36861</c:v>
                </c:pt>
                <c:pt idx="13">
                  <c:v>36951</c:v>
                </c:pt>
                <c:pt idx="14">
                  <c:v>37043</c:v>
                </c:pt>
                <c:pt idx="15">
                  <c:v>37135</c:v>
                </c:pt>
                <c:pt idx="16">
                  <c:v>37226</c:v>
                </c:pt>
                <c:pt idx="17">
                  <c:v>37316</c:v>
                </c:pt>
                <c:pt idx="18">
                  <c:v>37408</c:v>
                </c:pt>
                <c:pt idx="19">
                  <c:v>37500</c:v>
                </c:pt>
                <c:pt idx="20">
                  <c:v>37591</c:v>
                </c:pt>
                <c:pt idx="21">
                  <c:v>37681</c:v>
                </c:pt>
                <c:pt idx="22">
                  <c:v>37773</c:v>
                </c:pt>
                <c:pt idx="23">
                  <c:v>37865</c:v>
                </c:pt>
                <c:pt idx="24">
                  <c:v>37956</c:v>
                </c:pt>
                <c:pt idx="25">
                  <c:v>38047</c:v>
                </c:pt>
                <c:pt idx="26">
                  <c:v>38139</c:v>
                </c:pt>
                <c:pt idx="27">
                  <c:v>38231</c:v>
                </c:pt>
                <c:pt idx="28">
                  <c:v>38322</c:v>
                </c:pt>
                <c:pt idx="29">
                  <c:v>38412</c:v>
                </c:pt>
                <c:pt idx="30">
                  <c:v>38504</c:v>
                </c:pt>
                <c:pt idx="31">
                  <c:v>38596</c:v>
                </c:pt>
                <c:pt idx="32">
                  <c:v>38687</c:v>
                </c:pt>
                <c:pt idx="33">
                  <c:v>38777</c:v>
                </c:pt>
                <c:pt idx="34">
                  <c:v>38869</c:v>
                </c:pt>
                <c:pt idx="35">
                  <c:v>38961</c:v>
                </c:pt>
                <c:pt idx="36">
                  <c:v>39052</c:v>
                </c:pt>
                <c:pt idx="37">
                  <c:v>39142</c:v>
                </c:pt>
                <c:pt idx="38">
                  <c:v>39234</c:v>
                </c:pt>
                <c:pt idx="39">
                  <c:v>39326</c:v>
                </c:pt>
                <c:pt idx="40">
                  <c:v>39417</c:v>
                </c:pt>
                <c:pt idx="41">
                  <c:v>39508</c:v>
                </c:pt>
                <c:pt idx="42">
                  <c:v>39600</c:v>
                </c:pt>
                <c:pt idx="43">
                  <c:v>39692</c:v>
                </c:pt>
                <c:pt idx="44">
                  <c:v>39783</c:v>
                </c:pt>
                <c:pt idx="45">
                  <c:v>39873</c:v>
                </c:pt>
                <c:pt idx="46">
                  <c:v>39965</c:v>
                </c:pt>
                <c:pt idx="47">
                  <c:v>40057</c:v>
                </c:pt>
                <c:pt idx="48">
                  <c:v>40148</c:v>
                </c:pt>
                <c:pt idx="49">
                  <c:v>40238</c:v>
                </c:pt>
                <c:pt idx="50">
                  <c:v>40330</c:v>
                </c:pt>
                <c:pt idx="51">
                  <c:v>40422</c:v>
                </c:pt>
                <c:pt idx="52">
                  <c:v>40513</c:v>
                </c:pt>
                <c:pt idx="53">
                  <c:v>40603</c:v>
                </c:pt>
                <c:pt idx="54">
                  <c:v>40695</c:v>
                </c:pt>
                <c:pt idx="55">
                  <c:v>40787</c:v>
                </c:pt>
                <c:pt idx="56">
                  <c:v>40878</c:v>
                </c:pt>
                <c:pt idx="57">
                  <c:v>40969</c:v>
                </c:pt>
                <c:pt idx="58">
                  <c:v>41061</c:v>
                </c:pt>
                <c:pt idx="59">
                  <c:v>41153</c:v>
                </c:pt>
                <c:pt idx="60">
                  <c:v>41244</c:v>
                </c:pt>
                <c:pt idx="61">
                  <c:v>41334</c:v>
                </c:pt>
                <c:pt idx="62">
                  <c:v>41426</c:v>
                </c:pt>
                <c:pt idx="63">
                  <c:v>41518</c:v>
                </c:pt>
                <c:pt idx="64">
                  <c:v>41609</c:v>
                </c:pt>
                <c:pt idx="65">
                  <c:v>41699</c:v>
                </c:pt>
                <c:pt idx="66">
                  <c:v>41791</c:v>
                </c:pt>
                <c:pt idx="67">
                  <c:v>41883</c:v>
                </c:pt>
                <c:pt idx="68">
                  <c:v>41974</c:v>
                </c:pt>
                <c:pt idx="69">
                  <c:v>42064</c:v>
                </c:pt>
                <c:pt idx="70">
                  <c:v>42156</c:v>
                </c:pt>
                <c:pt idx="71">
                  <c:v>42248</c:v>
                </c:pt>
                <c:pt idx="72">
                  <c:v>42339</c:v>
                </c:pt>
                <c:pt idx="73">
                  <c:v>42430</c:v>
                </c:pt>
                <c:pt idx="74">
                  <c:v>42522</c:v>
                </c:pt>
                <c:pt idx="75">
                  <c:v>42614</c:v>
                </c:pt>
                <c:pt idx="76">
                  <c:v>42705</c:v>
                </c:pt>
                <c:pt idx="77">
                  <c:v>42795</c:v>
                </c:pt>
                <c:pt idx="78">
                  <c:v>42887</c:v>
                </c:pt>
                <c:pt idx="79">
                  <c:v>42979</c:v>
                </c:pt>
                <c:pt idx="80">
                  <c:v>43070</c:v>
                </c:pt>
                <c:pt idx="81">
                  <c:v>43160</c:v>
                </c:pt>
                <c:pt idx="82">
                  <c:v>43252</c:v>
                </c:pt>
                <c:pt idx="83">
                  <c:v>43344</c:v>
                </c:pt>
                <c:pt idx="84">
                  <c:v>43435</c:v>
                </c:pt>
                <c:pt idx="85">
                  <c:v>43525</c:v>
                </c:pt>
                <c:pt idx="86">
                  <c:v>43617</c:v>
                </c:pt>
                <c:pt idx="87">
                  <c:v>43709</c:v>
                </c:pt>
                <c:pt idx="88">
                  <c:v>43800</c:v>
                </c:pt>
                <c:pt idx="89">
                  <c:v>43891</c:v>
                </c:pt>
                <c:pt idx="90">
                  <c:v>43983</c:v>
                </c:pt>
                <c:pt idx="91">
                  <c:v>44075</c:v>
                </c:pt>
                <c:pt idx="92">
                  <c:v>44166</c:v>
                </c:pt>
                <c:pt idx="93">
                  <c:v>44256</c:v>
                </c:pt>
                <c:pt idx="94">
                  <c:v>44348</c:v>
                </c:pt>
                <c:pt idx="95">
                  <c:v>44440</c:v>
                </c:pt>
                <c:pt idx="96">
                  <c:v>44531</c:v>
                </c:pt>
                <c:pt idx="97">
                  <c:v>44621</c:v>
                </c:pt>
                <c:pt idx="98">
                  <c:v>44713</c:v>
                </c:pt>
                <c:pt idx="99">
                  <c:v>44805</c:v>
                </c:pt>
                <c:pt idx="100">
                  <c:v>44896</c:v>
                </c:pt>
                <c:pt idx="101">
                  <c:v>44986</c:v>
                </c:pt>
                <c:pt idx="102">
                  <c:v>45078</c:v>
                </c:pt>
                <c:pt idx="103">
                  <c:v>45170</c:v>
                </c:pt>
                <c:pt idx="104">
                  <c:v>45261</c:v>
                </c:pt>
                <c:pt idx="105">
                  <c:v>45352</c:v>
                </c:pt>
                <c:pt idx="106">
                  <c:v>45444</c:v>
                </c:pt>
                <c:pt idx="107">
                  <c:v>45536</c:v>
                </c:pt>
                <c:pt idx="108">
                  <c:v>45627</c:v>
                </c:pt>
              </c:numCache>
            </c:numRef>
          </c:cat>
          <c:val>
            <c:numRef>
              <c:f>'1. Dados sem ajuste sazonal'!$O$15:$O$123</c:f>
              <c:numCache>
                <c:formatCode>0.0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0-404E-AFDE-B46946B6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Consumo</a:t>
            </a:r>
          </a:p>
        </c:rich>
      </c:tx>
      <c:layout>
        <c:manualLayout>
          <c:xMode val="edge"/>
          <c:yMode val="edge"/>
          <c:x val="0.42909686467603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sazonal'!$D$7</c:f>
              <c:strCache>
                <c:ptCount val="1"/>
                <c:pt idx="0">
                  <c:v>Despesa de consumo das famílias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'1. Dados sem ajuste sazonal'!$D$8:$D$123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0-4758-95F3-63134135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Consumo</a:t>
            </a:r>
          </a:p>
        </c:rich>
      </c:tx>
      <c:layout>
        <c:manualLayout>
          <c:xMode val="edge"/>
          <c:yMode val="edge"/>
          <c:x val="0.42909686467603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sazonal'!$P$7</c:f>
              <c:strCache>
                <c:ptCount val="1"/>
                <c:pt idx="0">
                  <c:v>Despesa de consumo das famílias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sazonal'!$B$15:$B$123</c:f>
              <c:numCache>
                <c:formatCode>m/d/yyyy</c:formatCode>
                <c:ptCount val="109"/>
                <c:pt idx="0">
                  <c:v>35765</c:v>
                </c:pt>
                <c:pt idx="1">
                  <c:v>35855</c:v>
                </c:pt>
                <c:pt idx="2">
                  <c:v>35947</c:v>
                </c:pt>
                <c:pt idx="3">
                  <c:v>36039</c:v>
                </c:pt>
                <c:pt idx="4">
                  <c:v>36130</c:v>
                </c:pt>
                <c:pt idx="5">
                  <c:v>36220</c:v>
                </c:pt>
                <c:pt idx="6">
                  <c:v>36312</c:v>
                </c:pt>
                <c:pt idx="7">
                  <c:v>36404</c:v>
                </c:pt>
                <c:pt idx="8">
                  <c:v>36495</c:v>
                </c:pt>
                <c:pt idx="9">
                  <c:v>36586</c:v>
                </c:pt>
                <c:pt idx="10">
                  <c:v>36678</c:v>
                </c:pt>
                <c:pt idx="11">
                  <c:v>36770</c:v>
                </c:pt>
                <c:pt idx="12">
                  <c:v>36861</c:v>
                </c:pt>
                <c:pt idx="13">
                  <c:v>36951</c:v>
                </c:pt>
                <c:pt idx="14">
                  <c:v>37043</c:v>
                </c:pt>
                <c:pt idx="15">
                  <c:v>37135</c:v>
                </c:pt>
                <c:pt idx="16">
                  <c:v>37226</c:v>
                </c:pt>
                <c:pt idx="17">
                  <c:v>37316</c:v>
                </c:pt>
                <c:pt idx="18">
                  <c:v>37408</c:v>
                </c:pt>
                <c:pt idx="19">
                  <c:v>37500</c:v>
                </c:pt>
                <c:pt idx="20">
                  <c:v>37591</c:v>
                </c:pt>
                <c:pt idx="21">
                  <c:v>37681</c:v>
                </c:pt>
                <c:pt idx="22">
                  <c:v>37773</c:v>
                </c:pt>
                <c:pt idx="23">
                  <c:v>37865</c:v>
                </c:pt>
                <c:pt idx="24">
                  <c:v>37956</c:v>
                </c:pt>
                <c:pt idx="25">
                  <c:v>38047</c:v>
                </c:pt>
                <c:pt idx="26">
                  <c:v>38139</c:v>
                </c:pt>
                <c:pt idx="27">
                  <c:v>38231</c:v>
                </c:pt>
                <c:pt idx="28">
                  <c:v>38322</c:v>
                </c:pt>
                <c:pt idx="29">
                  <c:v>38412</c:v>
                </c:pt>
                <c:pt idx="30">
                  <c:v>38504</c:v>
                </c:pt>
                <c:pt idx="31">
                  <c:v>38596</c:v>
                </c:pt>
                <c:pt idx="32">
                  <c:v>38687</c:v>
                </c:pt>
                <c:pt idx="33">
                  <c:v>38777</c:v>
                </c:pt>
                <c:pt idx="34">
                  <c:v>38869</c:v>
                </c:pt>
                <c:pt idx="35">
                  <c:v>38961</c:v>
                </c:pt>
                <c:pt idx="36">
                  <c:v>39052</c:v>
                </c:pt>
                <c:pt idx="37">
                  <c:v>39142</c:v>
                </c:pt>
                <c:pt idx="38">
                  <c:v>39234</c:v>
                </c:pt>
                <c:pt idx="39">
                  <c:v>39326</c:v>
                </c:pt>
                <c:pt idx="40">
                  <c:v>39417</c:v>
                </c:pt>
                <c:pt idx="41">
                  <c:v>39508</c:v>
                </c:pt>
                <c:pt idx="42">
                  <c:v>39600</c:v>
                </c:pt>
                <c:pt idx="43">
                  <c:v>39692</c:v>
                </c:pt>
                <c:pt idx="44">
                  <c:v>39783</c:v>
                </c:pt>
                <c:pt idx="45">
                  <c:v>39873</c:v>
                </c:pt>
                <c:pt idx="46">
                  <c:v>39965</c:v>
                </c:pt>
                <c:pt idx="47">
                  <c:v>40057</c:v>
                </c:pt>
                <c:pt idx="48">
                  <c:v>40148</c:v>
                </c:pt>
                <c:pt idx="49">
                  <c:v>40238</c:v>
                </c:pt>
                <c:pt idx="50">
                  <c:v>40330</c:v>
                </c:pt>
                <c:pt idx="51">
                  <c:v>40422</c:v>
                </c:pt>
                <c:pt idx="52">
                  <c:v>40513</c:v>
                </c:pt>
                <c:pt idx="53">
                  <c:v>40603</c:v>
                </c:pt>
                <c:pt idx="54">
                  <c:v>40695</c:v>
                </c:pt>
                <c:pt idx="55">
                  <c:v>40787</c:v>
                </c:pt>
                <c:pt idx="56">
                  <c:v>40878</c:v>
                </c:pt>
                <c:pt idx="57">
                  <c:v>40969</c:v>
                </c:pt>
                <c:pt idx="58">
                  <c:v>41061</c:v>
                </c:pt>
                <c:pt idx="59">
                  <c:v>41153</c:v>
                </c:pt>
                <c:pt idx="60">
                  <c:v>41244</c:v>
                </c:pt>
                <c:pt idx="61">
                  <c:v>41334</c:v>
                </c:pt>
                <c:pt idx="62">
                  <c:v>41426</c:v>
                </c:pt>
                <c:pt idx="63">
                  <c:v>41518</c:v>
                </c:pt>
                <c:pt idx="64">
                  <c:v>41609</c:v>
                </c:pt>
                <c:pt idx="65">
                  <c:v>41699</c:v>
                </c:pt>
                <c:pt idx="66">
                  <c:v>41791</c:v>
                </c:pt>
                <c:pt idx="67">
                  <c:v>41883</c:v>
                </c:pt>
                <c:pt idx="68">
                  <c:v>41974</c:v>
                </c:pt>
                <c:pt idx="69">
                  <c:v>42064</c:v>
                </c:pt>
                <c:pt idx="70">
                  <c:v>42156</c:v>
                </c:pt>
                <c:pt idx="71">
                  <c:v>42248</c:v>
                </c:pt>
                <c:pt idx="72">
                  <c:v>42339</c:v>
                </c:pt>
                <c:pt idx="73">
                  <c:v>42430</c:v>
                </c:pt>
                <c:pt idx="74">
                  <c:v>42522</c:v>
                </c:pt>
                <c:pt idx="75">
                  <c:v>42614</c:v>
                </c:pt>
                <c:pt idx="76">
                  <c:v>42705</c:v>
                </c:pt>
                <c:pt idx="77">
                  <c:v>42795</c:v>
                </c:pt>
                <c:pt idx="78">
                  <c:v>42887</c:v>
                </c:pt>
                <c:pt idx="79">
                  <c:v>42979</c:v>
                </c:pt>
                <c:pt idx="80">
                  <c:v>43070</c:v>
                </c:pt>
                <c:pt idx="81">
                  <c:v>43160</c:v>
                </c:pt>
                <c:pt idx="82">
                  <c:v>43252</c:v>
                </c:pt>
                <c:pt idx="83">
                  <c:v>43344</c:v>
                </c:pt>
                <c:pt idx="84">
                  <c:v>43435</c:v>
                </c:pt>
                <c:pt idx="85">
                  <c:v>43525</c:v>
                </c:pt>
                <c:pt idx="86">
                  <c:v>43617</c:v>
                </c:pt>
                <c:pt idx="87">
                  <c:v>43709</c:v>
                </c:pt>
                <c:pt idx="88">
                  <c:v>43800</c:v>
                </c:pt>
                <c:pt idx="89">
                  <c:v>43891</c:v>
                </c:pt>
                <c:pt idx="90">
                  <c:v>43983</c:v>
                </c:pt>
                <c:pt idx="91">
                  <c:v>44075</c:v>
                </c:pt>
                <c:pt idx="92">
                  <c:v>44166</c:v>
                </c:pt>
                <c:pt idx="93">
                  <c:v>44256</c:v>
                </c:pt>
                <c:pt idx="94">
                  <c:v>44348</c:v>
                </c:pt>
                <c:pt idx="95">
                  <c:v>44440</c:v>
                </c:pt>
                <c:pt idx="96">
                  <c:v>44531</c:v>
                </c:pt>
                <c:pt idx="97">
                  <c:v>44621</c:v>
                </c:pt>
                <c:pt idx="98">
                  <c:v>44713</c:v>
                </c:pt>
                <c:pt idx="99">
                  <c:v>44805</c:v>
                </c:pt>
                <c:pt idx="100">
                  <c:v>44896</c:v>
                </c:pt>
                <c:pt idx="101">
                  <c:v>44986</c:v>
                </c:pt>
                <c:pt idx="102">
                  <c:v>45078</c:v>
                </c:pt>
                <c:pt idx="103">
                  <c:v>45170</c:v>
                </c:pt>
                <c:pt idx="104">
                  <c:v>45261</c:v>
                </c:pt>
                <c:pt idx="105">
                  <c:v>45352</c:v>
                </c:pt>
                <c:pt idx="106">
                  <c:v>45444</c:v>
                </c:pt>
                <c:pt idx="107">
                  <c:v>45536</c:v>
                </c:pt>
                <c:pt idx="108">
                  <c:v>45627</c:v>
                </c:pt>
              </c:numCache>
            </c:numRef>
          </c:cat>
          <c:val>
            <c:numRef>
              <c:f>'1. Dados sem ajuste sazonal'!$P$15:$P$123</c:f>
              <c:numCache>
                <c:formatCode>0.0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6-4014-81BF-82453A7E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6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Investimento</a:t>
            </a:r>
          </a:p>
        </c:rich>
      </c:tx>
      <c:layout>
        <c:manualLayout>
          <c:xMode val="edge"/>
          <c:yMode val="edge"/>
          <c:x val="0.38449383166979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sazonal'!$R$7</c:f>
              <c:strCache>
                <c:ptCount val="1"/>
                <c:pt idx="0">
                  <c:v>Formação bruta de capital fixo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sazonal'!$B$15:$B$123</c:f>
              <c:numCache>
                <c:formatCode>m/d/yyyy</c:formatCode>
                <c:ptCount val="109"/>
                <c:pt idx="0">
                  <c:v>35765</c:v>
                </c:pt>
                <c:pt idx="1">
                  <c:v>35855</c:v>
                </c:pt>
                <c:pt idx="2">
                  <c:v>35947</c:v>
                </c:pt>
                <c:pt idx="3">
                  <c:v>36039</c:v>
                </c:pt>
                <c:pt idx="4">
                  <c:v>36130</c:v>
                </c:pt>
                <c:pt idx="5">
                  <c:v>36220</c:v>
                </c:pt>
                <c:pt idx="6">
                  <c:v>36312</c:v>
                </c:pt>
                <c:pt idx="7">
                  <c:v>36404</c:v>
                </c:pt>
                <c:pt idx="8">
                  <c:v>36495</c:v>
                </c:pt>
                <c:pt idx="9">
                  <c:v>36586</c:v>
                </c:pt>
                <c:pt idx="10">
                  <c:v>36678</c:v>
                </c:pt>
                <c:pt idx="11">
                  <c:v>36770</c:v>
                </c:pt>
                <c:pt idx="12">
                  <c:v>36861</c:v>
                </c:pt>
                <c:pt idx="13">
                  <c:v>36951</c:v>
                </c:pt>
                <c:pt idx="14">
                  <c:v>37043</c:v>
                </c:pt>
                <c:pt idx="15">
                  <c:v>37135</c:v>
                </c:pt>
                <c:pt idx="16">
                  <c:v>37226</c:v>
                </c:pt>
                <c:pt idx="17">
                  <c:v>37316</c:v>
                </c:pt>
                <c:pt idx="18">
                  <c:v>37408</c:v>
                </c:pt>
                <c:pt idx="19">
                  <c:v>37500</c:v>
                </c:pt>
                <c:pt idx="20">
                  <c:v>37591</c:v>
                </c:pt>
                <c:pt idx="21">
                  <c:v>37681</c:v>
                </c:pt>
                <c:pt idx="22">
                  <c:v>37773</c:v>
                </c:pt>
                <c:pt idx="23">
                  <c:v>37865</c:v>
                </c:pt>
                <c:pt idx="24">
                  <c:v>37956</c:v>
                </c:pt>
                <c:pt idx="25">
                  <c:v>38047</c:v>
                </c:pt>
                <c:pt idx="26">
                  <c:v>38139</c:v>
                </c:pt>
                <c:pt idx="27">
                  <c:v>38231</c:v>
                </c:pt>
                <c:pt idx="28">
                  <c:v>38322</c:v>
                </c:pt>
                <c:pt idx="29">
                  <c:v>38412</c:v>
                </c:pt>
                <c:pt idx="30">
                  <c:v>38504</c:v>
                </c:pt>
                <c:pt idx="31">
                  <c:v>38596</c:v>
                </c:pt>
                <c:pt idx="32">
                  <c:v>38687</c:v>
                </c:pt>
                <c:pt idx="33">
                  <c:v>38777</c:v>
                </c:pt>
                <c:pt idx="34">
                  <c:v>38869</c:v>
                </c:pt>
                <c:pt idx="35">
                  <c:v>38961</c:v>
                </c:pt>
                <c:pt idx="36">
                  <c:v>39052</c:v>
                </c:pt>
                <c:pt idx="37">
                  <c:v>39142</c:v>
                </c:pt>
                <c:pt idx="38">
                  <c:v>39234</c:v>
                </c:pt>
                <c:pt idx="39">
                  <c:v>39326</c:v>
                </c:pt>
                <c:pt idx="40">
                  <c:v>39417</c:v>
                </c:pt>
                <c:pt idx="41">
                  <c:v>39508</c:v>
                </c:pt>
                <c:pt idx="42">
                  <c:v>39600</c:v>
                </c:pt>
                <c:pt idx="43">
                  <c:v>39692</c:v>
                </c:pt>
                <c:pt idx="44">
                  <c:v>39783</c:v>
                </c:pt>
                <c:pt idx="45">
                  <c:v>39873</c:v>
                </c:pt>
                <c:pt idx="46">
                  <c:v>39965</c:v>
                </c:pt>
                <c:pt idx="47">
                  <c:v>40057</c:v>
                </c:pt>
                <c:pt idx="48">
                  <c:v>40148</c:v>
                </c:pt>
                <c:pt idx="49">
                  <c:v>40238</c:v>
                </c:pt>
                <c:pt idx="50">
                  <c:v>40330</c:v>
                </c:pt>
                <c:pt idx="51">
                  <c:v>40422</c:v>
                </c:pt>
                <c:pt idx="52">
                  <c:v>40513</c:v>
                </c:pt>
                <c:pt idx="53">
                  <c:v>40603</c:v>
                </c:pt>
                <c:pt idx="54">
                  <c:v>40695</c:v>
                </c:pt>
                <c:pt idx="55">
                  <c:v>40787</c:v>
                </c:pt>
                <c:pt idx="56">
                  <c:v>40878</c:v>
                </c:pt>
                <c:pt idx="57">
                  <c:v>40969</c:v>
                </c:pt>
                <c:pt idx="58">
                  <c:v>41061</c:v>
                </c:pt>
                <c:pt idx="59">
                  <c:v>41153</c:v>
                </c:pt>
                <c:pt idx="60">
                  <c:v>41244</c:v>
                </c:pt>
                <c:pt idx="61">
                  <c:v>41334</c:v>
                </c:pt>
                <c:pt idx="62">
                  <c:v>41426</c:v>
                </c:pt>
                <c:pt idx="63">
                  <c:v>41518</c:v>
                </c:pt>
                <c:pt idx="64">
                  <c:v>41609</c:v>
                </c:pt>
                <c:pt idx="65">
                  <c:v>41699</c:v>
                </c:pt>
                <c:pt idx="66">
                  <c:v>41791</c:v>
                </c:pt>
                <c:pt idx="67">
                  <c:v>41883</c:v>
                </c:pt>
                <c:pt idx="68">
                  <c:v>41974</c:v>
                </c:pt>
                <c:pt idx="69">
                  <c:v>42064</c:v>
                </c:pt>
                <c:pt idx="70">
                  <c:v>42156</c:v>
                </c:pt>
                <c:pt idx="71">
                  <c:v>42248</c:v>
                </c:pt>
                <c:pt idx="72">
                  <c:v>42339</c:v>
                </c:pt>
                <c:pt idx="73">
                  <c:v>42430</c:v>
                </c:pt>
                <c:pt idx="74">
                  <c:v>42522</c:v>
                </c:pt>
                <c:pt idx="75">
                  <c:v>42614</c:v>
                </c:pt>
                <c:pt idx="76">
                  <c:v>42705</c:v>
                </c:pt>
                <c:pt idx="77">
                  <c:v>42795</c:v>
                </c:pt>
                <c:pt idx="78">
                  <c:v>42887</c:v>
                </c:pt>
                <c:pt idx="79">
                  <c:v>42979</c:v>
                </c:pt>
                <c:pt idx="80">
                  <c:v>43070</c:v>
                </c:pt>
                <c:pt idx="81">
                  <c:v>43160</c:v>
                </c:pt>
                <c:pt idx="82">
                  <c:v>43252</c:v>
                </c:pt>
                <c:pt idx="83">
                  <c:v>43344</c:v>
                </c:pt>
                <c:pt idx="84">
                  <c:v>43435</c:v>
                </c:pt>
                <c:pt idx="85">
                  <c:v>43525</c:v>
                </c:pt>
                <c:pt idx="86">
                  <c:v>43617</c:v>
                </c:pt>
                <c:pt idx="87">
                  <c:v>43709</c:v>
                </c:pt>
                <c:pt idx="88">
                  <c:v>43800</c:v>
                </c:pt>
                <c:pt idx="89">
                  <c:v>43891</c:v>
                </c:pt>
                <c:pt idx="90">
                  <c:v>43983</c:v>
                </c:pt>
                <c:pt idx="91">
                  <c:v>44075</c:v>
                </c:pt>
                <c:pt idx="92">
                  <c:v>44166</c:v>
                </c:pt>
                <c:pt idx="93">
                  <c:v>44256</c:v>
                </c:pt>
                <c:pt idx="94">
                  <c:v>44348</c:v>
                </c:pt>
                <c:pt idx="95">
                  <c:v>44440</c:v>
                </c:pt>
                <c:pt idx="96">
                  <c:v>44531</c:v>
                </c:pt>
                <c:pt idx="97">
                  <c:v>44621</c:v>
                </c:pt>
                <c:pt idx="98">
                  <c:v>44713</c:v>
                </c:pt>
                <c:pt idx="99">
                  <c:v>44805</c:v>
                </c:pt>
                <c:pt idx="100">
                  <c:v>44896</c:v>
                </c:pt>
                <c:pt idx="101">
                  <c:v>44986</c:v>
                </c:pt>
                <c:pt idx="102">
                  <c:v>45078</c:v>
                </c:pt>
                <c:pt idx="103">
                  <c:v>45170</c:v>
                </c:pt>
                <c:pt idx="104">
                  <c:v>45261</c:v>
                </c:pt>
                <c:pt idx="105">
                  <c:v>45352</c:v>
                </c:pt>
                <c:pt idx="106">
                  <c:v>45444</c:v>
                </c:pt>
                <c:pt idx="107">
                  <c:v>45536</c:v>
                </c:pt>
                <c:pt idx="108">
                  <c:v>45627</c:v>
                </c:pt>
              </c:numCache>
            </c:numRef>
          </c:cat>
          <c:val>
            <c:numRef>
              <c:f>'1. Dados sem ajuste sazonal'!$R$15:$R$123</c:f>
              <c:numCache>
                <c:formatCode>0.0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E42-B1D7-579E5179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Gastos do Governo</a:t>
            </a:r>
          </a:p>
        </c:rich>
      </c:tx>
      <c:layout>
        <c:manualLayout>
          <c:xMode val="edge"/>
          <c:yMode val="edge"/>
          <c:x val="0.30553077609277429"/>
          <c:y val="4.70145745181006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sazonal'!$Q$7</c:f>
              <c:strCache>
                <c:ptCount val="1"/>
                <c:pt idx="0">
                  <c:v>Despesa de consumo da administração pública</c:v>
                </c:pt>
              </c:strCache>
            </c:strRef>
          </c:tx>
          <c:spPr>
            <a:ln w="28575" cap="rnd">
              <a:solidFill>
                <a:srgbClr val="A1321F"/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sazonal'!$B$15:$B$123</c:f>
              <c:numCache>
                <c:formatCode>m/d/yyyy</c:formatCode>
                <c:ptCount val="109"/>
                <c:pt idx="0">
                  <c:v>35765</c:v>
                </c:pt>
                <c:pt idx="1">
                  <c:v>35855</c:v>
                </c:pt>
                <c:pt idx="2">
                  <c:v>35947</c:v>
                </c:pt>
                <c:pt idx="3">
                  <c:v>36039</c:v>
                </c:pt>
                <c:pt idx="4">
                  <c:v>36130</c:v>
                </c:pt>
                <c:pt idx="5">
                  <c:v>36220</c:v>
                </c:pt>
                <c:pt idx="6">
                  <c:v>36312</c:v>
                </c:pt>
                <c:pt idx="7">
                  <c:v>36404</c:v>
                </c:pt>
                <c:pt idx="8">
                  <c:v>36495</c:v>
                </c:pt>
                <c:pt idx="9">
                  <c:v>36586</c:v>
                </c:pt>
                <c:pt idx="10">
                  <c:v>36678</c:v>
                </c:pt>
                <c:pt idx="11">
                  <c:v>36770</c:v>
                </c:pt>
                <c:pt idx="12">
                  <c:v>36861</c:v>
                </c:pt>
                <c:pt idx="13">
                  <c:v>36951</c:v>
                </c:pt>
                <c:pt idx="14">
                  <c:v>37043</c:v>
                </c:pt>
                <c:pt idx="15">
                  <c:v>37135</c:v>
                </c:pt>
                <c:pt idx="16">
                  <c:v>37226</c:v>
                </c:pt>
                <c:pt idx="17">
                  <c:v>37316</c:v>
                </c:pt>
                <c:pt idx="18">
                  <c:v>37408</c:v>
                </c:pt>
                <c:pt idx="19">
                  <c:v>37500</c:v>
                </c:pt>
                <c:pt idx="20">
                  <c:v>37591</c:v>
                </c:pt>
                <c:pt idx="21">
                  <c:v>37681</c:v>
                </c:pt>
                <c:pt idx="22">
                  <c:v>37773</c:v>
                </c:pt>
                <c:pt idx="23">
                  <c:v>37865</c:v>
                </c:pt>
                <c:pt idx="24">
                  <c:v>37956</c:v>
                </c:pt>
                <c:pt idx="25">
                  <c:v>38047</c:v>
                </c:pt>
                <c:pt idx="26">
                  <c:v>38139</c:v>
                </c:pt>
                <c:pt idx="27">
                  <c:v>38231</c:v>
                </c:pt>
                <c:pt idx="28">
                  <c:v>38322</c:v>
                </c:pt>
                <c:pt idx="29">
                  <c:v>38412</c:v>
                </c:pt>
                <c:pt idx="30">
                  <c:v>38504</c:v>
                </c:pt>
                <c:pt idx="31">
                  <c:v>38596</c:v>
                </c:pt>
                <c:pt idx="32">
                  <c:v>38687</c:v>
                </c:pt>
                <c:pt idx="33">
                  <c:v>38777</c:v>
                </c:pt>
                <c:pt idx="34">
                  <c:v>38869</c:v>
                </c:pt>
                <c:pt idx="35">
                  <c:v>38961</c:v>
                </c:pt>
                <c:pt idx="36">
                  <c:v>39052</c:v>
                </c:pt>
                <c:pt idx="37">
                  <c:v>39142</c:v>
                </c:pt>
                <c:pt idx="38">
                  <c:v>39234</c:v>
                </c:pt>
                <c:pt idx="39">
                  <c:v>39326</c:v>
                </c:pt>
                <c:pt idx="40">
                  <c:v>39417</c:v>
                </c:pt>
                <c:pt idx="41">
                  <c:v>39508</c:v>
                </c:pt>
                <c:pt idx="42">
                  <c:v>39600</c:v>
                </c:pt>
                <c:pt idx="43">
                  <c:v>39692</c:v>
                </c:pt>
                <c:pt idx="44">
                  <c:v>39783</c:v>
                </c:pt>
                <c:pt idx="45">
                  <c:v>39873</c:v>
                </c:pt>
                <c:pt idx="46">
                  <c:v>39965</c:v>
                </c:pt>
                <c:pt idx="47">
                  <c:v>40057</c:v>
                </c:pt>
                <c:pt idx="48">
                  <c:v>40148</c:v>
                </c:pt>
                <c:pt idx="49">
                  <c:v>40238</c:v>
                </c:pt>
                <c:pt idx="50">
                  <c:v>40330</c:v>
                </c:pt>
                <c:pt idx="51">
                  <c:v>40422</c:v>
                </c:pt>
                <c:pt idx="52">
                  <c:v>40513</c:v>
                </c:pt>
                <c:pt idx="53">
                  <c:v>40603</c:v>
                </c:pt>
                <c:pt idx="54">
                  <c:v>40695</c:v>
                </c:pt>
                <c:pt idx="55">
                  <c:v>40787</c:v>
                </c:pt>
                <c:pt idx="56">
                  <c:v>40878</c:v>
                </c:pt>
                <c:pt idx="57">
                  <c:v>40969</c:v>
                </c:pt>
                <c:pt idx="58">
                  <c:v>41061</c:v>
                </c:pt>
                <c:pt idx="59">
                  <c:v>41153</c:v>
                </c:pt>
                <c:pt idx="60">
                  <c:v>41244</c:v>
                </c:pt>
                <c:pt idx="61">
                  <c:v>41334</c:v>
                </c:pt>
                <c:pt idx="62">
                  <c:v>41426</c:v>
                </c:pt>
                <c:pt idx="63">
                  <c:v>41518</c:v>
                </c:pt>
                <c:pt idx="64">
                  <c:v>41609</c:v>
                </c:pt>
                <c:pt idx="65">
                  <c:v>41699</c:v>
                </c:pt>
                <c:pt idx="66">
                  <c:v>41791</c:v>
                </c:pt>
                <c:pt idx="67">
                  <c:v>41883</c:v>
                </c:pt>
                <c:pt idx="68">
                  <c:v>41974</c:v>
                </c:pt>
                <c:pt idx="69">
                  <c:v>42064</c:v>
                </c:pt>
                <c:pt idx="70">
                  <c:v>42156</c:v>
                </c:pt>
                <c:pt idx="71">
                  <c:v>42248</c:v>
                </c:pt>
                <c:pt idx="72">
                  <c:v>42339</c:v>
                </c:pt>
                <c:pt idx="73">
                  <c:v>42430</c:v>
                </c:pt>
                <c:pt idx="74">
                  <c:v>42522</c:v>
                </c:pt>
                <c:pt idx="75">
                  <c:v>42614</c:v>
                </c:pt>
                <c:pt idx="76">
                  <c:v>42705</c:v>
                </c:pt>
                <c:pt idx="77">
                  <c:v>42795</c:v>
                </c:pt>
                <c:pt idx="78">
                  <c:v>42887</c:v>
                </c:pt>
                <c:pt idx="79">
                  <c:v>42979</c:v>
                </c:pt>
                <c:pt idx="80">
                  <c:v>43070</c:v>
                </c:pt>
                <c:pt idx="81">
                  <c:v>43160</c:v>
                </c:pt>
                <c:pt idx="82">
                  <c:v>43252</c:v>
                </c:pt>
                <c:pt idx="83">
                  <c:v>43344</c:v>
                </c:pt>
                <c:pt idx="84">
                  <c:v>43435</c:v>
                </c:pt>
                <c:pt idx="85">
                  <c:v>43525</c:v>
                </c:pt>
                <c:pt idx="86">
                  <c:v>43617</c:v>
                </c:pt>
                <c:pt idx="87">
                  <c:v>43709</c:v>
                </c:pt>
                <c:pt idx="88">
                  <c:v>43800</c:v>
                </c:pt>
                <c:pt idx="89">
                  <c:v>43891</c:v>
                </c:pt>
                <c:pt idx="90">
                  <c:v>43983</c:v>
                </c:pt>
                <c:pt idx="91">
                  <c:v>44075</c:v>
                </c:pt>
                <c:pt idx="92">
                  <c:v>44166</c:v>
                </c:pt>
                <c:pt idx="93">
                  <c:v>44256</c:v>
                </c:pt>
                <c:pt idx="94">
                  <c:v>44348</c:v>
                </c:pt>
                <c:pt idx="95">
                  <c:v>44440</c:v>
                </c:pt>
                <c:pt idx="96">
                  <c:v>44531</c:v>
                </c:pt>
                <c:pt idx="97">
                  <c:v>44621</c:v>
                </c:pt>
                <c:pt idx="98">
                  <c:v>44713</c:v>
                </c:pt>
                <c:pt idx="99">
                  <c:v>44805</c:v>
                </c:pt>
                <c:pt idx="100">
                  <c:v>44896</c:v>
                </c:pt>
                <c:pt idx="101">
                  <c:v>44986</c:v>
                </c:pt>
                <c:pt idx="102">
                  <c:v>45078</c:v>
                </c:pt>
                <c:pt idx="103">
                  <c:v>45170</c:v>
                </c:pt>
                <c:pt idx="104">
                  <c:v>45261</c:v>
                </c:pt>
                <c:pt idx="105">
                  <c:v>45352</c:v>
                </c:pt>
                <c:pt idx="106">
                  <c:v>45444</c:v>
                </c:pt>
                <c:pt idx="107">
                  <c:v>45536</c:v>
                </c:pt>
                <c:pt idx="108">
                  <c:v>45627</c:v>
                </c:pt>
              </c:numCache>
            </c:numRef>
          </c:cat>
          <c:val>
            <c:numRef>
              <c:f>'1. Dados sem ajuste sazonal'!$Q$15:$Q$123</c:f>
              <c:numCache>
                <c:formatCode>0.0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62C-8F0F-9953D214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Exportações</a:t>
            </a:r>
          </a:p>
        </c:rich>
      </c:tx>
      <c:layout>
        <c:manualLayout>
          <c:xMode val="edge"/>
          <c:yMode val="edge"/>
          <c:x val="0.396387973804790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sazonal'!$S$7</c:f>
              <c:strCache>
                <c:ptCount val="1"/>
                <c:pt idx="0">
                  <c:v>Exportação de bens e serviços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sazonal'!$B$15:$B$123</c:f>
              <c:numCache>
                <c:formatCode>m/d/yyyy</c:formatCode>
                <c:ptCount val="109"/>
                <c:pt idx="0">
                  <c:v>35765</c:v>
                </c:pt>
                <c:pt idx="1">
                  <c:v>35855</c:v>
                </c:pt>
                <c:pt idx="2">
                  <c:v>35947</c:v>
                </c:pt>
                <c:pt idx="3">
                  <c:v>36039</c:v>
                </c:pt>
                <c:pt idx="4">
                  <c:v>36130</c:v>
                </c:pt>
                <c:pt idx="5">
                  <c:v>36220</c:v>
                </c:pt>
                <c:pt idx="6">
                  <c:v>36312</c:v>
                </c:pt>
                <c:pt idx="7">
                  <c:v>36404</c:v>
                </c:pt>
                <c:pt idx="8">
                  <c:v>36495</c:v>
                </c:pt>
                <c:pt idx="9">
                  <c:v>36586</c:v>
                </c:pt>
                <c:pt idx="10">
                  <c:v>36678</c:v>
                </c:pt>
                <c:pt idx="11">
                  <c:v>36770</c:v>
                </c:pt>
                <c:pt idx="12">
                  <c:v>36861</c:v>
                </c:pt>
                <c:pt idx="13">
                  <c:v>36951</c:v>
                </c:pt>
                <c:pt idx="14">
                  <c:v>37043</c:v>
                </c:pt>
                <c:pt idx="15">
                  <c:v>37135</c:v>
                </c:pt>
                <c:pt idx="16">
                  <c:v>37226</c:v>
                </c:pt>
                <c:pt idx="17">
                  <c:v>37316</c:v>
                </c:pt>
                <c:pt idx="18">
                  <c:v>37408</c:v>
                </c:pt>
                <c:pt idx="19">
                  <c:v>37500</c:v>
                </c:pt>
                <c:pt idx="20">
                  <c:v>37591</c:v>
                </c:pt>
                <c:pt idx="21">
                  <c:v>37681</c:v>
                </c:pt>
                <c:pt idx="22">
                  <c:v>37773</c:v>
                </c:pt>
                <c:pt idx="23">
                  <c:v>37865</c:v>
                </c:pt>
                <c:pt idx="24">
                  <c:v>37956</c:v>
                </c:pt>
                <c:pt idx="25">
                  <c:v>38047</c:v>
                </c:pt>
                <c:pt idx="26">
                  <c:v>38139</c:v>
                </c:pt>
                <c:pt idx="27">
                  <c:v>38231</c:v>
                </c:pt>
                <c:pt idx="28">
                  <c:v>38322</c:v>
                </c:pt>
                <c:pt idx="29">
                  <c:v>38412</c:v>
                </c:pt>
                <c:pt idx="30">
                  <c:v>38504</c:v>
                </c:pt>
                <c:pt idx="31">
                  <c:v>38596</c:v>
                </c:pt>
                <c:pt idx="32">
                  <c:v>38687</c:v>
                </c:pt>
                <c:pt idx="33">
                  <c:v>38777</c:v>
                </c:pt>
                <c:pt idx="34">
                  <c:v>38869</c:v>
                </c:pt>
                <c:pt idx="35">
                  <c:v>38961</c:v>
                </c:pt>
                <c:pt idx="36">
                  <c:v>39052</c:v>
                </c:pt>
                <c:pt idx="37">
                  <c:v>39142</c:v>
                </c:pt>
                <c:pt idx="38">
                  <c:v>39234</c:v>
                </c:pt>
                <c:pt idx="39">
                  <c:v>39326</c:v>
                </c:pt>
                <c:pt idx="40">
                  <c:v>39417</c:v>
                </c:pt>
                <c:pt idx="41">
                  <c:v>39508</c:v>
                </c:pt>
                <c:pt idx="42">
                  <c:v>39600</c:v>
                </c:pt>
                <c:pt idx="43">
                  <c:v>39692</c:v>
                </c:pt>
                <c:pt idx="44">
                  <c:v>39783</c:v>
                </c:pt>
                <c:pt idx="45">
                  <c:v>39873</c:v>
                </c:pt>
                <c:pt idx="46">
                  <c:v>39965</c:v>
                </c:pt>
                <c:pt idx="47">
                  <c:v>40057</c:v>
                </c:pt>
                <c:pt idx="48">
                  <c:v>40148</c:v>
                </c:pt>
                <c:pt idx="49">
                  <c:v>40238</c:v>
                </c:pt>
                <c:pt idx="50">
                  <c:v>40330</c:v>
                </c:pt>
                <c:pt idx="51">
                  <c:v>40422</c:v>
                </c:pt>
                <c:pt idx="52">
                  <c:v>40513</c:v>
                </c:pt>
                <c:pt idx="53">
                  <c:v>40603</c:v>
                </c:pt>
                <c:pt idx="54">
                  <c:v>40695</c:v>
                </c:pt>
                <c:pt idx="55">
                  <c:v>40787</c:v>
                </c:pt>
                <c:pt idx="56">
                  <c:v>40878</c:v>
                </c:pt>
                <c:pt idx="57">
                  <c:v>40969</c:v>
                </c:pt>
                <c:pt idx="58">
                  <c:v>41061</c:v>
                </c:pt>
                <c:pt idx="59">
                  <c:v>41153</c:v>
                </c:pt>
                <c:pt idx="60">
                  <c:v>41244</c:v>
                </c:pt>
                <c:pt idx="61">
                  <c:v>41334</c:v>
                </c:pt>
                <c:pt idx="62">
                  <c:v>41426</c:v>
                </c:pt>
                <c:pt idx="63">
                  <c:v>41518</c:v>
                </c:pt>
                <c:pt idx="64">
                  <c:v>41609</c:v>
                </c:pt>
                <c:pt idx="65">
                  <c:v>41699</c:v>
                </c:pt>
                <c:pt idx="66">
                  <c:v>41791</c:v>
                </c:pt>
                <c:pt idx="67">
                  <c:v>41883</c:v>
                </c:pt>
                <c:pt idx="68">
                  <c:v>41974</c:v>
                </c:pt>
                <c:pt idx="69">
                  <c:v>42064</c:v>
                </c:pt>
                <c:pt idx="70">
                  <c:v>42156</c:v>
                </c:pt>
                <c:pt idx="71">
                  <c:v>42248</c:v>
                </c:pt>
                <c:pt idx="72">
                  <c:v>42339</c:v>
                </c:pt>
                <c:pt idx="73">
                  <c:v>42430</c:v>
                </c:pt>
                <c:pt idx="74">
                  <c:v>42522</c:v>
                </c:pt>
                <c:pt idx="75">
                  <c:v>42614</c:v>
                </c:pt>
                <c:pt idx="76">
                  <c:v>42705</c:v>
                </c:pt>
                <c:pt idx="77">
                  <c:v>42795</c:v>
                </c:pt>
                <c:pt idx="78">
                  <c:v>42887</c:v>
                </c:pt>
                <c:pt idx="79">
                  <c:v>42979</c:v>
                </c:pt>
                <c:pt idx="80">
                  <c:v>43070</c:v>
                </c:pt>
                <c:pt idx="81">
                  <c:v>43160</c:v>
                </c:pt>
                <c:pt idx="82">
                  <c:v>43252</c:v>
                </c:pt>
                <c:pt idx="83">
                  <c:v>43344</c:v>
                </c:pt>
                <c:pt idx="84">
                  <c:v>43435</c:v>
                </c:pt>
                <c:pt idx="85">
                  <c:v>43525</c:v>
                </c:pt>
                <c:pt idx="86">
                  <c:v>43617</c:v>
                </c:pt>
                <c:pt idx="87">
                  <c:v>43709</c:v>
                </c:pt>
                <c:pt idx="88">
                  <c:v>43800</c:v>
                </c:pt>
                <c:pt idx="89">
                  <c:v>43891</c:v>
                </c:pt>
                <c:pt idx="90">
                  <c:v>43983</c:v>
                </c:pt>
                <c:pt idx="91">
                  <c:v>44075</c:v>
                </c:pt>
                <c:pt idx="92">
                  <c:v>44166</c:v>
                </c:pt>
                <c:pt idx="93">
                  <c:v>44256</c:v>
                </c:pt>
                <c:pt idx="94">
                  <c:v>44348</c:v>
                </c:pt>
                <c:pt idx="95">
                  <c:v>44440</c:v>
                </c:pt>
                <c:pt idx="96">
                  <c:v>44531</c:v>
                </c:pt>
                <c:pt idx="97">
                  <c:v>44621</c:v>
                </c:pt>
                <c:pt idx="98">
                  <c:v>44713</c:v>
                </c:pt>
                <c:pt idx="99">
                  <c:v>44805</c:v>
                </c:pt>
                <c:pt idx="100">
                  <c:v>44896</c:v>
                </c:pt>
                <c:pt idx="101">
                  <c:v>44986</c:v>
                </c:pt>
                <c:pt idx="102">
                  <c:v>45078</c:v>
                </c:pt>
                <c:pt idx="103">
                  <c:v>45170</c:v>
                </c:pt>
                <c:pt idx="104">
                  <c:v>45261</c:v>
                </c:pt>
                <c:pt idx="105">
                  <c:v>45352</c:v>
                </c:pt>
                <c:pt idx="106">
                  <c:v>45444</c:v>
                </c:pt>
                <c:pt idx="107">
                  <c:v>45536</c:v>
                </c:pt>
                <c:pt idx="108">
                  <c:v>45627</c:v>
                </c:pt>
              </c:numCache>
            </c:numRef>
          </c:cat>
          <c:val>
            <c:numRef>
              <c:f>'1. Dados sem ajuste sazonal'!$S$15:$S$123</c:f>
              <c:numCache>
                <c:formatCode>0.0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6-49AD-ADD8-95EE721D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Importações</a:t>
            </a:r>
          </a:p>
        </c:rich>
      </c:tx>
      <c:layout>
        <c:manualLayout>
          <c:xMode val="edge"/>
          <c:yMode val="edge"/>
          <c:x val="0.405308580406039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sazonal'!$T$7</c:f>
              <c:strCache>
                <c:ptCount val="1"/>
                <c:pt idx="0">
                  <c:v>Importação de bens e serviços (-)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sazonal'!$B$15:$B$123</c:f>
              <c:numCache>
                <c:formatCode>m/d/yyyy</c:formatCode>
                <c:ptCount val="109"/>
                <c:pt idx="0">
                  <c:v>35765</c:v>
                </c:pt>
                <c:pt idx="1">
                  <c:v>35855</c:v>
                </c:pt>
                <c:pt idx="2">
                  <c:v>35947</c:v>
                </c:pt>
                <c:pt idx="3">
                  <c:v>36039</c:v>
                </c:pt>
                <c:pt idx="4">
                  <c:v>36130</c:v>
                </c:pt>
                <c:pt idx="5">
                  <c:v>36220</c:v>
                </c:pt>
                <c:pt idx="6">
                  <c:v>36312</c:v>
                </c:pt>
                <c:pt idx="7">
                  <c:v>36404</c:v>
                </c:pt>
                <c:pt idx="8">
                  <c:v>36495</c:v>
                </c:pt>
                <c:pt idx="9">
                  <c:v>36586</c:v>
                </c:pt>
                <c:pt idx="10">
                  <c:v>36678</c:v>
                </c:pt>
                <c:pt idx="11">
                  <c:v>36770</c:v>
                </c:pt>
                <c:pt idx="12">
                  <c:v>36861</c:v>
                </c:pt>
                <c:pt idx="13">
                  <c:v>36951</c:v>
                </c:pt>
                <c:pt idx="14">
                  <c:v>37043</c:v>
                </c:pt>
                <c:pt idx="15">
                  <c:v>37135</c:v>
                </c:pt>
                <c:pt idx="16">
                  <c:v>37226</c:v>
                </c:pt>
                <c:pt idx="17">
                  <c:v>37316</c:v>
                </c:pt>
                <c:pt idx="18">
                  <c:v>37408</c:v>
                </c:pt>
                <c:pt idx="19">
                  <c:v>37500</c:v>
                </c:pt>
                <c:pt idx="20">
                  <c:v>37591</c:v>
                </c:pt>
                <c:pt idx="21">
                  <c:v>37681</c:v>
                </c:pt>
                <c:pt idx="22">
                  <c:v>37773</c:v>
                </c:pt>
                <c:pt idx="23">
                  <c:v>37865</c:v>
                </c:pt>
                <c:pt idx="24">
                  <c:v>37956</c:v>
                </c:pt>
                <c:pt idx="25">
                  <c:v>38047</c:v>
                </c:pt>
                <c:pt idx="26">
                  <c:v>38139</c:v>
                </c:pt>
                <c:pt idx="27">
                  <c:v>38231</c:v>
                </c:pt>
                <c:pt idx="28">
                  <c:v>38322</c:v>
                </c:pt>
                <c:pt idx="29">
                  <c:v>38412</c:v>
                </c:pt>
                <c:pt idx="30">
                  <c:v>38504</c:v>
                </c:pt>
                <c:pt idx="31">
                  <c:v>38596</c:v>
                </c:pt>
                <c:pt idx="32">
                  <c:v>38687</c:v>
                </c:pt>
                <c:pt idx="33">
                  <c:v>38777</c:v>
                </c:pt>
                <c:pt idx="34">
                  <c:v>38869</c:v>
                </c:pt>
                <c:pt idx="35">
                  <c:v>38961</c:v>
                </c:pt>
                <c:pt idx="36">
                  <c:v>39052</c:v>
                </c:pt>
                <c:pt idx="37">
                  <c:v>39142</c:v>
                </c:pt>
                <c:pt idx="38">
                  <c:v>39234</c:v>
                </c:pt>
                <c:pt idx="39">
                  <c:v>39326</c:v>
                </c:pt>
                <c:pt idx="40">
                  <c:v>39417</c:v>
                </c:pt>
                <c:pt idx="41">
                  <c:v>39508</c:v>
                </c:pt>
                <c:pt idx="42">
                  <c:v>39600</c:v>
                </c:pt>
                <c:pt idx="43">
                  <c:v>39692</c:v>
                </c:pt>
                <c:pt idx="44">
                  <c:v>39783</c:v>
                </c:pt>
                <c:pt idx="45">
                  <c:v>39873</c:v>
                </c:pt>
                <c:pt idx="46">
                  <c:v>39965</c:v>
                </c:pt>
                <c:pt idx="47">
                  <c:v>40057</c:v>
                </c:pt>
                <c:pt idx="48">
                  <c:v>40148</c:v>
                </c:pt>
                <c:pt idx="49">
                  <c:v>40238</c:v>
                </c:pt>
                <c:pt idx="50">
                  <c:v>40330</c:v>
                </c:pt>
                <c:pt idx="51">
                  <c:v>40422</c:v>
                </c:pt>
                <c:pt idx="52">
                  <c:v>40513</c:v>
                </c:pt>
                <c:pt idx="53">
                  <c:v>40603</c:v>
                </c:pt>
                <c:pt idx="54">
                  <c:v>40695</c:v>
                </c:pt>
                <c:pt idx="55">
                  <c:v>40787</c:v>
                </c:pt>
                <c:pt idx="56">
                  <c:v>40878</c:v>
                </c:pt>
                <c:pt idx="57">
                  <c:v>40969</c:v>
                </c:pt>
                <c:pt idx="58">
                  <c:v>41061</c:v>
                </c:pt>
                <c:pt idx="59">
                  <c:v>41153</c:v>
                </c:pt>
                <c:pt idx="60">
                  <c:v>41244</c:v>
                </c:pt>
                <c:pt idx="61">
                  <c:v>41334</c:v>
                </c:pt>
                <c:pt idx="62">
                  <c:v>41426</c:v>
                </c:pt>
                <c:pt idx="63">
                  <c:v>41518</c:v>
                </c:pt>
                <c:pt idx="64">
                  <c:v>41609</c:v>
                </c:pt>
                <c:pt idx="65">
                  <c:v>41699</c:v>
                </c:pt>
                <c:pt idx="66">
                  <c:v>41791</c:v>
                </c:pt>
                <c:pt idx="67">
                  <c:v>41883</c:v>
                </c:pt>
                <c:pt idx="68">
                  <c:v>41974</c:v>
                </c:pt>
                <c:pt idx="69">
                  <c:v>42064</c:v>
                </c:pt>
                <c:pt idx="70">
                  <c:v>42156</c:v>
                </c:pt>
                <c:pt idx="71">
                  <c:v>42248</c:v>
                </c:pt>
                <c:pt idx="72">
                  <c:v>42339</c:v>
                </c:pt>
                <c:pt idx="73">
                  <c:v>42430</c:v>
                </c:pt>
                <c:pt idx="74">
                  <c:v>42522</c:v>
                </c:pt>
                <c:pt idx="75">
                  <c:v>42614</c:v>
                </c:pt>
                <c:pt idx="76">
                  <c:v>42705</c:v>
                </c:pt>
                <c:pt idx="77">
                  <c:v>42795</c:v>
                </c:pt>
                <c:pt idx="78">
                  <c:v>42887</c:v>
                </c:pt>
                <c:pt idx="79">
                  <c:v>42979</c:v>
                </c:pt>
                <c:pt idx="80">
                  <c:v>43070</c:v>
                </c:pt>
                <c:pt idx="81">
                  <c:v>43160</c:v>
                </c:pt>
                <c:pt idx="82">
                  <c:v>43252</c:v>
                </c:pt>
                <c:pt idx="83">
                  <c:v>43344</c:v>
                </c:pt>
                <c:pt idx="84">
                  <c:v>43435</c:v>
                </c:pt>
                <c:pt idx="85">
                  <c:v>43525</c:v>
                </c:pt>
                <c:pt idx="86">
                  <c:v>43617</c:v>
                </c:pt>
                <c:pt idx="87">
                  <c:v>43709</c:v>
                </c:pt>
                <c:pt idx="88">
                  <c:v>43800</c:v>
                </c:pt>
                <c:pt idx="89">
                  <c:v>43891</c:v>
                </c:pt>
                <c:pt idx="90">
                  <c:v>43983</c:v>
                </c:pt>
                <c:pt idx="91">
                  <c:v>44075</c:v>
                </c:pt>
                <c:pt idx="92">
                  <c:v>44166</c:v>
                </c:pt>
                <c:pt idx="93">
                  <c:v>44256</c:v>
                </c:pt>
                <c:pt idx="94">
                  <c:v>44348</c:v>
                </c:pt>
                <c:pt idx="95">
                  <c:v>44440</c:v>
                </c:pt>
                <c:pt idx="96">
                  <c:v>44531</c:v>
                </c:pt>
                <c:pt idx="97">
                  <c:v>44621</c:v>
                </c:pt>
                <c:pt idx="98">
                  <c:v>44713</c:v>
                </c:pt>
                <c:pt idx="99">
                  <c:v>44805</c:v>
                </c:pt>
                <c:pt idx="100">
                  <c:v>44896</c:v>
                </c:pt>
                <c:pt idx="101">
                  <c:v>44986</c:v>
                </c:pt>
                <c:pt idx="102">
                  <c:v>45078</c:v>
                </c:pt>
                <c:pt idx="103">
                  <c:v>45170</c:v>
                </c:pt>
                <c:pt idx="104">
                  <c:v>45261</c:v>
                </c:pt>
                <c:pt idx="105">
                  <c:v>45352</c:v>
                </c:pt>
                <c:pt idx="106">
                  <c:v>45444</c:v>
                </c:pt>
                <c:pt idx="107">
                  <c:v>45536</c:v>
                </c:pt>
                <c:pt idx="108">
                  <c:v>45627</c:v>
                </c:pt>
              </c:numCache>
            </c:numRef>
          </c:cat>
          <c:val>
            <c:numRef>
              <c:f>'1. Dados sem ajuste sazonal'!$T$15:$T$123</c:f>
              <c:numCache>
                <c:formatCode>0.0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4002-9689-943422AB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 Black" panose="020B0A04020102020204" pitchFamily="34" charset="0"/>
              </a:rPr>
              <a:t>PIB vs PIB Potencial</a:t>
            </a:r>
          </a:p>
        </c:rich>
      </c:tx>
      <c:layout>
        <c:manualLayout>
          <c:xMode val="edge"/>
          <c:yMode val="edge"/>
          <c:x val="0.40288532017408668"/>
          <c:y val="2.7039200453444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'8. Hiato do Prod e PIB pot'!$E$8</c:f>
              <c:strCache>
                <c:ptCount val="1"/>
                <c:pt idx="0">
                  <c:v>PIB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'8. Hiato do Prod e PIB pot'!$C$9:$C$95</c:f>
              <c:numCache>
                <c:formatCode>mm/yyyy</c:formatCode>
                <c:ptCount val="87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  <c:pt idx="61">
                  <c:v>43344</c:v>
                </c:pt>
                <c:pt idx="62">
                  <c:v>43435</c:v>
                </c:pt>
                <c:pt idx="63">
                  <c:v>43525</c:v>
                </c:pt>
                <c:pt idx="64">
                  <c:v>43617</c:v>
                </c:pt>
                <c:pt idx="65">
                  <c:v>43709</c:v>
                </c:pt>
                <c:pt idx="66">
                  <c:v>43800</c:v>
                </c:pt>
                <c:pt idx="67">
                  <c:v>43891</c:v>
                </c:pt>
                <c:pt idx="68">
                  <c:v>43983</c:v>
                </c:pt>
                <c:pt idx="69">
                  <c:v>44075</c:v>
                </c:pt>
                <c:pt idx="70">
                  <c:v>44166</c:v>
                </c:pt>
                <c:pt idx="71">
                  <c:v>44256</c:v>
                </c:pt>
                <c:pt idx="72">
                  <c:v>44348</c:v>
                </c:pt>
                <c:pt idx="73">
                  <c:v>44440</c:v>
                </c:pt>
                <c:pt idx="74">
                  <c:v>44531</c:v>
                </c:pt>
                <c:pt idx="75">
                  <c:v>44621</c:v>
                </c:pt>
                <c:pt idx="76">
                  <c:v>44713</c:v>
                </c:pt>
                <c:pt idx="77">
                  <c:v>44805</c:v>
                </c:pt>
                <c:pt idx="78">
                  <c:v>44896</c:v>
                </c:pt>
                <c:pt idx="79">
                  <c:v>44986</c:v>
                </c:pt>
                <c:pt idx="80">
                  <c:v>45078</c:v>
                </c:pt>
                <c:pt idx="81">
                  <c:v>45170</c:v>
                </c:pt>
                <c:pt idx="82">
                  <c:v>45261</c:v>
                </c:pt>
                <c:pt idx="83">
                  <c:v>45352</c:v>
                </c:pt>
                <c:pt idx="84">
                  <c:v>45444</c:v>
                </c:pt>
                <c:pt idx="85">
                  <c:v>45536</c:v>
                </c:pt>
                <c:pt idx="86">
                  <c:v>45627</c:v>
                </c:pt>
              </c:numCache>
            </c:numRef>
          </c:cat>
          <c:val>
            <c:numRef>
              <c:f>'8. Hiato do Prod e PIB pot'!$E$9:$E$95</c:f>
              <c:numCache>
                <c:formatCode>#,##0</c:formatCode>
                <c:ptCount val="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A-4DE6-9B8F-FE1D45B7D111}"/>
            </c:ext>
          </c:extLst>
        </c:ser>
        <c:ser>
          <c:idx val="0"/>
          <c:order val="1"/>
          <c:tx>
            <c:strRef>
              <c:f>'8. Hiato do Prod e PIB pot'!$F$8</c:f>
              <c:strCache>
                <c:ptCount val="1"/>
                <c:pt idx="0">
                  <c:v>Potencial</c:v>
                </c:pt>
              </c:strCache>
            </c:strRef>
          </c:tx>
          <c:spPr>
            <a:ln w="28575" cap="rnd" cmpd="dbl">
              <a:solidFill>
                <a:srgbClr val="A1321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'8. Hiato do Prod e PIB pot'!$C$9:$C$95</c:f>
              <c:numCache>
                <c:formatCode>mm/yyyy</c:formatCode>
                <c:ptCount val="87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  <c:pt idx="61">
                  <c:v>43344</c:v>
                </c:pt>
                <c:pt idx="62">
                  <c:v>43435</c:v>
                </c:pt>
                <c:pt idx="63">
                  <c:v>43525</c:v>
                </c:pt>
                <c:pt idx="64">
                  <c:v>43617</c:v>
                </c:pt>
                <c:pt idx="65">
                  <c:v>43709</c:v>
                </c:pt>
                <c:pt idx="66">
                  <c:v>43800</c:v>
                </c:pt>
                <c:pt idx="67">
                  <c:v>43891</c:v>
                </c:pt>
                <c:pt idx="68">
                  <c:v>43983</c:v>
                </c:pt>
                <c:pt idx="69">
                  <c:v>44075</c:v>
                </c:pt>
                <c:pt idx="70">
                  <c:v>44166</c:v>
                </c:pt>
                <c:pt idx="71">
                  <c:v>44256</c:v>
                </c:pt>
                <c:pt idx="72">
                  <c:v>44348</c:v>
                </c:pt>
                <c:pt idx="73">
                  <c:v>44440</c:v>
                </c:pt>
                <c:pt idx="74">
                  <c:v>44531</c:v>
                </c:pt>
                <c:pt idx="75">
                  <c:v>44621</c:v>
                </c:pt>
                <c:pt idx="76">
                  <c:v>44713</c:v>
                </c:pt>
                <c:pt idx="77">
                  <c:v>44805</c:v>
                </c:pt>
                <c:pt idx="78">
                  <c:v>44896</c:v>
                </c:pt>
                <c:pt idx="79">
                  <c:v>44986</c:v>
                </c:pt>
                <c:pt idx="80">
                  <c:v>45078</c:v>
                </c:pt>
                <c:pt idx="81">
                  <c:v>45170</c:v>
                </c:pt>
                <c:pt idx="82">
                  <c:v>45261</c:v>
                </c:pt>
                <c:pt idx="83">
                  <c:v>45352</c:v>
                </c:pt>
                <c:pt idx="84">
                  <c:v>45444</c:v>
                </c:pt>
                <c:pt idx="85">
                  <c:v>45536</c:v>
                </c:pt>
                <c:pt idx="86">
                  <c:v>45627</c:v>
                </c:pt>
              </c:numCache>
            </c:numRef>
          </c:cat>
          <c:val>
            <c:numRef>
              <c:f>'8. Hiato do Prod e PIB pot'!$F$9:$F$95</c:f>
              <c:numCache>
                <c:formatCode>General</c:formatCode>
                <c:ptCount val="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A-4DE6-9B8F-FE1D45B7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ax val="350000"/>
          <c:min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2988104666351057"/>
          <c:y val="0.89078670589203812"/>
          <c:w val="0.21451223822719856"/>
          <c:h val="6.454444033349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 Black" panose="020B0A04020102020204" pitchFamily="34" charset="0"/>
              </a:rPr>
              <a:t>Hiato do Produto</a:t>
            </a:r>
          </a:p>
        </c:rich>
      </c:tx>
      <c:layout>
        <c:manualLayout>
          <c:xMode val="edge"/>
          <c:yMode val="edge"/>
          <c:x val="0.40288532017408668"/>
          <c:y val="2.7039200453444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70552818880427015"/>
        </c:manualLayout>
      </c:layout>
      <c:lineChart>
        <c:grouping val="standard"/>
        <c:varyColors val="0"/>
        <c:ser>
          <c:idx val="3"/>
          <c:order val="0"/>
          <c:tx>
            <c:strRef>
              <c:f>'8. Hiato do Prod e PIB pot'!$E$8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rgbClr val="A1321F"/>
              </a:solidFill>
              <a:round/>
            </a:ln>
            <a:effectLst/>
          </c:spPr>
          <c:marker>
            <c:symbol val="none"/>
          </c:marker>
          <c:cat>
            <c:numRef>
              <c:f>'8. Hiato do Prod e PIB pot'!$C$9:$C$95</c:f>
              <c:numCache>
                <c:formatCode>mm/yyyy</c:formatCode>
                <c:ptCount val="87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  <c:pt idx="61">
                  <c:v>43344</c:v>
                </c:pt>
                <c:pt idx="62">
                  <c:v>43435</c:v>
                </c:pt>
                <c:pt idx="63">
                  <c:v>43525</c:v>
                </c:pt>
                <c:pt idx="64">
                  <c:v>43617</c:v>
                </c:pt>
                <c:pt idx="65">
                  <c:v>43709</c:v>
                </c:pt>
                <c:pt idx="66">
                  <c:v>43800</c:v>
                </c:pt>
                <c:pt idx="67">
                  <c:v>43891</c:v>
                </c:pt>
                <c:pt idx="68">
                  <c:v>43983</c:v>
                </c:pt>
                <c:pt idx="69">
                  <c:v>44075</c:v>
                </c:pt>
                <c:pt idx="70">
                  <c:v>44166</c:v>
                </c:pt>
                <c:pt idx="71">
                  <c:v>44256</c:v>
                </c:pt>
                <c:pt idx="72">
                  <c:v>44348</c:v>
                </c:pt>
                <c:pt idx="73">
                  <c:v>44440</c:v>
                </c:pt>
                <c:pt idx="74">
                  <c:v>44531</c:v>
                </c:pt>
                <c:pt idx="75">
                  <c:v>44621</c:v>
                </c:pt>
                <c:pt idx="76">
                  <c:v>44713</c:v>
                </c:pt>
                <c:pt idx="77">
                  <c:v>44805</c:v>
                </c:pt>
                <c:pt idx="78">
                  <c:v>44896</c:v>
                </c:pt>
                <c:pt idx="79">
                  <c:v>44986</c:v>
                </c:pt>
                <c:pt idx="80">
                  <c:v>45078</c:v>
                </c:pt>
                <c:pt idx="81">
                  <c:v>45170</c:v>
                </c:pt>
                <c:pt idx="82">
                  <c:v>45261</c:v>
                </c:pt>
                <c:pt idx="83">
                  <c:v>45352</c:v>
                </c:pt>
                <c:pt idx="84">
                  <c:v>45444</c:v>
                </c:pt>
                <c:pt idx="85">
                  <c:v>45536</c:v>
                </c:pt>
                <c:pt idx="86">
                  <c:v>45627</c:v>
                </c:pt>
              </c:numCache>
            </c:numRef>
          </c:cat>
          <c:val>
            <c:numRef>
              <c:f>'8. Hiato do Prod e PIB pot'!$D$9:$D$95</c:f>
              <c:numCache>
                <c:formatCode>General</c:formatCode>
                <c:ptCount val="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057-BEC5-871362B87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PIB</a:t>
            </a:r>
          </a:p>
        </c:rich>
      </c:tx>
      <c:layout>
        <c:manualLayout>
          <c:xMode val="edge"/>
          <c:yMode val="edge"/>
          <c:x val="0.49154117047706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'10. Carry over'!$C$9:$C$16</c:f>
              <c:numCache>
                <c:formatCode>[$-416]mmm\-yy;@</c:formatCode>
                <c:ptCount val="8"/>
              </c:numCache>
            </c:numRef>
          </c:cat>
          <c:val>
            <c:numRef>
              <c:f>'10. Carry over'!$D$9:$D$16</c:f>
              <c:numCache>
                <c:formatCode>#,##0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D74-80F3-62ACB6AC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cat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Algn val="ctr"/>
        <c:lblOffset val="100"/>
        <c:tickLblSkip val="1"/>
        <c:noMultiLvlLbl val="1"/>
      </c:catAx>
      <c:valAx>
        <c:axId val="1650565727"/>
        <c:scaling>
          <c:orientation val="minMax"/>
          <c:max val="341000"/>
          <c:min val="3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  <c:majorUnit val="3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Investimento</a:t>
            </a:r>
          </a:p>
        </c:rich>
      </c:tx>
      <c:layout>
        <c:manualLayout>
          <c:xMode val="edge"/>
          <c:yMode val="edge"/>
          <c:x val="0.38449383166979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sazonal'!$F$7</c:f>
              <c:strCache>
                <c:ptCount val="1"/>
                <c:pt idx="0">
                  <c:v>Formação bruta de capital fixo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'1. Dados sem ajuste sazonal'!$F$8:$F$123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E-4971-AA1A-D8DA28F7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Gastos do Governo</a:t>
            </a:r>
          </a:p>
        </c:rich>
      </c:tx>
      <c:layout>
        <c:manualLayout>
          <c:xMode val="edge"/>
          <c:yMode val="edge"/>
          <c:x val="0.30553077609277429"/>
          <c:y val="4.70145745181006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sazonal'!$E$7</c:f>
              <c:strCache>
                <c:ptCount val="1"/>
                <c:pt idx="0">
                  <c:v>Despesa de consumo da administração pública</c:v>
                </c:pt>
              </c:strCache>
            </c:strRef>
          </c:tx>
          <c:spPr>
            <a:ln w="28575" cap="rnd">
              <a:solidFill>
                <a:srgbClr val="A1321F"/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'1. Dados sem ajuste sazonal'!$E$8:$E$123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C-430C-83AC-066EF0D4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Exportações</a:t>
            </a:r>
          </a:p>
        </c:rich>
      </c:tx>
      <c:layout>
        <c:manualLayout>
          <c:xMode val="edge"/>
          <c:yMode val="edge"/>
          <c:x val="0.396387973804790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sazonal'!$G$7</c:f>
              <c:strCache>
                <c:ptCount val="1"/>
                <c:pt idx="0">
                  <c:v>Exportação de bens e serviços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'1. Dados sem ajuste sazonal'!$G$8:$G$123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5-4B17-88CF-8E810950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Importações</a:t>
            </a:r>
          </a:p>
        </c:rich>
      </c:tx>
      <c:layout>
        <c:manualLayout>
          <c:xMode val="edge"/>
          <c:yMode val="edge"/>
          <c:x val="0.405308580406039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Dados sem ajuste sazonal'!$H$7</c:f>
              <c:strCache>
                <c:ptCount val="1"/>
                <c:pt idx="0">
                  <c:v>Importação de bens e serviços (-)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'1. Dados sem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'1. Dados sem ajuste sazonal'!$H$8:$H$123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7-4794-966D-A1260BDB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PIB</a:t>
            </a:r>
          </a:p>
        </c:rich>
      </c:tx>
      <c:layout>
        <c:manualLayout>
          <c:xMode val="edge"/>
          <c:yMode val="edge"/>
          <c:x val="0.49154117047706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'2. Dados com ajuste sazonal'!$C$7</c:f>
              <c:strCache>
                <c:ptCount val="1"/>
                <c:pt idx="0">
                  <c:v>PIB a preços de mercado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'2. Dados com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'2. Dados com ajuste sazonal'!$C$8:$C$123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0-49E5-A02B-4FCCDE7C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ax val="350000"/>
          <c:min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44797694222209727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Consumo</a:t>
            </a:r>
          </a:p>
        </c:rich>
      </c:tx>
      <c:layout>
        <c:manualLayout>
          <c:xMode val="edge"/>
          <c:yMode val="edge"/>
          <c:x val="0.42909686467603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'2. Dados com ajuste sazonal'!$D$7</c:f>
              <c:strCache>
                <c:ptCount val="1"/>
                <c:pt idx="0">
                  <c:v>Despesa de consumo das famílias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 Dados com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'2. Dados com ajuste sazonal'!$D$8:$D$123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9-4DCC-9A05-7C82B135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Investimento</a:t>
            </a:r>
          </a:p>
        </c:rich>
      </c:tx>
      <c:layout>
        <c:manualLayout>
          <c:xMode val="edge"/>
          <c:yMode val="edge"/>
          <c:x val="0.38449383166979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'2. Dados com ajuste sazonal'!$F$7</c:f>
              <c:strCache>
                <c:ptCount val="1"/>
                <c:pt idx="0">
                  <c:v>Formação bruta de capital fixo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 Dados com ajuste sazonal'!$B$8:$B$123</c:f>
              <c:numCache>
                <c:formatCode>m/d/yyyy</c:formatCode>
                <c:ptCount val="11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  <c:pt idx="112">
                  <c:v>45352</c:v>
                </c:pt>
                <c:pt idx="113">
                  <c:v>45444</c:v>
                </c:pt>
                <c:pt idx="114">
                  <c:v>45536</c:v>
                </c:pt>
                <c:pt idx="115">
                  <c:v>45627</c:v>
                </c:pt>
              </c:numCache>
            </c:numRef>
          </c:cat>
          <c:val>
            <c:numRef>
              <c:f>'2. Dados com ajuste sazonal'!$F$8:$F$123</c:f>
              <c:numCache>
                <c:formatCode>#,##0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5-4E99-BBB3-C2D3885B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  <c:max val="45536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0</xdr:rowOff>
    </xdr:from>
    <xdr:to>
      <xdr:col>9</xdr:col>
      <xdr:colOff>0</xdr:colOff>
      <xdr:row>19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7F4E0EF6-5252-41CF-B801-7AC57C9CE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5</xdr:row>
      <xdr:rowOff>0</xdr:rowOff>
    </xdr:from>
    <xdr:to>
      <xdr:col>17</xdr:col>
      <xdr:colOff>0</xdr:colOff>
      <xdr:row>19</xdr:row>
      <xdr:rowOff>171450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F3CEAA56-9330-4915-8B80-19A19A491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110490</xdr:colOff>
      <xdr:row>5</xdr:row>
      <xdr:rowOff>0</xdr:rowOff>
    </xdr:from>
    <xdr:to>
      <xdr:col>25</xdr:col>
      <xdr:colOff>0</xdr:colOff>
      <xdr:row>19</xdr:row>
      <xdr:rowOff>171450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2A7EB7D5-3D42-494F-AFC1-2E6A52382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</xdr:colOff>
      <xdr:row>21</xdr:row>
      <xdr:rowOff>0</xdr:rowOff>
    </xdr:from>
    <xdr:to>
      <xdr:col>9</xdr:col>
      <xdr:colOff>0</xdr:colOff>
      <xdr:row>35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1059EB-8514-4964-B701-4CB961E2B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110490</xdr:colOff>
      <xdr:row>21</xdr:row>
      <xdr:rowOff>0</xdr:rowOff>
    </xdr:from>
    <xdr:to>
      <xdr:col>17</xdr:col>
      <xdr:colOff>0</xdr:colOff>
      <xdr:row>35</xdr:row>
      <xdr:rowOff>171450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59016A24-50F2-4421-9DAC-3185A95CF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110490</xdr:colOff>
      <xdr:row>21</xdr:row>
      <xdr:rowOff>0</xdr:rowOff>
    </xdr:from>
    <xdr:to>
      <xdr:col>25</xdr:col>
      <xdr:colOff>0</xdr:colOff>
      <xdr:row>35</xdr:row>
      <xdr:rowOff>171450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D4DB356F-CD9E-4366-A51C-0CE78403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0</xdr:rowOff>
    </xdr:from>
    <xdr:to>
      <xdr:col>9</xdr:col>
      <xdr:colOff>0</xdr:colOff>
      <xdr:row>19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E45137F1-33D3-41C5-A442-AA5790489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5</xdr:row>
      <xdr:rowOff>0</xdr:rowOff>
    </xdr:from>
    <xdr:to>
      <xdr:col>17</xdr:col>
      <xdr:colOff>0</xdr:colOff>
      <xdr:row>19</xdr:row>
      <xdr:rowOff>171450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414388D-C955-4E68-8333-A2BC7AD14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110490</xdr:colOff>
      <xdr:row>5</xdr:row>
      <xdr:rowOff>0</xdr:rowOff>
    </xdr:from>
    <xdr:to>
      <xdr:col>25</xdr:col>
      <xdr:colOff>0</xdr:colOff>
      <xdr:row>19</xdr:row>
      <xdr:rowOff>171450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E52EFD8-6B81-4220-AAFB-48685687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</xdr:colOff>
      <xdr:row>21</xdr:row>
      <xdr:rowOff>0</xdr:rowOff>
    </xdr:from>
    <xdr:to>
      <xdr:col>9</xdr:col>
      <xdr:colOff>0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52E12716-8BF9-46A8-B348-DFAAA8235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110490</xdr:colOff>
      <xdr:row>21</xdr:row>
      <xdr:rowOff>0</xdr:rowOff>
    </xdr:from>
    <xdr:to>
      <xdr:col>17</xdr:col>
      <xdr:colOff>0</xdr:colOff>
      <xdr:row>35</xdr:row>
      <xdr:rowOff>171450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CFFFDD09-C60C-43EC-A19F-2747DCFC6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110490</xdr:colOff>
      <xdr:row>21</xdr:row>
      <xdr:rowOff>0</xdr:rowOff>
    </xdr:from>
    <xdr:to>
      <xdr:col>25</xdr:col>
      <xdr:colOff>0</xdr:colOff>
      <xdr:row>35</xdr:row>
      <xdr:rowOff>171450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F53DC17F-1BC3-4BCD-8524-0EA9266CF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0</xdr:rowOff>
    </xdr:from>
    <xdr:to>
      <xdr:col>9</xdr:col>
      <xdr:colOff>0</xdr:colOff>
      <xdr:row>19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6354FA93-D991-4526-821B-9419E5B8B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5</xdr:row>
      <xdr:rowOff>0</xdr:rowOff>
    </xdr:from>
    <xdr:to>
      <xdr:col>17</xdr:col>
      <xdr:colOff>0</xdr:colOff>
      <xdr:row>19</xdr:row>
      <xdr:rowOff>171450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6D2D779A-FFFB-45E5-8FD0-81C5DB639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110490</xdr:colOff>
      <xdr:row>5</xdr:row>
      <xdr:rowOff>0</xdr:rowOff>
    </xdr:from>
    <xdr:to>
      <xdr:col>25</xdr:col>
      <xdr:colOff>0</xdr:colOff>
      <xdr:row>19</xdr:row>
      <xdr:rowOff>171450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B9B51A9-05BB-4A00-B4F4-F6838513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</xdr:colOff>
      <xdr:row>21</xdr:row>
      <xdr:rowOff>0</xdr:rowOff>
    </xdr:from>
    <xdr:to>
      <xdr:col>9</xdr:col>
      <xdr:colOff>0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595D0043-06E8-4C40-AE2D-0BA16576E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110490</xdr:colOff>
      <xdr:row>21</xdr:row>
      <xdr:rowOff>0</xdr:rowOff>
    </xdr:from>
    <xdr:to>
      <xdr:col>17</xdr:col>
      <xdr:colOff>0</xdr:colOff>
      <xdr:row>35</xdr:row>
      <xdr:rowOff>171450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8E68EE0C-BA0F-4FEF-80FD-166FB04FD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110490</xdr:colOff>
      <xdr:row>21</xdr:row>
      <xdr:rowOff>0</xdr:rowOff>
    </xdr:from>
    <xdr:to>
      <xdr:col>25</xdr:col>
      <xdr:colOff>0</xdr:colOff>
      <xdr:row>35</xdr:row>
      <xdr:rowOff>171450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189FE828-57E9-4CB1-A8CC-106D2518C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0</xdr:rowOff>
    </xdr:from>
    <xdr:to>
      <xdr:col>9</xdr:col>
      <xdr:colOff>0</xdr:colOff>
      <xdr:row>19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2A24BBE9-F0F1-45A1-9323-02C43B6A6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5</xdr:row>
      <xdr:rowOff>0</xdr:rowOff>
    </xdr:from>
    <xdr:to>
      <xdr:col>17</xdr:col>
      <xdr:colOff>0</xdr:colOff>
      <xdr:row>19</xdr:row>
      <xdr:rowOff>171450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C6F87F72-3793-4E90-8954-24B09C4E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110490</xdr:colOff>
      <xdr:row>5</xdr:row>
      <xdr:rowOff>0</xdr:rowOff>
    </xdr:from>
    <xdr:to>
      <xdr:col>25</xdr:col>
      <xdr:colOff>0</xdr:colOff>
      <xdr:row>19</xdr:row>
      <xdr:rowOff>171450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E4382D4-173F-4705-8505-09365B02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</xdr:colOff>
      <xdr:row>21</xdr:row>
      <xdr:rowOff>0</xdr:rowOff>
    </xdr:from>
    <xdr:to>
      <xdr:col>9</xdr:col>
      <xdr:colOff>0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E146442-6619-4831-A451-DB4B4D819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110490</xdr:colOff>
      <xdr:row>21</xdr:row>
      <xdr:rowOff>0</xdr:rowOff>
    </xdr:from>
    <xdr:to>
      <xdr:col>17</xdr:col>
      <xdr:colOff>0</xdr:colOff>
      <xdr:row>35</xdr:row>
      <xdr:rowOff>171450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280B8377-8C7F-4D14-8A42-D1344B13C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110490</xdr:colOff>
      <xdr:row>21</xdr:row>
      <xdr:rowOff>0</xdr:rowOff>
    </xdr:from>
    <xdr:to>
      <xdr:col>25</xdr:col>
      <xdr:colOff>0</xdr:colOff>
      <xdr:row>35</xdr:row>
      <xdr:rowOff>171450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F7EF1ABC-37FA-4DD5-9FE6-5505B831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363855</xdr:colOff>
      <xdr:row>7</xdr:row>
      <xdr:rowOff>19049</xdr:rowOff>
    </xdr:from>
    <xdr:to>
      <xdr:col>25</xdr:col>
      <xdr:colOff>19050</xdr:colOff>
      <xdr:row>30</xdr:row>
      <xdr:rowOff>85725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C414B3E-DC1D-42EA-9616-5B473F6F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31</xdr:row>
      <xdr:rowOff>104775</xdr:rowOff>
    </xdr:from>
    <xdr:to>
      <xdr:col>25</xdr:col>
      <xdr:colOff>17145</xdr:colOff>
      <xdr:row>54</xdr:row>
      <xdr:rowOff>167641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3B898B6B-BDF6-48A6-9F8F-973848087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66675</xdr:rowOff>
    </xdr:from>
    <xdr:to>
      <xdr:col>22</xdr:col>
      <xdr:colOff>571500</xdr:colOff>
      <xdr:row>21</xdr:row>
      <xdr:rowOff>28575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7BAF0A6-AA5E-4381-A2AB-D2EDE434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ttps://www.joaocostafilho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9FEA-01D0-48EE-8F67-4303BE3DAFC3}">
  <sheetPr>
    <tabColor theme="4" tint="0.79998168889431442"/>
  </sheetPr>
  <dimension ref="B1:R13"/>
  <sheetViews>
    <sheetView showGridLines="0" workbookViewId="0">
      <selection activeCell="C2" sqref="C2:R6"/>
    </sheetView>
  </sheetViews>
  <sheetFormatPr defaultRowHeight="13.8"/>
  <cols>
    <col min="1" max="1" width="4.77734375" style="46" customWidth="1"/>
    <col min="2" max="2" width="13.6640625" style="46" customWidth="1"/>
    <col min="3" max="16384" width="8.88671875" style="46"/>
  </cols>
  <sheetData>
    <row r="1" spans="2:18" ht="20.399999999999999" customHeight="1">
      <c r="B1" s="81">
        <v>2025.1</v>
      </c>
    </row>
    <row r="2" spans="2:18" ht="20.399999999999999" customHeight="1">
      <c r="B2" s="81"/>
      <c r="C2" s="82" t="s">
        <v>38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2:18" ht="20.399999999999999" customHeight="1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2:18" ht="20.399999999999999" customHeight="1"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</row>
    <row r="5" spans="2:18" ht="20.399999999999999" customHeight="1">
      <c r="B5" s="81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</row>
    <row r="6" spans="2:18" ht="20.399999999999999" customHeight="1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</row>
    <row r="7" spans="2:18" ht="37.200000000000003" customHeight="1">
      <c r="B7" s="83" t="s">
        <v>39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</row>
    <row r="8" spans="2:18" ht="37.200000000000003" customHeight="1"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8"/>
    </row>
    <row r="9" spans="2:18" ht="37.200000000000003" customHeight="1"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8"/>
    </row>
    <row r="10" spans="2:18" ht="37.200000000000003" customHeight="1"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8"/>
    </row>
    <row r="11" spans="2:18" ht="37.200000000000003" customHeight="1">
      <c r="B11" s="47" t="s">
        <v>34</v>
      </c>
      <c r="C11" s="48" t="s">
        <v>35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</row>
    <row r="12" spans="2:18" ht="37.200000000000003" customHeight="1">
      <c r="B12" s="89"/>
      <c r="C12" s="89"/>
    </row>
    <row r="13" spans="2:18" ht="37.200000000000003" customHeight="1">
      <c r="B13" s="89"/>
      <c r="C13" s="89"/>
    </row>
  </sheetData>
  <mergeCells count="5">
    <mergeCell ref="B1:B6"/>
    <mergeCell ref="C2:R6"/>
    <mergeCell ref="B7:R10"/>
    <mergeCell ref="B12:C12"/>
    <mergeCell ref="B13:C13"/>
  </mergeCells>
  <hyperlinks>
    <hyperlink ref="C11" r:id="rId1" xr:uid="{11EDD0A2-C31D-4B6A-A714-38AAB2DC07A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B4D9-7247-401C-B606-0E89157CC9F8}">
  <dimension ref="B1:AB95"/>
  <sheetViews>
    <sheetView showGridLines="0" zoomScaleNormal="100" workbookViewId="0">
      <selection activeCell="D9" sqref="D9:F95"/>
    </sheetView>
  </sheetViews>
  <sheetFormatPr defaultRowHeight="14.4"/>
  <cols>
    <col min="1" max="1" width="1.33203125" style="16" customWidth="1"/>
    <col min="2" max="2" width="1.6640625" style="16" customWidth="1"/>
    <col min="3" max="9" width="8.88671875" style="16"/>
    <col min="10" max="10" width="1.109375" style="16" customWidth="1"/>
    <col min="11" max="17" width="8.88671875" style="16"/>
    <col min="18" max="18" width="1.109375" style="16" customWidth="1"/>
    <col min="19" max="16384" width="8.88671875" style="16"/>
  </cols>
  <sheetData>
    <row r="1" spans="2:28" ht="4.8" customHeight="1"/>
    <row r="2" spans="2:28" ht="14.4" customHeight="1">
      <c r="B2" s="17"/>
      <c r="C2" s="132" t="s">
        <v>29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4"/>
    </row>
    <row r="3" spans="2:28" ht="14.4" customHeight="1">
      <c r="B3" s="17"/>
      <c r="C3" s="135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7"/>
    </row>
    <row r="4" spans="2:28" ht="14.4" customHeight="1">
      <c r="B4" s="17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7"/>
    </row>
    <row r="5" spans="2:28" ht="14.4" customHeight="1">
      <c r="B5" s="17"/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40"/>
    </row>
    <row r="7" spans="2:28" ht="15" thickBot="1">
      <c r="C7" s="60"/>
      <c r="D7" s="60"/>
      <c r="E7" s="60"/>
      <c r="F7" s="60"/>
    </row>
    <row r="8" spans="2:28" ht="15.6" thickTop="1" thickBot="1">
      <c r="C8" s="60" t="s">
        <v>0</v>
      </c>
      <c r="D8" s="61" t="s">
        <v>27</v>
      </c>
      <c r="E8" s="61" t="s">
        <v>1</v>
      </c>
      <c r="F8" s="61" t="s">
        <v>28</v>
      </c>
    </row>
    <row r="9" spans="2:28" ht="15" thickTop="1">
      <c r="C9" s="62">
        <v>37773</v>
      </c>
      <c r="D9" s="32"/>
      <c r="E9" s="33"/>
    </row>
    <row r="10" spans="2:28">
      <c r="C10" s="62">
        <v>37865</v>
      </c>
      <c r="D10" s="32"/>
      <c r="E10" s="33"/>
    </row>
    <row r="11" spans="2:28">
      <c r="C11" s="62">
        <v>37956</v>
      </c>
      <c r="D11" s="32"/>
      <c r="E11" s="33"/>
    </row>
    <row r="12" spans="2:28" ht="15">
      <c r="C12" s="62">
        <v>38047</v>
      </c>
      <c r="D12" s="32"/>
      <c r="E12" s="33"/>
      <c r="AA12" s="58" t="s">
        <v>51</v>
      </c>
      <c r="AB12" s="59" t="s">
        <v>52</v>
      </c>
    </row>
    <row r="13" spans="2:28">
      <c r="C13" s="62">
        <v>38139</v>
      </c>
      <c r="D13" s="32"/>
      <c r="E13" s="33"/>
    </row>
    <row r="14" spans="2:28">
      <c r="C14" s="62">
        <v>38231</v>
      </c>
      <c r="D14" s="32"/>
      <c r="E14" s="33"/>
    </row>
    <row r="15" spans="2:28">
      <c r="C15" s="62">
        <v>38322</v>
      </c>
      <c r="D15" s="32"/>
      <c r="E15" s="33"/>
    </row>
    <row r="16" spans="2:28">
      <c r="C16" s="62">
        <v>38412</v>
      </c>
      <c r="D16" s="32"/>
      <c r="E16" s="33"/>
    </row>
    <row r="17" spans="3:5">
      <c r="C17" s="62">
        <v>38504</v>
      </c>
      <c r="D17" s="32"/>
      <c r="E17" s="33"/>
    </row>
    <row r="18" spans="3:5">
      <c r="C18" s="62">
        <v>38596</v>
      </c>
      <c r="D18" s="32"/>
      <c r="E18" s="33"/>
    </row>
    <row r="19" spans="3:5">
      <c r="C19" s="62">
        <v>38687</v>
      </c>
      <c r="D19" s="32"/>
      <c r="E19" s="33"/>
    </row>
    <row r="20" spans="3:5">
      <c r="C20" s="62">
        <v>38777</v>
      </c>
      <c r="D20" s="32"/>
      <c r="E20" s="33"/>
    </row>
    <row r="21" spans="3:5">
      <c r="C21" s="62">
        <v>38869</v>
      </c>
      <c r="D21" s="32"/>
      <c r="E21" s="33"/>
    </row>
    <row r="22" spans="3:5">
      <c r="C22" s="62">
        <v>38961</v>
      </c>
      <c r="D22" s="32"/>
      <c r="E22" s="33"/>
    </row>
    <row r="23" spans="3:5">
      <c r="C23" s="62">
        <v>39052</v>
      </c>
      <c r="D23" s="32"/>
      <c r="E23" s="33"/>
    </row>
    <row r="24" spans="3:5">
      <c r="C24" s="62">
        <v>39142</v>
      </c>
      <c r="D24" s="32"/>
      <c r="E24" s="33"/>
    </row>
    <row r="25" spans="3:5">
      <c r="C25" s="62">
        <v>39234</v>
      </c>
      <c r="D25" s="32"/>
      <c r="E25" s="33"/>
    </row>
    <row r="26" spans="3:5">
      <c r="C26" s="62">
        <v>39326</v>
      </c>
      <c r="D26" s="32"/>
      <c r="E26" s="33"/>
    </row>
    <row r="27" spans="3:5">
      <c r="C27" s="62">
        <v>39417</v>
      </c>
      <c r="D27" s="32"/>
      <c r="E27" s="33"/>
    </row>
    <row r="28" spans="3:5">
      <c r="C28" s="62">
        <v>39508</v>
      </c>
      <c r="D28" s="32"/>
      <c r="E28" s="33"/>
    </row>
    <row r="29" spans="3:5">
      <c r="C29" s="62">
        <v>39600</v>
      </c>
      <c r="D29" s="32"/>
      <c r="E29" s="33"/>
    </row>
    <row r="30" spans="3:5">
      <c r="C30" s="62">
        <v>39692</v>
      </c>
      <c r="D30" s="32"/>
      <c r="E30" s="33"/>
    </row>
    <row r="31" spans="3:5">
      <c r="C31" s="62">
        <v>39783</v>
      </c>
      <c r="D31" s="32"/>
      <c r="E31" s="33"/>
    </row>
    <row r="32" spans="3:5">
      <c r="C32" s="62">
        <v>39873</v>
      </c>
      <c r="D32" s="32"/>
      <c r="E32" s="33"/>
    </row>
    <row r="33" spans="3:5">
      <c r="C33" s="62">
        <v>39965</v>
      </c>
      <c r="D33" s="32"/>
      <c r="E33" s="33"/>
    </row>
    <row r="34" spans="3:5">
      <c r="C34" s="62">
        <v>40057</v>
      </c>
      <c r="D34" s="32"/>
      <c r="E34" s="33"/>
    </row>
    <row r="35" spans="3:5">
      <c r="C35" s="62">
        <v>40148</v>
      </c>
      <c r="D35" s="32"/>
      <c r="E35" s="33"/>
    </row>
    <row r="36" spans="3:5">
      <c r="C36" s="62">
        <v>40238</v>
      </c>
      <c r="D36" s="32"/>
      <c r="E36" s="33"/>
    </row>
    <row r="37" spans="3:5">
      <c r="C37" s="62">
        <v>40330</v>
      </c>
      <c r="D37" s="32"/>
      <c r="E37" s="33"/>
    </row>
    <row r="38" spans="3:5">
      <c r="C38" s="62">
        <v>40422</v>
      </c>
      <c r="D38" s="32"/>
      <c r="E38" s="33"/>
    </row>
    <row r="39" spans="3:5">
      <c r="C39" s="62">
        <v>40513</v>
      </c>
      <c r="D39" s="32"/>
      <c r="E39" s="33"/>
    </row>
    <row r="40" spans="3:5">
      <c r="C40" s="62">
        <v>40603</v>
      </c>
      <c r="D40" s="32"/>
      <c r="E40" s="33"/>
    </row>
    <row r="41" spans="3:5">
      <c r="C41" s="62">
        <v>40695</v>
      </c>
      <c r="D41" s="32"/>
      <c r="E41" s="33"/>
    </row>
    <row r="42" spans="3:5">
      <c r="C42" s="62">
        <v>40787</v>
      </c>
      <c r="D42" s="32"/>
      <c r="E42" s="33"/>
    </row>
    <row r="43" spans="3:5">
      <c r="C43" s="62">
        <v>40878</v>
      </c>
      <c r="D43" s="32"/>
      <c r="E43" s="33"/>
    </row>
    <row r="44" spans="3:5">
      <c r="C44" s="62">
        <v>40969</v>
      </c>
      <c r="D44" s="32"/>
      <c r="E44" s="33"/>
    </row>
    <row r="45" spans="3:5">
      <c r="C45" s="62">
        <v>41061</v>
      </c>
      <c r="D45" s="32"/>
      <c r="E45" s="33"/>
    </row>
    <row r="46" spans="3:5">
      <c r="C46" s="62">
        <v>41153</v>
      </c>
      <c r="D46" s="32"/>
      <c r="E46" s="33"/>
    </row>
    <row r="47" spans="3:5">
      <c r="C47" s="62">
        <v>41244</v>
      </c>
      <c r="D47" s="32"/>
      <c r="E47" s="33"/>
    </row>
    <row r="48" spans="3:5">
      <c r="C48" s="62">
        <v>41334</v>
      </c>
      <c r="D48" s="32"/>
      <c r="E48" s="33"/>
    </row>
    <row r="49" spans="3:5">
      <c r="C49" s="62">
        <v>41426</v>
      </c>
      <c r="D49" s="32"/>
      <c r="E49" s="33"/>
    </row>
    <row r="50" spans="3:5">
      <c r="C50" s="62">
        <v>41518</v>
      </c>
      <c r="D50" s="32"/>
      <c r="E50" s="33"/>
    </row>
    <row r="51" spans="3:5">
      <c r="C51" s="62">
        <v>41609</v>
      </c>
      <c r="D51" s="32"/>
      <c r="E51" s="33"/>
    </row>
    <row r="52" spans="3:5">
      <c r="C52" s="62">
        <v>41699</v>
      </c>
      <c r="D52" s="32"/>
      <c r="E52" s="33"/>
    </row>
    <row r="53" spans="3:5">
      <c r="C53" s="62">
        <v>41791</v>
      </c>
      <c r="D53" s="32"/>
      <c r="E53" s="33"/>
    </row>
    <row r="54" spans="3:5">
      <c r="C54" s="62">
        <v>41883</v>
      </c>
      <c r="D54" s="32"/>
      <c r="E54" s="33"/>
    </row>
    <row r="55" spans="3:5">
      <c r="C55" s="62">
        <v>41974</v>
      </c>
      <c r="D55" s="32"/>
      <c r="E55" s="33"/>
    </row>
    <row r="56" spans="3:5">
      <c r="C56" s="62">
        <v>42064</v>
      </c>
      <c r="D56" s="32"/>
      <c r="E56" s="33"/>
    </row>
    <row r="57" spans="3:5">
      <c r="C57" s="62">
        <v>42156</v>
      </c>
      <c r="D57" s="32"/>
      <c r="E57" s="33"/>
    </row>
    <row r="58" spans="3:5">
      <c r="C58" s="62">
        <v>42248</v>
      </c>
      <c r="D58" s="32"/>
      <c r="E58" s="33"/>
    </row>
    <row r="59" spans="3:5">
      <c r="C59" s="62">
        <v>42339</v>
      </c>
      <c r="D59" s="32"/>
      <c r="E59" s="33"/>
    </row>
    <row r="60" spans="3:5">
      <c r="C60" s="62">
        <v>42430</v>
      </c>
      <c r="D60" s="32"/>
      <c r="E60" s="33"/>
    </row>
    <row r="61" spans="3:5">
      <c r="C61" s="62">
        <v>42522</v>
      </c>
      <c r="D61" s="32"/>
      <c r="E61" s="33"/>
    </row>
    <row r="62" spans="3:5">
      <c r="C62" s="62">
        <v>42614</v>
      </c>
      <c r="D62" s="32"/>
      <c r="E62" s="33"/>
    </row>
    <row r="63" spans="3:5">
      <c r="C63" s="62">
        <v>42705</v>
      </c>
      <c r="D63" s="32"/>
      <c r="E63" s="33"/>
    </row>
    <row r="64" spans="3:5">
      <c r="C64" s="62">
        <v>42795</v>
      </c>
      <c r="D64" s="32"/>
      <c r="E64" s="33"/>
    </row>
    <row r="65" spans="3:5">
      <c r="C65" s="62">
        <v>42887</v>
      </c>
      <c r="D65" s="32"/>
      <c r="E65" s="33"/>
    </row>
    <row r="66" spans="3:5">
      <c r="C66" s="62">
        <v>42979</v>
      </c>
      <c r="D66" s="32"/>
      <c r="E66" s="33"/>
    </row>
    <row r="67" spans="3:5">
      <c r="C67" s="62">
        <v>43070</v>
      </c>
      <c r="D67" s="32"/>
      <c r="E67" s="33"/>
    </row>
    <row r="68" spans="3:5">
      <c r="C68" s="62">
        <v>43160</v>
      </c>
      <c r="D68" s="32"/>
      <c r="E68" s="33"/>
    </row>
    <row r="69" spans="3:5">
      <c r="C69" s="62">
        <v>43252</v>
      </c>
      <c r="D69" s="32"/>
      <c r="E69" s="33"/>
    </row>
    <row r="70" spans="3:5">
      <c r="C70" s="62">
        <v>43344</v>
      </c>
      <c r="D70" s="32"/>
      <c r="E70" s="33"/>
    </row>
    <row r="71" spans="3:5">
      <c r="C71" s="62">
        <v>43435</v>
      </c>
      <c r="D71" s="32"/>
      <c r="E71" s="33"/>
    </row>
    <row r="72" spans="3:5">
      <c r="C72" s="62">
        <v>43525</v>
      </c>
      <c r="D72" s="32"/>
      <c r="E72" s="33"/>
    </row>
    <row r="73" spans="3:5">
      <c r="C73" s="62">
        <v>43617</v>
      </c>
      <c r="D73" s="32"/>
      <c r="E73" s="33"/>
    </row>
    <row r="74" spans="3:5">
      <c r="C74" s="62">
        <v>43709</v>
      </c>
      <c r="D74" s="32"/>
      <c r="E74" s="33"/>
    </row>
    <row r="75" spans="3:5">
      <c r="C75" s="62">
        <v>43800</v>
      </c>
      <c r="D75" s="32"/>
      <c r="E75" s="33"/>
    </row>
    <row r="76" spans="3:5">
      <c r="C76" s="62">
        <v>43891</v>
      </c>
      <c r="D76" s="32"/>
      <c r="E76" s="33"/>
    </row>
    <row r="77" spans="3:5">
      <c r="C77" s="62">
        <v>43983</v>
      </c>
      <c r="D77" s="32"/>
      <c r="E77" s="33"/>
    </row>
    <row r="78" spans="3:5">
      <c r="C78" s="62">
        <v>44075</v>
      </c>
      <c r="D78" s="32"/>
      <c r="E78" s="33"/>
    </row>
    <row r="79" spans="3:5">
      <c r="C79" s="62">
        <v>44166</v>
      </c>
      <c r="D79" s="32"/>
      <c r="E79" s="33"/>
    </row>
    <row r="80" spans="3:5">
      <c r="C80" s="62">
        <v>44256</v>
      </c>
      <c r="D80" s="32"/>
      <c r="E80" s="33"/>
    </row>
    <row r="81" spans="3:5">
      <c r="C81" s="62">
        <v>44348</v>
      </c>
      <c r="D81" s="32"/>
      <c r="E81" s="33"/>
    </row>
    <row r="82" spans="3:5">
      <c r="C82" s="62">
        <v>44440</v>
      </c>
      <c r="D82" s="32"/>
      <c r="E82" s="33"/>
    </row>
    <row r="83" spans="3:5">
      <c r="C83" s="62">
        <v>44531</v>
      </c>
      <c r="D83" s="32"/>
      <c r="E83" s="33"/>
    </row>
    <row r="84" spans="3:5">
      <c r="C84" s="62">
        <v>44621</v>
      </c>
      <c r="D84" s="32"/>
      <c r="E84" s="33"/>
    </row>
    <row r="85" spans="3:5">
      <c r="C85" s="62">
        <v>44713</v>
      </c>
      <c r="D85" s="32"/>
      <c r="E85" s="33"/>
    </row>
    <row r="86" spans="3:5">
      <c r="C86" s="62">
        <v>44805</v>
      </c>
      <c r="D86" s="32"/>
      <c r="E86" s="33"/>
    </row>
    <row r="87" spans="3:5">
      <c r="C87" s="62">
        <v>44896</v>
      </c>
      <c r="D87" s="32"/>
      <c r="E87" s="33"/>
    </row>
    <row r="88" spans="3:5">
      <c r="C88" s="62">
        <v>44986</v>
      </c>
      <c r="D88" s="32"/>
      <c r="E88" s="33"/>
    </row>
    <row r="89" spans="3:5">
      <c r="C89" s="62">
        <v>45078</v>
      </c>
      <c r="D89" s="32"/>
      <c r="E89" s="33"/>
    </row>
    <row r="90" spans="3:5">
      <c r="C90" s="62">
        <v>45170</v>
      </c>
      <c r="D90" s="32"/>
      <c r="E90" s="33"/>
    </row>
    <row r="91" spans="3:5">
      <c r="C91" s="62">
        <v>45261</v>
      </c>
      <c r="D91" s="32"/>
      <c r="E91" s="33"/>
    </row>
    <row r="92" spans="3:5">
      <c r="C92" s="62">
        <v>45352</v>
      </c>
      <c r="D92" s="32"/>
      <c r="E92" s="33"/>
    </row>
    <row r="93" spans="3:5">
      <c r="C93" s="62">
        <v>45444</v>
      </c>
      <c r="D93" s="32"/>
      <c r="E93" s="33"/>
    </row>
    <row r="94" spans="3:5">
      <c r="C94" s="62">
        <v>45536</v>
      </c>
      <c r="D94" s="32"/>
      <c r="E94" s="33"/>
    </row>
    <row r="95" spans="3:5">
      <c r="C95" s="62">
        <v>45627</v>
      </c>
      <c r="D95" s="32"/>
      <c r="E95" s="33"/>
    </row>
  </sheetData>
  <mergeCells count="1">
    <mergeCell ref="C2:Y5"/>
  </mergeCells>
  <hyperlinks>
    <hyperlink ref="AB12" location="Índice!A1" display="Retornar ao índice" xr:uid="{F4FC4BE6-3454-4341-8313-8A69687885DA}"/>
  </hyperlink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ED4-D0ED-4625-8D35-8A8E4A480167}">
  <dimension ref="B1:H12"/>
  <sheetViews>
    <sheetView showGridLines="0" tabSelected="1" zoomScale="115" zoomScaleNormal="115" workbookViewId="0">
      <selection activeCell="G12" sqref="G12:H12"/>
    </sheetView>
  </sheetViews>
  <sheetFormatPr defaultRowHeight="14.4"/>
  <cols>
    <col min="1" max="1" width="0.6640625" customWidth="1"/>
    <col min="2" max="2" width="34.6640625" bestFit="1" customWidth="1"/>
    <col min="9" max="9" width="0.6640625" customWidth="1"/>
  </cols>
  <sheetData>
    <row r="1" spans="2:8" ht="9" customHeight="1"/>
    <row r="2" spans="2:8" ht="19.2" thickBot="1">
      <c r="B2" s="3" t="s">
        <v>30</v>
      </c>
      <c r="C2" s="4"/>
      <c r="D2" s="4"/>
      <c r="E2" s="4"/>
      <c r="F2" s="4"/>
      <c r="G2" s="4"/>
      <c r="H2" s="4"/>
    </row>
    <row r="3" spans="2:8" ht="15" thickBot="1">
      <c r="B3" s="5"/>
      <c r="C3" s="6">
        <v>43830</v>
      </c>
      <c r="D3" s="6">
        <v>44196</v>
      </c>
      <c r="E3" s="6">
        <v>44561</v>
      </c>
      <c r="F3" s="6">
        <v>44926</v>
      </c>
      <c r="G3" s="6">
        <v>45291</v>
      </c>
      <c r="H3" s="34">
        <v>45657</v>
      </c>
    </row>
    <row r="4" spans="2:8">
      <c r="B4" s="7" t="s">
        <v>3</v>
      </c>
      <c r="C4" s="8">
        <f>HLOOKUP($B4,'1. Dados sem ajuste sazonal'!$O$7:$T$123,97,0)</f>
        <v>0</v>
      </c>
      <c r="D4" s="8">
        <f>HLOOKUP($B4,'1. Dados sem ajuste sazonal'!$O$7:$T$123,101,0)</f>
        <v>0</v>
      </c>
      <c r="E4" s="8">
        <f>HLOOKUP($B4,'1. Dados sem ajuste sazonal'!$O$7:$T$123,105,0)</f>
        <v>0</v>
      </c>
      <c r="F4" s="8">
        <f>HLOOKUP($B4,'1. Dados sem ajuste sazonal'!$O$7:$T$123,109,0)</f>
        <v>0</v>
      </c>
      <c r="G4" s="8">
        <f>HLOOKUP($B4,'1. Dados sem ajuste sazonal'!$O$7:$T$123,113,0)</f>
        <v>0</v>
      </c>
      <c r="H4" s="35">
        <f>HLOOKUP($B4,'1. Dados sem ajuste sazonal'!$O$7:$T$123,117,0)</f>
        <v>0</v>
      </c>
    </row>
    <row r="5" spans="2:8">
      <c r="B5" s="7" t="s">
        <v>4</v>
      </c>
      <c r="C5" s="9">
        <f>HLOOKUP($B5,'1. Dados sem ajuste sazonal'!$O$7:$T$123,97,0)</f>
        <v>0</v>
      </c>
      <c r="D5" s="9">
        <f>HLOOKUP($B5,'1. Dados sem ajuste sazonal'!$O$7:$T$123,101,0)</f>
        <v>0</v>
      </c>
      <c r="E5" s="9">
        <f>HLOOKUP($B5,'1. Dados sem ajuste sazonal'!$O$7:$T$123,105,0)</f>
        <v>0</v>
      </c>
      <c r="F5" s="9">
        <f>HLOOKUP($B5,'1. Dados sem ajuste sazonal'!$O$7:$T$123,109,0)</f>
        <v>0</v>
      </c>
      <c r="G5" s="9">
        <f>HLOOKUP($B5,'1. Dados sem ajuste sazonal'!$O$7:$T$123,113,0)</f>
        <v>0</v>
      </c>
      <c r="H5" s="36">
        <f>HLOOKUP($B5,'1. Dados sem ajuste sazonal'!$O$7:$T$123,117,0)</f>
        <v>0</v>
      </c>
    </row>
    <row r="6" spans="2:8">
      <c r="B6" s="7" t="s">
        <v>5</v>
      </c>
      <c r="C6" s="9">
        <f>HLOOKUP($B6,'1. Dados sem ajuste sazonal'!$O$7:$T$123,97,0)</f>
        <v>0</v>
      </c>
      <c r="D6" s="9">
        <f>HLOOKUP($B6,'1. Dados sem ajuste sazonal'!$O$7:$T$123,101,0)</f>
        <v>0</v>
      </c>
      <c r="E6" s="9">
        <f>HLOOKUP($B6,'1. Dados sem ajuste sazonal'!$O$7:$T$123,105,0)</f>
        <v>0</v>
      </c>
      <c r="F6" s="9">
        <f>HLOOKUP($B6,'1. Dados sem ajuste sazonal'!$O$7:$T$123,109,0)</f>
        <v>0</v>
      </c>
      <c r="G6" s="9">
        <f>HLOOKUP($B6,'1. Dados sem ajuste sazonal'!$O$7:$T$123,113,0)</f>
        <v>0</v>
      </c>
      <c r="H6" s="36">
        <f>HLOOKUP($B6,'1. Dados sem ajuste sazonal'!$O$7:$T$123,117,0)</f>
        <v>0</v>
      </c>
    </row>
    <row r="7" spans="2:8">
      <c r="B7" s="7" t="s">
        <v>6</v>
      </c>
      <c r="C7" s="9">
        <f>HLOOKUP($B7,'1. Dados sem ajuste sazonal'!$O$7:$T$123,97,0)</f>
        <v>0</v>
      </c>
      <c r="D7" s="9">
        <f>HLOOKUP($B7,'1. Dados sem ajuste sazonal'!$O$7:$T$123,101,0)</f>
        <v>0</v>
      </c>
      <c r="E7" s="9">
        <f>HLOOKUP($B7,'1. Dados sem ajuste sazonal'!$O$7:$T$123,105,0)</f>
        <v>0</v>
      </c>
      <c r="F7" s="9">
        <f>HLOOKUP($B7,'1. Dados sem ajuste sazonal'!$O$7:$T$123,109,0)</f>
        <v>0</v>
      </c>
      <c r="G7" s="9">
        <f>HLOOKUP($B7,'1. Dados sem ajuste sazonal'!$O$7:$T$123,113,0)</f>
        <v>0</v>
      </c>
      <c r="H7" s="36">
        <f>HLOOKUP($B7,'1. Dados sem ajuste sazonal'!$O$7:$T$123,117,0)</f>
        <v>0</v>
      </c>
    </row>
    <row r="8" spans="2:8">
      <c r="B8" s="7" t="s">
        <v>7</v>
      </c>
      <c r="C8" s="9">
        <f>HLOOKUP($B8,'1. Dados sem ajuste sazonal'!$O$7:$T$123,97,0)</f>
        <v>0</v>
      </c>
      <c r="D8" s="9">
        <f>HLOOKUP($B8,'1. Dados sem ajuste sazonal'!$O$7:$T$123,101,0)</f>
        <v>0</v>
      </c>
      <c r="E8" s="9">
        <f>HLOOKUP($B8,'1. Dados sem ajuste sazonal'!$O$7:$T$123,105,0)</f>
        <v>0</v>
      </c>
      <c r="F8" s="9">
        <f>HLOOKUP($B8,'1. Dados sem ajuste sazonal'!$O$7:$T$123,109,0)</f>
        <v>0</v>
      </c>
      <c r="G8" s="9">
        <f>HLOOKUP($B8,'1. Dados sem ajuste sazonal'!$O$7:$T$123,113,0)</f>
        <v>0</v>
      </c>
      <c r="H8" s="36">
        <f>HLOOKUP($B8,'1. Dados sem ajuste sazonal'!$O$7:$T$123,117,0)</f>
        <v>0</v>
      </c>
    </row>
    <row r="9" spans="2:8" ht="15" thickBot="1">
      <c r="B9" s="38" t="s">
        <v>8</v>
      </c>
      <c r="C9" s="10">
        <f>HLOOKUP($B9,'1. Dados sem ajuste sazonal'!$O$7:$T$123,97,0)</f>
        <v>0</v>
      </c>
      <c r="D9" s="10">
        <f>HLOOKUP($B9,'1. Dados sem ajuste sazonal'!$O$7:$T$123,101,0)</f>
        <v>0</v>
      </c>
      <c r="E9" s="10">
        <f>HLOOKUP($B9,'1. Dados sem ajuste sazonal'!$O$7:$T$123,105,0)</f>
        <v>0</v>
      </c>
      <c r="F9" s="10">
        <f>HLOOKUP($B9,'1. Dados sem ajuste sazonal'!$O$7:$T$123,109,0)</f>
        <v>0</v>
      </c>
      <c r="G9" s="10">
        <f>HLOOKUP($B9,'1. Dados sem ajuste sazonal'!$O$7:$T$123,113,0)</f>
        <v>0</v>
      </c>
      <c r="H9" s="37">
        <f>HLOOKUP($B9,'1. Dados sem ajuste sazonal'!$O$7:$T$123,117,0)</f>
        <v>0</v>
      </c>
    </row>
    <row r="10" spans="2:8">
      <c r="B10" s="11"/>
      <c r="C10" s="11"/>
      <c r="D10" s="11"/>
      <c r="E10" s="11"/>
      <c r="F10" s="11"/>
      <c r="G10" s="11"/>
      <c r="H10" s="11"/>
    </row>
    <row r="11" spans="2:8">
      <c r="B11" s="11"/>
      <c r="C11" s="11"/>
      <c r="D11" s="11"/>
      <c r="E11" s="11"/>
      <c r="F11" s="11"/>
      <c r="G11" s="11"/>
      <c r="H11" s="11"/>
    </row>
    <row r="12" spans="2:8" ht="15">
      <c r="G12" s="56" t="s">
        <v>51</v>
      </c>
      <c r="H12" s="66" t="s">
        <v>52</v>
      </c>
    </row>
  </sheetData>
  <hyperlinks>
    <hyperlink ref="H12" location="Índice!A1" display="Retornar ao índice" xr:uid="{E136B025-9F92-45C0-8219-8D535E71B4BF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2D68-95FC-4F57-92E8-D8962746E59D}">
  <dimension ref="B1:W23"/>
  <sheetViews>
    <sheetView workbookViewId="0">
      <selection activeCell="D18" sqref="D18"/>
    </sheetView>
  </sheetViews>
  <sheetFormatPr defaultRowHeight="14.4"/>
  <cols>
    <col min="1" max="1" width="1.33203125" style="16" customWidth="1"/>
    <col min="2" max="2" width="1.6640625" style="16" customWidth="1"/>
    <col min="3" max="3" width="17.77734375" style="16" bestFit="1" customWidth="1"/>
    <col min="4" max="4" width="15.21875" style="16" bestFit="1" customWidth="1"/>
    <col min="5" max="7" width="8.88671875" style="16"/>
    <col min="8" max="8" width="1.109375" style="16" customWidth="1"/>
    <col min="9" max="15" width="8.88671875" style="16"/>
    <col min="16" max="16" width="1.109375" style="16" customWidth="1"/>
    <col min="17" max="16384" width="8.88671875" style="16"/>
  </cols>
  <sheetData>
    <row r="1" spans="2:23" ht="4.8" customHeight="1"/>
    <row r="2" spans="2:23" ht="14.4" customHeight="1">
      <c r="B2" s="17"/>
      <c r="C2" s="132" t="s">
        <v>13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4"/>
    </row>
    <row r="3" spans="2:23" ht="14.4" customHeight="1">
      <c r="B3" s="17"/>
      <c r="C3" s="135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7"/>
    </row>
    <row r="4" spans="2:23" ht="14.4" customHeight="1">
      <c r="B4" s="17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7"/>
    </row>
    <row r="5" spans="2:23" ht="14.4" customHeight="1">
      <c r="B5" s="17"/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40"/>
    </row>
    <row r="8" spans="2:23" ht="18" thickBot="1">
      <c r="C8" s="80" t="s">
        <v>0</v>
      </c>
      <c r="D8" s="80" t="s">
        <v>59</v>
      </c>
    </row>
    <row r="9" spans="2:23" ht="18.600000000000001" thickTop="1">
      <c r="C9" s="68"/>
      <c r="D9" s="69"/>
    </row>
    <row r="10" spans="2:23" ht="18">
      <c r="C10" s="70"/>
      <c r="D10" s="71"/>
    </row>
    <row r="11" spans="2:23" ht="18">
      <c r="C11" s="70"/>
      <c r="D11" s="71"/>
    </row>
    <row r="12" spans="2:23" ht="18.600000000000001" thickBot="1">
      <c r="C12" s="72"/>
      <c r="D12" s="73"/>
    </row>
    <row r="13" spans="2:23" ht="18.600000000000001" thickTop="1">
      <c r="C13" s="74"/>
      <c r="D13" s="75"/>
    </row>
    <row r="14" spans="2:23" ht="18">
      <c r="C14" s="76"/>
      <c r="D14" s="77"/>
    </row>
    <row r="15" spans="2:23" ht="18">
      <c r="C15" s="76"/>
      <c r="D15" s="77"/>
    </row>
    <row r="16" spans="2:23" ht="18">
      <c r="C16" s="76"/>
      <c r="D16" s="77"/>
    </row>
    <row r="17" spans="3:22" ht="18">
      <c r="C17" s="67"/>
      <c r="D17" s="67"/>
    </row>
    <row r="18" spans="3:22" ht="25.2">
      <c r="C18" s="78" t="s">
        <v>13</v>
      </c>
      <c r="D18" s="79"/>
    </row>
    <row r="21" spans="3:22" ht="6" customHeight="1"/>
    <row r="23" spans="3:22" ht="15">
      <c r="U23" s="58" t="s">
        <v>51</v>
      </c>
      <c r="V23" s="59" t="s">
        <v>52</v>
      </c>
    </row>
  </sheetData>
  <mergeCells count="1">
    <mergeCell ref="C2:W5"/>
  </mergeCells>
  <hyperlinks>
    <hyperlink ref="V23" location="Índice!A1" display="Retornar ao índice" xr:uid="{E516CCC5-583E-462E-B446-4A049BC5CB6F}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29FB-D272-4022-BC32-1759EDBA01EA}">
  <sheetPr>
    <tabColor theme="4" tint="-0.249977111117893"/>
  </sheetPr>
  <dimension ref="B1:P17"/>
  <sheetViews>
    <sheetView showGridLines="0" workbookViewId="0">
      <pane ySplit="6" topLeftCell="A7" activePane="bottomLeft" state="frozen"/>
      <selection activeCell="E13" sqref="E13"/>
      <selection pane="bottomLeft" activeCell="B8" sqref="B8:C8"/>
    </sheetView>
  </sheetViews>
  <sheetFormatPr defaultRowHeight="13.8"/>
  <cols>
    <col min="1" max="1" width="4.77734375" style="46" customWidth="1"/>
    <col min="2" max="2" width="13.77734375" style="46" customWidth="1"/>
    <col min="3" max="3" width="28.77734375" style="46" customWidth="1"/>
    <col min="4" max="15" width="8.88671875" style="46"/>
    <col min="16" max="16" width="6.5546875" style="46" customWidth="1"/>
    <col min="17" max="16384" width="8.88671875" style="46"/>
  </cols>
  <sheetData>
    <row r="1" spans="2:16" ht="20.399999999999999" customHeight="1">
      <c r="B1" s="99">
        <v>2025.1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/>
    </row>
    <row r="2" spans="2:16" ht="20.399999999999999" customHeight="1">
      <c r="B2" s="100"/>
      <c r="C2" s="101" t="s">
        <v>38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20.399999999999999" customHeight="1">
      <c r="B3" s="100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</row>
    <row r="4" spans="2:16" ht="20.399999999999999" customHeight="1">
      <c r="B4" s="100"/>
      <c r="C4" s="104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/>
    </row>
    <row r="5" spans="2:16" ht="20.399999999999999" customHeight="1">
      <c r="B5" s="100"/>
      <c r="C5" s="104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6"/>
    </row>
    <row r="6" spans="2:16" ht="20.399999999999999" customHeight="1">
      <c r="B6" s="100"/>
      <c r="C6" s="107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9"/>
    </row>
    <row r="7" spans="2:16" ht="37.200000000000003" customHeight="1">
      <c r="B7" s="110" t="s">
        <v>36</v>
      </c>
      <c r="C7" s="110"/>
      <c r="D7" s="110" t="s">
        <v>37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</row>
    <row r="8" spans="2:16" ht="37.200000000000003" customHeight="1">
      <c r="B8" s="98" t="s">
        <v>41</v>
      </c>
      <c r="C8" s="90"/>
      <c r="D8" s="92" t="s">
        <v>40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2:16" ht="37.200000000000003" customHeight="1">
      <c r="B9" s="98" t="s">
        <v>47</v>
      </c>
      <c r="C9" s="90"/>
      <c r="D9" s="92" t="s">
        <v>42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2:16" ht="37.200000000000003" customHeight="1">
      <c r="B10" s="90" t="s">
        <v>43</v>
      </c>
      <c r="C10" s="91"/>
      <c r="D10" s="95" t="s">
        <v>48</v>
      </c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7"/>
    </row>
    <row r="11" spans="2:16" ht="37.200000000000003" customHeight="1">
      <c r="B11" s="90" t="s">
        <v>44</v>
      </c>
      <c r="C11" s="91"/>
      <c r="D11" s="95" t="s">
        <v>49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7"/>
    </row>
    <row r="12" spans="2:16" ht="37.200000000000003" customHeight="1">
      <c r="B12" s="90" t="s">
        <v>45</v>
      </c>
      <c r="C12" s="91"/>
      <c r="D12" s="95" t="s">
        <v>50</v>
      </c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7"/>
    </row>
    <row r="13" spans="2:16" ht="37.200000000000003" customHeight="1">
      <c r="B13" s="90" t="s">
        <v>46</v>
      </c>
      <c r="C13" s="91"/>
      <c r="D13" s="92" t="s">
        <v>53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2:16" ht="37.200000000000003" customHeight="1">
      <c r="B14" s="90" t="s">
        <v>54</v>
      </c>
      <c r="C14" s="91"/>
      <c r="D14" s="95" t="s">
        <v>55</v>
      </c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7"/>
    </row>
    <row r="15" spans="2:16" ht="37.200000000000003" customHeight="1">
      <c r="B15" s="90" t="s">
        <v>60</v>
      </c>
      <c r="C15" s="91"/>
      <c r="D15" s="92" t="s">
        <v>56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4"/>
    </row>
    <row r="16" spans="2:16" ht="37.200000000000003" customHeight="1">
      <c r="B16" s="90" t="s">
        <v>61</v>
      </c>
      <c r="C16" s="91"/>
      <c r="D16" s="92" t="s">
        <v>57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4"/>
    </row>
    <row r="17" spans="2:16" ht="37.200000000000003" customHeight="1">
      <c r="B17" s="90" t="s">
        <v>62</v>
      </c>
      <c r="C17" s="91"/>
      <c r="D17" s="92" t="s">
        <v>58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4"/>
    </row>
  </sheetData>
  <mergeCells count="24">
    <mergeCell ref="B9:C9"/>
    <mergeCell ref="D9:P9"/>
    <mergeCell ref="B10:C10"/>
    <mergeCell ref="D10:P10"/>
    <mergeCell ref="B1:B6"/>
    <mergeCell ref="C2:P6"/>
    <mergeCell ref="B7:C7"/>
    <mergeCell ref="D7:P7"/>
    <mergeCell ref="B8:C8"/>
    <mergeCell ref="D8:P8"/>
    <mergeCell ref="B14:C14"/>
    <mergeCell ref="D14:P14"/>
    <mergeCell ref="B11:C11"/>
    <mergeCell ref="D11:P11"/>
    <mergeCell ref="B12:C12"/>
    <mergeCell ref="D12:P12"/>
    <mergeCell ref="B13:C13"/>
    <mergeCell ref="D13:P13"/>
    <mergeCell ref="B15:C15"/>
    <mergeCell ref="D15:P15"/>
    <mergeCell ref="B16:C16"/>
    <mergeCell ref="D16:P16"/>
    <mergeCell ref="B17:C17"/>
    <mergeCell ref="D17:P17"/>
  </mergeCells>
  <hyperlinks>
    <hyperlink ref="B8:C8" location="'1. Dados sem ajuste sazonal'!A1" display="1.1. Dados sem ajuste sazonal" xr:uid="{6253A301-BE49-4A25-ABCD-0FD3AC96F3C7}"/>
    <hyperlink ref="B9:C9" location="'2. Dados com ajuste sazonal'!A1" display="1. Dados com ajuste sazonal" xr:uid="{ABEA4CF1-7626-4329-B479-1D1628C8A20C}"/>
    <hyperlink ref="B11:C11" location="'4. Gráficos (SA)'!A1" display="4. Gráficos (SA)" xr:uid="{98C26319-EDD1-476E-80FF-2522ED39BE5B}"/>
    <hyperlink ref="B12:C12" location="'5. Variação Trimestral'!A1" display="5. Variação Trimestral" xr:uid="{57B4D958-06C5-4FD6-8CE4-3F44ABAC72AF}"/>
    <hyperlink ref="B10:C10" location="'3. Gráficos'!A1" display="3. Gráficos" xr:uid="{41B5721A-54C1-4DD0-8865-91C35925C552}"/>
    <hyperlink ref="B13:C13" location="'6. Estat Trim'!A1" display="6. Estat Trim" xr:uid="{5CF2B7AA-2BF1-42E6-8B23-F5ADFF3CC806}"/>
    <hyperlink ref="B14:C14" location="'7. Cres Acum 4 Tri'!A1" display="7. Cres Acum 4 Tri" xr:uid="{C93730AB-5CA2-45D1-9C07-DD204D61C7BE}"/>
    <hyperlink ref="B15:C15" location="'8. Hiato do Prod e PIB pot'!A1" display="8. Hiato do Prod e PIB pot" xr:uid="{1B787AEA-C3D6-41F0-90E3-8CC852DA16F3}"/>
    <hyperlink ref="B16:C16" location="'9. Resumo anual'!A1" display="9. Resumo anual" xr:uid="{B338DCD9-1FC9-4935-A1C1-667AF7C47B15}"/>
    <hyperlink ref="B17:C17" location="'10. Carry over'!A1" display="10. Carry over" xr:uid="{5E5F00AA-394C-4932-8123-83A986B140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A2A7-B5AF-4F05-9591-23AE6CA4E975}">
  <dimension ref="B1:T131"/>
  <sheetViews>
    <sheetView showGridLines="0" workbookViewId="0">
      <pane xSplit="2" ySplit="7" topLeftCell="C8" activePane="bottomRight" state="frozen"/>
      <selection activeCell="H28" sqref="H28"/>
      <selection pane="topRight" activeCell="H28" sqref="H28"/>
      <selection pane="bottomLeft" activeCell="H28" sqref="H28"/>
      <selection pane="bottomRight" activeCell="B8" sqref="B8"/>
    </sheetView>
  </sheetViews>
  <sheetFormatPr defaultColWidth="10.6640625" defaultRowHeight="14.4"/>
  <cols>
    <col min="1" max="1" width="0.77734375" style="1" customWidth="1"/>
    <col min="2" max="2" width="10.5546875" style="1" bestFit="1" customWidth="1"/>
    <col min="3" max="3" width="22" style="1" bestFit="1" customWidth="1"/>
    <col min="4" max="4" width="29.33203125" style="1" bestFit="1" customWidth="1"/>
    <col min="5" max="5" width="40.88671875" style="1" bestFit="1" customWidth="1"/>
    <col min="6" max="6" width="26.88671875" style="1" bestFit="1" customWidth="1"/>
    <col min="7" max="7" width="26.44140625" style="1" bestFit="1" customWidth="1"/>
    <col min="8" max="8" width="29.21875" style="1" bestFit="1" customWidth="1"/>
    <col min="9" max="9" width="22.21875" style="1" bestFit="1" customWidth="1"/>
    <col min="10" max="10" width="30.21875" style="1" bestFit="1" customWidth="1"/>
    <col min="11" max="11" width="41.77734375" style="1" bestFit="1" customWidth="1"/>
    <col min="12" max="12" width="27.33203125" style="1" bestFit="1" customWidth="1"/>
    <col min="13" max="13" width="27.109375" style="1" bestFit="1" customWidth="1"/>
    <col min="14" max="14" width="30" style="1" bestFit="1" customWidth="1"/>
    <col min="15" max="15" width="22.21875" style="1" bestFit="1" customWidth="1"/>
    <col min="16" max="16" width="30.21875" style="1" bestFit="1" customWidth="1"/>
    <col min="17" max="17" width="41.77734375" style="1" bestFit="1" customWidth="1"/>
    <col min="18" max="18" width="27.33203125" style="1" bestFit="1" customWidth="1"/>
    <col min="19" max="19" width="27.109375" style="1" bestFit="1" customWidth="1"/>
    <col min="20" max="20" width="30" style="1" bestFit="1" customWidth="1"/>
    <col min="21" max="16384" width="10.6640625" style="1"/>
  </cols>
  <sheetData>
    <row r="1" spans="2:20" customFormat="1" ht="4.8" customHeight="1"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customFormat="1" ht="14.4" customHeight="1">
      <c r="B2" s="22"/>
      <c r="C2" s="117" t="s">
        <v>10</v>
      </c>
      <c r="D2" s="118"/>
      <c r="E2" s="118"/>
      <c r="F2" s="118"/>
      <c r="G2" s="118"/>
      <c r="H2" s="119"/>
      <c r="I2" s="22"/>
      <c r="J2" s="1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2:20" customFormat="1" ht="14.4" customHeight="1">
      <c r="B3" s="22"/>
      <c r="C3" s="120"/>
      <c r="D3" s="121"/>
      <c r="E3" s="121"/>
      <c r="F3" s="121"/>
      <c r="G3" s="121"/>
      <c r="H3" s="122"/>
      <c r="I3" s="56" t="s">
        <v>51</v>
      </c>
      <c r="J3" s="55" t="s">
        <v>52</v>
      </c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2:20" customFormat="1" ht="14.4" customHeight="1">
      <c r="B4" s="22"/>
      <c r="C4" s="120"/>
      <c r="D4" s="121"/>
      <c r="E4" s="121"/>
      <c r="F4" s="121"/>
      <c r="G4" s="121"/>
      <c r="H4" s="122"/>
      <c r="I4" s="1"/>
      <c r="J4" s="53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2:20" customFormat="1" ht="14.4" customHeight="1" thickBot="1">
      <c r="B5" s="22"/>
      <c r="C5" s="123"/>
      <c r="D5" s="124"/>
      <c r="E5" s="124"/>
      <c r="F5" s="124"/>
      <c r="G5" s="124"/>
      <c r="H5" s="125"/>
      <c r="I5" s="1"/>
      <c r="J5" s="54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5" thickBot="1">
      <c r="B6" s="12"/>
      <c r="C6" s="111" t="s">
        <v>9</v>
      </c>
      <c r="D6" s="112"/>
      <c r="E6" s="112"/>
      <c r="F6" s="112"/>
      <c r="G6" s="112"/>
      <c r="H6" s="113"/>
      <c r="I6" s="114" t="s">
        <v>11</v>
      </c>
      <c r="J6" s="115"/>
      <c r="K6" s="115"/>
      <c r="L6" s="115"/>
      <c r="M6" s="115"/>
      <c r="N6" s="116"/>
      <c r="O6" s="114" t="s">
        <v>14</v>
      </c>
      <c r="P6" s="115"/>
      <c r="Q6" s="115"/>
      <c r="R6" s="115"/>
      <c r="S6" s="115"/>
      <c r="T6" s="116"/>
    </row>
    <row r="7" spans="2:20" ht="15" thickBot="1">
      <c r="B7" s="14" t="s">
        <v>0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3</v>
      </c>
      <c r="J7" s="13" t="s">
        <v>4</v>
      </c>
      <c r="K7" s="13" t="s">
        <v>5</v>
      </c>
      <c r="L7" s="13" t="s">
        <v>6</v>
      </c>
      <c r="M7" s="13" t="s">
        <v>7</v>
      </c>
      <c r="N7" s="13" t="s">
        <v>8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8</v>
      </c>
    </row>
    <row r="8" spans="2:20">
      <c r="B8" s="15">
        <v>35125</v>
      </c>
      <c r="C8" s="18"/>
      <c r="D8" s="18"/>
      <c r="E8" s="18"/>
      <c r="F8" s="18"/>
      <c r="G8" s="18"/>
      <c r="H8" s="19"/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2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2" t="s">
        <v>2</v>
      </c>
    </row>
    <row r="9" spans="2:20">
      <c r="B9" s="15">
        <v>35217</v>
      </c>
      <c r="C9" s="18"/>
      <c r="D9" s="18"/>
      <c r="E9" s="18"/>
      <c r="F9" s="18"/>
      <c r="G9" s="18"/>
      <c r="H9" s="19"/>
      <c r="I9" s="20"/>
      <c r="J9" s="20"/>
      <c r="K9" s="20"/>
      <c r="L9" s="20"/>
      <c r="M9" s="20"/>
      <c r="N9" s="21"/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2" t="s">
        <v>2</v>
      </c>
    </row>
    <row r="10" spans="2:20">
      <c r="B10" s="15">
        <v>35309</v>
      </c>
      <c r="C10" s="18"/>
      <c r="D10" s="18"/>
      <c r="E10" s="18"/>
      <c r="F10" s="18"/>
      <c r="G10" s="18"/>
      <c r="H10" s="19"/>
      <c r="I10" s="20"/>
      <c r="J10" s="20"/>
      <c r="K10" s="20"/>
      <c r="L10" s="20"/>
      <c r="M10" s="20"/>
      <c r="N10" s="21"/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2" t="s">
        <v>2</v>
      </c>
    </row>
    <row r="11" spans="2:20">
      <c r="B11" s="15">
        <v>35400</v>
      </c>
      <c r="C11" s="18"/>
      <c r="D11" s="18"/>
      <c r="E11" s="18"/>
      <c r="F11" s="18"/>
      <c r="G11" s="18"/>
      <c r="H11" s="19"/>
      <c r="I11" s="20"/>
      <c r="J11" s="20"/>
      <c r="K11" s="20"/>
      <c r="L11" s="20"/>
      <c r="M11" s="20"/>
      <c r="N11" s="21"/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2" t="s">
        <v>2</v>
      </c>
    </row>
    <row r="12" spans="2:20">
      <c r="B12" s="15">
        <v>35490</v>
      </c>
      <c r="C12" s="18"/>
      <c r="D12" s="18"/>
      <c r="E12" s="18"/>
      <c r="F12" s="18"/>
      <c r="G12" s="18"/>
      <c r="H12" s="19"/>
      <c r="I12" s="20"/>
      <c r="J12" s="20"/>
      <c r="K12" s="20"/>
      <c r="L12" s="20"/>
      <c r="M12" s="20"/>
      <c r="N12" s="21"/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2" t="s">
        <v>2</v>
      </c>
    </row>
    <row r="13" spans="2:20">
      <c r="B13" s="15">
        <v>35582</v>
      </c>
      <c r="C13" s="18"/>
      <c r="D13" s="18"/>
      <c r="E13" s="18"/>
      <c r="F13" s="18"/>
      <c r="G13" s="18"/>
      <c r="H13" s="19"/>
      <c r="I13" s="20"/>
      <c r="J13" s="20"/>
      <c r="K13" s="20"/>
      <c r="L13" s="20"/>
      <c r="M13" s="20"/>
      <c r="N13" s="21"/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2" t="s">
        <v>2</v>
      </c>
    </row>
    <row r="14" spans="2:20">
      <c r="B14" s="15">
        <v>35674</v>
      </c>
      <c r="C14" s="18"/>
      <c r="D14" s="18"/>
      <c r="E14" s="18"/>
      <c r="F14" s="18"/>
      <c r="G14" s="18"/>
      <c r="H14" s="19"/>
      <c r="I14" s="20"/>
      <c r="J14" s="20"/>
      <c r="K14" s="20"/>
      <c r="L14" s="20"/>
      <c r="M14" s="20"/>
      <c r="N14" s="21"/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2" t="s">
        <v>2</v>
      </c>
    </row>
    <row r="15" spans="2:20">
      <c r="B15" s="15">
        <v>35765</v>
      </c>
      <c r="C15" s="18"/>
      <c r="D15" s="18"/>
      <c r="E15" s="18"/>
      <c r="F15" s="18"/>
      <c r="G15" s="18"/>
      <c r="H15" s="19"/>
      <c r="I15" s="20"/>
      <c r="J15" s="20"/>
      <c r="K15" s="20"/>
      <c r="L15" s="20"/>
      <c r="M15" s="20"/>
      <c r="N15" s="21"/>
      <c r="O15" s="25"/>
      <c r="P15" s="25"/>
      <c r="Q15" s="25"/>
      <c r="R15" s="25"/>
      <c r="S15" s="25"/>
      <c r="T15" s="26"/>
    </row>
    <row r="16" spans="2:20">
      <c r="B16" s="15">
        <v>35855</v>
      </c>
      <c r="C16" s="18"/>
      <c r="D16" s="18"/>
      <c r="E16" s="18"/>
      <c r="F16" s="18"/>
      <c r="G16" s="18"/>
      <c r="H16" s="19"/>
      <c r="I16" s="20"/>
      <c r="J16" s="20"/>
      <c r="K16" s="20"/>
      <c r="L16" s="20"/>
      <c r="M16" s="20"/>
      <c r="N16" s="21"/>
      <c r="O16" s="25"/>
      <c r="P16" s="25"/>
      <c r="Q16" s="25"/>
      <c r="R16" s="25"/>
      <c r="S16" s="25"/>
      <c r="T16" s="26"/>
    </row>
    <row r="17" spans="2:20">
      <c r="B17" s="15">
        <v>35947</v>
      </c>
      <c r="C17" s="18"/>
      <c r="D17" s="18"/>
      <c r="E17" s="18"/>
      <c r="F17" s="18"/>
      <c r="G17" s="18"/>
      <c r="H17" s="19"/>
      <c r="I17" s="20"/>
      <c r="J17" s="20"/>
      <c r="K17" s="20"/>
      <c r="L17" s="20"/>
      <c r="M17" s="20"/>
      <c r="N17" s="21"/>
      <c r="O17" s="25"/>
      <c r="P17" s="25"/>
      <c r="Q17" s="25"/>
      <c r="R17" s="25"/>
      <c r="S17" s="25"/>
      <c r="T17" s="26"/>
    </row>
    <row r="18" spans="2:20">
      <c r="B18" s="15">
        <v>36039</v>
      </c>
      <c r="C18" s="18"/>
      <c r="D18" s="18"/>
      <c r="E18" s="18"/>
      <c r="F18" s="18"/>
      <c r="G18" s="18"/>
      <c r="H18" s="19"/>
      <c r="I18" s="20"/>
      <c r="J18" s="20"/>
      <c r="K18" s="20"/>
      <c r="L18" s="20"/>
      <c r="M18" s="20"/>
      <c r="N18" s="21"/>
      <c r="O18" s="25"/>
      <c r="P18" s="25"/>
      <c r="Q18" s="25"/>
      <c r="R18" s="25"/>
      <c r="S18" s="25"/>
      <c r="T18" s="26"/>
    </row>
    <row r="19" spans="2:20">
      <c r="B19" s="15">
        <v>36130</v>
      </c>
      <c r="C19" s="18"/>
      <c r="D19" s="18"/>
      <c r="E19" s="18"/>
      <c r="F19" s="18"/>
      <c r="G19" s="18"/>
      <c r="H19" s="19"/>
      <c r="I19" s="20"/>
      <c r="J19" s="20"/>
      <c r="K19" s="20"/>
      <c r="L19" s="20"/>
      <c r="M19" s="20"/>
      <c r="N19" s="21"/>
      <c r="O19" s="25"/>
      <c r="P19" s="25"/>
      <c r="Q19" s="25"/>
      <c r="R19" s="25"/>
      <c r="S19" s="25"/>
      <c r="T19" s="26"/>
    </row>
    <row r="20" spans="2:20">
      <c r="B20" s="15">
        <v>36220</v>
      </c>
      <c r="C20" s="18"/>
      <c r="D20" s="18"/>
      <c r="E20" s="18"/>
      <c r="F20" s="18"/>
      <c r="G20" s="18"/>
      <c r="H20" s="19"/>
      <c r="I20" s="20"/>
      <c r="J20" s="20"/>
      <c r="K20" s="20"/>
      <c r="L20" s="20"/>
      <c r="M20" s="20"/>
      <c r="N20" s="21"/>
      <c r="O20" s="25"/>
      <c r="P20" s="25"/>
      <c r="Q20" s="25"/>
      <c r="R20" s="25"/>
      <c r="S20" s="25"/>
      <c r="T20" s="26"/>
    </row>
    <row r="21" spans="2:20">
      <c r="B21" s="15">
        <v>36312</v>
      </c>
      <c r="C21" s="18"/>
      <c r="D21" s="18"/>
      <c r="E21" s="18"/>
      <c r="F21" s="18"/>
      <c r="G21" s="18"/>
      <c r="H21" s="19"/>
      <c r="I21" s="20"/>
      <c r="J21" s="20"/>
      <c r="K21" s="20"/>
      <c r="L21" s="20"/>
      <c r="M21" s="20"/>
      <c r="N21" s="21"/>
      <c r="O21" s="25"/>
      <c r="P21" s="25"/>
      <c r="Q21" s="25"/>
      <c r="R21" s="25"/>
      <c r="S21" s="25"/>
      <c r="T21" s="26"/>
    </row>
    <row r="22" spans="2:20">
      <c r="B22" s="15">
        <v>36404</v>
      </c>
      <c r="C22" s="18"/>
      <c r="D22" s="18"/>
      <c r="E22" s="18"/>
      <c r="F22" s="18"/>
      <c r="G22" s="18"/>
      <c r="H22" s="19"/>
      <c r="I22" s="20"/>
      <c r="J22" s="20"/>
      <c r="K22" s="20"/>
      <c r="L22" s="20"/>
      <c r="M22" s="20"/>
      <c r="N22" s="21"/>
      <c r="O22" s="25"/>
      <c r="P22" s="25"/>
      <c r="Q22" s="25"/>
      <c r="R22" s="25"/>
      <c r="S22" s="25"/>
      <c r="T22" s="26"/>
    </row>
    <row r="23" spans="2:20">
      <c r="B23" s="15">
        <v>36495</v>
      </c>
      <c r="C23" s="18"/>
      <c r="D23" s="18"/>
      <c r="E23" s="18"/>
      <c r="F23" s="18"/>
      <c r="G23" s="18"/>
      <c r="H23" s="19"/>
      <c r="I23" s="20"/>
      <c r="J23" s="20"/>
      <c r="K23" s="20"/>
      <c r="L23" s="20"/>
      <c r="M23" s="20"/>
      <c r="N23" s="21"/>
      <c r="O23" s="25"/>
      <c r="P23" s="25"/>
      <c r="Q23" s="25"/>
      <c r="R23" s="25"/>
      <c r="S23" s="25"/>
      <c r="T23" s="26"/>
    </row>
    <row r="24" spans="2:20">
      <c r="B24" s="15">
        <v>36586</v>
      </c>
      <c r="C24" s="18"/>
      <c r="D24" s="18"/>
      <c r="E24" s="18"/>
      <c r="F24" s="18"/>
      <c r="G24" s="18"/>
      <c r="H24" s="19"/>
      <c r="I24" s="20"/>
      <c r="J24" s="20"/>
      <c r="K24" s="20"/>
      <c r="L24" s="20"/>
      <c r="M24" s="20"/>
      <c r="N24" s="21"/>
      <c r="O24" s="25"/>
      <c r="P24" s="25"/>
      <c r="Q24" s="25"/>
      <c r="R24" s="25"/>
      <c r="S24" s="25"/>
      <c r="T24" s="26"/>
    </row>
    <row r="25" spans="2:20">
      <c r="B25" s="15">
        <v>36678</v>
      </c>
      <c r="C25" s="18"/>
      <c r="D25" s="18"/>
      <c r="E25" s="18"/>
      <c r="F25" s="18"/>
      <c r="G25" s="18"/>
      <c r="H25" s="19"/>
      <c r="I25" s="20"/>
      <c r="J25" s="20"/>
      <c r="K25" s="20"/>
      <c r="L25" s="20"/>
      <c r="M25" s="20"/>
      <c r="N25" s="21"/>
      <c r="O25" s="25"/>
      <c r="P25" s="25"/>
      <c r="Q25" s="25"/>
      <c r="R25" s="25"/>
      <c r="S25" s="25"/>
      <c r="T25" s="26"/>
    </row>
    <row r="26" spans="2:20">
      <c r="B26" s="15">
        <v>36770</v>
      </c>
      <c r="C26" s="18"/>
      <c r="D26" s="18"/>
      <c r="E26" s="18"/>
      <c r="F26" s="18"/>
      <c r="G26" s="18"/>
      <c r="H26" s="19"/>
      <c r="I26" s="20"/>
      <c r="J26" s="20"/>
      <c r="K26" s="20"/>
      <c r="L26" s="20"/>
      <c r="M26" s="20"/>
      <c r="N26" s="21"/>
      <c r="O26" s="25"/>
      <c r="P26" s="25"/>
      <c r="Q26" s="25"/>
      <c r="R26" s="25"/>
      <c r="S26" s="25"/>
      <c r="T26" s="26"/>
    </row>
    <row r="27" spans="2:20">
      <c r="B27" s="15">
        <v>36861</v>
      </c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21"/>
      <c r="O27" s="25"/>
      <c r="P27" s="25"/>
      <c r="Q27" s="25"/>
      <c r="R27" s="25"/>
      <c r="S27" s="25"/>
      <c r="T27" s="26"/>
    </row>
    <row r="28" spans="2:20">
      <c r="B28" s="15">
        <v>36951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21"/>
      <c r="O28" s="25"/>
      <c r="P28" s="25"/>
      <c r="Q28" s="25"/>
      <c r="R28" s="25"/>
      <c r="S28" s="25"/>
      <c r="T28" s="26"/>
    </row>
    <row r="29" spans="2:20">
      <c r="B29" s="15">
        <v>37043</v>
      </c>
      <c r="C29" s="18"/>
      <c r="D29" s="18"/>
      <c r="E29" s="18"/>
      <c r="F29" s="18"/>
      <c r="G29" s="18"/>
      <c r="H29" s="19"/>
      <c r="I29" s="20"/>
      <c r="J29" s="20"/>
      <c r="K29" s="20"/>
      <c r="L29" s="20"/>
      <c r="M29" s="20"/>
      <c r="N29" s="21"/>
      <c r="O29" s="25"/>
      <c r="P29" s="25"/>
      <c r="Q29" s="25"/>
      <c r="R29" s="25"/>
      <c r="S29" s="25"/>
      <c r="T29" s="26"/>
    </row>
    <row r="30" spans="2:20">
      <c r="B30" s="15">
        <v>37135</v>
      </c>
      <c r="C30" s="18"/>
      <c r="D30" s="18"/>
      <c r="E30" s="18"/>
      <c r="F30" s="18"/>
      <c r="G30" s="18"/>
      <c r="H30" s="19"/>
      <c r="I30" s="20"/>
      <c r="J30" s="20"/>
      <c r="K30" s="20"/>
      <c r="L30" s="20"/>
      <c r="M30" s="20"/>
      <c r="N30" s="21"/>
      <c r="O30" s="25"/>
      <c r="P30" s="25"/>
      <c r="Q30" s="25"/>
      <c r="R30" s="25"/>
      <c r="S30" s="25"/>
      <c r="T30" s="26"/>
    </row>
    <row r="31" spans="2:20">
      <c r="B31" s="15">
        <v>37226</v>
      </c>
      <c r="C31" s="18"/>
      <c r="D31" s="18"/>
      <c r="E31" s="18"/>
      <c r="F31" s="18"/>
      <c r="G31" s="18"/>
      <c r="H31" s="19"/>
      <c r="I31" s="20"/>
      <c r="J31" s="20"/>
      <c r="K31" s="20"/>
      <c r="L31" s="20"/>
      <c r="M31" s="20"/>
      <c r="N31" s="21"/>
      <c r="O31" s="25"/>
      <c r="P31" s="25"/>
      <c r="Q31" s="25"/>
      <c r="R31" s="25"/>
      <c r="S31" s="25"/>
      <c r="T31" s="26"/>
    </row>
    <row r="32" spans="2:20">
      <c r="B32" s="15">
        <v>37316</v>
      </c>
      <c r="C32" s="18"/>
      <c r="D32" s="18"/>
      <c r="E32" s="18"/>
      <c r="F32" s="18"/>
      <c r="G32" s="18"/>
      <c r="H32" s="19"/>
      <c r="I32" s="20"/>
      <c r="J32" s="20"/>
      <c r="K32" s="20"/>
      <c r="L32" s="20"/>
      <c r="M32" s="20"/>
      <c r="N32" s="21"/>
      <c r="O32" s="25"/>
      <c r="P32" s="25"/>
      <c r="Q32" s="25"/>
      <c r="R32" s="25"/>
      <c r="S32" s="25"/>
      <c r="T32" s="26"/>
    </row>
    <row r="33" spans="2:20">
      <c r="B33" s="15">
        <v>37408</v>
      </c>
      <c r="C33" s="18"/>
      <c r="D33" s="18"/>
      <c r="E33" s="18"/>
      <c r="F33" s="18"/>
      <c r="G33" s="18"/>
      <c r="H33" s="19"/>
      <c r="I33" s="20"/>
      <c r="J33" s="20"/>
      <c r="K33" s="20"/>
      <c r="L33" s="20"/>
      <c r="M33" s="20"/>
      <c r="N33" s="21"/>
      <c r="O33" s="25"/>
      <c r="P33" s="25"/>
      <c r="Q33" s="25"/>
      <c r="R33" s="25"/>
      <c r="S33" s="25"/>
      <c r="T33" s="26"/>
    </row>
    <row r="34" spans="2:20">
      <c r="B34" s="15">
        <v>37500</v>
      </c>
      <c r="C34" s="18"/>
      <c r="D34" s="18"/>
      <c r="E34" s="18"/>
      <c r="F34" s="18"/>
      <c r="G34" s="18"/>
      <c r="H34" s="19"/>
      <c r="I34" s="20"/>
      <c r="J34" s="20"/>
      <c r="K34" s="20"/>
      <c r="L34" s="20"/>
      <c r="M34" s="20"/>
      <c r="N34" s="21"/>
      <c r="O34" s="25"/>
      <c r="P34" s="25"/>
      <c r="Q34" s="25"/>
      <c r="R34" s="25"/>
      <c r="S34" s="25"/>
      <c r="T34" s="26"/>
    </row>
    <row r="35" spans="2:20">
      <c r="B35" s="15">
        <v>37591</v>
      </c>
      <c r="C35" s="18"/>
      <c r="D35" s="18"/>
      <c r="E35" s="18"/>
      <c r="F35" s="18"/>
      <c r="G35" s="18"/>
      <c r="H35" s="19"/>
      <c r="I35" s="20"/>
      <c r="J35" s="20"/>
      <c r="K35" s="20"/>
      <c r="L35" s="20"/>
      <c r="M35" s="20"/>
      <c r="N35" s="21"/>
      <c r="O35" s="25"/>
      <c r="P35" s="25"/>
      <c r="Q35" s="25"/>
      <c r="R35" s="25"/>
      <c r="S35" s="25"/>
      <c r="T35" s="26"/>
    </row>
    <row r="36" spans="2:20">
      <c r="B36" s="15">
        <v>37681</v>
      </c>
      <c r="C36" s="18"/>
      <c r="D36" s="18"/>
      <c r="E36" s="18"/>
      <c r="F36" s="18"/>
      <c r="G36" s="18"/>
      <c r="H36" s="19"/>
      <c r="I36" s="20"/>
      <c r="J36" s="20"/>
      <c r="K36" s="20"/>
      <c r="L36" s="20"/>
      <c r="M36" s="20"/>
      <c r="N36" s="21"/>
      <c r="O36" s="25"/>
      <c r="P36" s="25"/>
      <c r="Q36" s="25"/>
      <c r="R36" s="25"/>
      <c r="S36" s="25"/>
      <c r="T36" s="26"/>
    </row>
    <row r="37" spans="2:20">
      <c r="B37" s="15">
        <v>37773</v>
      </c>
      <c r="C37" s="18"/>
      <c r="D37" s="18"/>
      <c r="E37" s="18"/>
      <c r="F37" s="18"/>
      <c r="G37" s="18"/>
      <c r="H37" s="19"/>
      <c r="I37" s="20"/>
      <c r="J37" s="20"/>
      <c r="K37" s="20"/>
      <c r="L37" s="20"/>
      <c r="M37" s="20"/>
      <c r="N37" s="21"/>
      <c r="O37" s="25"/>
      <c r="P37" s="25"/>
      <c r="Q37" s="25"/>
      <c r="R37" s="25"/>
      <c r="S37" s="25"/>
      <c r="T37" s="26"/>
    </row>
    <row r="38" spans="2:20">
      <c r="B38" s="15">
        <v>37865</v>
      </c>
      <c r="C38" s="18"/>
      <c r="D38" s="18"/>
      <c r="E38" s="18"/>
      <c r="F38" s="18"/>
      <c r="G38" s="18"/>
      <c r="H38" s="19"/>
      <c r="I38" s="20"/>
      <c r="J38" s="20"/>
      <c r="K38" s="20"/>
      <c r="L38" s="20"/>
      <c r="M38" s="20"/>
      <c r="N38" s="21"/>
      <c r="O38" s="25"/>
      <c r="P38" s="25"/>
      <c r="Q38" s="25"/>
      <c r="R38" s="25"/>
      <c r="S38" s="25"/>
      <c r="T38" s="26"/>
    </row>
    <row r="39" spans="2:20">
      <c r="B39" s="15">
        <v>37956</v>
      </c>
      <c r="C39" s="18"/>
      <c r="D39" s="18"/>
      <c r="E39" s="18"/>
      <c r="F39" s="18"/>
      <c r="G39" s="18"/>
      <c r="H39" s="19"/>
      <c r="I39" s="20"/>
      <c r="J39" s="20"/>
      <c r="K39" s="20"/>
      <c r="L39" s="20"/>
      <c r="M39" s="20"/>
      <c r="N39" s="21"/>
      <c r="O39" s="25"/>
      <c r="P39" s="25"/>
      <c r="Q39" s="25"/>
      <c r="R39" s="25"/>
      <c r="S39" s="25"/>
      <c r="T39" s="26"/>
    </row>
    <row r="40" spans="2:20">
      <c r="B40" s="15">
        <v>38047</v>
      </c>
      <c r="C40" s="18"/>
      <c r="D40" s="18"/>
      <c r="E40" s="18"/>
      <c r="F40" s="18"/>
      <c r="G40" s="18"/>
      <c r="H40" s="19"/>
      <c r="I40" s="20"/>
      <c r="J40" s="20"/>
      <c r="K40" s="20"/>
      <c r="L40" s="20"/>
      <c r="M40" s="20"/>
      <c r="N40" s="21"/>
      <c r="O40" s="25"/>
      <c r="P40" s="25"/>
      <c r="Q40" s="25"/>
      <c r="R40" s="25"/>
      <c r="S40" s="25"/>
      <c r="T40" s="26"/>
    </row>
    <row r="41" spans="2:20">
      <c r="B41" s="15">
        <v>38139</v>
      </c>
      <c r="C41" s="18"/>
      <c r="D41" s="18"/>
      <c r="E41" s="18"/>
      <c r="F41" s="18"/>
      <c r="G41" s="18"/>
      <c r="H41" s="19"/>
      <c r="I41" s="20"/>
      <c r="J41" s="20"/>
      <c r="K41" s="20"/>
      <c r="L41" s="20"/>
      <c r="M41" s="20"/>
      <c r="N41" s="21"/>
      <c r="O41" s="25"/>
      <c r="P41" s="25"/>
      <c r="Q41" s="25"/>
      <c r="R41" s="25"/>
      <c r="S41" s="25"/>
      <c r="T41" s="26"/>
    </row>
    <row r="42" spans="2:20">
      <c r="B42" s="15">
        <v>38231</v>
      </c>
      <c r="C42" s="18"/>
      <c r="D42" s="18"/>
      <c r="E42" s="18"/>
      <c r="F42" s="18"/>
      <c r="G42" s="18"/>
      <c r="H42" s="19"/>
      <c r="I42" s="20"/>
      <c r="J42" s="20"/>
      <c r="K42" s="20"/>
      <c r="L42" s="20"/>
      <c r="M42" s="20"/>
      <c r="N42" s="21"/>
      <c r="O42" s="25"/>
      <c r="P42" s="25"/>
      <c r="Q42" s="25"/>
      <c r="R42" s="25"/>
      <c r="S42" s="25"/>
      <c r="T42" s="26"/>
    </row>
    <row r="43" spans="2:20">
      <c r="B43" s="15">
        <v>38322</v>
      </c>
      <c r="C43" s="18"/>
      <c r="D43" s="18"/>
      <c r="E43" s="18"/>
      <c r="F43" s="18"/>
      <c r="G43" s="18"/>
      <c r="H43" s="19"/>
      <c r="I43" s="20"/>
      <c r="J43" s="20"/>
      <c r="K43" s="20"/>
      <c r="L43" s="20"/>
      <c r="M43" s="20"/>
      <c r="N43" s="21"/>
      <c r="O43" s="25"/>
      <c r="P43" s="25"/>
      <c r="Q43" s="25"/>
      <c r="R43" s="25"/>
      <c r="S43" s="25"/>
      <c r="T43" s="26"/>
    </row>
    <row r="44" spans="2:20">
      <c r="B44" s="15">
        <v>38412</v>
      </c>
      <c r="C44" s="18"/>
      <c r="D44" s="18"/>
      <c r="E44" s="18"/>
      <c r="F44" s="18"/>
      <c r="G44" s="18"/>
      <c r="H44" s="19"/>
      <c r="I44" s="20"/>
      <c r="J44" s="20"/>
      <c r="K44" s="20"/>
      <c r="L44" s="20"/>
      <c r="M44" s="20"/>
      <c r="N44" s="21"/>
      <c r="O44" s="25"/>
      <c r="P44" s="25"/>
      <c r="Q44" s="25"/>
      <c r="R44" s="25"/>
      <c r="S44" s="25"/>
      <c r="T44" s="26"/>
    </row>
    <row r="45" spans="2:20">
      <c r="B45" s="15">
        <v>38504</v>
      </c>
      <c r="C45" s="18"/>
      <c r="D45" s="18"/>
      <c r="E45" s="18"/>
      <c r="F45" s="18"/>
      <c r="G45" s="18"/>
      <c r="H45" s="19"/>
      <c r="I45" s="20"/>
      <c r="J45" s="20"/>
      <c r="K45" s="20"/>
      <c r="L45" s="20"/>
      <c r="M45" s="20"/>
      <c r="N45" s="21"/>
      <c r="O45" s="25"/>
      <c r="P45" s="25"/>
      <c r="Q45" s="25"/>
      <c r="R45" s="25"/>
      <c r="S45" s="25"/>
      <c r="T45" s="26"/>
    </row>
    <row r="46" spans="2:20">
      <c r="B46" s="15">
        <v>38596</v>
      </c>
      <c r="C46" s="18"/>
      <c r="D46" s="18"/>
      <c r="E46" s="18"/>
      <c r="F46" s="18"/>
      <c r="G46" s="18"/>
      <c r="H46" s="19"/>
      <c r="I46" s="20"/>
      <c r="J46" s="20"/>
      <c r="K46" s="20"/>
      <c r="L46" s="20"/>
      <c r="M46" s="20"/>
      <c r="N46" s="21"/>
      <c r="O46" s="25"/>
      <c r="P46" s="25"/>
      <c r="Q46" s="25"/>
      <c r="R46" s="25"/>
      <c r="S46" s="25"/>
      <c r="T46" s="26"/>
    </row>
    <row r="47" spans="2:20">
      <c r="B47" s="15">
        <v>38687</v>
      </c>
      <c r="C47" s="18"/>
      <c r="D47" s="18"/>
      <c r="E47" s="18"/>
      <c r="F47" s="18"/>
      <c r="G47" s="18"/>
      <c r="H47" s="19"/>
      <c r="I47" s="20"/>
      <c r="J47" s="20"/>
      <c r="K47" s="20"/>
      <c r="L47" s="20"/>
      <c r="M47" s="20"/>
      <c r="N47" s="21"/>
      <c r="O47" s="25"/>
      <c r="P47" s="25"/>
      <c r="Q47" s="25"/>
      <c r="R47" s="25"/>
      <c r="S47" s="25"/>
      <c r="T47" s="26"/>
    </row>
    <row r="48" spans="2:20">
      <c r="B48" s="15">
        <v>38777</v>
      </c>
      <c r="C48" s="18"/>
      <c r="D48" s="18"/>
      <c r="E48" s="18"/>
      <c r="F48" s="18"/>
      <c r="G48" s="18"/>
      <c r="H48" s="19"/>
      <c r="I48" s="20"/>
      <c r="J48" s="20"/>
      <c r="K48" s="20"/>
      <c r="L48" s="20"/>
      <c r="M48" s="20"/>
      <c r="N48" s="21"/>
      <c r="O48" s="25"/>
      <c r="P48" s="25"/>
      <c r="Q48" s="25"/>
      <c r="R48" s="25"/>
      <c r="S48" s="25"/>
      <c r="T48" s="26"/>
    </row>
    <row r="49" spans="2:20">
      <c r="B49" s="15">
        <v>38869</v>
      </c>
      <c r="C49" s="18"/>
      <c r="D49" s="18"/>
      <c r="E49" s="18"/>
      <c r="F49" s="18"/>
      <c r="G49" s="18"/>
      <c r="H49" s="19"/>
      <c r="I49" s="20"/>
      <c r="J49" s="20"/>
      <c r="K49" s="20"/>
      <c r="L49" s="20"/>
      <c r="M49" s="20"/>
      <c r="N49" s="21"/>
      <c r="O49" s="25"/>
      <c r="P49" s="25"/>
      <c r="Q49" s="25"/>
      <c r="R49" s="25"/>
      <c r="S49" s="25"/>
      <c r="T49" s="26"/>
    </row>
    <row r="50" spans="2:20">
      <c r="B50" s="15">
        <v>38961</v>
      </c>
      <c r="C50" s="18"/>
      <c r="D50" s="18"/>
      <c r="E50" s="18"/>
      <c r="F50" s="18"/>
      <c r="G50" s="18"/>
      <c r="H50" s="19"/>
      <c r="I50" s="20"/>
      <c r="J50" s="20"/>
      <c r="K50" s="20"/>
      <c r="L50" s="20"/>
      <c r="M50" s="20"/>
      <c r="N50" s="21"/>
      <c r="O50" s="25"/>
      <c r="P50" s="25"/>
      <c r="Q50" s="25"/>
      <c r="R50" s="25"/>
      <c r="S50" s="25"/>
      <c r="T50" s="26"/>
    </row>
    <row r="51" spans="2:20">
      <c r="B51" s="15">
        <v>39052</v>
      </c>
      <c r="C51" s="18"/>
      <c r="D51" s="18"/>
      <c r="E51" s="18"/>
      <c r="F51" s="18"/>
      <c r="G51" s="18"/>
      <c r="H51" s="19"/>
      <c r="I51" s="20"/>
      <c r="J51" s="20"/>
      <c r="K51" s="20"/>
      <c r="L51" s="20"/>
      <c r="M51" s="20"/>
      <c r="N51" s="21"/>
      <c r="O51" s="25"/>
      <c r="P51" s="25"/>
      <c r="Q51" s="25"/>
      <c r="R51" s="25"/>
      <c r="S51" s="25"/>
      <c r="T51" s="26"/>
    </row>
    <row r="52" spans="2:20">
      <c r="B52" s="15">
        <v>39142</v>
      </c>
      <c r="C52" s="18"/>
      <c r="D52" s="18"/>
      <c r="E52" s="18"/>
      <c r="F52" s="18"/>
      <c r="G52" s="18"/>
      <c r="H52" s="19"/>
      <c r="I52" s="20"/>
      <c r="J52" s="20"/>
      <c r="K52" s="20"/>
      <c r="L52" s="20"/>
      <c r="M52" s="20"/>
      <c r="N52" s="21"/>
      <c r="O52" s="25"/>
      <c r="P52" s="25"/>
      <c r="Q52" s="25"/>
      <c r="R52" s="25"/>
      <c r="S52" s="25"/>
      <c r="T52" s="26"/>
    </row>
    <row r="53" spans="2:20">
      <c r="B53" s="15">
        <v>39234</v>
      </c>
      <c r="C53" s="18"/>
      <c r="D53" s="18"/>
      <c r="E53" s="18"/>
      <c r="F53" s="18"/>
      <c r="G53" s="18"/>
      <c r="H53" s="19"/>
      <c r="I53" s="20"/>
      <c r="J53" s="20"/>
      <c r="K53" s="20"/>
      <c r="L53" s="20"/>
      <c r="M53" s="20"/>
      <c r="N53" s="21"/>
      <c r="O53" s="25"/>
      <c r="P53" s="25"/>
      <c r="Q53" s="25"/>
      <c r="R53" s="25"/>
      <c r="S53" s="25"/>
      <c r="T53" s="26"/>
    </row>
    <row r="54" spans="2:20">
      <c r="B54" s="15">
        <v>39326</v>
      </c>
      <c r="C54" s="18"/>
      <c r="D54" s="18"/>
      <c r="E54" s="18"/>
      <c r="F54" s="18"/>
      <c r="G54" s="18"/>
      <c r="H54" s="19"/>
      <c r="I54" s="20"/>
      <c r="J54" s="20"/>
      <c r="K54" s="20"/>
      <c r="L54" s="20"/>
      <c r="M54" s="20"/>
      <c r="N54" s="21"/>
      <c r="O54" s="25"/>
      <c r="P54" s="25"/>
      <c r="Q54" s="25"/>
      <c r="R54" s="25"/>
      <c r="S54" s="25"/>
      <c r="T54" s="26"/>
    </row>
    <row r="55" spans="2:20">
      <c r="B55" s="15">
        <v>39417</v>
      </c>
      <c r="C55" s="18"/>
      <c r="D55" s="18"/>
      <c r="E55" s="18"/>
      <c r="F55" s="18"/>
      <c r="G55" s="18"/>
      <c r="H55" s="19"/>
      <c r="I55" s="20"/>
      <c r="J55" s="20"/>
      <c r="K55" s="20"/>
      <c r="L55" s="20"/>
      <c r="M55" s="20"/>
      <c r="N55" s="21"/>
      <c r="O55" s="25"/>
      <c r="P55" s="25"/>
      <c r="Q55" s="25"/>
      <c r="R55" s="25"/>
      <c r="S55" s="25"/>
      <c r="T55" s="26"/>
    </row>
    <row r="56" spans="2:20">
      <c r="B56" s="15">
        <v>39508</v>
      </c>
      <c r="C56" s="18"/>
      <c r="D56" s="18"/>
      <c r="E56" s="18"/>
      <c r="F56" s="18"/>
      <c r="G56" s="18"/>
      <c r="H56" s="19"/>
      <c r="I56" s="20"/>
      <c r="J56" s="20"/>
      <c r="K56" s="20"/>
      <c r="L56" s="20"/>
      <c r="M56" s="20"/>
      <c r="N56" s="21"/>
      <c r="O56" s="25"/>
      <c r="P56" s="25"/>
      <c r="Q56" s="25"/>
      <c r="R56" s="25"/>
      <c r="S56" s="25"/>
      <c r="T56" s="26"/>
    </row>
    <row r="57" spans="2:20">
      <c r="B57" s="15">
        <v>39600</v>
      </c>
      <c r="C57" s="18"/>
      <c r="D57" s="18"/>
      <c r="E57" s="18"/>
      <c r="F57" s="18"/>
      <c r="G57" s="18"/>
      <c r="H57" s="19"/>
      <c r="I57" s="20"/>
      <c r="J57" s="20"/>
      <c r="K57" s="20"/>
      <c r="L57" s="20"/>
      <c r="M57" s="20"/>
      <c r="N57" s="21"/>
      <c r="O57" s="25"/>
      <c r="P57" s="25"/>
      <c r="Q57" s="25"/>
      <c r="R57" s="25"/>
      <c r="S57" s="25"/>
      <c r="T57" s="26"/>
    </row>
    <row r="58" spans="2:20">
      <c r="B58" s="15">
        <v>39692</v>
      </c>
      <c r="C58" s="18"/>
      <c r="D58" s="18"/>
      <c r="E58" s="18"/>
      <c r="F58" s="18"/>
      <c r="G58" s="18"/>
      <c r="H58" s="19"/>
      <c r="I58" s="20"/>
      <c r="J58" s="20"/>
      <c r="K58" s="20"/>
      <c r="L58" s="20"/>
      <c r="M58" s="20"/>
      <c r="N58" s="21"/>
      <c r="O58" s="25"/>
      <c r="P58" s="25"/>
      <c r="Q58" s="25"/>
      <c r="R58" s="25"/>
      <c r="S58" s="25"/>
      <c r="T58" s="26"/>
    </row>
    <row r="59" spans="2:20">
      <c r="B59" s="15">
        <v>39783</v>
      </c>
      <c r="C59" s="18"/>
      <c r="D59" s="18"/>
      <c r="E59" s="18"/>
      <c r="F59" s="18"/>
      <c r="G59" s="18"/>
      <c r="H59" s="19"/>
      <c r="I59" s="20"/>
      <c r="J59" s="20"/>
      <c r="K59" s="20"/>
      <c r="L59" s="20"/>
      <c r="M59" s="20"/>
      <c r="N59" s="21"/>
      <c r="O59" s="25"/>
      <c r="P59" s="25"/>
      <c r="Q59" s="25"/>
      <c r="R59" s="25"/>
      <c r="S59" s="25"/>
      <c r="T59" s="26"/>
    </row>
    <row r="60" spans="2:20">
      <c r="B60" s="15">
        <v>39873</v>
      </c>
      <c r="C60" s="18"/>
      <c r="D60" s="18"/>
      <c r="E60" s="18"/>
      <c r="F60" s="18"/>
      <c r="G60" s="18"/>
      <c r="H60" s="19"/>
      <c r="I60" s="20"/>
      <c r="J60" s="20"/>
      <c r="K60" s="20"/>
      <c r="L60" s="20"/>
      <c r="M60" s="20"/>
      <c r="N60" s="21"/>
      <c r="O60" s="25"/>
      <c r="P60" s="25"/>
      <c r="Q60" s="25"/>
      <c r="R60" s="25"/>
      <c r="S60" s="25"/>
      <c r="T60" s="26"/>
    </row>
    <row r="61" spans="2:20">
      <c r="B61" s="15">
        <v>39965</v>
      </c>
      <c r="C61" s="18"/>
      <c r="D61" s="18"/>
      <c r="E61" s="18"/>
      <c r="F61" s="18"/>
      <c r="G61" s="18"/>
      <c r="H61" s="19"/>
      <c r="I61" s="20"/>
      <c r="J61" s="20"/>
      <c r="K61" s="20"/>
      <c r="L61" s="20"/>
      <c r="M61" s="20"/>
      <c r="N61" s="21"/>
      <c r="O61" s="25"/>
      <c r="P61" s="25"/>
      <c r="Q61" s="25"/>
      <c r="R61" s="25"/>
      <c r="S61" s="25"/>
      <c r="T61" s="26"/>
    </row>
    <row r="62" spans="2:20">
      <c r="B62" s="15">
        <v>40057</v>
      </c>
      <c r="C62" s="18"/>
      <c r="D62" s="18"/>
      <c r="E62" s="18"/>
      <c r="F62" s="18"/>
      <c r="G62" s="18"/>
      <c r="H62" s="19"/>
      <c r="I62" s="20"/>
      <c r="J62" s="20"/>
      <c r="K62" s="20"/>
      <c r="L62" s="20"/>
      <c r="M62" s="20"/>
      <c r="N62" s="21"/>
      <c r="O62" s="25"/>
      <c r="P62" s="25"/>
      <c r="Q62" s="25"/>
      <c r="R62" s="25"/>
      <c r="S62" s="25"/>
      <c r="T62" s="26"/>
    </row>
    <row r="63" spans="2:20">
      <c r="B63" s="15">
        <v>40148</v>
      </c>
      <c r="C63" s="18"/>
      <c r="D63" s="18"/>
      <c r="E63" s="18"/>
      <c r="F63" s="18"/>
      <c r="G63" s="18"/>
      <c r="H63" s="19"/>
      <c r="I63" s="20"/>
      <c r="J63" s="20"/>
      <c r="K63" s="20"/>
      <c r="L63" s="20"/>
      <c r="M63" s="20"/>
      <c r="N63" s="21"/>
      <c r="O63" s="25"/>
      <c r="P63" s="25"/>
      <c r="Q63" s="25"/>
      <c r="R63" s="25"/>
      <c r="S63" s="25"/>
      <c r="T63" s="26"/>
    </row>
    <row r="64" spans="2:20">
      <c r="B64" s="15">
        <v>40238</v>
      </c>
      <c r="C64" s="18"/>
      <c r="D64" s="18"/>
      <c r="E64" s="18"/>
      <c r="F64" s="18"/>
      <c r="G64" s="18"/>
      <c r="H64" s="19"/>
      <c r="I64" s="20"/>
      <c r="J64" s="20"/>
      <c r="K64" s="20"/>
      <c r="L64" s="20"/>
      <c r="M64" s="20"/>
      <c r="N64" s="21"/>
      <c r="O64" s="25"/>
      <c r="P64" s="25"/>
      <c r="Q64" s="25"/>
      <c r="R64" s="25"/>
      <c r="S64" s="25"/>
      <c r="T64" s="26"/>
    </row>
    <row r="65" spans="2:20">
      <c r="B65" s="15">
        <v>40330</v>
      </c>
      <c r="C65" s="18"/>
      <c r="D65" s="18"/>
      <c r="E65" s="18"/>
      <c r="F65" s="18"/>
      <c r="G65" s="18"/>
      <c r="H65" s="19"/>
      <c r="I65" s="20"/>
      <c r="J65" s="20"/>
      <c r="K65" s="20"/>
      <c r="L65" s="20"/>
      <c r="M65" s="20"/>
      <c r="N65" s="21"/>
      <c r="O65" s="25"/>
      <c r="P65" s="25"/>
      <c r="Q65" s="25"/>
      <c r="R65" s="25"/>
      <c r="S65" s="25"/>
      <c r="T65" s="26"/>
    </row>
    <row r="66" spans="2:20">
      <c r="B66" s="15">
        <v>40422</v>
      </c>
      <c r="C66" s="18"/>
      <c r="D66" s="18"/>
      <c r="E66" s="18"/>
      <c r="F66" s="18"/>
      <c r="G66" s="18"/>
      <c r="H66" s="19"/>
      <c r="I66" s="20"/>
      <c r="J66" s="20"/>
      <c r="K66" s="20"/>
      <c r="L66" s="20"/>
      <c r="M66" s="20"/>
      <c r="N66" s="21"/>
      <c r="O66" s="25"/>
      <c r="P66" s="25"/>
      <c r="Q66" s="25"/>
      <c r="R66" s="25"/>
      <c r="S66" s="25"/>
      <c r="T66" s="26"/>
    </row>
    <row r="67" spans="2:20">
      <c r="B67" s="15">
        <v>40513</v>
      </c>
      <c r="C67" s="18"/>
      <c r="D67" s="18"/>
      <c r="E67" s="18"/>
      <c r="F67" s="18"/>
      <c r="G67" s="18"/>
      <c r="H67" s="19"/>
      <c r="I67" s="20"/>
      <c r="J67" s="20"/>
      <c r="K67" s="20"/>
      <c r="L67" s="20"/>
      <c r="M67" s="20"/>
      <c r="N67" s="21"/>
      <c r="O67" s="25"/>
      <c r="P67" s="25"/>
      <c r="Q67" s="25"/>
      <c r="R67" s="25"/>
      <c r="S67" s="25"/>
      <c r="T67" s="26"/>
    </row>
    <row r="68" spans="2:20">
      <c r="B68" s="15">
        <v>40603</v>
      </c>
      <c r="C68" s="18"/>
      <c r="D68" s="18"/>
      <c r="E68" s="18"/>
      <c r="F68" s="18"/>
      <c r="G68" s="18"/>
      <c r="H68" s="19"/>
      <c r="I68" s="20"/>
      <c r="J68" s="20"/>
      <c r="K68" s="20"/>
      <c r="L68" s="20"/>
      <c r="M68" s="20"/>
      <c r="N68" s="21"/>
      <c r="O68" s="25"/>
      <c r="P68" s="25"/>
      <c r="Q68" s="25"/>
      <c r="R68" s="25"/>
      <c r="S68" s="25"/>
      <c r="T68" s="26"/>
    </row>
    <row r="69" spans="2:20">
      <c r="B69" s="15">
        <v>40695</v>
      </c>
      <c r="C69" s="18"/>
      <c r="D69" s="18"/>
      <c r="E69" s="18"/>
      <c r="F69" s="18"/>
      <c r="G69" s="18"/>
      <c r="H69" s="19"/>
      <c r="I69" s="20"/>
      <c r="J69" s="20"/>
      <c r="K69" s="20"/>
      <c r="L69" s="20"/>
      <c r="M69" s="20"/>
      <c r="N69" s="21"/>
      <c r="O69" s="25"/>
      <c r="P69" s="25"/>
      <c r="Q69" s="25"/>
      <c r="R69" s="25"/>
      <c r="S69" s="25"/>
      <c r="T69" s="26"/>
    </row>
    <row r="70" spans="2:20">
      <c r="B70" s="15">
        <v>40787</v>
      </c>
      <c r="C70" s="18"/>
      <c r="D70" s="18"/>
      <c r="E70" s="18"/>
      <c r="F70" s="18"/>
      <c r="G70" s="18"/>
      <c r="H70" s="19"/>
      <c r="I70" s="20"/>
      <c r="J70" s="20"/>
      <c r="K70" s="20"/>
      <c r="L70" s="20"/>
      <c r="M70" s="20"/>
      <c r="N70" s="21"/>
      <c r="O70" s="25"/>
      <c r="P70" s="25"/>
      <c r="Q70" s="25"/>
      <c r="R70" s="25"/>
      <c r="S70" s="25"/>
      <c r="T70" s="26"/>
    </row>
    <row r="71" spans="2:20">
      <c r="B71" s="15">
        <v>40878</v>
      </c>
      <c r="C71" s="18"/>
      <c r="D71" s="18"/>
      <c r="E71" s="18"/>
      <c r="F71" s="18"/>
      <c r="G71" s="18"/>
      <c r="H71" s="19"/>
      <c r="I71" s="20"/>
      <c r="J71" s="20"/>
      <c r="K71" s="20"/>
      <c r="L71" s="20"/>
      <c r="M71" s="20"/>
      <c r="N71" s="21"/>
      <c r="O71" s="25"/>
      <c r="P71" s="25"/>
      <c r="Q71" s="25"/>
      <c r="R71" s="25"/>
      <c r="S71" s="25"/>
      <c r="T71" s="26"/>
    </row>
    <row r="72" spans="2:20">
      <c r="B72" s="15">
        <v>40969</v>
      </c>
      <c r="C72" s="18"/>
      <c r="D72" s="18"/>
      <c r="E72" s="18"/>
      <c r="F72" s="18"/>
      <c r="G72" s="18"/>
      <c r="H72" s="19"/>
      <c r="I72" s="20"/>
      <c r="J72" s="20"/>
      <c r="K72" s="20"/>
      <c r="L72" s="20"/>
      <c r="M72" s="20"/>
      <c r="N72" s="21"/>
      <c r="O72" s="25"/>
      <c r="P72" s="25"/>
      <c r="Q72" s="25"/>
      <c r="R72" s="25"/>
      <c r="S72" s="25"/>
      <c r="T72" s="26"/>
    </row>
    <row r="73" spans="2:20">
      <c r="B73" s="15">
        <v>41061</v>
      </c>
      <c r="C73" s="18"/>
      <c r="D73" s="18"/>
      <c r="E73" s="18"/>
      <c r="F73" s="18"/>
      <c r="G73" s="18"/>
      <c r="H73" s="19"/>
      <c r="I73" s="20"/>
      <c r="J73" s="20"/>
      <c r="K73" s="20"/>
      <c r="L73" s="20"/>
      <c r="M73" s="20"/>
      <c r="N73" s="21"/>
      <c r="O73" s="25"/>
      <c r="P73" s="25"/>
      <c r="Q73" s="25"/>
      <c r="R73" s="25"/>
      <c r="S73" s="25"/>
      <c r="T73" s="26"/>
    </row>
    <row r="74" spans="2:20">
      <c r="B74" s="15">
        <v>41153</v>
      </c>
      <c r="C74" s="18"/>
      <c r="D74" s="18"/>
      <c r="E74" s="18"/>
      <c r="F74" s="18"/>
      <c r="G74" s="18"/>
      <c r="H74" s="19"/>
      <c r="I74" s="20"/>
      <c r="J74" s="20"/>
      <c r="K74" s="20"/>
      <c r="L74" s="20"/>
      <c r="M74" s="20"/>
      <c r="N74" s="21"/>
      <c r="O74" s="25"/>
      <c r="P74" s="25"/>
      <c r="Q74" s="25"/>
      <c r="R74" s="25"/>
      <c r="S74" s="25"/>
      <c r="T74" s="26"/>
    </row>
    <row r="75" spans="2:20">
      <c r="B75" s="15">
        <v>41244</v>
      </c>
      <c r="C75" s="18"/>
      <c r="D75" s="18"/>
      <c r="E75" s="18"/>
      <c r="F75" s="18"/>
      <c r="G75" s="18"/>
      <c r="H75" s="19"/>
      <c r="I75" s="20"/>
      <c r="J75" s="20"/>
      <c r="K75" s="20"/>
      <c r="L75" s="20"/>
      <c r="M75" s="20"/>
      <c r="N75" s="21"/>
      <c r="O75" s="25"/>
      <c r="P75" s="25"/>
      <c r="Q75" s="25"/>
      <c r="R75" s="25"/>
      <c r="S75" s="25"/>
      <c r="T75" s="26"/>
    </row>
    <row r="76" spans="2:20">
      <c r="B76" s="15">
        <v>41334</v>
      </c>
      <c r="C76" s="18"/>
      <c r="D76" s="18"/>
      <c r="E76" s="18"/>
      <c r="F76" s="18"/>
      <c r="G76" s="18"/>
      <c r="H76" s="19"/>
      <c r="I76" s="20"/>
      <c r="J76" s="20"/>
      <c r="K76" s="20"/>
      <c r="L76" s="20"/>
      <c r="M76" s="20"/>
      <c r="N76" s="21"/>
      <c r="O76" s="25"/>
      <c r="P76" s="25"/>
      <c r="Q76" s="25"/>
      <c r="R76" s="25"/>
      <c r="S76" s="25"/>
      <c r="T76" s="26"/>
    </row>
    <row r="77" spans="2:20">
      <c r="B77" s="15">
        <v>41426</v>
      </c>
      <c r="C77" s="18"/>
      <c r="D77" s="18"/>
      <c r="E77" s="18"/>
      <c r="F77" s="18"/>
      <c r="G77" s="18"/>
      <c r="H77" s="19"/>
      <c r="I77" s="20"/>
      <c r="J77" s="20"/>
      <c r="K77" s="20"/>
      <c r="L77" s="20"/>
      <c r="M77" s="20"/>
      <c r="N77" s="21"/>
      <c r="O77" s="25"/>
      <c r="P77" s="25"/>
      <c r="Q77" s="25"/>
      <c r="R77" s="25"/>
      <c r="S77" s="25"/>
      <c r="T77" s="26"/>
    </row>
    <row r="78" spans="2:20">
      <c r="B78" s="15">
        <v>41518</v>
      </c>
      <c r="C78" s="18"/>
      <c r="D78" s="18"/>
      <c r="E78" s="18"/>
      <c r="F78" s="18"/>
      <c r="G78" s="18"/>
      <c r="H78" s="19"/>
      <c r="I78" s="20"/>
      <c r="J78" s="20"/>
      <c r="K78" s="20"/>
      <c r="L78" s="20"/>
      <c r="M78" s="20"/>
      <c r="N78" s="21"/>
      <c r="O78" s="25"/>
      <c r="P78" s="25"/>
      <c r="Q78" s="25"/>
      <c r="R78" s="25"/>
      <c r="S78" s="25"/>
      <c r="T78" s="26"/>
    </row>
    <row r="79" spans="2:20">
      <c r="B79" s="15">
        <v>41609</v>
      </c>
      <c r="C79" s="18"/>
      <c r="D79" s="18"/>
      <c r="E79" s="18"/>
      <c r="F79" s="18"/>
      <c r="G79" s="18"/>
      <c r="H79" s="19"/>
      <c r="I79" s="20"/>
      <c r="J79" s="20"/>
      <c r="K79" s="20"/>
      <c r="L79" s="20"/>
      <c r="M79" s="20"/>
      <c r="N79" s="21"/>
      <c r="O79" s="25"/>
      <c r="P79" s="25"/>
      <c r="Q79" s="25"/>
      <c r="R79" s="25"/>
      <c r="S79" s="25"/>
      <c r="T79" s="26"/>
    </row>
    <row r="80" spans="2:20">
      <c r="B80" s="15">
        <v>41699</v>
      </c>
      <c r="C80" s="18"/>
      <c r="D80" s="18"/>
      <c r="E80" s="18"/>
      <c r="F80" s="18"/>
      <c r="G80" s="18"/>
      <c r="H80" s="19"/>
      <c r="I80" s="20"/>
      <c r="J80" s="20"/>
      <c r="K80" s="20"/>
      <c r="L80" s="20"/>
      <c r="M80" s="20"/>
      <c r="N80" s="21"/>
      <c r="O80" s="25"/>
      <c r="P80" s="25"/>
      <c r="Q80" s="25"/>
      <c r="R80" s="25"/>
      <c r="S80" s="25"/>
      <c r="T80" s="26"/>
    </row>
    <row r="81" spans="2:20">
      <c r="B81" s="15">
        <v>41791</v>
      </c>
      <c r="C81" s="18"/>
      <c r="D81" s="18"/>
      <c r="E81" s="18"/>
      <c r="F81" s="18"/>
      <c r="G81" s="18"/>
      <c r="H81" s="19"/>
      <c r="I81" s="20"/>
      <c r="J81" s="20"/>
      <c r="K81" s="20"/>
      <c r="L81" s="20"/>
      <c r="M81" s="20"/>
      <c r="N81" s="21"/>
      <c r="O81" s="25"/>
      <c r="P81" s="25"/>
      <c r="Q81" s="25"/>
      <c r="R81" s="25"/>
      <c r="S81" s="25"/>
      <c r="T81" s="26"/>
    </row>
    <row r="82" spans="2:20">
      <c r="B82" s="15">
        <v>41883</v>
      </c>
      <c r="C82" s="18"/>
      <c r="D82" s="18"/>
      <c r="E82" s="18"/>
      <c r="F82" s="18"/>
      <c r="G82" s="18"/>
      <c r="H82" s="19"/>
      <c r="I82" s="20"/>
      <c r="J82" s="20"/>
      <c r="K82" s="20"/>
      <c r="L82" s="20"/>
      <c r="M82" s="20"/>
      <c r="N82" s="21"/>
      <c r="O82" s="25"/>
      <c r="P82" s="25"/>
      <c r="Q82" s="25"/>
      <c r="R82" s="25"/>
      <c r="S82" s="25"/>
      <c r="T82" s="26"/>
    </row>
    <row r="83" spans="2:20">
      <c r="B83" s="15">
        <v>41974</v>
      </c>
      <c r="C83" s="18"/>
      <c r="D83" s="18"/>
      <c r="E83" s="18"/>
      <c r="F83" s="18"/>
      <c r="G83" s="18"/>
      <c r="H83" s="19"/>
      <c r="I83" s="20"/>
      <c r="J83" s="20"/>
      <c r="K83" s="20"/>
      <c r="L83" s="20"/>
      <c r="M83" s="20"/>
      <c r="N83" s="21"/>
      <c r="O83" s="25"/>
      <c r="P83" s="25"/>
      <c r="Q83" s="25"/>
      <c r="R83" s="25"/>
      <c r="S83" s="25"/>
      <c r="T83" s="26"/>
    </row>
    <row r="84" spans="2:20">
      <c r="B84" s="15">
        <v>42064</v>
      </c>
      <c r="C84" s="18"/>
      <c r="D84" s="18"/>
      <c r="E84" s="18"/>
      <c r="F84" s="18"/>
      <c r="G84" s="18"/>
      <c r="H84" s="19"/>
      <c r="I84" s="20"/>
      <c r="J84" s="20"/>
      <c r="K84" s="20"/>
      <c r="L84" s="20"/>
      <c r="M84" s="20"/>
      <c r="N84" s="21"/>
      <c r="O84" s="25"/>
      <c r="P84" s="25"/>
      <c r="Q84" s="25"/>
      <c r="R84" s="25"/>
      <c r="S84" s="25"/>
      <c r="T84" s="26"/>
    </row>
    <row r="85" spans="2:20">
      <c r="B85" s="15">
        <v>42156</v>
      </c>
      <c r="C85" s="18"/>
      <c r="D85" s="18"/>
      <c r="E85" s="18"/>
      <c r="F85" s="18"/>
      <c r="G85" s="18"/>
      <c r="H85" s="19"/>
      <c r="I85" s="20"/>
      <c r="J85" s="20"/>
      <c r="K85" s="20"/>
      <c r="L85" s="20"/>
      <c r="M85" s="20"/>
      <c r="N85" s="21"/>
      <c r="O85" s="25"/>
      <c r="P85" s="25"/>
      <c r="Q85" s="25"/>
      <c r="R85" s="25"/>
      <c r="S85" s="25"/>
      <c r="T85" s="26"/>
    </row>
    <row r="86" spans="2:20">
      <c r="B86" s="15">
        <v>42248</v>
      </c>
      <c r="C86" s="18"/>
      <c r="D86" s="18"/>
      <c r="E86" s="18"/>
      <c r="F86" s="18"/>
      <c r="G86" s="18"/>
      <c r="H86" s="19"/>
      <c r="I86" s="20"/>
      <c r="J86" s="20"/>
      <c r="K86" s="20"/>
      <c r="L86" s="20"/>
      <c r="M86" s="20"/>
      <c r="N86" s="21"/>
      <c r="O86" s="25"/>
      <c r="P86" s="25"/>
      <c r="Q86" s="25"/>
      <c r="R86" s="25"/>
      <c r="S86" s="25"/>
      <c r="T86" s="26"/>
    </row>
    <row r="87" spans="2:20">
      <c r="B87" s="15">
        <v>42339</v>
      </c>
      <c r="C87" s="18"/>
      <c r="D87" s="18"/>
      <c r="E87" s="18"/>
      <c r="F87" s="18"/>
      <c r="G87" s="18"/>
      <c r="H87" s="19"/>
      <c r="I87" s="20"/>
      <c r="J87" s="20"/>
      <c r="K87" s="20"/>
      <c r="L87" s="20"/>
      <c r="M87" s="20"/>
      <c r="N87" s="21"/>
      <c r="O87" s="25"/>
      <c r="P87" s="25"/>
      <c r="Q87" s="25"/>
      <c r="R87" s="25"/>
      <c r="S87" s="25"/>
      <c r="T87" s="26"/>
    </row>
    <row r="88" spans="2:20">
      <c r="B88" s="15">
        <v>42430</v>
      </c>
      <c r="C88" s="18"/>
      <c r="D88" s="18"/>
      <c r="E88" s="18"/>
      <c r="F88" s="18"/>
      <c r="G88" s="18"/>
      <c r="H88" s="19"/>
      <c r="I88" s="20"/>
      <c r="J88" s="20"/>
      <c r="K88" s="20"/>
      <c r="L88" s="20"/>
      <c r="M88" s="20"/>
      <c r="N88" s="21"/>
      <c r="O88" s="25"/>
      <c r="P88" s="25"/>
      <c r="Q88" s="25"/>
      <c r="R88" s="25"/>
      <c r="S88" s="25"/>
      <c r="T88" s="26"/>
    </row>
    <row r="89" spans="2:20">
      <c r="B89" s="15">
        <v>42522</v>
      </c>
      <c r="C89" s="18"/>
      <c r="D89" s="18"/>
      <c r="E89" s="18"/>
      <c r="F89" s="18"/>
      <c r="G89" s="18"/>
      <c r="H89" s="19"/>
      <c r="I89" s="20"/>
      <c r="J89" s="20"/>
      <c r="K89" s="20"/>
      <c r="L89" s="20"/>
      <c r="M89" s="20"/>
      <c r="N89" s="21"/>
      <c r="O89" s="25"/>
      <c r="P89" s="25"/>
      <c r="Q89" s="25"/>
      <c r="R89" s="25"/>
      <c r="S89" s="25"/>
      <c r="T89" s="26"/>
    </row>
    <row r="90" spans="2:20">
      <c r="B90" s="15">
        <v>42614</v>
      </c>
      <c r="C90" s="18"/>
      <c r="D90" s="18"/>
      <c r="E90" s="18"/>
      <c r="F90" s="18"/>
      <c r="G90" s="18"/>
      <c r="H90" s="19"/>
      <c r="I90" s="20"/>
      <c r="J90" s="20"/>
      <c r="K90" s="20"/>
      <c r="L90" s="20"/>
      <c r="M90" s="20"/>
      <c r="N90" s="21"/>
      <c r="O90" s="25"/>
      <c r="P90" s="25"/>
      <c r="Q90" s="25"/>
      <c r="R90" s="25"/>
      <c r="S90" s="25"/>
      <c r="T90" s="26"/>
    </row>
    <row r="91" spans="2:20">
      <c r="B91" s="15">
        <v>42705</v>
      </c>
      <c r="C91" s="18"/>
      <c r="D91" s="18"/>
      <c r="E91" s="18"/>
      <c r="F91" s="18"/>
      <c r="G91" s="18"/>
      <c r="H91" s="19"/>
      <c r="I91" s="20"/>
      <c r="J91" s="20"/>
      <c r="K91" s="20"/>
      <c r="L91" s="20"/>
      <c r="M91" s="20"/>
      <c r="N91" s="21"/>
      <c r="O91" s="25"/>
      <c r="P91" s="25"/>
      <c r="Q91" s="25"/>
      <c r="R91" s="25"/>
      <c r="S91" s="25"/>
      <c r="T91" s="26"/>
    </row>
    <row r="92" spans="2:20">
      <c r="B92" s="15">
        <v>42795</v>
      </c>
      <c r="C92" s="18"/>
      <c r="D92" s="18"/>
      <c r="E92" s="18"/>
      <c r="F92" s="18"/>
      <c r="G92" s="18"/>
      <c r="H92" s="19"/>
      <c r="I92" s="20"/>
      <c r="J92" s="20"/>
      <c r="K92" s="20"/>
      <c r="L92" s="20"/>
      <c r="M92" s="20"/>
      <c r="N92" s="21"/>
      <c r="O92" s="25"/>
      <c r="P92" s="25"/>
      <c r="Q92" s="25"/>
      <c r="R92" s="25"/>
      <c r="S92" s="25"/>
      <c r="T92" s="26"/>
    </row>
    <row r="93" spans="2:20">
      <c r="B93" s="15">
        <v>42887</v>
      </c>
      <c r="C93" s="18"/>
      <c r="D93" s="18"/>
      <c r="E93" s="18"/>
      <c r="F93" s="18"/>
      <c r="G93" s="18"/>
      <c r="H93" s="19"/>
      <c r="I93" s="20"/>
      <c r="J93" s="20"/>
      <c r="K93" s="20"/>
      <c r="L93" s="20"/>
      <c r="M93" s="20"/>
      <c r="N93" s="21"/>
      <c r="O93" s="25"/>
      <c r="P93" s="25"/>
      <c r="Q93" s="25"/>
      <c r="R93" s="25"/>
      <c r="S93" s="25"/>
      <c r="T93" s="26"/>
    </row>
    <row r="94" spans="2:20">
      <c r="B94" s="15">
        <v>42979</v>
      </c>
      <c r="C94" s="18"/>
      <c r="D94" s="18"/>
      <c r="E94" s="18"/>
      <c r="F94" s="18"/>
      <c r="G94" s="18"/>
      <c r="H94" s="19"/>
      <c r="I94" s="20"/>
      <c r="J94" s="20"/>
      <c r="K94" s="20"/>
      <c r="L94" s="20"/>
      <c r="M94" s="20"/>
      <c r="N94" s="21"/>
      <c r="O94" s="25"/>
      <c r="P94" s="25"/>
      <c r="Q94" s="25"/>
      <c r="R94" s="25"/>
      <c r="S94" s="25"/>
      <c r="T94" s="26"/>
    </row>
    <row r="95" spans="2:20">
      <c r="B95" s="15">
        <v>43070</v>
      </c>
      <c r="C95" s="18"/>
      <c r="D95" s="18"/>
      <c r="E95" s="18"/>
      <c r="F95" s="18"/>
      <c r="G95" s="18"/>
      <c r="H95" s="19"/>
      <c r="I95" s="20"/>
      <c r="J95" s="20"/>
      <c r="K95" s="20"/>
      <c r="L95" s="20"/>
      <c r="M95" s="20"/>
      <c r="N95" s="21"/>
      <c r="O95" s="25"/>
      <c r="P95" s="25"/>
      <c r="Q95" s="25"/>
      <c r="R95" s="25"/>
      <c r="S95" s="25"/>
      <c r="T95" s="26"/>
    </row>
    <row r="96" spans="2:20">
      <c r="B96" s="15">
        <v>43160</v>
      </c>
      <c r="C96" s="18"/>
      <c r="D96" s="18"/>
      <c r="E96" s="18"/>
      <c r="F96" s="18"/>
      <c r="G96" s="18"/>
      <c r="H96" s="19"/>
      <c r="I96" s="20"/>
      <c r="J96" s="20"/>
      <c r="K96" s="20"/>
      <c r="L96" s="20"/>
      <c r="M96" s="20"/>
      <c r="N96" s="21"/>
      <c r="O96" s="25"/>
      <c r="P96" s="25"/>
      <c r="Q96" s="25"/>
      <c r="R96" s="25"/>
      <c r="S96" s="25"/>
      <c r="T96" s="26"/>
    </row>
    <row r="97" spans="2:20">
      <c r="B97" s="15">
        <v>43252</v>
      </c>
      <c r="C97" s="18"/>
      <c r="D97" s="18"/>
      <c r="E97" s="18"/>
      <c r="F97" s="18"/>
      <c r="G97" s="18"/>
      <c r="H97" s="19"/>
      <c r="I97" s="20"/>
      <c r="J97" s="20"/>
      <c r="K97" s="20"/>
      <c r="L97" s="20"/>
      <c r="M97" s="20"/>
      <c r="N97" s="21"/>
      <c r="O97" s="25"/>
      <c r="P97" s="25"/>
      <c r="Q97" s="25"/>
      <c r="R97" s="25"/>
      <c r="S97" s="25"/>
      <c r="T97" s="26"/>
    </row>
    <row r="98" spans="2:20">
      <c r="B98" s="15">
        <v>43344</v>
      </c>
      <c r="C98" s="18"/>
      <c r="D98" s="18"/>
      <c r="E98" s="18"/>
      <c r="F98" s="18"/>
      <c r="G98" s="18"/>
      <c r="H98" s="19"/>
      <c r="I98" s="20"/>
      <c r="J98" s="20"/>
      <c r="K98" s="20"/>
      <c r="L98" s="20"/>
      <c r="M98" s="20"/>
      <c r="N98" s="21"/>
      <c r="O98" s="25"/>
      <c r="P98" s="25"/>
      <c r="Q98" s="25"/>
      <c r="R98" s="25"/>
      <c r="S98" s="25"/>
      <c r="T98" s="26"/>
    </row>
    <row r="99" spans="2:20">
      <c r="B99" s="15">
        <v>43435</v>
      </c>
      <c r="C99" s="18"/>
      <c r="D99" s="18"/>
      <c r="E99" s="18"/>
      <c r="F99" s="18"/>
      <c r="G99" s="18"/>
      <c r="H99" s="19"/>
      <c r="I99" s="20"/>
      <c r="J99" s="20"/>
      <c r="K99" s="20"/>
      <c r="L99" s="20"/>
      <c r="M99" s="20"/>
      <c r="N99" s="21"/>
      <c r="O99" s="25"/>
      <c r="P99" s="25"/>
      <c r="Q99" s="25"/>
      <c r="R99" s="25"/>
      <c r="S99" s="25"/>
      <c r="T99" s="26"/>
    </row>
    <row r="100" spans="2:20">
      <c r="B100" s="15">
        <v>43525</v>
      </c>
      <c r="C100" s="18"/>
      <c r="D100" s="18"/>
      <c r="E100" s="18"/>
      <c r="F100" s="18"/>
      <c r="G100" s="18"/>
      <c r="H100" s="19"/>
      <c r="I100" s="20"/>
      <c r="J100" s="20"/>
      <c r="K100" s="20"/>
      <c r="L100" s="20"/>
      <c r="M100" s="20"/>
      <c r="N100" s="21"/>
      <c r="O100" s="25"/>
      <c r="P100" s="25"/>
      <c r="Q100" s="25"/>
      <c r="R100" s="25"/>
      <c r="S100" s="25"/>
      <c r="T100" s="26"/>
    </row>
    <row r="101" spans="2:20">
      <c r="B101" s="15">
        <v>43617</v>
      </c>
      <c r="C101" s="18"/>
      <c r="D101" s="18"/>
      <c r="E101" s="18"/>
      <c r="F101" s="18"/>
      <c r="G101" s="18"/>
      <c r="H101" s="19"/>
      <c r="I101" s="20"/>
      <c r="J101" s="20"/>
      <c r="K101" s="20"/>
      <c r="L101" s="20"/>
      <c r="M101" s="20"/>
      <c r="N101" s="21"/>
      <c r="O101" s="25"/>
      <c r="P101" s="25"/>
      <c r="Q101" s="25"/>
      <c r="R101" s="25"/>
      <c r="S101" s="25"/>
      <c r="T101" s="26"/>
    </row>
    <row r="102" spans="2:20">
      <c r="B102" s="15">
        <v>43709</v>
      </c>
      <c r="C102" s="18"/>
      <c r="D102" s="18"/>
      <c r="E102" s="18"/>
      <c r="F102" s="18"/>
      <c r="G102" s="18"/>
      <c r="H102" s="19"/>
      <c r="I102" s="20"/>
      <c r="J102" s="20"/>
      <c r="K102" s="20"/>
      <c r="L102" s="20"/>
      <c r="M102" s="20"/>
      <c r="N102" s="21"/>
      <c r="O102" s="25"/>
      <c r="P102" s="25"/>
      <c r="Q102" s="25"/>
      <c r="R102" s="25"/>
      <c r="S102" s="25"/>
      <c r="T102" s="26"/>
    </row>
    <row r="103" spans="2:20">
      <c r="B103" s="15">
        <v>43800</v>
      </c>
      <c r="C103" s="18"/>
      <c r="D103" s="18"/>
      <c r="E103" s="18"/>
      <c r="F103" s="18"/>
      <c r="G103" s="18"/>
      <c r="H103" s="19"/>
      <c r="I103" s="39"/>
      <c r="J103" s="39"/>
      <c r="K103" s="39"/>
      <c r="L103" s="39"/>
      <c r="M103" s="39"/>
      <c r="N103" s="40"/>
      <c r="O103" s="41"/>
      <c r="P103" s="41"/>
      <c r="Q103" s="41"/>
      <c r="R103" s="41"/>
      <c r="S103" s="41"/>
      <c r="T103" s="42"/>
    </row>
    <row r="104" spans="2:20">
      <c r="B104" s="15">
        <v>43891</v>
      </c>
      <c r="C104" s="18"/>
      <c r="D104" s="18"/>
      <c r="E104" s="18"/>
      <c r="F104" s="18"/>
      <c r="G104" s="18"/>
      <c r="H104" s="19"/>
      <c r="I104" s="39"/>
      <c r="J104" s="39"/>
      <c r="K104" s="39"/>
      <c r="L104" s="39"/>
      <c r="M104" s="39"/>
      <c r="N104" s="40"/>
      <c r="O104" s="41"/>
      <c r="P104" s="41"/>
      <c r="Q104" s="41"/>
      <c r="R104" s="41"/>
      <c r="S104" s="41"/>
      <c r="T104" s="42"/>
    </row>
    <row r="105" spans="2:20">
      <c r="B105" s="15">
        <v>43983</v>
      </c>
      <c r="C105" s="18"/>
      <c r="D105" s="18"/>
      <c r="E105" s="18"/>
      <c r="F105" s="18"/>
      <c r="G105" s="18"/>
      <c r="H105" s="19"/>
      <c r="I105" s="39"/>
      <c r="J105" s="39"/>
      <c r="K105" s="39"/>
      <c r="L105" s="39"/>
      <c r="M105" s="39"/>
      <c r="N105" s="40"/>
      <c r="O105" s="41"/>
      <c r="P105" s="41"/>
      <c r="Q105" s="41"/>
      <c r="R105" s="41"/>
      <c r="S105" s="41"/>
      <c r="T105" s="42"/>
    </row>
    <row r="106" spans="2:20">
      <c r="B106" s="15">
        <v>44075</v>
      </c>
      <c r="C106" s="18"/>
      <c r="D106" s="18"/>
      <c r="E106" s="18"/>
      <c r="F106" s="18"/>
      <c r="G106" s="18"/>
      <c r="H106" s="19"/>
      <c r="I106" s="39"/>
      <c r="J106" s="39"/>
      <c r="K106" s="39"/>
      <c r="L106" s="39"/>
      <c r="M106" s="39"/>
      <c r="N106" s="40"/>
      <c r="O106" s="41"/>
      <c r="P106" s="41"/>
      <c r="Q106" s="41"/>
      <c r="R106" s="41"/>
      <c r="S106" s="41"/>
      <c r="T106" s="42"/>
    </row>
    <row r="107" spans="2:20">
      <c r="B107" s="15">
        <v>44166</v>
      </c>
      <c r="C107" s="18"/>
      <c r="D107" s="18"/>
      <c r="E107" s="18"/>
      <c r="F107" s="18"/>
      <c r="G107" s="18"/>
      <c r="H107" s="19"/>
      <c r="I107" s="39"/>
      <c r="J107" s="39"/>
      <c r="K107" s="39"/>
      <c r="L107" s="39"/>
      <c r="M107" s="39"/>
      <c r="N107" s="40"/>
      <c r="O107" s="41"/>
      <c r="P107" s="41"/>
      <c r="Q107" s="41"/>
      <c r="R107" s="41"/>
      <c r="S107" s="41"/>
      <c r="T107" s="42"/>
    </row>
    <row r="108" spans="2:20">
      <c r="B108" s="15">
        <v>44256</v>
      </c>
      <c r="C108" s="18"/>
      <c r="D108" s="18"/>
      <c r="E108" s="18"/>
      <c r="F108" s="18"/>
      <c r="G108" s="18"/>
      <c r="H108" s="19"/>
      <c r="I108" s="39"/>
      <c r="J108" s="39"/>
      <c r="K108" s="39"/>
      <c r="L108" s="39"/>
      <c r="M108" s="39"/>
      <c r="N108" s="40"/>
      <c r="O108" s="41"/>
      <c r="P108" s="41"/>
      <c r="Q108" s="41"/>
      <c r="R108" s="41"/>
      <c r="S108" s="41"/>
      <c r="T108" s="42"/>
    </row>
    <row r="109" spans="2:20">
      <c r="B109" s="15">
        <v>44348</v>
      </c>
      <c r="C109" s="18"/>
      <c r="D109" s="18"/>
      <c r="E109" s="18"/>
      <c r="F109" s="18"/>
      <c r="G109" s="18"/>
      <c r="H109" s="19"/>
      <c r="I109" s="39"/>
      <c r="J109" s="39"/>
      <c r="K109" s="39"/>
      <c r="L109" s="39"/>
      <c r="M109" s="39"/>
      <c r="N109" s="40"/>
      <c r="O109" s="41"/>
      <c r="P109" s="41"/>
      <c r="Q109" s="41"/>
      <c r="R109" s="41"/>
      <c r="S109" s="41"/>
      <c r="T109" s="42"/>
    </row>
    <row r="110" spans="2:20">
      <c r="B110" s="15">
        <v>44440</v>
      </c>
      <c r="C110" s="18"/>
      <c r="D110" s="18"/>
      <c r="E110" s="18"/>
      <c r="F110" s="18"/>
      <c r="G110" s="18"/>
      <c r="H110" s="19"/>
      <c r="I110" s="39"/>
      <c r="J110" s="39"/>
      <c r="K110" s="39"/>
      <c r="L110" s="39"/>
      <c r="M110" s="39"/>
      <c r="N110" s="40"/>
      <c r="O110" s="41"/>
      <c r="P110" s="41"/>
      <c r="Q110" s="41"/>
      <c r="R110" s="41"/>
      <c r="S110" s="41"/>
      <c r="T110" s="42"/>
    </row>
    <row r="111" spans="2:20">
      <c r="B111" s="15">
        <v>44531</v>
      </c>
      <c r="C111" s="18"/>
      <c r="D111" s="18"/>
      <c r="E111" s="18"/>
      <c r="F111" s="18"/>
      <c r="G111" s="18"/>
      <c r="H111" s="19"/>
      <c r="I111" s="39"/>
      <c r="J111" s="39"/>
      <c r="K111" s="39"/>
      <c r="L111" s="39"/>
      <c r="M111" s="39"/>
      <c r="N111" s="40"/>
      <c r="O111" s="41"/>
      <c r="P111" s="41"/>
      <c r="Q111" s="41"/>
      <c r="R111" s="41"/>
      <c r="S111" s="41"/>
      <c r="T111" s="42"/>
    </row>
    <row r="112" spans="2:20">
      <c r="B112" s="15">
        <v>44621</v>
      </c>
      <c r="C112" s="18"/>
      <c r="D112" s="18"/>
      <c r="E112" s="18"/>
      <c r="F112" s="18"/>
      <c r="G112" s="18"/>
      <c r="H112" s="19"/>
      <c r="I112" s="39"/>
      <c r="J112" s="39"/>
      <c r="K112" s="39"/>
      <c r="L112" s="39"/>
      <c r="M112" s="39"/>
      <c r="N112" s="40"/>
      <c r="O112" s="41"/>
      <c r="P112" s="41"/>
      <c r="Q112" s="41"/>
      <c r="R112" s="41"/>
      <c r="S112" s="41"/>
      <c r="T112" s="42"/>
    </row>
    <row r="113" spans="2:20">
      <c r="B113" s="15">
        <v>44713</v>
      </c>
      <c r="C113" s="18"/>
      <c r="D113" s="18"/>
      <c r="E113" s="18"/>
      <c r="F113" s="18"/>
      <c r="G113" s="18"/>
      <c r="H113" s="19"/>
      <c r="I113" s="39"/>
      <c r="J113" s="39"/>
      <c r="K113" s="39"/>
      <c r="L113" s="39"/>
      <c r="M113" s="39"/>
      <c r="N113" s="40"/>
      <c r="O113" s="41"/>
      <c r="P113" s="41"/>
      <c r="Q113" s="41"/>
      <c r="R113" s="41"/>
      <c r="S113" s="41"/>
      <c r="T113" s="42"/>
    </row>
    <row r="114" spans="2:20">
      <c r="B114" s="15">
        <v>44805</v>
      </c>
      <c r="C114" s="18"/>
      <c r="D114" s="18"/>
      <c r="E114" s="18"/>
      <c r="F114" s="18"/>
      <c r="G114" s="18"/>
      <c r="H114" s="19"/>
      <c r="I114" s="39"/>
      <c r="J114" s="39"/>
      <c r="K114" s="39"/>
      <c r="L114" s="39"/>
      <c r="M114" s="39"/>
      <c r="N114" s="40"/>
      <c r="O114" s="41"/>
      <c r="P114" s="41"/>
      <c r="Q114" s="41"/>
      <c r="R114" s="41"/>
      <c r="S114" s="41"/>
      <c r="T114" s="42"/>
    </row>
    <row r="115" spans="2:20">
      <c r="B115" s="15">
        <v>44896</v>
      </c>
      <c r="C115" s="18"/>
      <c r="D115" s="18"/>
      <c r="E115" s="18"/>
      <c r="F115" s="18"/>
      <c r="G115" s="18"/>
      <c r="H115" s="19"/>
      <c r="I115" s="39"/>
      <c r="J115" s="39"/>
      <c r="K115" s="39"/>
      <c r="L115" s="39"/>
      <c r="M115" s="39"/>
      <c r="N115" s="40"/>
      <c r="O115" s="41"/>
      <c r="P115" s="41"/>
      <c r="Q115" s="41"/>
      <c r="R115" s="41"/>
      <c r="S115" s="41"/>
      <c r="T115" s="42"/>
    </row>
    <row r="116" spans="2:20">
      <c r="B116" s="15">
        <v>44986</v>
      </c>
      <c r="C116" s="18"/>
      <c r="D116" s="18"/>
      <c r="E116" s="18"/>
      <c r="F116" s="18"/>
      <c r="G116" s="18"/>
      <c r="H116" s="19"/>
      <c r="I116" s="39"/>
      <c r="J116" s="39"/>
      <c r="K116" s="39"/>
      <c r="L116" s="39"/>
      <c r="M116" s="39"/>
      <c r="N116" s="40"/>
      <c r="O116" s="41"/>
      <c r="P116" s="41"/>
      <c r="Q116" s="41"/>
      <c r="R116" s="41"/>
      <c r="S116" s="41"/>
      <c r="T116" s="42"/>
    </row>
    <row r="117" spans="2:20">
      <c r="B117" s="15">
        <v>45078</v>
      </c>
      <c r="C117" s="18"/>
      <c r="D117" s="18"/>
      <c r="E117" s="18"/>
      <c r="F117" s="18"/>
      <c r="G117" s="18"/>
      <c r="H117" s="19"/>
      <c r="I117" s="39"/>
      <c r="J117" s="39"/>
      <c r="K117" s="39"/>
      <c r="L117" s="39"/>
      <c r="M117" s="39"/>
      <c r="N117" s="40"/>
      <c r="O117" s="41"/>
      <c r="P117" s="41"/>
      <c r="Q117" s="41"/>
      <c r="R117" s="41"/>
      <c r="S117" s="41"/>
      <c r="T117" s="42"/>
    </row>
    <row r="118" spans="2:20">
      <c r="B118" s="15">
        <v>45170</v>
      </c>
      <c r="C118" s="18"/>
      <c r="D118" s="18"/>
      <c r="E118" s="18"/>
      <c r="F118" s="18"/>
      <c r="G118" s="18"/>
      <c r="H118" s="19"/>
      <c r="I118" s="39"/>
      <c r="J118" s="39"/>
      <c r="K118" s="39"/>
      <c r="L118" s="39"/>
      <c r="M118" s="39"/>
      <c r="N118" s="40"/>
      <c r="O118" s="41"/>
      <c r="P118" s="41"/>
      <c r="Q118" s="41"/>
      <c r="R118" s="41"/>
      <c r="S118" s="41"/>
      <c r="T118" s="42"/>
    </row>
    <row r="119" spans="2:20">
      <c r="B119" s="15">
        <v>45261</v>
      </c>
      <c r="C119" s="18"/>
      <c r="D119" s="18"/>
      <c r="E119" s="18"/>
      <c r="F119" s="18"/>
      <c r="G119" s="18"/>
      <c r="H119" s="19"/>
      <c r="I119" s="39"/>
      <c r="J119" s="39"/>
      <c r="K119" s="39"/>
      <c r="L119" s="39"/>
      <c r="M119" s="39"/>
      <c r="N119" s="40"/>
      <c r="O119" s="41"/>
      <c r="P119" s="41"/>
      <c r="Q119" s="41"/>
      <c r="R119" s="41"/>
      <c r="S119" s="41"/>
      <c r="T119" s="42"/>
    </row>
    <row r="120" spans="2:20">
      <c r="B120" s="15">
        <v>45352</v>
      </c>
      <c r="C120" s="18"/>
      <c r="D120" s="18"/>
      <c r="E120" s="18"/>
      <c r="F120" s="18"/>
      <c r="G120" s="18"/>
      <c r="H120" s="19"/>
      <c r="I120" s="39"/>
      <c r="J120" s="39"/>
      <c r="K120" s="39"/>
      <c r="L120" s="39"/>
      <c r="M120" s="39"/>
      <c r="N120" s="40"/>
      <c r="O120" s="41"/>
      <c r="P120" s="41"/>
      <c r="Q120" s="41"/>
      <c r="R120" s="41"/>
      <c r="S120" s="41"/>
      <c r="T120" s="42"/>
    </row>
    <row r="121" spans="2:20">
      <c r="B121" s="15">
        <v>45444</v>
      </c>
      <c r="C121" s="18"/>
      <c r="D121" s="18"/>
      <c r="E121" s="18"/>
      <c r="F121" s="18"/>
      <c r="G121" s="18"/>
      <c r="H121" s="19"/>
      <c r="I121" s="39"/>
      <c r="J121" s="39"/>
      <c r="K121" s="39"/>
      <c r="L121" s="39"/>
      <c r="M121" s="39"/>
      <c r="N121" s="40"/>
      <c r="O121" s="41"/>
      <c r="P121" s="41"/>
      <c r="Q121" s="41"/>
      <c r="R121" s="41"/>
      <c r="S121" s="41"/>
      <c r="T121" s="42"/>
    </row>
    <row r="122" spans="2:20">
      <c r="B122" s="15">
        <v>45536</v>
      </c>
      <c r="C122" s="18"/>
      <c r="D122" s="18"/>
      <c r="E122" s="18"/>
      <c r="F122" s="18"/>
      <c r="G122" s="18"/>
      <c r="H122" s="19"/>
      <c r="I122" s="39"/>
      <c r="J122" s="39"/>
      <c r="K122" s="39"/>
      <c r="L122" s="39"/>
      <c r="M122" s="39"/>
      <c r="N122" s="40"/>
      <c r="O122" s="41"/>
      <c r="P122" s="41"/>
      <c r="Q122" s="41"/>
      <c r="R122" s="41"/>
      <c r="S122" s="41"/>
      <c r="T122" s="42"/>
    </row>
    <row r="123" spans="2:20">
      <c r="B123" s="15">
        <v>45627</v>
      </c>
      <c r="C123" s="18"/>
      <c r="D123" s="18"/>
      <c r="E123" s="18"/>
      <c r="F123" s="18"/>
      <c r="G123" s="18"/>
      <c r="H123" s="19"/>
      <c r="I123" s="39"/>
      <c r="J123" s="39"/>
      <c r="K123" s="39"/>
      <c r="L123" s="39"/>
      <c r="M123" s="39"/>
      <c r="N123" s="40"/>
      <c r="O123" s="41"/>
      <c r="P123" s="41"/>
      <c r="Q123" s="41"/>
      <c r="R123" s="41"/>
      <c r="S123" s="41"/>
      <c r="T123" s="42"/>
    </row>
    <row r="125" spans="2:20">
      <c r="C125" s="18">
        <f>SUM(D116:G119)-SUM(H116:H119)</f>
        <v>0</v>
      </c>
      <c r="D125" s="18">
        <f t="shared" ref="D125:G125" si="0">SUM(D116:D119)</f>
        <v>0</v>
      </c>
      <c r="E125" s="18">
        <f t="shared" si="0"/>
        <v>0</v>
      </c>
      <c r="F125" s="18">
        <f t="shared" si="0"/>
        <v>0</v>
      </c>
      <c r="G125" s="18">
        <f t="shared" si="0"/>
        <v>0</v>
      </c>
      <c r="H125" s="18">
        <f>-SUM(H116:H119)</f>
        <v>0</v>
      </c>
    </row>
    <row r="126" spans="2:20">
      <c r="C126" s="18">
        <f>SUM(D120:G123)-SUM(H120:H123)</f>
        <v>0</v>
      </c>
      <c r="D126" s="18">
        <f t="shared" ref="D126:G126" si="1">SUM(D120:D123)</f>
        <v>0</v>
      </c>
      <c r="E126" s="18">
        <f t="shared" si="1"/>
        <v>0</v>
      </c>
      <c r="F126" s="18">
        <f t="shared" si="1"/>
        <v>0</v>
      </c>
      <c r="G126" s="18">
        <f t="shared" si="1"/>
        <v>0</v>
      </c>
      <c r="H126" s="18">
        <f>-SUM(H120:H123)</f>
        <v>0</v>
      </c>
    </row>
    <row r="127" spans="2:20">
      <c r="C127" s="18">
        <f>C126-C125</f>
        <v>0</v>
      </c>
      <c r="D127" s="18">
        <f t="shared" ref="D127:H127" si="2">D126-D125</f>
        <v>0</v>
      </c>
      <c r="E127" s="18">
        <f t="shared" si="2"/>
        <v>0</v>
      </c>
      <c r="F127" s="18">
        <f t="shared" si="2"/>
        <v>0</v>
      </c>
      <c r="G127" s="18">
        <f t="shared" si="2"/>
        <v>0</v>
      </c>
      <c r="H127" s="18">
        <f t="shared" si="2"/>
        <v>0</v>
      </c>
    </row>
    <row r="128" spans="2:20">
      <c r="C128" s="43" t="e">
        <f>C127/$C$127</f>
        <v>#DIV/0!</v>
      </c>
      <c r="D128" s="43" t="e">
        <f t="shared" ref="D128:H128" si="3">D127/$C$127</f>
        <v>#DIV/0!</v>
      </c>
      <c r="E128" s="43" t="e">
        <f t="shared" si="3"/>
        <v>#DIV/0!</v>
      </c>
      <c r="F128" s="43" t="e">
        <f t="shared" si="3"/>
        <v>#DIV/0!</v>
      </c>
      <c r="G128" s="43" t="e">
        <f t="shared" si="3"/>
        <v>#DIV/0!</v>
      </c>
      <c r="H128" s="43" t="e">
        <f t="shared" si="3"/>
        <v>#DIV/0!</v>
      </c>
    </row>
    <row r="129" spans="3:8">
      <c r="G129" s="44" t="e">
        <f>G128+H128</f>
        <v>#DIV/0!</v>
      </c>
    </row>
    <row r="130" spans="3:8">
      <c r="C130" s="45" t="e">
        <f>((SUM(D120:G123)-SUM(H120:H123))-(SUM(D116:G119)-SUM(H116:H119)))/((SUM($D120:$G123)-SUM($H120:$H123))-(SUM($D116:$G119)-SUM($H116:$H119)))</f>
        <v>#DIV/0!</v>
      </c>
      <c r="D130" s="45" t="e">
        <f>(SUM(D120:D123)-SUM(D116:D119))/((SUM($D120:$G123)-SUM($H120:$H123))-(SUM($D116:$G119)-SUM($H116:$H119)))</f>
        <v>#DIV/0!</v>
      </c>
      <c r="E130" s="45" t="e">
        <f>(SUM(E120:E123)-SUM(E116:E119))/((SUM($D120:$G123)-SUM($H120:$H123))-(SUM($D116:$G119)-SUM($H116:$H119)))</f>
        <v>#DIV/0!</v>
      </c>
      <c r="F130" s="45" t="e">
        <f t="shared" ref="F130:H130" si="4">(SUM(F120:F123)-SUM(F116:F119))/((SUM($D120:$G123)-SUM($H120:$H123))-(SUM($D116:$G119)-SUM($H116:$H119)))</f>
        <v>#DIV/0!</v>
      </c>
      <c r="G130" s="45" t="e">
        <f t="shared" si="4"/>
        <v>#DIV/0!</v>
      </c>
      <c r="H130" s="45" t="e">
        <f t="shared" si="4"/>
        <v>#DIV/0!</v>
      </c>
    </row>
    <row r="131" spans="3:8">
      <c r="C131" s="45"/>
    </row>
  </sheetData>
  <mergeCells count="4">
    <mergeCell ref="C6:H6"/>
    <mergeCell ref="I6:N6"/>
    <mergeCell ref="O6:T6"/>
    <mergeCell ref="C2:H5"/>
  </mergeCells>
  <hyperlinks>
    <hyperlink ref="J3" location="Índice!A1" display="Retornar ao índice" xr:uid="{D67C29BA-3FCD-4E62-875A-30E903B728F5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6ACE-8F5B-4803-BB1E-49177169DCAF}">
  <dimension ref="B1:AA126"/>
  <sheetViews>
    <sheetView showGridLines="0" workbookViewId="0">
      <pane xSplit="2" ySplit="7" topLeftCell="C8" activePane="bottomRight" state="frozen"/>
      <selection activeCell="H28" sqref="H28"/>
      <selection pane="topRight" activeCell="H28" sqref="H28"/>
      <selection pane="bottomLeft" activeCell="H28" sqref="H28"/>
      <selection pane="bottomRight" activeCell="C8" sqref="C8"/>
    </sheetView>
  </sheetViews>
  <sheetFormatPr defaultColWidth="10.6640625" defaultRowHeight="14.4"/>
  <cols>
    <col min="1" max="1" width="0.77734375" style="1" customWidth="1"/>
    <col min="2" max="2" width="10.5546875" style="1" bestFit="1" customWidth="1"/>
    <col min="3" max="3" width="22" style="1" bestFit="1" customWidth="1"/>
    <col min="4" max="4" width="29.33203125" style="1" bestFit="1" customWidth="1"/>
    <col min="5" max="5" width="40.88671875" style="1" bestFit="1" customWidth="1"/>
    <col min="6" max="6" width="26.88671875" style="1" bestFit="1" customWidth="1"/>
    <col min="7" max="7" width="26.44140625" style="1" bestFit="1" customWidth="1"/>
    <col min="8" max="8" width="29.21875" style="1" bestFit="1" customWidth="1"/>
    <col min="9" max="9" width="22.21875" style="1" bestFit="1" customWidth="1"/>
    <col min="10" max="10" width="30.21875" style="1" bestFit="1" customWidth="1"/>
    <col min="11" max="11" width="41.77734375" style="1" bestFit="1" customWidth="1"/>
    <col min="12" max="12" width="27.33203125" style="1" bestFit="1" customWidth="1"/>
    <col min="13" max="13" width="27.109375" style="1" bestFit="1" customWidth="1"/>
    <col min="14" max="14" width="30" style="1" bestFit="1" customWidth="1"/>
    <col min="15" max="15" width="22.21875" style="1" bestFit="1" customWidth="1"/>
    <col min="16" max="16" width="30.21875" style="1" bestFit="1" customWidth="1"/>
    <col min="17" max="17" width="41.77734375" style="1" bestFit="1" customWidth="1"/>
    <col min="18" max="18" width="27.33203125" style="1" bestFit="1" customWidth="1"/>
    <col min="19" max="19" width="27.109375" style="1" bestFit="1" customWidth="1"/>
    <col min="20" max="20" width="30" style="1" bestFit="1" customWidth="1"/>
    <col min="21" max="16384" width="10.6640625" style="1"/>
  </cols>
  <sheetData>
    <row r="1" spans="2:27" customFormat="1" ht="4.8" customHeight="1"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2:27" customFormat="1" ht="14.4" customHeight="1">
      <c r="B2" s="22"/>
      <c r="C2" s="117" t="s">
        <v>10</v>
      </c>
      <c r="D2" s="118"/>
      <c r="E2" s="118"/>
      <c r="F2" s="118"/>
      <c r="G2" s="118"/>
      <c r="H2" s="119"/>
      <c r="I2" s="1"/>
      <c r="J2" s="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4"/>
    </row>
    <row r="3" spans="2:27" customFormat="1" ht="14.4" customHeight="1">
      <c r="B3" s="22"/>
      <c r="C3" s="120"/>
      <c r="D3" s="121"/>
      <c r="E3" s="121"/>
      <c r="F3" s="121"/>
      <c r="G3" s="121"/>
      <c r="H3" s="122"/>
      <c r="I3" s="56" t="s">
        <v>51</v>
      </c>
      <c r="J3" s="55" t="s">
        <v>52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</row>
    <row r="4" spans="2:27" customFormat="1" ht="14.4" customHeight="1">
      <c r="B4" s="22"/>
      <c r="C4" s="120"/>
      <c r="D4" s="121"/>
      <c r="E4" s="121"/>
      <c r="F4" s="121"/>
      <c r="G4" s="121"/>
      <c r="H4" s="1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4"/>
    </row>
    <row r="5" spans="2:27" customFormat="1" ht="14.4" customHeight="1" thickBot="1">
      <c r="B5" s="22"/>
      <c r="C5" s="129"/>
      <c r="D5" s="130"/>
      <c r="E5" s="130"/>
      <c r="F5" s="130"/>
      <c r="G5" s="130"/>
      <c r="H5" s="131"/>
      <c r="I5" s="1"/>
      <c r="J5" s="5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" thickBot="1">
      <c r="B6" s="12"/>
      <c r="C6" s="126" t="s">
        <v>12</v>
      </c>
      <c r="D6" s="127"/>
      <c r="E6" s="127"/>
      <c r="F6" s="127"/>
      <c r="G6" s="127"/>
      <c r="H6" s="128"/>
      <c r="I6" s="126" t="s">
        <v>11</v>
      </c>
      <c r="J6" s="127"/>
      <c r="K6" s="127"/>
      <c r="L6" s="127"/>
      <c r="M6" s="127"/>
      <c r="N6" s="128"/>
      <c r="O6" s="126" t="s">
        <v>14</v>
      </c>
      <c r="P6" s="127"/>
      <c r="Q6" s="127"/>
      <c r="R6" s="127"/>
      <c r="S6" s="127"/>
      <c r="T6" s="128"/>
    </row>
    <row r="7" spans="2:27" ht="15" thickBot="1">
      <c r="B7" s="14" t="s">
        <v>0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3</v>
      </c>
      <c r="J7" s="13" t="s">
        <v>4</v>
      </c>
      <c r="K7" s="13" t="s">
        <v>5</v>
      </c>
      <c r="L7" s="13" t="s">
        <v>6</v>
      </c>
      <c r="M7" s="13" t="s">
        <v>7</v>
      </c>
      <c r="N7" s="13" t="s">
        <v>8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8</v>
      </c>
    </row>
    <row r="8" spans="2:27">
      <c r="B8" s="15">
        <v>35125</v>
      </c>
      <c r="C8" s="18"/>
      <c r="D8" s="18"/>
      <c r="E8" s="18"/>
      <c r="F8" s="18"/>
      <c r="G8" s="18"/>
      <c r="H8" s="19"/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2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2" t="s">
        <v>2</v>
      </c>
    </row>
    <row r="9" spans="2:27">
      <c r="B9" s="15">
        <v>35217</v>
      </c>
      <c r="C9" s="18"/>
      <c r="D9" s="18"/>
      <c r="E9" s="18"/>
      <c r="F9" s="18"/>
      <c r="G9" s="18"/>
      <c r="H9" s="19"/>
      <c r="I9" s="20"/>
      <c r="J9" s="20"/>
      <c r="K9" s="20"/>
      <c r="L9" s="20"/>
      <c r="M9" s="20"/>
      <c r="N9" s="21"/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2" t="s">
        <v>2</v>
      </c>
    </row>
    <row r="10" spans="2:27">
      <c r="B10" s="15">
        <v>35309</v>
      </c>
      <c r="C10" s="18"/>
      <c r="D10" s="18"/>
      <c r="E10" s="18"/>
      <c r="F10" s="18"/>
      <c r="G10" s="18"/>
      <c r="H10" s="19"/>
      <c r="I10" s="20"/>
      <c r="J10" s="20"/>
      <c r="K10" s="20"/>
      <c r="L10" s="20"/>
      <c r="M10" s="20"/>
      <c r="N10" s="21"/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2" t="s">
        <v>2</v>
      </c>
    </row>
    <row r="11" spans="2:27">
      <c r="B11" s="15">
        <v>35400</v>
      </c>
      <c r="C11" s="18"/>
      <c r="D11" s="18"/>
      <c r="E11" s="18"/>
      <c r="F11" s="18"/>
      <c r="G11" s="18"/>
      <c r="H11" s="19"/>
      <c r="I11" s="20"/>
      <c r="J11" s="20"/>
      <c r="K11" s="20"/>
      <c r="L11" s="20"/>
      <c r="M11" s="20"/>
      <c r="N11" s="21"/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2" t="s">
        <v>2</v>
      </c>
    </row>
    <row r="12" spans="2:27">
      <c r="B12" s="15">
        <v>35490</v>
      </c>
      <c r="C12" s="18"/>
      <c r="D12" s="18"/>
      <c r="E12" s="18"/>
      <c r="F12" s="18"/>
      <c r="G12" s="18"/>
      <c r="H12" s="19"/>
      <c r="I12" s="20"/>
      <c r="J12" s="20"/>
      <c r="K12" s="20"/>
      <c r="L12" s="20"/>
      <c r="M12" s="20"/>
      <c r="N12" s="21"/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2" t="s">
        <v>2</v>
      </c>
    </row>
    <row r="13" spans="2:27">
      <c r="B13" s="15">
        <v>35582</v>
      </c>
      <c r="C13" s="18"/>
      <c r="D13" s="18"/>
      <c r="E13" s="18"/>
      <c r="F13" s="18"/>
      <c r="G13" s="18"/>
      <c r="H13" s="19"/>
      <c r="I13" s="20"/>
      <c r="J13" s="20"/>
      <c r="K13" s="20"/>
      <c r="L13" s="20"/>
      <c r="M13" s="20"/>
      <c r="N13" s="21"/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2" t="s">
        <v>2</v>
      </c>
    </row>
    <row r="14" spans="2:27">
      <c r="B14" s="15">
        <v>35674</v>
      </c>
      <c r="C14" s="18"/>
      <c r="D14" s="18"/>
      <c r="E14" s="18"/>
      <c r="F14" s="18"/>
      <c r="G14" s="18"/>
      <c r="H14" s="19"/>
      <c r="I14" s="20"/>
      <c r="J14" s="20"/>
      <c r="K14" s="20"/>
      <c r="L14" s="20"/>
      <c r="M14" s="20"/>
      <c r="N14" s="21"/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2" t="s">
        <v>2</v>
      </c>
    </row>
    <row r="15" spans="2:27">
      <c r="B15" s="15">
        <v>35765</v>
      </c>
      <c r="C15" s="18"/>
      <c r="D15" s="18"/>
      <c r="E15" s="18"/>
      <c r="F15" s="18"/>
      <c r="G15" s="18"/>
      <c r="H15" s="19"/>
      <c r="I15" s="20"/>
      <c r="J15" s="20"/>
      <c r="K15" s="20"/>
      <c r="L15" s="20"/>
      <c r="M15" s="20"/>
      <c r="N15" s="21"/>
      <c r="O15" s="25"/>
      <c r="P15" s="25"/>
      <c r="Q15" s="25"/>
      <c r="R15" s="25"/>
      <c r="S15" s="25"/>
      <c r="T15" s="26"/>
    </row>
    <row r="16" spans="2:27">
      <c r="B16" s="15">
        <v>35855</v>
      </c>
      <c r="C16" s="18"/>
      <c r="D16" s="18"/>
      <c r="E16" s="18"/>
      <c r="F16" s="18"/>
      <c r="G16" s="18"/>
      <c r="H16" s="19"/>
      <c r="I16" s="20"/>
      <c r="J16" s="20"/>
      <c r="K16" s="20"/>
      <c r="L16" s="20"/>
      <c r="M16" s="20"/>
      <c r="N16" s="21"/>
      <c r="O16" s="25"/>
      <c r="P16" s="25"/>
      <c r="Q16" s="25"/>
      <c r="R16" s="25"/>
      <c r="S16" s="25"/>
      <c r="T16" s="26"/>
    </row>
    <row r="17" spans="2:20">
      <c r="B17" s="15">
        <v>35947</v>
      </c>
      <c r="C17" s="18"/>
      <c r="D17" s="18"/>
      <c r="E17" s="18"/>
      <c r="F17" s="18"/>
      <c r="G17" s="18"/>
      <c r="H17" s="19"/>
      <c r="I17" s="20"/>
      <c r="J17" s="20"/>
      <c r="K17" s="20"/>
      <c r="L17" s="20"/>
      <c r="M17" s="20"/>
      <c r="N17" s="21"/>
      <c r="O17" s="25"/>
      <c r="P17" s="25"/>
      <c r="Q17" s="25"/>
      <c r="R17" s="25"/>
      <c r="S17" s="25"/>
      <c r="T17" s="26"/>
    </row>
    <row r="18" spans="2:20">
      <c r="B18" s="15">
        <v>36039</v>
      </c>
      <c r="C18" s="18"/>
      <c r="D18" s="18"/>
      <c r="E18" s="18"/>
      <c r="F18" s="18"/>
      <c r="G18" s="18"/>
      <c r="H18" s="19"/>
      <c r="I18" s="20"/>
      <c r="J18" s="20"/>
      <c r="K18" s="20"/>
      <c r="L18" s="20"/>
      <c r="M18" s="20"/>
      <c r="N18" s="21"/>
      <c r="O18" s="25"/>
      <c r="P18" s="25"/>
      <c r="Q18" s="25"/>
      <c r="R18" s="25"/>
      <c r="S18" s="25"/>
      <c r="T18" s="26"/>
    </row>
    <row r="19" spans="2:20">
      <c r="B19" s="15">
        <v>36130</v>
      </c>
      <c r="C19" s="18"/>
      <c r="D19" s="18"/>
      <c r="E19" s="18"/>
      <c r="F19" s="18"/>
      <c r="G19" s="18"/>
      <c r="H19" s="19"/>
      <c r="I19" s="20"/>
      <c r="J19" s="20"/>
      <c r="K19" s="20"/>
      <c r="L19" s="20"/>
      <c r="M19" s="20"/>
      <c r="N19" s="21"/>
      <c r="O19" s="25"/>
      <c r="P19" s="25"/>
      <c r="Q19" s="25"/>
      <c r="R19" s="25"/>
      <c r="S19" s="25"/>
      <c r="T19" s="26"/>
    </row>
    <row r="20" spans="2:20">
      <c r="B20" s="15">
        <v>36220</v>
      </c>
      <c r="C20" s="18"/>
      <c r="D20" s="18"/>
      <c r="E20" s="18"/>
      <c r="F20" s="18"/>
      <c r="G20" s="18"/>
      <c r="H20" s="19"/>
      <c r="I20" s="20"/>
      <c r="J20" s="20"/>
      <c r="K20" s="20"/>
      <c r="L20" s="20"/>
      <c r="M20" s="20"/>
      <c r="N20" s="21"/>
      <c r="O20" s="25"/>
      <c r="P20" s="25"/>
      <c r="Q20" s="25"/>
      <c r="R20" s="25"/>
      <c r="S20" s="25"/>
      <c r="T20" s="26"/>
    </row>
    <row r="21" spans="2:20">
      <c r="B21" s="15">
        <v>36312</v>
      </c>
      <c r="C21" s="18"/>
      <c r="D21" s="18"/>
      <c r="E21" s="18"/>
      <c r="F21" s="18"/>
      <c r="G21" s="18"/>
      <c r="H21" s="19"/>
      <c r="I21" s="20"/>
      <c r="J21" s="20"/>
      <c r="K21" s="20"/>
      <c r="L21" s="20"/>
      <c r="M21" s="20"/>
      <c r="N21" s="21"/>
      <c r="O21" s="25"/>
      <c r="P21" s="25"/>
      <c r="Q21" s="25"/>
      <c r="R21" s="25"/>
      <c r="S21" s="25"/>
      <c r="T21" s="26"/>
    </row>
    <row r="22" spans="2:20">
      <c r="B22" s="15">
        <v>36404</v>
      </c>
      <c r="C22" s="18"/>
      <c r="D22" s="18"/>
      <c r="E22" s="18"/>
      <c r="F22" s="18"/>
      <c r="G22" s="18"/>
      <c r="H22" s="19"/>
      <c r="I22" s="20"/>
      <c r="J22" s="20"/>
      <c r="K22" s="20"/>
      <c r="L22" s="20"/>
      <c r="M22" s="20"/>
      <c r="N22" s="21"/>
      <c r="O22" s="25"/>
      <c r="P22" s="25"/>
      <c r="Q22" s="25"/>
      <c r="R22" s="25"/>
      <c r="S22" s="25"/>
      <c r="T22" s="26"/>
    </row>
    <row r="23" spans="2:20">
      <c r="B23" s="15">
        <v>36495</v>
      </c>
      <c r="C23" s="18"/>
      <c r="D23" s="18"/>
      <c r="E23" s="18"/>
      <c r="F23" s="18"/>
      <c r="G23" s="18"/>
      <c r="H23" s="19"/>
      <c r="I23" s="20"/>
      <c r="J23" s="20"/>
      <c r="K23" s="20"/>
      <c r="L23" s="20"/>
      <c r="M23" s="20"/>
      <c r="N23" s="21"/>
      <c r="O23" s="25"/>
      <c r="P23" s="25"/>
      <c r="Q23" s="25"/>
      <c r="R23" s="25"/>
      <c r="S23" s="25"/>
      <c r="T23" s="26"/>
    </row>
    <row r="24" spans="2:20">
      <c r="B24" s="15">
        <v>36586</v>
      </c>
      <c r="C24" s="18"/>
      <c r="D24" s="18"/>
      <c r="E24" s="18"/>
      <c r="F24" s="18"/>
      <c r="G24" s="18"/>
      <c r="H24" s="19"/>
      <c r="I24" s="20"/>
      <c r="J24" s="20"/>
      <c r="K24" s="20"/>
      <c r="L24" s="20"/>
      <c r="M24" s="20"/>
      <c r="N24" s="21"/>
      <c r="O24" s="25"/>
      <c r="P24" s="25"/>
      <c r="Q24" s="25"/>
      <c r="R24" s="25"/>
      <c r="S24" s="25"/>
      <c r="T24" s="26"/>
    </row>
    <row r="25" spans="2:20">
      <c r="B25" s="15">
        <v>36678</v>
      </c>
      <c r="C25" s="18"/>
      <c r="D25" s="18"/>
      <c r="E25" s="18"/>
      <c r="F25" s="18"/>
      <c r="G25" s="18"/>
      <c r="H25" s="19"/>
      <c r="I25" s="20"/>
      <c r="J25" s="20"/>
      <c r="K25" s="20"/>
      <c r="L25" s="20"/>
      <c r="M25" s="20"/>
      <c r="N25" s="21"/>
      <c r="O25" s="25"/>
      <c r="P25" s="25"/>
      <c r="Q25" s="25"/>
      <c r="R25" s="25"/>
      <c r="S25" s="25"/>
      <c r="T25" s="26"/>
    </row>
    <row r="26" spans="2:20">
      <c r="B26" s="15">
        <v>36770</v>
      </c>
      <c r="C26" s="18"/>
      <c r="D26" s="18"/>
      <c r="E26" s="18"/>
      <c r="F26" s="18"/>
      <c r="G26" s="18"/>
      <c r="H26" s="19"/>
      <c r="I26" s="20"/>
      <c r="J26" s="20"/>
      <c r="K26" s="20"/>
      <c r="L26" s="20"/>
      <c r="M26" s="20"/>
      <c r="N26" s="21"/>
      <c r="O26" s="25"/>
      <c r="P26" s="25"/>
      <c r="Q26" s="25"/>
      <c r="R26" s="25"/>
      <c r="S26" s="25"/>
      <c r="T26" s="26"/>
    </row>
    <row r="27" spans="2:20">
      <c r="B27" s="15">
        <v>36861</v>
      </c>
      <c r="C27" s="18"/>
      <c r="D27" s="18"/>
      <c r="E27" s="18"/>
      <c r="F27" s="18"/>
      <c r="G27" s="18"/>
      <c r="H27" s="19"/>
      <c r="I27" s="20"/>
      <c r="J27" s="20"/>
      <c r="K27" s="20"/>
      <c r="L27" s="20"/>
      <c r="M27" s="20"/>
      <c r="N27" s="21"/>
      <c r="O27" s="25"/>
      <c r="P27" s="25"/>
      <c r="Q27" s="25"/>
      <c r="R27" s="25"/>
      <c r="S27" s="25"/>
      <c r="T27" s="26"/>
    </row>
    <row r="28" spans="2:20">
      <c r="B28" s="15">
        <v>36951</v>
      </c>
      <c r="C28" s="18"/>
      <c r="D28" s="18"/>
      <c r="E28" s="18"/>
      <c r="F28" s="18"/>
      <c r="G28" s="18"/>
      <c r="H28" s="19"/>
      <c r="I28" s="20"/>
      <c r="J28" s="20"/>
      <c r="K28" s="20"/>
      <c r="L28" s="20"/>
      <c r="M28" s="20"/>
      <c r="N28" s="21"/>
      <c r="O28" s="25"/>
      <c r="P28" s="25"/>
      <c r="Q28" s="25"/>
      <c r="R28" s="25"/>
      <c r="S28" s="25"/>
      <c r="T28" s="26"/>
    </row>
    <row r="29" spans="2:20">
      <c r="B29" s="15">
        <v>37043</v>
      </c>
      <c r="C29" s="18"/>
      <c r="D29" s="18"/>
      <c r="E29" s="18"/>
      <c r="F29" s="18"/>
      <c r="G29" s="18"/>
      <c r="H29" s="19"/>
      <c r="I29" s="20"/>
      <c r="J29" s="20"/>
      <c r="K29" s="20"/>
      <c r="L29" s="20"/>
      <c r="M29" s="20"/>
      <c r="N29" s="21"/>
      <c r="O29" s="25"/>
      <c r="P29" s="25"/>
      <c r="Q29" s="25"/>
      <c r="R29" s="25"/>
      <c r="S29" s="25"/>
      <c r="T29" s="26"/>
    </row>
    <row r="30" spans="2:20">
      <c r="B30" s="15">
        <v>37135</v>
      </c>
      <c r="C30" s="18"/>
      <c r="D30" s="18"/>
      <c r="E30" s="18"/>
      <c r="F30" s="18"/>
      <c r="G30" s="18"/>
      <c r="H30" s="19"/>
      <c r="I30" s="20"/>
      <c r="J30" s="20"/>
      <c r="K30" s="20"/>
      <c r="L30" s="20"/>
      <c r="M30" s="20"/>
      <c r="N30" s="21"/>
      <c r="O30" s="25"/>
      <c r="P30" s="25"/>
      <c r="Q30" s="25"/>
      <c r="R30" s="25"/>
      <c r="S30" s="25"/>
      <c r="T30" s="26"/>
    </row>
    <row r="31" spans="2:20">
      <c r="B31" s="15">
        <v>37226</v>
      </c>
      <c r="C31" s="18"/>
      <c r="D31" s="18"/>
      <c r="E31" s="18"/>
      <c r="F31" s="18"/>
      <c r="G31" s="18"/>
      <c r="H31" s="19"/>
      <c r="I31" s="20"/>
      <c r="J31" s="20"/>
      <c r="K31" s="20"/>
      <c r="L31" s="20"/>
      <c r="M31" s="20"/>
      <c r="N31" s="21"/>
      <c r="O31" s="25"/>
      <c r="P31" s="25"/>
      <c r="Q31" s="25"/>
      <c r="R31" s="25"/>
      <c r="S31" s="25"/>
      <c r="T31" s="26"/>
    </row>
    <row r="32" spans="2:20">
      <c r="B32" s="15">
        <v>37316</v>
      </c>
      <c r="C32" s="18"/>
      <c r="D32" s="18"/>
      <c r="E32" s="18"/>
      <c r="F32" s="18"/>
      <c r="G32" s="18"/>
      <c r="H32" s="19"/>
      <c r="I32" s="20"/>
      <c r="J32" s="20"/>
      <c r="K32" s="20"/>
      <c r="L32" s="20"/>
      <c r="M32" s="20"/>
      <c r="N32" s="21"/>
      <c r="O32" s="25"/>
      <c r="P32" s="25"/>
      <c r="Q32" s="25"/>
      <c r="R32" s="25"/>
      <c r="S32" s="25"/>
      <c r="T32" s="26"/>
    </row>
    <row r="33" spans="2:20">
      <c r="B33" s="15">
        <v>37408</v>
      </c>
      <c r="C33" s="18"/>
      <c r="D33" s="18"/>
      <c r="E33" s="18"/>
      <c r="F33" s="18"/>
      <c r="G33" s="18"/>
      <c r="H33" s="19"/>
      <c r="I33" s="20"/>
      <c r="J33" s="20"/>
      <c r="K33" s="20"/>
      <c r="L33" s="20"/>
      <c r="M33" s="20"/>
      <c r="N33" s="21"/>
      <c r="O33" s="25"/>
      <c r="P33" s="25"/>
      <c r="Q33" s="25"/>
      <c r="R33" s="25"/>
      <c r="S33" s="25"/>
      <c r="T33" s="26"/>
    </row>
    <row r="34" spans="2:20">
      <c r="B34" s="15">
        <v>37500</v>
      </c>
      <c r="C34" s="18"/>
      <c r="D34" s="18"/>
      <c r="E34" s="18"/>
      <c r="F34" s="18"/>
      <c r="G34" s="18"/>
      <c r="H34" s="19"/>
      <c r="I34" s="20"/>
      <c r="J34" s="20"/>
      <c r="K34" s="20"/>
      <c r="L34" s="20"/>
      <c r="M34" s="20"/>
      <c r="N34" s="21"/>
      <c r="O34" s="25"/>
      <c r="P34" s="25"/>
      <c r="Q34" s="25"/>
      <c r="R34" s="25"/>
      <c r="S34" s="25"/>
      <c r="T34" s="26"/>
    </row>
    <row r="35" spans="2:20">
      <c r="B35" s="15">
        <v>37591</v>
      </c>
      <c r="C35" s="18"/>
      <c r="D35" s="18"/>
      <c r="E35" s="18"/>
      <c r="F35" s="18"/>
      <c r="G35" s="18"/>
      <c r="H35" s="19"/>
      <c r="I35" s="20"/>
      <c r="J35" s="20"/>
      <c r="K35" s="20"/>
      <c r="L35" s="20"/>
      <c r="M35" s="20"/>
      <c r="N35" s="21"/>
      <c r="O35" s="25"/>
      <c r="P35" s="25"/>
      <c r="Q35" s="25"/>
      <c r="R35" s="25"/>
      <c r="S35" s="25"/>
      <c r="T35" s="26"/>
    </row>
    <row r="36" spans="2:20">
      <c r="B36" s="15">
        <v>37681</v>
      </c>
      <c r="C36" s="18"/>
      <c r="D36" s="18"/>
      <c r="E36" s="18"/>
      <c r="F36" s="18"/>
      <c r="G36" s="18"/>
      <c r="H36" s="19"/>
      <c r="I36" s="20"/>
      <c r="J36" s="20"/>
      <c r="K36" s="20"/>
      <c r="L36" s="20"/>
      <c r="M36" s="20"/>
      <c r="N36" s="21"/>
      <c r="O36" s="25"/>
      <c r="P36" s="25"/>
      <c r="Q36" s="25"/>
      <c r="R36" s="25"/>
      <c r="S36" s="25"/>
      <c r="T36" s="26"/>
    </row>
    <row r="37" spans="2:20">
      <c r="B37" s="15">
        <v>37773</v>
      </c>
      <c r="C37" s="18"/>
      <c r="D37" s="18"/>
      <c r="E37" s="18"/>
      <c r="F37" s="18"/>
      <c r="G37" s="18"/>
      <c r="H37" s="19"/>
      <c r="I37" s="20"/>
      <c r="J37" s="20"/>
      <c r="K37" s="20"/>
      <c r="L37" s="20"/>
      <c r="M37" s="20"/>
      <c r="N37" s="21"/>
      <c r="O37" s="25"/>
      <c r="P37" s="25"/>
      <c r="Q37" s="25"/>
      <c r="R37" s="25"/>
      <c r="S37" s="25"/>
      <c r="T37" s="26"/>
    </row>
    <row r="38" spans="2:20">
      <c r="B38" s="15">
        <v>37865</v>
      </c>
      <c r="C38" s="18"/>
      <c r="D38" s="18"/>
      <c r="E38" s="18"/>
      <c r="F38" s="18"/>
      <c r="G38" s="18"/>
      <c r="H38" s="19"/>
      <c r="I38" s="20"/>
      <c r="J38" s="20"/>
      <c r="K38" s="20"/>
      <c r="L38" s="20"/>
      <c r="M38" s="20"/>
      <c r="N38" s="21"/>
      <c r="O38" s="25"/>
      <c r="P38" s="25"/>
      <c r="Q38" s="25"/>
      <c r="R38" s="25"/>
      <c r="S38" s="25"/>
      <c r="T38" s="26"/>
    </row>
    <row r="39" spans="2:20">
      <c r="B39" s="15">
        <v>37956</v>
      </c>
      <c r="C39" s="18"/>
      <c r="D39" s="18"/>
      <c r="E39" s="18"/>
      <c r="F39" s="18"/>
      <c r="G39" s="18"/>
      <c r="H39" s="19"/>
      <c r="I39" s="20"/>
      <c r="J39" s="20"/>
      <c r="K39" s="20"/>
      <c r="L39" s="20"/>
      <c r="M39" s="20"/>
      <c r="N39" s="21"/>
      <c r="O39" s="25"/>
      <c r="P39" s="25"/>
      <c r="Q39" s="25"/>
      <c r="R39" s="25"/>
      <c r="S39" s="25"/>
      <c r="T39" s="26"/>
    </row>
    <row r="40" spans="2:20">
      <c r="B40" s="15">
        <v>38047</v>
      </c>
      <c r="C40" s="18"/>
      <c r="D40" s="18"/>
      <c r="E40" s="18"/>
      <c r="F40" s="18"/>
      <c r="G40" s="18"/>
      <c r="H40" s="19"/>
      <c r="I40" s="20"/>
      <c r="J40" s="20"/>
      <c r="K40" s="20"/>
      <c r="L40" s="20"/>
      <c r="M40" s="20"/>
      <c r="N40" s="21"/>
      <c r="O40" s="25"/>
      <c r="P40" s="25"/>
      <c r="Q40" s="25"/>
      <c r="R40" s="25"/>
      <c r="S40" s="25"/>
      <c r="T40" s="26"/>
    </row>
    <row r="41" spans="2:20">
      <c r="B41" s="15">
        <v>38139</v>
      </c>
      <c r="C41" s="18"/>
      <c r="D41" s="18"/>
      <c r="E41" s="18"/>
      <c r="F41" s="18"/>
      <c r="G41" s="18"/>
      <c r="H41" s="19"/>
      <c r="I41" s="20"/>
      <c r="J41" s="20"/>
      <c r="K41" s="20"/>
      <c r="L41" s="20"/>
      <c r="M41" s="20"/>
      <c r="N41" s="21"/>
      <c r="O41" s="25"/>
      <c r="P41" s="25"/>
      <c r="Q41" s="25"/>
      <c r="R41" s="25"/>
      <c r="S41" s="25"/>
      <c r="T41" s="26"/>
    </row>
    <row r="42" spans="2:20">
      <c r="B42" s="15">
        <v>38231</v>
      </c>
      <c r="C42" s="18"/>
      <c r="D42" s="18"/>
      <c r="E42" s="18"/>
      <c r="F42" s="18"/>
      <c r="G42" s="18"/>
      <c r="H42" s="19"/>
      <c r="I42" s="20"/>
      <c r="J42" s="20"/>
      <c r="K42" s="20"/>
      <c r="L42" s="20"/>
      <c r="M42" s="20"/>
      <c r="N42" s="21"/>
      <c r="O42" s="25"/>
      <c r="P42" s="25"/>
      <c r="Q42" s="25"/>
      <c r="R42" s="25"/>
      <c r="S42" s="25"/>
      <c r="T42" s="26"/>
    </row>
    <row r="43" spans="2:20">
      <c r="B43" s="15">
        <v>38322</v>
      </c>
      <c r="C43" s="18"/>
      <c r="D43" s="18"/>
      <c r="E43" s="18"/>
      <c r="F43" s="18"/>
      <c r="G43" s="18"/>
      <c r="H43" s="19"/>
      <c r="I43" s="20"/>
      <c r="J43" s="20"/>
      <c r="K43" s="20"/>
      <c r="L43" s="20"/>
      <c r="M43" s="20"/>
      <c r="N43" s="21"/>
      <c r="O43" s="25"/>
      <c r="P43" s="25"/>
      <c r="Q43" s="25"/>
      <c r="R43" s="25"/>
      <c r="S43" s="25"/>
      <c r="T43" s="26"/>
    </row>
    <row r="44" spans="2:20">
      <c r="B44" s="15">
        <v>38412</v>
      </c>
      <c r="C44" s="18"/>
      <c r="D44" s="18"/>
      <c r="E44" s="18"/>
      <c r="F44" s="18"/>
      <c r="G44" s="18"/>
      <c r="H44" s="19"/>
      <c r="I44" s="20"/>
      <c r="J44" s="20"/>
      <c r="K44" s="20"/>
      <c r="L44" s="20"/>
      <c r="M44" s="20"/>
      <c r="N44" s="21"/>
      <c r="O44" s="25"/>
      <c r="P44" s="25"/>
      <c r="Q44" s="25"/>
      <c r="R44" s="25"/>
      <c r="S44" s="25"/>
      <c r="T44" s="26"/>
    </row>
    <row r="45" spans="2:20">
      <c r="B45" s="15">
        <v>38504</v>
      </c>
      <c r="C45" s="18"/>
      <c r="D45" s="18"/>
      <c r="E45" s="18"/>
      <c r="F45" s="18"/>
      <c r="G45" s="18"/>
      <c r="H45" s="19"/>
      <c r="I45" s="20"/>
      <c r="J45" s="20"/>
      <c r="K45" s="20"/>
      <c r="L45" s="20"/>
      <c r="M45" s="20"/>
      <c r="N45" s="21"/>
      <c r="O45" s="25"/>
      <c r="P45" s="25"/>
      <c r="Q45" s="25"/>
      <c r="R45" s="25"/>
      <c r="S45" s="25"/>
      <c r="T45" s="26"/>
    </row>
    <row r="46" spans="2:20">
      <c r="B46" s="15">
        <v>38596</v>
      </c>
      <c r="C46" s="18"/>
      <c r="D46" s="18"/>
      <c r="E46" s="18"/>
      <c r="F46" s="18"/>
      <c r="G46" s="18"/>
      <c r="H46" s="19"/>
      <c r="I46" s="20"/>
      <c r="J46" s="20"/>
      <c r="K46" s="20"/>
      <c r="L46" s="20"/>
      <c r="M46" s="20"/>
      <c r="N46" s="21"/>
      <c r="O46" s="25"/>
      <c r="P46" s="25"/>
      <c r="Q46" s="25"/>
      <c r="R46" s="25"/>
      <c r="S46" s="25"/>
      <c r="T46" s="26"/>
    </row>
    <row r="47" spans="2:20">
      <c r="B47" s="15">
        <v>38687</v>
      </c>
      <c r="C47" s="18"/>
      <c r="D47" s="18"/>
      <c r="E47" s="18"/>
      <c r="F47" s="18"/>
      <c r="G47" s="18"/>
      <c r="H47" s="19"/>
      <c r="I47" s="20"/>
      <c r="J47" s="20"/>
      <c r="K47" s="20"/>
      <c r="L47" s="20"/>
      <c r="M47" s="20"/>
      <c r="N47" s="21"/>
      <c r="O47" s="25"/>
      <c r="P47" s="25"/>
      <c r="Q47" s="25"/>
      <c r="R47" s="25"/>
      <c r="S47" s="25"/>
      <c r="T47" s="26"/>
    </row>
    <row r="48" spans="2:20">
      <c r="B48" s="15">
        <v>38777</v>
      </c>
      <c r="C48" s="18"/>
      <c r="D48" s="18"/>
      <c r="E48" s="18"/>
      <c r="F48" s="18"/>
      <c r="G48" s="18"/>
      <c r="H48" s="19"/>
      <c r="I48" s="20"/>
      <c r="J48" s="20"/>
      <c r="K48" s="20"/>
      <c r="L48" s="20"/>
      <c r="M48" s="20"/>
      <c r="N48" s="21"/>
      <c r="O48" s="25"/>
      <c r="P48" s="25"/>
      <c r="Q48" s="25"/>
      <c r="R48" s="25"/>
      <c r="S48" s="25"/>
      <c r="T48" s="26"/>
    </row>
    <row r="49" spans="2:20">
      <c r="B49" s="15">
        <v>38869</v>
      </c>
      <c r="C49" s="18"/>
      <c r="D49" s="18"/>
      <c r="E49" s="18"/>
      <c r="F49" s="18"/>
      <c r="G49" s="18"/>
      <c r="H49" s="19"/>
      <c r="I49" s="20"/>
      <c r="J49" s="20"/>
      <c r="K49" s="20"/>
      <c r="L49" s="20"/>
      <c r="M49" s="20"/>
      <c r="N49" s="21"/>
      <c r="O49" s="25"/>
      <c r="P49" s="25"/>
      <c r="Q49" s="25"/>
      <c r="R49" s="25"/>
      <c r="S49" s="25"/>
      <c r="T49" s="26"/>
    </row>
    <row r="50" spans="2:20">
      <c r="B50" s="15">
        <v>38961</v>
      </c>
      <c r="C50" s="18"/>
      <c r="D50" s="18"/>
      <c r="E50" s="18"/>
      <c r="F50" s="18"/>
      <c r="G50" s="18"/>
      <c r="H50" s="19"/>
      <c r="I50" s="20"/>
      <c r="J50" s="20"/>
      <c r="K50" s="20"/>
      <c r="L50" s="20"/>
      <c r="M50" s="20"/>
      <c r="N50" s="21"/>
      <c r="O50" s="25"/>
      <c r="P50" s="25"/>
      <c r="Q50" s="25"/>
      <c r="R50" s="25"/>
      <c r="S50" s="25"/>
      <c r="T50" s="26"/>
    </row>
    <row r="51" spans="2:20">
      <c r="B51" s="15">
        <v>39052</v>
      </c>
      <c r="C51" s="18"/>
      <c r="D51" s="18"/>
      <c r="E51" s="18"/>
      <c r="F51" s="18"/>
      <c r="G51" s="18"/>
      <c r="H51" s="19"/>
      <c r="I51" s="20"/>
      <c r="J51" s="20"/>
      <c r="K51" s="20"/>
      <c r="L51" s="20"/>
      <c r="M51" s="20"/>
      <c r="N51" s="21"/>
      <c r="O51" s="25"/>
      <c r="P51" s="25"/>
      <c r="Q51" s="25"/>
      <c r="R51" s="25"/>
      <c r="S51" s="25"/>
      <c r="T51" s="26"/>
    </row>
    <row r="52" spans="2:20">
      <c r="B52" s="15">
        <v>39142</v>
      </c>
      <c r="C52" s="18"/>
      <c r="D52" s="18"/>
      <c r="E52" s="18"/>
      <c r="F52" s="18"/>
      <c r="G52" s="18"/>
      <c r="H52" s="19"/>
      <c r="I52" s="20"/>
      <c r="J52" s="20"/>
      <c r="K52" s="20"/>
      <c r="L52" s="20"/>
      <c r="M52" s="20"/>
      <c r="N52" s="21"/>
      <c r="O52" s="25"/>
      <c r="P52" s="25"/>
      <c r="Q52" s="25"/>
      <c r="R52" s="25"/>
      <c r="S52" s="25"/>
      <c r="T52" s="26"/>
    </row>
    <row r="53" spans="2:20">
      <c r="B53" s="15">
        <v>39234</v>
      </c>
      <c r="C53" s="18"/>
      <c r="D53" s="18"/>
      <c r="E53" s="18"/>
      <c r="F53" s="18"/>
      <c r="G53" s="18"/>
      <c r="H53" s="19"/>
      <c r="I53" s="20"/>
      <c r="J53" s="20"/>
      <c r="K53" s="20"/>
      <c r="L53" s="20"/>
      <c r="M53" s="20"/>
      <c r="N53" s="21"/>
      <c r="O53" s="25"/>
      <c r="P53" s="25"/>
      <c r="Q53" s="25"/>
      <c r="R53" s="25"/>
      <c r="S53" s="25"/>
      <c r="T53" s="26"/>
    </row>
    <row r="54" spans="2:20">
      <c r="B54" s="15">
        <v>39326</v>
      </c>
      <c r="C54" s="18"/>
      <c r="D54" s="18"/>
      <c r="E54" s="18"/>
      <c r="F54" s="18"/>
      <c r="G54" s="18"/>
      <c r="H54" s="19"/>
      <c r="I54" s="20"/>
      <c r="J54" s="20"/>
      <c r="K54" s="20"/>
      <c r="L54" s="20"/>
      <c r="M54" s="20"/>
      <c r="N54" s="21"/>
      <c r="O54" s="25"/>
      <c r="P54" s="25"/>
      <c r="Q54" s="25"/>
      <c r="R54" s="25"/>
      <c r="S54" s="25"/>
      <c r="T54" s="26"/>
    </row>
    <row r="55" spans="2:20">
      <c r="B55" s="15">
        <v>39417</v>
      </c>
      <c r="C55" s="18"/>
      <c r="D55" s="18"/>
      <c r="E55" s="18"/>
      <c r="F55" s="18"/>
      <c r="G55" s="18"/>
      <c r="H55" s="19"/>
      <c r="I55" s="20"/>
      <c r="J55" s="20"/>
      <c r="K55" s="20"/>
      <c r="L55" s="20"/>
      <c r="M55" s="20"/>
      <c r="N55" s="21"/>
      <c r="O55" s="25"/>
      <c r="P55" s="25"/>
      <c r="Q55" s="25"/>
      <c r="R55" s="25"/>
      <c r="S55" s="25"/>
      <c r="T55" s="26"/>
    </row>
    <row r="56" spans="2:20">
      <c r="B56" s="15">
        <v>39508</v>
      </c>
      <c r="C56" s="18"/>
      <c r="D56" s="18"/>
      <c r="E56" s="18"/>
      <c r="F56" s="18"/>
      <c r="G56" s="18"/>
      <c r="H56" s="19"/>
      <c r="I56" s="20"/>
      <c r="J56" s="20"/>
      <c r="K56" s="20"/>
      <c r="L56" s="20"/>
      <c r="M56" s="20"/>
      <c r="N56" s="21"/>
      <c r="O56" s="25"/>
      <c r="P56" s="25"/>
      <c r="Q56" s="25"/>
      <c r="R56" s="25"/>
      <c r="S56" s="25"/>
      <c r="T56" s="26"/>
    </row>
    <row r="57" spans="2:20">
      <c r="B57" s="15">
        <v>39600</v>
      </c>
      <c r="C57" s="18"/>
      <c r="D57" s="18"/>
      <c r="E57" s="18"/>
      <c r="F57" s="18"/>
      <c r="G57" s="18"/>
      <c r="H57" s="19"/>
      <c r="I57" s="20"/>
      <c r="J57" s="20"/>
      <c r="K57" s="20"/>
      <c r="L57" s="20"/>
      <c r="M57" s="20"/>
      <c r="N57" s="21"/>
      <c r="O57" s="25"/>
      <c r="P57" s="25"/>
      <c r="Q57" s="25"/>
      <c r="R57" s="25"/>
      <c r="S57" s="25"/>
      <c r="T57" s="26"/>
    </row>
    <row r="58" spans="2:20">
      <c r="B58" s="15">
        <v>39692</v>
      </c>
      <c r="C58" s="18"/>
      <c r="D58" s="18"/>
      <c r="E58" s="18"/>
      <c r="F58" s="18"/>
      <c r="G58" s="18"/>
      <c r="H58" s="19"/>
      <c r="I58" s="20"/>
      <c r="J58" s="20"/>
      <c r="K58" s="20"/>
      <c r="L58" s="20"/>
      <c r="M58" s="20"/>
      <c r="N58" s="21"/>
      <c r="O58" s="25"/>
      <c r="P58" s="25"/>
      <c r="Q58" s="25"/>
      <c r="R58" s="25"/>
      <c r="S58" s="25"/>
      <c r="T58" s="26"/>
    </row>
    <row r="59" spans="2:20">
      <c r="B59" s="15">
        <v>39783</v>
      </c>
      <c r="C59" s="18"/>
      <c r="D59" s="18"/>
      <c r="E59" s="18"/>
      <c r="F59" s="18"/>
      <c r="G59" s="18"/>
      <c r="H59" s="19"/>
      <c r="I59" s="20"/>
      <c r="J59" s="20"/>
      <c r="K59" s="20"/>
      <c r="L59" s="20"/>
      <c r="M59" s="20"/>
      <c r="N59" s="21"/>
      <c r="O59" s="25"/>
      <c r="P59" s="25"/>
      <c r="Q59" s="25"/>
      <c r="R59" s="25"/>
      <c r="S59" s="25"/>
      <c r="T59" s="26"/>
    </row>
    <row r="60" spans="2:20">
      <c r="B60" s="15">
        <v>39873</v>
      </c>
      <c r="C60" s="18"/>
      <c r="D60" s="18"/>
      <c r="E60" s="18"/>
      <c r="F60" s="18"/>
      <c r="G60" s="18"/>
      <c r="H60" s="19"/>
      <c r="I60" s="20"/>
      <c r="J60" s="20"/>
      <c r="K60" s="20"/>
      <c r="L60" s="20"/>
      <c r="M60" s="20"/>
      <c r="N60" s="21"/>
      <c r="O60" s="25"/>
      <c r="P60" s="25"/>
      <c r="Q60" s="25"/>
      <c r="R60" s="25"/>
      <c r="S60" s="25"/>
      <c r="T60" s="26"/>
    </row>
    <row r="61" spans="2:20">
      <c r="B61" s="15">
        <v>39965</v>
      </c>
      <c r="C61" s="18"/>
      <c r="D61" s="18"/>
      <c r="E61" s="18"/>
      <c r="F61" s="18"/>
      <c r="G61" s="18"/>
      <c r="H61" s="19"/>
      <c r="I61" s="20"/>
      <c r="J61" s="20"/>
      <c r="K61" s="20"/>
      <c r="L61" s="20"/>
      <c r="M61" s="20"/>
      <c r="N61" s="21"/>
      <c r="O61" s="25"/>
      <c r="P61" s="25"/>
      <c r="Q61" s="25"/>
      <c r="R61" s="25"/>
      <c r="S61" s="25"/>
      <c r="T61" s="26"/>
    </row>
    <row r="62" spans="2:20">
      <c r="B62" s="15">
        <v>40057</v>
      </c>
      <c r="C62" s="18"/>
      <c r="D62" s="18"/>
      <c r="E62" s="18"/>
      <c r="F62" s="18"/>
      <c r="G62" s="18"/>
      <c r="H62" s="19"/>
      <c r="I62" s="20"/>
      <c r="J62" s="20"/>
      <c r="K62" s="20"/>
      <c r="L62" s="20"/>
      <c r="M62" s="20"/>
      <c r="N62" s="21"/>
      <c r="O62" s="25"/>
      <c r="P62" s="25"/>
      <c r="Q62" s="25"/>
      <c r="R62" s="25"/>
      <c r="S62" s="25"/>
      <c r="T62" s="26"/>
    </row>
    <row r="63" spans="2:20">
      <c r="B63" s="15">
        <v>40148</v>
      </c>
      <c r="C63" s="18"/>
      <c r="D63" s="18"/>
      <c r="E63" s="18"/>
      <c r="F63" s="18"/>
      <c r="G63" s="18"/>
      <c r="H63" s="19"/>
      <c r="I63" s="20"/>
      <c r="J63" s="20"/>
      <c r="K63" s="20"/>
      <c r="L63" s="20"/>
      <c r="M63" s="20"/>
      <c r="N63" s="21"/>
      <c r="O63" s="25"/>
      <c r="P63" s="25"/>
      <c r="Q63" s="25"/>
      <c r="R63" s="25"/>
      <c r="S63" s="25"/>
      <c r="T63" s="26"/>
    </row>
    <row r="64" spans="2:20">
      <c r="B64" s="15">
        <v>40238</v>
      </c>
      <c r="C64" s="18"/>
      <c r="D64" s="18"/>
      <c r="E64" s="18"/>
      <c r="F64" s="18"/>
      <c r="G64" s="18"/>
      <c r="H64" s="19"/>
      <c r="I64" s="20"/>
      <c r="J64" s="20"/>
      <c r="K64" s="20"/>
      <c r="L64" s="20"/>
      <c r="M64" s="20"/>
      <c r="N64" s="21"/>
      <c r="O64" s="25"/>
      <c r="P64" s="25"/>
      <c r="Q64" s="25"/>
      <c r="R64" s="25"/>
      <c r="S64" s="25"/>
      <c r="T64" s="26"/>
    </row>
    <row r="65" spans="2:20">
      <c r="B65" s="15">
        <v>40330</v>
      </c>
      <c r="C65" s="18"/>
      <c r="D65" s="18"/>
      <c r="E65" s="18"/>
      <c r="F65" s="18"/>
      <c r="G65" s="18"/>
      <c r="H65" s="19"/>
      <c r="I65" s="20"/>
      <c r="J65" s="20"/>
      <c r="K65" s="20"/>
      <c r="L65" s="20"/>
      <c r="M65" s="20"/>
      <c r="N65" s="21"/>
      <c r="O65" s="25"/>
      <c r="P65" s="25"/>
      <c r="Q65" s="25"/>
      <c r="R65" s="25"/>
      <c r="S65" s="25"/>
      <c r="T65" s="26"/>
    </row>
    <row r="66" spans="2:20">
      <c r="B66" s="15">
        <v>40422</v>
      </c>
      <c r="C66" s="18"/>
      <c r="D66" s="18"/>
      <c r="E66" s="18"/>
      <c r="F66" s="18"/>
      <c r="G66" s="18"/>
      <c r="H66" s="19"/>
      <c r="I66" s="20"/>
      <c r="J66" s="20"/>
      <c r="K66" s="20"/>
      <c r="L66" s="20"/>
      <c r="M66" s="20"/>
      <c r="N66" s="21"/>
      <c r="O66" s="25"/>
      <c r="P66" s="25"/>
      <c r="Q66" s="25"/>
      <c r="R66" s="25"/>
      <c r="S66" s="25"/>
      <c r="T66" s="26"/>
    </row>
    <row r="67" spans="2:20">
      <c r="B67" s="15">
        <v>40513</v>
      </c>
      <c r="C67" s="18"/>
      <c r="D67" s="18"/>
      <c r="E67" s="18"/>
      <c r="F67" s="18"/>
      <c r="G67" s="18"/>
      <c r="H67" s="19"/>
      <c r="I67" s="20"/>
      <c r="J67" s="20"/>
      <c r="K67" s="20"/>
      <c r="L67" s="20"/>
      <c r="M67" s="20"/>
      <c r="N67" s="21"/>
      <c r="O67" s="25"/>
      <c r="P67" s="25"/>
      <c r="Q67" s="25"/>
      <c r="R67" s="25"/>
      <c r="S67" s="25"/>
      <c r="T67" s="26"/>
    </row>
    <row r="68" spans="2:20">
      <c r="B68" s="15">
        <v>40603</v>
      </c>
      <c r="C68" s="18"/>
      <c r="D68" s="18"/>
      <c r="E68" s="18"/>
      <c r="F68" s="18"/>
      <c r="G68" s="18"/>
      <c r="H68" s="19"/>
      <c r="I68" s="20"/>
      <c r="J68" s="20"/>
      <c r="K68" s="20"/>
      <c r="L68" s="20"/>
      <c r="M68" s="20"/>
      <c r="N68" s="21"/>
      <c r="O68" s="25"/>
      <c r="P68" s="25"/>
      <c r="Q68" s="25"/>
      <c r="R68" s="25"/>
      <c r="S68" s="25"/>
      <c r="T68" s="26"/>
    </row>
    <row r="69" spans="2:20">
      <c r="B69" s="15">
        <v>40695</v>
      </c>
      <c r="C69" s="18"/>
      <c r="D69" s="18"/>
      <c r="E69" s="18"/>
      <c r="F69" s="18"/>
      <c r="G69" s="18"/>
      <c r="H69" s="19"/>
      <c r="I69" s="20"/>
      <c r="J69" s="20"/>
      <c r="K69" s="20"/>
      <c r="L69" s="20"/>
      <c r="M69" s="20"/>
      <c r="N69" s="21"/>
      <c r="O69" s="25"/>
      <c r="P69" s="25"/>
      <c r="Q69" s="25"/>
      <c r="R69" s="25"/>
      <c r="S69" s="25"/>
      <c r="T69" s="26"/>
    </row>
    <row r="70" spans="2:20">
      <c r="B70" s="15">
        <v>40787</v>
      </c>
      <c r="C70" s="18"/>
      <c r="D70" s="18"/>
      <c r="E70" s="18"/>
      <c r="F70" s="18"/>
      <c r="G70" s="18"/>
      <c r="H70" s="19"/>
      <c r="I70" s="20"/>
      <c r="J70" s="20"/>
      <c r="K70" s="20"/>
      <c r="L70" s="20"/>
      <c r="M70" s="20"/>
      <c r="N70" s="21"/>
      <c r="O70" s="25"/>
      <c r="P70" s="25"/>
      <c r="Q70" s="25"/>
      <c r="R70" s="25"/>
      <c r="S70" s="25"/>
      <c r="T70" s="26"/>
    </row>
    <row r="71" spans="2:20">
      <c r="B71" s="15">
        <v>40878</v>
      </c>
      <c r="C71" s="18"/>
      <c r="D71" s="18"/>
      <c r="E71" s="18"/>
      <c r="F71" s="18"/>
      <c r="G71" s="18"/>
      <c r="H71" s="19"/>
      <c r="I71" s="20"/>
      <c r="J71" s="20"/>
      <c r="K71" s="20"/>
      <c r="L71" s="20"/>
      <c r="M71" s="20"/>
      <c r="N71" s="21"/>
      <c r="O71" s="25"/>
      <c r="P71" s="25"/>
      <c r="Q71" s="25"/>
      <c r="R71" s="25"/>
      <c r="S71" s="25"/>
      <c r="T71" s="26"/>
    </row>
    <row r="72" spans="2:20">
      <c r="B72" s="15">
        <v>40969</v>
      </c>
      <c r="C72" s="18"/>
      <c r="D72" s="18"/>
      <c r="E72" s="18"/>
      <c r="F72" s="18"/>
      <c r="G72" s="18"/>
      <c r="H72" s="19"/>
      <c r="I72" s="20"/>
      <c r="J72" s="20"/>
      <c r="K72" s="20"/>
      <c r="L72" s="20"/>
      <c r="M72" s="20"/>
      <c r="N72" s="21"/>
      <c r="O72" s="25"/>
      <c r="P72" s="25"/>
      <c r="Q72" s="25"/>
      <c r="R72" s="25"/>
      <c r="S72" s="25"/>
      <c r="T72" s="26"/>
    </row>
    <row r="73" spans="2:20">
      <c r="B73" s="15">
        <v>41061</v>
      </c>
      <c r="C73" s="18"/>
      <c r="D73" s="18"/>
      <c r="E73" s="18"/>
      <c r="F73" s="18"/>
      <c r="G73" s="18"/>
      <c r="H73" s="19"/>
      <c r="I73" s="20"/>
      <c r="J73" s="20"/>
      <c r="K73" s="20"/>
      <c r="L73" s="20"/>
      <c r="M73" s="20"/>
      <c r="N73" s="21"/>
      <c r="O73" s="25"/>
      <c r="P73" s="25"/>
      <c r="Q73" s="25"/>
      <c r="R73" s="25"/>
      <c r="S73" s="25"/>
      <c r="T73" s="26"/>
    </row>
    <row r="74" spans="2:20">
      <c r="B74" s="15">
        <v>41153</v>
      </c>
      <c r="C74" s="18"/>
      <c r="D74" s="18"/>
      <c r="E74" s="18"/>
      <c r="F74" s="18"/>
      <c r="G74" s="18"/>
      <c r="H74" s="19"/>
      <c r="I74" s="20"/>
      <c r="J74" s="20"/>
      <c r="K74" s="20"/>
      <c r="L74" s="20"/>
      <c r="M74" s="20"/>
      <c r="N74" s="21"/>
      <c r="O74" s="25"/>
      <c r="P74" s="25"/>
      <c r="Q74" s="25"/>
      <c r="R74" s="25"/>
      <c r="S74" s="25"/>
      <c r="T74" s="26"/>
    </row>
    <row r="75" spans="2:20">
      <c r="B75" s="15">
        <v>41244</v>
      </c>
      <c r="C75" s="18"/>
      <c r="D75" s="18"/>
      <c r="E75" s="18"/>
      <c r="F75" s="18"/>
      <c r="G75" s="18"/>
      <c r="H75" s="19"/>
      <c r="I75" s="20"/>
      <c r="J75" s="20"/>
      <c r="K75" s="20"/>
      <c r="L75" s="20"/>
      <c r="M75" s="20"/>
      <c r="N75" s="21"/>
      <c r="O75" s="25"/>
      <c r="P75" s="25"/>
      <c r="Q75" s="25"/>
      <c r="R75" s="25"/>
      <c r="S75" s="25"/>
      <c r="T75" s="26"/>
    </row>
    <row r="76" spans="2:20">
      <c r="B76" s="15">
        <v>41334</v>
      </c>
      <c r="C76" s="18"/>
      <c r="D76" s="18"/>
      <c r="E76" s="18"/>
      <c r="F76" s="18"/>
      <c r="G76" s="18"/>
      <c r="H76" s="19"/>
      <c r="I76" s="20"/>
      <c r="J76" s="20"/>
      <c r="K76" s="20"/>
      <c r="L76" s="20"/>
      <c r="M76" s="20"/>
      <c r="N76" s="21"/>
      <c r="O76" s="25"/>
      <c r="P76" s="25"/>
      <c r="Q76" s="25"/>
      <c r="R76" s="25"/>
      <c r="S76" s="25"/>
      <c r="T76" s="26"/>
    </row>
    <row r="77" spans="2:20">
      <c r="B77" s="15">
        <v>41426</v>
      </c>
      <c r="C77" s="18"/>
      <c r="D77" s="18"/>
      <c r="E77" s="18"/>
      <c r="F77" s="18"/>
      <c r="G77" s="18"/>
      <c r="H77" s="19"/>
      <c r="I77" s="20"/>
      <c r="J77" s="20"/>
      <c r="K77" s="20"/>
      <c r="L77" s="20"/>
      <c r="M77" s="20"/>
      <c r="N77" s="21"/>
      <c r="O77" s="25"/>
      <c r="P77" s="25"/>
      <c r="Q77" s="25"/>
      <c r="R77" s="25"/>
      <c r="S77" s="25"/>
      <c r="T77" s="26"/>
    </row>
    <row r="78" spans="2:20">
      <c r="B78" s="15">
        <v>41518</v>
      </c>
      <c r="C78" s="18"/>
      <c r="D78" s="18"/>
      <c r="E78" s="18"/>
      <c r="F78" s="18"/>
      <c r="G78" s="18"/>
      <c r="H78" s="19"/>
      <c r="I78" s="20"/>
      <c r="J78" s="20"/>
      <c r="K78" s="20"/>
      <c r="L78" s="20"/>
      <c r="M78" s="20"/>
      <c r="N78" s="21"/>
      <c r="O78" s="25"/>
      <c r="P78" s="25"/>
      <c r="Q78" s="25"/>
      <c r="R78" s="25"/>
      <c r="S78" s="25"/>
      <c r="T78" s="26"/>
    </row>
    <row r="79" spans="2:20">
      <c r="B79" s="15">
        <v>41609</v>
      </c>
      <c r="C79" s="18"/>
      <c r="D79" s="18"/>
      <c r="E79" s="18"/>
      <c r="F79" s="18"/>
      <c r="G79" s="18"/>
      <c r="H79" s="19"/>
      <c r="I79" s="20"/>
      <c r="J79" s="20"/>
      <c r="K79" s="20"/>
      <c r="L79" s="20"/>
      <c r="M79" s="20"/>
      <c r="N79" s="21"/>
      <c r="O79" s="25"/>
      <c r="P79" s="25"/>
      <c r="Q79" s="25"/>
      <c r="R79" s="25"/>
      <c r="S79" s="25"/>
      <c r="T79" s="26"/>
    </row>
    <row r="80" spans="2:20">
      <c r="B80" s="15">
        <v>41699</v>
      </c>
      <c r="C80" s="18"/>
      <c r="D80" s="18"/>
      <c r="E80" s="18"/>
      <c r="F80" s="18"/>
      <c r="G80" s="18"/>
      <c r="H80" s="19"/>
      <c r="I80" s="20"/>
      <c r="J80" s="20"/>
      <c r="K80" s="20"/>
      <c r="L80" s="20"/>
      <c r="M80" s="20"/>
      <c r="N80" s="21"/>
      <c r="O80" s="25"/>
      <c r="P80" s="25"/>
      <c r="Q80" s="25"/>
      <c r="R80" s="25"/>
      <c r="S80" s="25"/>
      <c r="T80" s="26"/>
    </row>
    <row r="81" spans="2:20">
      <c r="B81" s="15">
        <v>41791</v>
      </c>
      <c r="C81" s="18"/>
      <c r="D81" s="18"/>
      <c r="E81" s="18"/>
      <c r="F81" s="18"/>
      <c r="G81" s="18"/>
      <c r="H81" s="19"/>
      <c r="I81" s="20"/>
      <c r="J81" s="20"/>
      <c r="K81" s="20"/>
      <c r="L81" s="20"/>
      <c r="M81" s="20"/>
      <c r="N81" s="21"/>
      <c r="O81" s="25"/>
      <c r="P81" s="25"/>
      <c r="Q81" s="25"/>
      <c r="R81" s="25"/>
      <c r="S81" s="25"/>
      <c r="T81" s="26"/>
    </row>
    <row r="82" spans="2:20">
      <c r="B82" s="15">
        <v>41883</v>
      </c>
      <c r="C82" s="18"/>
      <c r="D82" s="18"/>
      <c r="E82" s="18"/>
      <c r="F82" s="18"/>
      <c r="G82" s="18"/>
      <c r="H82" s="19"/>
      <c r="I82" s="20"/>
      <c r="J82" s="20"/>
      <c r="K82" s="20"/>
      <c r="L82" s="20"/>
      <c r="M82" s="20"/>
      <c r="N82" s="21"/>
      <c r="O82" s="25"/>
      <c r="P82" s="25"/>
      <c r="Q82" s="25"/>
      <c r="R82" s="25"/>
      <c r="S82" s="25"/>
      <c r="T82" s="26"/>
    </row>
    <row r="83" spans="2:20">
      <c r="B83" s="15">
        <v>41974</v>
      </c>
      <c r="C83" s="18"/>
      <c r="D83" s="18"/>
      <c r="E83" s="18"/>
      <c r="F83" s="18"/>
      <c r="G83" s="18"/>
      <c r="H83" s="19"/>
      <c r="I83" s="20"/>
      <c r="J83" s="20"/>
      <c r="K83" s="20"/>
      <c r="L83" s="20"/>
      <c r="M83" s="20"/>
      <c r="N83" s="21"/>
      <c r="O83" s="25"/>
      <c r="P83" s="25"/>
      <c r="Q83" s="25"/>
      <c r="R83" s="25"/>
      <c r="S83" s="25"/>
      <c r="T83" s="26"/>
    </row>
    <row r="84" spans="2:20">
      <c r="B84" s="15">
        <v>42064</v>
      </c>
      <c r="C84" s="18"/>
      <c r="D84" s="18"/>
      <c r="E84" s="18"/>
      <c r="F84" s="18"/>
      <c r="G84" s="18"/>
      <c r="H84" s="19"/>
      <c r="I84" s="20"/>
      <c r="J84" s="20"/>
      <c r="K84" s="20"/>
      <c r="L84" s="20"/>
      <c r="M84" s="20"/>
      <c r="N84" s="21"/>
      <c r="O84" s="25"/>
      <c r="P84" s="25"/>
      <c r="Q84" s="25"/>
      <c r="R84" s="25"/>
      <c r="S84" s="25"/>
      <c r="T84" s="26"/>
    </row>
    <row r="85" spans="2:20">
      <c r="B85" s="15">
        <v>42156</v>
      </c>
      <c r="C85" s="18"/>
      <c r="D85" s="18"/>
      <c r="E85" s="18"/>
      <c r="F85" s="18"/>
      <c r="G85" s="18"/>
      <c r="H85" s="19"/>
      <c r="I85" s="20"/>
      <c r="J85" s="20"/>
      <c r="K85" s="20"/>
      <c r="L85" s="20"/>
      <c r="M85" s="20"/>
      <c r="N85" s="21"/>
      <c r="O85" s="25"/>
      <c r="P85" s="25"/>
      <c r="Q85" s="25"/>
      <c r="R85" s="25"/>
      <c r="S85" s="25"/>
      <c r="T85" s="26"/>
    </row>
    <row r="86" spans="2:20">
      <c r="B86" s="15">
        <v>42248</v>
      </c>
      <c r="C86" s="18"/>
      <c r="D86" s="18"/>
      <c r="E86" s="18"/>
      <c r="F86" s="18"/>
      <c r="G86" s="18"/>
      <c r="H86" s="19"/>
      <c r="I86" s="20"/>
      <c r="J86" s="20"/>
      <c r="K86" s="20"/>
      <c r="L86" s="20"/>
      <c r="M86" s="20"/>
      <c r="N86" s="21"/>
      <c r="O86" s="25"/>
      <c r="P86" s="25"/>
      <c r="Q86" s="25"/>
      <c r="R86" s="25"/>
      <c r="S86" s="25"/>
      <c r="T86" s="26"/>
    </row>
    <row r="87" spans="2:20">
      <c r="B87" s="15">
        <v>42339</v>
      </c>
      <c r="C87" s="18"/>
      <c r="D87" s="18"/>
      <c r="E87" s="18"/>
      <c r="F87" s="18"/>
      <c r="G87" s="18"/>
      <c r="H87" s="19"/>
      <c r="I87" s="20"/>
      <c r="J87" s="20"/>
      <c r="K87" s="20"/>
      <c r="L87" s="20"/>
      <c r="M87" s="20"/>
      <c r="N87" s="21"/>
      <c r="O87" s="25"/>
      <c r="P87" s="25"/>
      <c r="Q87" s="25"/>
      <c r="R87" s="25"/>
      <c r="S87" s="25"/>
      <c r="T87" s="26"/>
    </row>
    <row r="88" spans="2:20">
      <c r="B88" s="15">
        <v>42430</v>
      </c>
      <c r="C88" s="18"/>
      <c r="D88" s="18"/>
      <c r="E88" s="18"/>
      <c r="F88" s="18"/>
      <c r="G88" s="18"/>
      <c r="H88" s="19"/>
      <c r="I88" s="20"/>
      <c r="J88" s="20"/>
      <c r="K88" s="20"/>
      <c r="L88" s="20"/>
      <c r="M88" s="20"/>
      <c r="N88" s="21"/>
      <c r="O88" s="25"/>
      <c r="P88" s="25"/>
      <c r="Q88" s="25"/>
      <c r="R88" s="25"/>
      <c r="S88" s="25"/>
      <c r="T88" s="26"/>
    </row>
    <row r="89" spans="2:20">
      <c r="B89" s="15">
        <v>42522</v>
      </c>
      <c r="C89" s="18"/>
      <c r="D89" s="18"/>
      <c r="E89" s="18"/>
      <c r="F89" s="18"/>
      <c r="G89" s="18"/>
      <c r="H89" s="19"/>
      <c r="I89" s="20"/>
      <c r="J89" s="20"/>
      <c r="K89" s="20"/>
      <c r="L89" s="20"/>
      <c r="M89" s="20"/>
      <c r="N89" s="21"/>
      <c r="O89" s="25"/>
      <c r="P89" s="25"/>
      <c r="Q89" s="25"/>
      <c r="R89" s="25"/>
      <c r="S89" s="25"/>
      <c r="T89" s="26"/>
    </row>
    <row r="90" spans="2:20">
      <c r="B90" s="15">
        <v>42614</v>
      </c>
      <c r="C90" s="18"/>
      <c r="D90" s="18"/>
      <c r="E90" s="18"/>
      <c r="F90" s="18"/>
      <c r="G90" s="18"/>
      <c r="H90" s="19"/>
      <c r="I90" s="20"/>
      <c r="J90" s="20"/>
      <c r="K90" s="20"/>
      <c r="L90" s="20"/>
      <c r="M90" s="20"/>
      <c r="N90" s="21"/>
      <c r="O90" s="25"/>
      <c r="P90" s="25"/>
      <c r="Q90" s="25"/>
      <c r="R90" s="25"/>
      <c r="S90" s="25"/>
      <c r="T90" s="26"/>
    </row>
    <row r="91" spans="2:20">
      <c r="B91" s="15">
        <v>42705</v>
      </c>
      <c r="C91" s="18"/>
      <c r="D91" s="18"/>
      <c r="E91" s="18"/>
      <c r="F91" s="18"/>
      <c r="G91" s="18"/>
      <c r="H91" s="19"/>
      <c r="I91" s="20"/>
      <c r="J91" s="20"/>
      <c r="K91" s="20"/>
      <c r="L91" s="20"/>
      <c r="M91" s="20"/>
      <c r="N91" s="21"/>
      <c r="O91" s="25"/>
      <c r="P91" s="25"/>
      <c r="Q91" s="25"/>
      <c r="R91" s="25"/>
      <c r="S91" s="25"/>
      <c r="T91" s="26"/>
    </row>
    <row r="92" spans="2:20">
      <c r="B92" s="15">
        <v>42795</v>
      </c>
      <c r="C92" s="18"/>
      <c r="D92" s="18"/>
      <c r="E92" s="18"/>
      <c r="F92" s="18"/>
      <c r="G92" s="18"/>
      <c r="H92" s="19"/>
      <c r="I92" s="20"/>
      <c r="J92" s="20"/>
      <c r="K92" s="20"/>
      <c r="L92" s="20"/>
      <c r="M92" s="20"/>
      <c r="N92" s="21"/>
      <c r="O92" s="25"/>
      <c r="P92" s="25"/>
      <c r="Q92" s="25"/>
      <c r="R92" s="25"/>
      <c r="S92" s="25"/>
      <c r="T92" s="26"/>
    </row>
    <row r="93" spans="2:20">
      <c r="B93" s="15">
        <v>42887</v>
      </c>
      <c r="C93" s="18"/>
      <c r="D93" s="18"/>
      <c r="E93" s="18"/>
      <c r="F93" s="18"/>
      <c r="G93" s="18"/>
      <c r="H93" s="19"/>
      <c r="I93" s="20"/>
      <c r="J93" s="20"/>
      <c r="K93" s="20"/>
      <c r="L93" s="20"/>
      <c r="M93" s="20"/>
      <c r="N93" s="21"/>
      <c r="O93" s="25"/>
      <c r="P93" s="25"/>
      <c r="Q93" s="25"/>
      <c r="R93" s="25"/>
      <c r="S93" s="25"/>
      <c r="T93" s="26"/>
    </row>
    <row r="94" spans="2:20">
      <c r="B94" s="15">
        <v>42979</v>
      </c>
      <c r="C94" s="18"/>
      <c r="D94" s="18"/>
      <c r="E94" s="18"/>
      <c r="F94" s="18"/>
      <c r="G94" s="18"/>
      <c r="H94" s="19"/>
      <c r="I94" s="20"/>
      <c r="J94" s="20"/>
      <c r="K94" s="20"/>
      <c r="L94" s="20"/>
      <c r="M94" s="20"/>
      <c r="N94" s="21"/>
      <c r="O94" s="25"/>
      <c r="P94" s="25"/>
      <c r="Q94" s="25"/>
      <c r="R94" s="25"/>
      <c r="S94" s="25"/>
      <c r="T94" s="26"/>
    </row>
    <row r="95" spans="2:20">
      <c r="B95" s="15">
        <v>43070</v>
      </c>
      <c r="C95" s="18"/>
      <c r="D95" s="18"/>
      <c r="E95" s="18"/>
      <c r="F95" s="18"/>
      <c r="G95" s="18"/>
      <c r="H95" s="19"/>
      <c r="I95" s="20"/>
      <c r="J95" s="20"/>
      <c r="K95" s="20"/>
      <c r="L95" s="20"/>
      <c r="M95" s="20"/>
      <c r="N95" s="21"/>
      <c r="O95" s="25"/>
      <c r="P95" s="25"/>
      <c r="Q95" s="25"/>
      <c r="R95" s="25"/>
      <c r="S95" s="25"/>
      <c r="T95" s="26"/>
    </row>
    <row r="96" spans="2:20">
      <c r="B96" s="15">
        <v>43160</v>
      </c>
      <c r="C96" s="18"/>
      <c r="D96" s="18"/>
      <c r="E96" s="18"/>
      <c r="F96" s="18"/>
      <c r="G96" s="18"/>
      <c r="H96" s="19"/>
      <c r="I96" s="20"/>
      <c r="J96" s="20"/>
      <c r="K96" s="20"/>
      <c r="L96" s="20"/>
      <c r="M96" s="20"/>
      <c r="N96" s="21"/>
      <c r="O96" s="25"/>
      <c r="P96" s="25"/>
      <c r="Q96" s="25"/>
      <c r="R96" s="25"/>
      <c r="S96" s="25"/>
      <c r="T96" s="26"/>
    </row>
    <row r="97" spans="2:20">
      <c r="B97" s="15">
        <v>43252</v>
      </c>
      <c r="C97" s="18"/>
      <c r="D97" s="18"/>
      <c r="E97" s="18"/>
      <c r="F97" s="18"/>
      <c r="G97" s="18"/>
      <c r="H97" s="19"/>
      <c r="I97" s="20"/>
      <c r="J97" s="20"/>
      <c r="K97" s="20"/>
      <c r="L97" s="20"/>
      <c r="M97" s="20"/>
      <c r="N97" s="21"/>
      <c r="O97" s="25"/>
      <c r="P97" s="25"/>
      <c r="Q97" s="25"/>
      <c r="R97" s="25"/>
      <c r="S97" s="25"/>
      <c r="T97" s="26"/>
    </row>
    <row r="98" spans="2:20">
      <c r="B98" s="15">
        <v>43344</v>
      </c>
      <c r="C98" s="18"/>
      <c r="D98" s="18"/>
      <c r="E98" s="18"/>
      <c r="F98" s="18"/>
      <c r="G98" s="18"/>
      <c r="H98" s="19"/>
      <c r="I98" s="20"/>
      <c r="J98" s="20"/>
      <c r="K98" s="20"/>
      <c r="L98" s="20"/>
      <c r="M98" s="20"/>
      <c r="N98" s="21"/>
      <c r="O98" s="25"/>
      <c r="P98" s="25"/>
      <c r="Q98" s="25"/>
      <c r="R98" s="25"/>
      <c r="S98" s="25"/>
      <c r="T98" s="26"/>
    </row>
    <row r="99" spans="2:20">
      <c r="B99" s="15">
        <v>43435</v>
      </c>
      <c r="C99" s="18"/>
      <c r="D99" s="18"/>
      <c r="E99" s="18"/>
      <c r="F99" s="18"/>
      <c r="G99" s="18"/>
      <c r="H99" s="19"/>
      <c r="I99" s="20"/>
      <c r="J99" s="20"/>
      <c r="K99" s="20"/>
      <c r="L99" s="20"/>
      <c r="M99" s="20"/>
      <c r="N99" s="21"/>
      <c r="O99" s="25"/>
      <c r="P99" s="25"/>
      <c r="Q99" s="25"/>
      <c r="R99" s="25"/>
      <c r="S99" s="25"/>
      <c r="T99" s="26"/>
    </row>
    <row r="100" spans="2:20">
      <c r="B100" s="15">
        <v>43525</v>
      </c>
      <c r="C100" s="18"/>
      <c r="D100" s="18"/>
      <c r="E100" s="18"/>
      <c r="F100" s="18"/>
      <c r="G100" s="18"/>
      <c r="H100" s="19"/>
      <c r="I100" s="20"/>
      <c r="J100" s="20"/>
      <c r="K100" s="20"/>
      <c r="L100" s="20"/>
      <c r="M100" s="20"/>
      <c r="N100" s="21"/>
      <c r="O100" s="25"/>
      <c r="P100" s="25"/>
      <c r="Q100" s="25"/>
      <c r="R100" s="25"/>
      <c r="S100" s="25"/>
      <c r="T100" s="26"/>
    </row>
    <row r="101" spans="2:20">
      <c r="B101" s="15">
        <v>43617</v>
      </c>
      <c r="C101" s="18"/>
      <c r="D101" s="18"/>
      <c r="E101" s="18"/>
      <c r="F101" s="18"/>
      <c r="G101" s="18"/>
      <c r="H101" s="19"/>
      <c r="I101" s="20"/>
      <c r="J101" s="20"/>
      <c r="K101" s="20"/>
      <c r="L101" s="20"/>
      <c r="M101" s="20"/>
      <c r="N101" s="21"/>
      <c r="O101" s="25"/>
      <c r="P101" s="25"/>
      <c r="Q101" s="25"/>
      <c r="R101" s="25"/>
      <c r="S101" s="25"/>
      <c r="T101" s="26"/>
    </row>
    <row r="102" spans="2:20">
      <c r="B102" s="15">
        <v>43709</v>
      </c>
      <c r="C102" s="18"/>
      <c r="D102" s="18"/>
      <c r="E102" s="18"/>
      <c r="F102" s="18"/>
      <c r="G102" s="18"/>
      <c r="H102" s="19"/>
      <c r="I102" s="20"/>
      <c r="J102" s="20"/>
      <c r="K102" s="20"/>
      <c r="L102" s="20"/>
      <c r="M102" s="20"/>
      <c r="N102" s="21"/>
      <c r="O102" s="25"/>
      <c r="P102" s="25"/>
      <c r="Q102" s="25"/>
      <c r="R102" s="25"/>
      <c r="S102" s="25"/>
      <c r="T102" s="26"/>
    </row>
    <row r="103" spans="2:20">
      <c r="B103" s="15">
        <v>43800</v>
      </c>
      <c r="C103" s="18"/>
      <c r="D103" s="18"/>
      <c r="E103" s="18"/>
      <c r="F103" s="18"/>
      <c r="G103" s="18"/>
      <c r="H103" s="19"/>
      <c r="I103" s="20"/>
      <c r="J103" s="20"/>
      <c r="K103" s="20"/>
      <c r="L103" s="20"/>
      <c r="M103" s="20"/>
      <c r="N103" s="21"/>
      <c r="O103" s="25"/>
      <c r="P103" s="25"/>
      <c r="Q103" s="25"/>
      <c r="R103" s="25"/>
      <c r="S103" s="25"/>
      <c r="T103" s="26"/>
    </row>
    <row r="104" spans="2:20">
      <c r="B104" s="15">
        <v>43891</v>
      </c>
      <c r="C104" s="18"/>
      <c r="D104" s="18"/>
      <c r="E104" s="18"/>
      <c r="F104" s="18"/>
      <c r="G104" s="18"/>
      <c r="H104" s="19"/>
      <c r="I104" s="20"/>
      <c r="J104" s="20"/>
      <c r="K104" s="20"/>
      <c r="L104" s="20"/>
      <c r="M104" s="20"/>
      <c r="N104" s="21"/>
      <c r="O104" s="25"/>
      <c r="P104" s="25"/>
      <c r="Q104" s="25"/>
      <c r="R104" s="25"/>
      <c r="S104" s="25"/>
      <c r="T104" s="26"/>
    </row>
    <row r="105" spans="2:20">
      <c r="B105" s="15">
        <v>43983</v>
      </c>
      <c r="C105" s="18"/>
      <c r="D105" s="18"/>
      <c r="E105" s="18"/>
      <c r="F105" s="18"/>
      <c r="G105" s="18"/>
      <c r="H105" s="19"/>
      <c r="I105" s="20"/>
      <c r="J105" s="20"/>
      <c r="K105" s="20"/>
      <c r="L105" s="20"/>
      <c r="M105" s="20"/>
      <c r="N105" s="21"/>
      <c r="O105" s="25"/>
      <c r="P105" s="25"/>
      <c r="Q105" s="25"/>
      <c r="R105" s="25"/>
      <c r="S105" s="25"/>
      <c r="T105" s="26"/>
    </row>
    <row r="106" spans="2:20">
      <c r="B106" s="15">
        <v>44075</v>
      </c>
      <c r="C106" s="18"/>
      <c r="D106" s="18"/>
      <c r="E106" s="18"/>
      <c r="F106" s="18"/>
      <c r="G106" s="18"/>
      <c r="H106" s="19"/>
      <c r="I106" s="20"/>
      <c r="J106" s="20"/>
      <c r="K106" s="20"/>
      <c r="L106" s="20"/>
      <c r="M106" s="20"/>
      <c r="N106" s="21"/>
      <c r="O106" s="25"/>
      <c r="P106" s="25"/>
      <c r="Q106" s="25"/>
      <c r="R106" s="25"/>
      <c r="S106" s="25"/>
      <c r="T106" s="26"/>
    </row>
    <row r="107" spans="2:20">
      <c r="B107" s="15">
        <v>44166</v>
      </c>
      <c r="C107" s="18"/>
      <c r="D107" s="18"/>
      <c r="E107" s="18"/>
      <c r="F107" s="18"/>
      <c r="G107" s="18"/>
      <c r="H107" s="19"/>
      <c r="I107" s="20"/>
      <c r="J107" s="20"/>
      <c r="K107" s="20"/>
      <c r="L107" s="20"/>
      <c r="M107" s="20"/>
      <c r="N107" s="21"/>
      <c r="O107" s="25"/>
      <c r="P107" s="25"/>
      <c r="Q107" s="25"/>
      <c r="R107" s="25"/>
      <c r="S107" s="25"/>
      <c r="T107" s="26"/>
    </row>
    <row r="108" spans="2:20">
      <c r="B108" s="15">
        <v>44256</v>
      </c>
      <c r="C108" s="18"/>
      <c r="D108" s="18"/>
      <c r="E108" s="18"/>
      <c r="F108" s="18"/>
      <c r="G108" s="18"/>
      <c r="H108" s="19"/>
      <c r="I108" s="20"/>
      <c r="J108" s="20"/>
      <c r="K108" s="20"/>
      <c r="L108" s="20"/>
      <c r="M108" s="20"/>
      <c r="N108" s="21"/>
      <c r="O108" s="25"/>
      <c r="P108" s="25"/>
      <c r="Q108" s="25"/>
      <c r="R108" s="25"/>
      <c r="S108" s="25"/>
      <c r="T108" s="26"/>
    </row>
    <row r="109" spans="2:20">
      <c r="B109" s="15">
        <v>44348</v>
      </c>
      <c r="C109" s="18"/>
      <c r="D109" s="18"/>
      <c r="E109" s="18"/>
      <c r="F109" s="18"/>
      <c r="G109" s="18"/>
      <c r="H109" s="19"/>
      <c r="I109" s="20"/>
      <c r="J109" s="20"/>
      <c r="K109" s="20"/>
      <c r="L109" s="20"/>
      <c r="M109" s="20"/>
      <c r="N109" s="21"/>
      <c r="O109" s="25"/>
      <c r="P109" s="25"/>
      <c r="Q109" s="25"/>
      <c r="R109" s="25"/>
      <c r="S109" s="25"/>
      <c r="T109" s="26"/>
    </row>
    <row r="110" spans="2:20">
      <c r="B110" s="15">
        <v>44440</v>
      </c>
      <c r="C110" s="18"/>
      <c r="D110" s="18"/>
      <c r="E110" s="18"/>
      <c r="F110" s="18"/>
      <c r="G110" s="18"/>
      <c r="H110" s="19"/>
      <c r="I110" s="20"/>
      <c r="J110" s="20"/>
      <c r="K110" s="20"/>
      <c r="L110" s="20"/>
      <c r="M110" s="20"/>
      <c r="N110" s="21"/>
      <c r="O110" s="25"/>
      <c r="P110" s="25"/>
      <c r="Q110" s="25"/>
      <c r="R110" s="25"/>
      <c r="S110" s="25"/>
      <c r="T110" s="26"/>
    </row>
    <row r="111" spans="2:20">
      <c r="B111" s="15">
        <v>44531</v>
      </c>
      <c r="C111" s="18"/>
      <c r="D111" s="18"/>
      <c r="E111" s="18"/>
      <c r="F111" s="18"/>
      <c r="G111" s="18"/>
      <c r="H111" s="19"/>
      <c r="I111" s="20"/>
      <c r="J111" s="20"/>
      <c r="K111" s="20"/>
      <c r="L111" s="20"/>
      <c r="M111" s="20"/>
      <c r="N111" s="21"/>
      <c r="O111" s="25"/>
      <c r="P111" s="25"/>
      <c r="Q111" s="25"/>
      <c r="R111" s="25"/>
      <c r="S111" s="25"/>
      <c r="T111" s="26"/>
    </row>
    <row r="112" spans="2:20">
      <c r="B112" s="15">
        <v>44621</v>
      </c>
      <c r="C112" s="18"/>
      <c r="D112" s="18"/>
      <c r="E112" s="18"/>
      <c r="F112" s="18"/>
      <c r="G112" s="18"/>
      <c r="H112" s="19"/>
      <c r="I112" s="20"/>
      <c r="J112" s="20"/>
      <c r="K112" s="20"/>
      <c r="L112" s="20"/>
      <c r="M112" s="20"/>
      <c r="N112" s="21"/>
      <c r="O112" s="25"/>
      <c r="P112" s="25"/>
      <c r="Q112" s="25"/>
      <c r="R112" s="25"/>
      <c r="S112" s="25"/>
      <c r="T112" s="26"/>
    </row>
    <row r="113" spans="2:20">
      <c r="B113" s="15">
        <v>44713</v>
      </c>
      <c r="C113" s="18"/>
      <c r="D113" s="18"/>
      <c r="E113" s="18"/>
      <c r="F113" s="18"/>
      <c r="G113" s="18"/>
      <c r="H113" s="19"/>
      <c r="I113" s="20"/>
      <c r="J113" s="20"/>
      <c r="K113" s="20"/>
      <c r="L113" s="20"/>
      <c r="M113" s="20"/>
      <c r="N113" s="21"/>
      <c r="O113" s="25"/>
      <c r="P113" s="25"/>
      <c r="Q113" s="25"/>
      <c r="R113" s="25"/>
      <c r="S113" s="25"/>
      <c r="T113" s="26"/>
    </row>
    <row r="114" spans="2:20">
      <c r="B114" s="15">
        <v>44805</v>
      </c>
      <c r="C114" s="18"/>
      <c r="D114" s="18"/>
      <c r="E114" s="18"/>
      <c r="F114" s="18"/>
      <c r="G114" s="18"/>
      <c r="H114" s="19"/>
      <c r="I114" s="20"/>
      <c r="J114" s="20"/>
      <c r="K114" s="20"/>
      <c r="L114" s="20"/>
      <c r="M114" s="20"/>
      <c r="N114" s="21"/>
      <c r="O114" s="25"/>
      <c r="P114" s="25"/>
      <c r="Q114" s="25"/>
      <c r="R114" s="25"/>
      <c r="S114" s="25"/>
      <c r="T114" s="26"/>
    </row>
    <row r="115" spans="2:20">
      <c r="B115" s="15">
        <v>44896</v>
      </c>
      <c r="C115" s="18"/>
      <c r="D115" s="18"/>
      <c r="E115" s="18"/>
      <c r="F115" s="18"/>
      <c r="G115" s="18"/>
      <c r="H115" s="19"/>
      <c r="I115" s="20"/>
      <c r="J115" s="20"/>
      <c r="K115" s="20"/>
      <c r="L115" s="20"/>
      <c r="M115" s="20"/>
      <c r="N115" s="21"/>
      <c r="O115" s="25"/>
      <c r="P115" s="25"/>
      <c r="Q115" s="25"/>
      <c r="R115" s="25"/>
      <c r="S115" s="25"/>
      <c r="T115" s="26"/>
    </row>
    <row r="116" spans="2:20">
      <c r="B116" s="15">
        <v>44986</v>
      </c>
      <c r="C116" s="18"/>
      <c r="D116" s="18"/>
      <c r="E116" s="18"/>
      <c r="F116" s="18"/>
      <c r="G116" s="18"/>
      <c r="H116" s="19"/>
      <c r="I116" s="20"/>
      <c r="J116" s="20"/>
      <c r="K116" s="20"/>
      <c r="L116" s="20"/>
      <c r="M116" s="20"/>
      <c r="N116" s="21"/>
      <c r="O116" s="25"/>
      <c r="P116" s="25"/>
      <c r="Q116" s="25"/>
      <c r="R116" s="25"/>
      <c r="S116" s="25"/>
      <c r="T116" s="26"/>
    </row>
    <row r="117" spans="2:20">
      <c r="B117" s="15">
        <v>45078</v>
      </c>
      <c r="C117" s="18"/>
      <c r="D117" s="18"/>
      <c r="E117" s="18"/>
      <c r="F117" s="18"/>
      <c r="G117" s="18"/>
      <c r="H117" s="19"/>
      <c r="I117" s="20"/>
      <c r="J117" s="20"/>
      <c r="K117" s="20"/>
      <c r="L117" s="20"/>
      <c r="M117" s="20"/>
      <c r="N117" s="21"/>
      <c r="O117" s="25"/>
      <c r="P117" s="25"/>
      <c r="Q117" s="25"/>
      <c r="R117" s="25"/>
      <c r="S117" s="25"/>
      <c r="T117" s="26"/>
    </row>
    <row r="118" spans="2:20">
      <c r="B118" s="15">
        <v>45170</v>
      </c>
      <c r="C118" s="18"/>
      <c r="D118" s="18"/>
      <c r="E118" s="18"/>
      <c r="F118" s="18"/>
      <c r="G118" s="18"/>
      <c r="H118" s="19"/>
      <c r="I118" s="20"/>
      <c r="J118" s="20"/>
      <c r="K118" s="20"/>
      <c r="L118" s="20"/>
      <c r="M118" s="20"/>
      <c r="N118" s="21"/>
      <c r="O118" s="25"/>
      <c r="P118" s="25"/>
      <c r="Q118" s="25"/>
      <c r="R118" s="25"/>
      <c r="S118" s="25"/>
      <c r="T118" s="26"/>
    </row>
    <row r="119" spans="2:20">
      <c r="B119" s="15">
        <v>45261</v>
      </c>
      <c r="C119" s="18"/>
      <c r="D119" s="18"/>
      <c r="E119" s="18"/>
      <c r="F119" s="18"/>
      <c r="G119" s="18"/>
      <c r="H119" s="19"/>
      <c r="I119" s="20"/>
      <c r="J119" s="20"/>
      <c r="K119" s="20"/>
      <c r="L119" s="20"/>
      <c r="M119" s="20"/>
      <c r="N119" s="21"/>
      <c r="O119" s="25"/>
      <c r="P119" s="25"/>
      <c r="Q119" s="25"/>
      <c r="R119" s="25"/>
      <c r="S119" s="25"/>
      <c r="T119" s="26"/>
    </row>
    <row r="120" spans="2:20">
      <c r="B120" s="15">
        <v>45352</v>
      </c>
      <c r="C120" s="18"/>
      <c r="D120" s="18"/>
      <c r="E120" s="18"/>
      <c r="F120" s="18"/>
      <c r="G120" s="18"/>
      <c r="H120" s="19"/>
      <c r="I120" s="20"/>
      <c r="J120" s="20"/>
      <c r="K120" s="20"/>
      <c r="L120" s="20"/>
      <c r="M120" s="20"/>
      <c r="N120" s="21"/>
      <c r="O120" s="25"/>
      <c r="P120" s="25"/>
      <c r="Q120" s="25"/>
      <c r="R120" s="25"/>
      <c r="S120" s="25"/>
      <c r="T120" s="26"/>
    </row>
    <row r="121" spans="2:20">
      <c r="B121" s="15">
        <v>45444</v>
      </c>
      <c r="C121" s="18"/>
      <c r="D121" s="18"/>
      <c r="E121" s="18"/>
      <c r="F121" s="18"/>
      <c r="G121" s="18"/>
      <c r="H121" s="19"/>
      <c r="I121" s="20"/>
      <c r="J121" s="20"/>
      <c r="K121" s="20"/>
      <c r="L121" s="20"/>
      <c r="M121" s="20"/>
      <c r="N121" s="21"/>
      <c r="O121" s="25"/>
      <c r="P121" s="25"/>
      <c r="Q121" s="25"/>
      <c r="R121" s="25"/>
      <c r="S121" s="25"/>
      <c r="T121" s="26"/>
    </row>
    <row r="122" spans="2:20">
      <c r="B122" s="15">
        <v>45536</v>
      </c>
      <c r="C122" s="18"/>
      <c r="D122" s="18"/>
      <c r="E122" s="18"/>
      <c r="F122" s="18"/>
      <c r="G122" s="18"/>
      <c r="H122" s="19"/>
      <c r="I122" s="20"/>
      <c r="J122" s="20"/>
      <c r="K122" s="20"/>
      <c r="L122" s="20"/>
      <c r="M122" s="20"/>
      <c r="N122" s="21"/>
      <c r="O122" s="25"/>
      <c r="P122" s="25"/>
      <c r="Q122" s="25"/>
      <c r="R122" s="25"/>
      <c r="S122" s="25"/>
      <c r="T122" s="26"/>
    </row>
    <row r="123" spans="2:20">
      <c r="B123" s="15">
        <v>45627</v>
      </c>
      <c r="C123" s="18"/>
      <c r="D123" s="18"/>
      <c r="E123" s="18"/>
      <c r="F123" s="18"/>
      <c r="G123" s="18"/>
      <c r="H123" s="19"/>
      <c r="I123" s="20"/>
      <c r="J123" s="20"/>
      <c r="K123" s="20"/>
      <c r="L123" s="20"/>
      <c r="M123" s="20"/>
      <c r="N123" s="21"/>
      <c r="O123" s="25"/>
      <c r="P123" s="25"/>
      <c r="Q123" s="25"/>
      <c r="R123" s="25"/>
      <c r="S123" s="25"/>
      <c r="T123" s="26"/>
    </row>
    <row r="126" spans="2:20">
      <c r="C126" s="18"/>
      <c r="D126" s="18"/>
      <c r="E126" s="18"/>
      <c r="F126" s="18"/>
      <c r="G126" s="18"/>
      <c r="H126" s="18"/>
    </row>
  </sheetData>
  <mergeCells count="4">
    <mergeCell ref="C6:H6"/>
    <mergeCell ref="I6:N6"/>
    <mergeCell ref="O6:T6"/>
    <mergeCell ref="C2:H5"/>
  </mergeCells>
  <hyperlinks>
    <hyperlink ref="J3" location="Índice!A1" display="Retornar ao índice" xr:uid="{F403848B-78E4-4A05-A9B9-CE6FC35B6995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3F92-DBFA-473C-936D-405894975FD1}">
  <dimension ref="B1:Y38"/>
  <sheetViews>
    <sheetView showGridLines="0" workbookViewId="0">
      <selection activeCell="W38" sqref="W38:Y38"/>
    </sheetView>
  </sheetViews>
  <sheetFormatPr defaultRowHeight="14.4"/>
  <cols>
    <col min="1" max="1" width="1.33203125" style="16" customWidth="1"/>
    <col min="2" max="2" width="1.6640625" style="16" customWidth="1"/>
    <col min="3" max="9" width="8.88671875" style="16"/>
    <col min="10" max="10" width="1.109375" style="16" customWidth="1"/>
    <col min="11" max="17" width="8.88671875" style="16"/>
    <col min="18" max="18" width="1.109375" style="16" customWidth="1"/>
    <col min="19" max="16384" width="8.88671875" style="16"/>
  </cols>
  <sheetData>
    <row r="1" spans="2:25" ht="4.8" customHeight="1"/>
    <row r="2" spans="2:25" ht="14.4" customHeight="1">
      <c r="B2" s="17"/>
      <c r="C2" s="132" t="s">
        <v>31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4"/>
    </row>
    <row r="3" spans="2:25" ht="14.4" customHeight="1">
      <c r="B3" s="17"/>
      <c r="C3" s="135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7"/>
    </row>
    <row r="4" spans="2:25" ht="14.4" customHeight="1">
      <c r="B4" s="17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7"/>
    </row>
    <row r="5" spans="2:25" ht="14.4" customHeight="1">
      <c r="B5" s="17"/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40"/>
    </row>
    <row r="21" ht="6" customHeight="1"/>
    <row r="38" spans="23:24" ht="15">
      <c r="W38" s="58" t="s">
        <v>51</v>
      </c>
      <c r="X38" s="59" t="s">
        <v>52</v>
      </c>
    </row>
  </sheetData>
  <mergeCells count="1">
    <mergeCell ref="C2:Y5"/>
  </mergeCells>
  <hyperlinks>
    <hyperlink ref="X38" location="Índice!A1" display="Retornar ao índice" xr:uid="{6E35AFBE-CC0D-40FB-9466-25008429FDB9}"/>
  </hyperlink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A305-DD49-49A1-A219-B4611693D1EE}">
  <dimension ref="B1:Y38"/>
  <sheetViews>
    <sheetView showGridLines="0" workbookViewId="0">
      <selection activeCell="W38" sqref="W38:Y38"/>
    </sheetView>
  </sheetViews>
  <sheetFormatPr defaultRowHeight="14.4"/>
  <cols>
    <col min="1" max="1" width="1.33203125" style="16" customWidth="1"/>
    <col min="2" max="2" width="1.6640625" style="16" customWidth="1"/>
    <col min="3" max="9" width="8.88671875" style="16"/>
    <col min="10" max="10" width="1.109375" style="16" customWidth="1"/>
    <col min="11" max="17" width="8.88671875" style="16"/>
    <col min="18" max="18" width="1.109375" style="16" customWidth="1"/>
    <col min="19" max="16384" width="8.88671875" style="16"/>
  </cols>
  <sheetData>
    <row r="1" spans="2:25" ht="4.8" customHeight="1"/>
    <row r="2" spans="2:25" ht="14.4" customHeight="1">
      <c r="B2" s="17"/>
      <c r="C2" s="132" t="s">
        <v>31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4"/>
    </row>
    <row r="3" spans="2:25" ht="14.4" customHeight="1">
      <c r="B3" s="17"/>
      <c r="C3" s="135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7"/>
    </row>
    <row r="4" spans="2:25" ht="14.4" customHeight="1">
      <c r="B4" s="17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7"/>
    </row>
    <row r="5" spans="2:25" ht="14.4" customHeight="1">
      <c r="B5" s="17"/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40"/>
    </row>
    <row r="21" ht="6" customHeight="1"/>
    <row r="38" spans="23:24" ht="15">
      <c r="W38" s="58" t="s">
        <v>51</v>
      </c>
      <c r="X38" s="59" t="s">
        <v>52</v>
      </c>
    </row>
  </sheetData>
  <mergeCells count="1">
    <mergeCell ref="C2:Y5"/>
  </mergeCells>
  <hyperlinks>
    <hyperlink ref="X38" location="Índice!A1" display="Retornar ao índice" xr:uid="{9042DD27-D460-46CB-AEDC-96C4D2F08CA7}"/>
  </hyperlink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A4BA-A5C3-4141-9931-2A3C01815E4A}">
  <dimension ref="B1:Y38"/>
  <sheetViews>
    <sheetView showGridLines="0" zoomScaleNormal="100" workbookViewId="0">
      <selection activeCell="W38" sqref="W38:X38"/>
    </sheetView>
  </sheetViews>
  <sheetFormatPr defaultRowHeight="14.4"/>
  <cols>
    <col min="1" max="1" width="1.33203125" style="16" customWidth="1"/>
    <col min="2" max="2" width="1.6640625" style="16" customWidth="1"/>
    <col min="3" max="9" width="8.88671875" style="16"/>
    <col min="10" max="10" width="1.109375" style="16" customWidth="1"/>
    <col min="11" max="17" width="8.88671875" style="16"/>
    <col min="18" max="18" width="1.109375" style="16" customWidth="1"/>
    <col min="19" max="16384" width="8.88671875" style="16"/>
  </cols>
  <sheetData>
    <row r="1" spans="2:25" ht="4.8" customHeight="1"/>
    <row r="2" spans="2:25" ht="14.4" customHeight="1">
      <c r="B2" s="17"/>
      <c r="C2" s="132" t="s">
        <v>32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4"/>
    </row>
    <row r="3" spans="2:25" ht="14.4" customHeight="1">
      <c r="B3" s="17"/>
      <c r="C3" s="135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7"/>
    </row>
    <row r="4" spans="2:25" ht="14.4" customHeight="1">
      <c r="B4" s="17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7"/>
    </row>
    <row r="5" spans="2:25" ht="14.4" customHeight="1">
      <c r="B5" s="17"/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40"/>
    </row>
    <row r="21" ht="6" customHeight="1"/>
    <row r="38" spans="23:24" ht="15">
      <c r="W38" s="58" t="s">
        <v>51</v>
      </c>
      <c r="X38" s="59" t="s">
        <v>52</v>
      </c>
    </row>
  </sheetData>
  <mergeCells count="1">
    <mergeCell ref="C2:Y5"/>
  </mergeCells>
  <hyperlinks>
    <hyperlink ref="X38" location="Índice!A1" display="Retornar ao índice" xr:uid="{7123B8A3-090A-4083-B606-4B5E9E7DB8D3}"/>
  </hyperlink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68BA-D2A4-440C-9CAB-F47D0A827C45}">
  <dimension ref="A1:AB21"/>
  <sheetViews>
    <sheetView showGridLines="0" workbookViewId="0">
      <selection activeCell="AB7" sqref="AB7"/>
    </sheetView>
  </sheetViews>
  <sheetFormatPr defaultRowHeight="14.4"/>
  <cols>
    <col min="1" max="1" width="1.33203125" style="16" customWidth="1"/>
    <col min="2" max="2" width="1.6640625" style="16" customWidth="1"/>
    <col min="3" max="3" width="8.88671875" style="16"/>
    <col min="4" max="4" width="9" style="16" bestFit="1" customWidth="1"/>
    <col min="5" max="6" width="8.88671875" style="16"/>
    <col min="7" max="7" width="9" style="16" bestFit="1" customWidth="1"/>
    <col min="8" max="9" width="8.88671875" style="16"/>
    <col min="10" max="10" width="9" style="16" bestFit="1" customWidth="1"/>
    <col min="11" max="12" width="8.88671875" style="16"/>
    <col min="13" max="13" width="9" style="16" bestFit="1" customWidth="1"/>
    <col min="14" max="15" width="8.88671875" style="16"/>
    <col min="16" max="16" width="10.33203125" style="16" bestFit="1" customWidth="1"/>
    <col min="17" max="18" width="8.88671875" style="16"/>
    <col min="19" max="19" width="10.6640625" style="16" bestFit="1" customWidth="1"/>
    <col min="20" max="16384" width="8.88671875" style="16"/>
  </cols>
  <sheetData>
    <row r="1" spans="1:28" ht="4.8" customHeight="1"/>
    <row r="2" spans="1:28" ht="14.4" customHeight="1">
      <c r="B2" s="17"/>
      <c r="C2" s="132" t="s">
        <v>25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4"/>
    </row>
    <row r="3" spans="1:28" ht="14.4" customHeight="1">
      <c r="B3" s="17"/>
      <c r="C3" s="135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7"/>
    </row>
    <row r="4" spans="1:28" ht="14.4" customHeight="1">
      <c r="B4" s="17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7"/>
    </row>
    <row r="5" spans="1:28" ht="14.4" customHeight="1">
      <c r="B5" s="17"/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40"/>
    </row>
    <row r="6" spans="1:28" ht="15" thickBot="1"/>
    <row r="7" spans="1:28" s="63" customFormat="1" ht="36" customHeight="1">
      <c r="A7" s="16"/>
      <c r="B7" s="16"/>
      <c r="C7" s="145" t="s">
        <v>23</v>
      </c>
      <c r="D7" s="146"/>
      <c r="E7" s="146"/>
      <c r="F7" s="146"/>
      <c r="G7" s="147"/>
      <c r="I7" s="141" t="s">
        <v>1</v>
      </c>
      <c r="J7" s="142"/>
      <c r="K7" s="64"/>
      <c r="L7" s="141" t="s">
        <v>18</v>
      </c>
      <c r="M7" s="142"/>
      <c r="N7" s="64"/>
      <c r="O7" s="143" t="s">
        <v>19</v>
      </c>
      <c r="P7" s="144"/>
      <c r="Q7" s="64"/>
      <c r="R7" s="143" t="s">
        <v>20</v>
      </c>
      <c r="S7" s="144"/>
      <c r="T7" s="64"/>
      <c r="U7" s="143" t="s">
        <v>21</v>
      </c>
      <c r="V7" s="144"/>
      <c r="W7" s="64"/>
      <c r="X7" s="143" t="s">
        <v>22</v>
      </c>
      <c r="Y7" s="144"/>
      <c r="AA7" s="58" t="s">
        <v>51</v>
      </c>
      <c r="AB7" s="59" t="s">
        <v>52</v>
      </c>
    </row>
    <row r="8" spans="1:28" s="63" customFormat="1" ht="36" customHeight="1">
      <c r="A8" s="16"/>
      <c r="B8" s="16"/>
      <c r="C8" s="148"/>
      <c r="D8" s="149"/>
      <c r="E8" s="149"/>
      <c r="F8" s="149"/>
      <c r="G8" s="150"/>
      <c r="I8" s="27" t="s">
        <v>15</v>
      </c>
      <c r="J8" s="28" t="e">
        <f>_xlfn.STDEV.S('2. Dados com ajuste sazonal'!I9:I123)</f>
        <v>#DIV/0!</v>
      </c>
      <c r="K8" s="65"/>
      <c r="L8" s="27" t="s">
        <v>15</v>
      </c>
      <c r="M8" s="28" t="e">
        <f>_xlfn.STDEV.S('2. Dados com ajuste sazonal'!J9:J123)</f>
        <v>#DIV/0!</v>
      </c>
      <c r="N8" s="65"/>
      <c r="O8" s="27" t="s">
        <v>15</v>
      </c>
      <c r="P8" s="28" t="e">
        <f>_xlfn.STDEV.S('2. Dados com ajuste sazonal'!L9:L123)</f>
        <v>#DIV/0!</v>
      </c>
      <c r="Q8" s="65"/>
      <c r="R8" s="27" t="s">
        <v>15</v>
      </c>
      <c r="S8" s="28" t="e">
        <f>_xlfn.STDEV.S('2. Dados com ajuste sazonal'!K9:K123)</f>
        <v>#DIV/0!</v>
      </c>
      <c r="T8" s="65"/>
      <c r="U8" s="27" t="s">
        <v>15</v>
      </c>
      <c r="V8" s="28" t="e">
        <f>_xlfn.STDEV.S('2. Dados com ajuste sazonal'!M9:M123)</f>
        <v>#DIV/0!</v>
      </c>
      <c r="W8" s="65"/>
      <c r="X8" s="27" t="s">
        <v>15</v>
      </c>
      <c r="Y8" s="28" t="e">
        <f>_xlfn.STDEV.S('2. Dados com ajuste sazonal'!N9:N123)</f>
        <v>#DIV/0!</v>
      </c>
    </row>
    <row r="9" spans="1:28" s="63" customFormat="1" ht="36" customHeight="1">
      <c r="A9" s="16"/>
      <c r="B9" s="16"/>
      <c r="C9" s="148"/>
      <c r="D9" s="149"/>
      <c r="E9" s="149"/>
      <c r="F9" s="149"/>
      <c r="G9" s="150"/>
      <c r="I9" s="27" t="s">
        <v>16</v>
      </c>
      <c r="J9" s="29" t="e">
        <f>J8/$J$8</f>
        <v>#DIV/0!</v>
      </c>
      <c r="K9" s="65"/>
      <c r="L9" s="27" t="s">
        <v>16</v>
      </c>
      <c r="M9" s="29" t="e">
        <f>M8/$J$8</f>
        <v>#DIV/0!</v>
      </c>
      <c r="N9" s="65"/>
      <c r="O9" s="27" t="s">
        <v>16</v>
      </c>
      <c r="P9" s="29" t="e">
        <f>P8/$J$8</f>
        <v>#DIV/0!</v>
      </c>
      <c r="Q9" s="65"/>
      <c r="R9" s="27" t="s">
        <v>16</v>
      </c>
      <c r="S9" s="29" t="e">
        <f>S8/$J$8</f>
        <v>#DIV/0!</v>
      </c>
      <c r="T9" s="65"/>
      <c r="U9" s="27" t="s">
        <v>16</v>
      </c>
      <c r="V9" s="29" t="e">
        <f>V8/$J$8</f>
        <v>#DIV/0!</v>
      </c>
      <c r="W9" s="65"/>
      <c r="X9" s="27" t="s">
        <v>16</v>
      </c>
      <c r="Y9" s="29" t="e">
        <f>Y8/$J$8</f>
        <v>#DIV/0!</v>
      </c>
    </row>
    <row r="10" spans="1:28" s="63" customFormat="1" ht="36" customHeight="1" thickBot="1">
      <c r="A10" s="16"/>
      <c r="B10" s="16"/>
      <c r="C10" s="151"/>
      <c r="D10" s="152"/>
      <c r="E10" s="152"/>
      <c r="F10" s="152"/>
      <c r="G10" s="153"/>
      <c r="I10" s="30" t="s">
        <v>17</v>
      </c>
      <c r="J10" s="31" t="e">
        <f>CORREL('2. Dados com ajuste sazonal'!$I$9:$I$123,'2. Dados com ajuste sazonal'!I9:I123)</f>
        <v>#DIV/0!</v>
      </c>
      <c r="K10" s="65"/>
      <c r="L10" s="30" t="s">
        <v>17</v>
      </c>
      <c r="M10" s="31" t="e">
        <f>CORREL('2. Dados com ajuste sazonal'!$I$9:$I$123,'2. Dados com ajuste sazonal'!J9:J123)</f>
        <v>#DIV/0!</v>
      </c>
      <c r="N10" s="65"/>
      <c r="O10" s="30" t="s">
        <v>17</v>
      </c>
      <c r="P10" s="31" t="e">
        <f>CORREL('2. Dados com ajuste sazonal'!$I$9:$I$123,'2. Dados com ajuste sazonal'!L9:L123)</f>
        <v>#DIV/0!</v>
      </c>
      <c r="Q10" s="65"/>
      <c r="R10" s="30" t="s">
        <v>17</v>
      </c>
      <c r="S10" s="31" t="e">
        <f>CORREL('2. Dados com ajuste sazonal'!$I$9:$I$123,'2. Dados com ajuste sazonal'!K9:K123)</f>
        <v>#DIV/0!</v>
      </c>
      <c r="T10" s="65"/>
      <c r="U10" s="30" t="s">
        <v>17</v>
      </c>
      <c r="V10" s="31" t="e">
        <f>CORREL('2. Dados com ajuste sazonal'!$I$9:$I$123,'2. Dados com ajuste sazonal'!M9:M123)</f>
        <v>#DIV/0!</v>
      </c>
      <c r="W10" s="65"/>
      <c r="X10" s="30" t="s">
        <v>17</v>
      </c>
      <c r="Y10" s="31" t="e">
        <f>CORREL('2. Dados com ajuste sazonal'!$I$9:$I$123,'2. Dados com ajuste sazonal'!N9:N123)</f>
        <v>#DIV/0!</v>
      </c>
    </row>
    <row r="12" spans="1:28" ht="15" thickBot="1"/>
    <row r="13" spans="1:28" s="63" customFormat="1" ht="36" customHeight="1">
      <c r="A13" s="16"/>
      <c r="B13" s="16"/>
      <c r="C13" s="145" t="s">
        <v>24</v>
      </c>
      <c r="D13" s="146"/>
      <c r="E13" s="146"/>
      <c r="F13" s="146"/>
      <c r="G13" s="147"/>
      <c r="I13" s="141" t="s">
        <v>1</v>
      </c>
      <c r="J13" s="142"/>
      <c r="K13" s="64"/>
      <c r="L13" s="141" t="s">
        <v>18</v>
      </c>
      <c r="M13" s="142"/>
      <c r="N13" s="64"/>
      <c r="O13" s="143" t="s">
        <v>19</v>
      </c>
      <c r="P13" s="144"/>
      <c r="Q13" s="64"/>
      <c r="R13" s="143" t="s">
        <v>20</v>
      </c>
      <c r="S13" s="144"/>
      <c r="T13" s="64"/>
      <c r="U13" s="143" t="s">
        <v>21</v>
      </c>
      <c r="V13" s="144"/>
      <c r="W13" s="64"/>
      <c r="X13" s="143" t="s">
        <v>22</v>
      </c>
      <c r="Y13" s="144"/>
    </row>
    <row r="14" spans="1:28" s="63" customFormat="1" ht="36" customHeight="1">
      <c r="A14" s="16"/>
      <c r="B14" s="16"/>
      <c r="C14" s="148"/>
      <c r="D14" s="149"/>
      <c r="E14" s="149"/>
      <c r="F14" s="149"/>
      <c r="G14" s="150"/>
      <c r="I14" s="27" t="s">
        <v>15</v>
      </c>
      <c r="J14" s="28" t="e">
        <f>_xlfn.STDEV.S('2. Dados com ajuste sazonal'!I40:I123)</f>
        <v>#DIV/0!</v>
      </c>
      <c r="K14" s="65"/>
      <c r="L14" s="27" t="s">
        <v>15</v>
      </c>
      <c r="M14" s="28" t="e">
        <f>_xlfn.STDEV.S('2. Dados com ajuste sazonal'!J40:J123)</f>
        <v>#DIV/0!</v>
      </c>
      <c r="N14" s="65"/>
      <c r="O14" s="27" t="s">
        <v>15</v>
      </c>
      <c r="P14" s="28" t="e">
        <f>_xlfn.STDEV.S('2. Dados com ajuste sazonal'!L40:L123)</f>
        <v>#DIV/0!</v>
      </c>
      <c r="Q14" s="65"/>
      <c r="R14" s="27" t="s">
        <v>15</v>
      </c>
      <c r="S14" s="28" t="e">
        <f>_xlfn.STDEV.S('2. Dados com ajuste sazonal'!K40:K123)</f>
        <v>#DIV/0!</v>
      </c>
      <c r="T14" s="65"/>
      <c r="U14" s="27" t="s">
        <v>15</v>
      </c>
      <c r="V14" s="28" t="e">
        <f>_xlfn.STDEV.S('2. Dados com ajuste sazonal'!M40:M123)</f>
        <v>#DIV/0!</v>
      </c>
      <c r="W14" s="65"/>
      <c r="X14" s="27" t="s">
        <v>15</v>
      </c>
      <c r="Y14" s="28" t="e">
        <f>_xlfn.STDEV.S('2. Dados com ajuste sazonal'!N40:N123)</f>
        <v>#DIV/0!</v>
      </c>
    </row>
    <row r="15" spans="1:28" s="63" customFormat="1" ht="36" customHeight="1">
      <c r="A15" s="16"/>
      <c r="B15" s="16"/>
      <c r="C15" s="148"/>
      <c r="D15" s="149"/>
      <c r="E15" s="149"/>
      <c r="F15" s="149"/>
      <c r="G15" s="150"/>
      <c r="I15" s="27" t="s">
        <v>16</v>
      </c>
      <c r="J15" s="29" t="e">
        <f>J14/$J$14</f>
        <v>#DIV/0!</v>
      </c>
      <c r="K15" s="65"/>
      <c r="L15" s="27" t="s">
        <v>16</v>
      </c>
      <c r="M15" s="29" t="e">
        <f>M14/$J$14</f>
        <v>#DIV/0!</v>
      </c>
      <c r="N15" s="65"/>
      <c r="O15" s="27" t="s">
        <v>16</v>
      </c>
      <c r="P15" s="29" t="e">
        <f>P14/$J$14</f>
        <v>#DIV/0!</v>
      </c>
      <c r="Q15" s="65"/>
      <c r="R15" s="27" t="s">
        <v>16</v>
      </c>
      <c r="S15" s="29" t="e">
        <f>S14/$J$14</f>
        <v>#DIV/0!</v>
      </c>
      <c r="T15" s="65"/>
      <c r="U15" s="27" t="s">
        <v>16</v>
      </c>
      <c r="V15" s="29" t="e">
        <f>V14/$J$14</f>
        <v>#DIV/0!</v>
      </c>
      <c r="W15" s="65"/>
      <c r="X15" s="27" t="s">
        <v>16</v>
      </c>
      <c r="Y15" s="29" t="e">
        <f>Y14/$J$14</f>
        <v>#DIV/0!</v>
      </c>
    </row>
    <row r="16" spans="1:28" s="63" customFormat="1" ht="36" customHeight="1" thickBot="1">
      <c r="A16" s="16"/>
      <c r="B16" s="16"/>
      <c r="C16" s="151"/>
      <c r="D16" s="152"/>
      <c r="E16" s="152"/>
      <c r="F16" s="152"/>
      <c r="G16" s="153"/>
      <c r="I16" s="30" t="s">
        <v>17</v>
      </c>
      <c r="J16" s="31" t="e">
        <f>CORREL('2. Dados com ajuste sazonal'!$I$40:$I$123,'2. Dados com ajuste sazonal'!I40:I123)</f>
        <v>#DIV/0!</v>
      </c>
      <c r="K16" s="65"/>
      <c r="L16" s="30" t="s">
        <v>17</v>
      </c>
      <c r="M16" s="31" t="e">
        <f>CORREL('2. Dados com ajuste sazonal'!$I$40:$I$123,'2. Dados com ajuste sazonal'!J40:J123)</f>
        <v>#DIV/0!</v>
      </c>
      <c r="N16" s="65"/>
      <c r="O16" s="30" t="s">
        <v>17</v>
      </c>
      <c r="P16" s="31" t="e">
        <f>CORREL('2. Dados com ajuste sazonal'!$I$40:$I$123,'2. Dados com ajuste sazonal'!L40:L123)</f>
        <v>#DIV/0!</v>
      </c>
      <c r="Q16" s="65"/>
      <c r="R16" s="30" t="s">
        <v>17</v>
      </c>
      <c r="S16" s="31" t="e">
        <f>CORREL('2. Dados com ajuste sazonal'!$I$40:$I$123,'2. Dados com ajuste sazonal'!K40:K123)</f>
        <v>#DIV/0!</v>
      </c>
      <c r="T16" s="65"/>
      <c r="U16" s="30" t="s">
        <v>17</v>
      </c>
      <c r="V16" s="31" t="e">
        <f>CORREL('2. Dados com ajuste sazonal'!$I$40:$I$123,'2. Dados com ajuste sazonal'!M40:M123)</f>
        <v>#DIV/0!</v>
      </c>
      <c r="W16" s="65"/>
      <c r="X16" s="30" t="s">
        <v>17</v>
      </c>
      <c r="Y16" s="31" t="e">
        <f>CORREL('2. Dados com ajuste sazonal'!$I$40:$I$123,'2. Dados com ajuste sazonal'!N40:N123)</f>
        <v>#DIV/0!</v>
      </c>
    </row>
    <row r="17" spans="1:25" ht="15" thickBot="1"/>
    <row r="18" spans="1:25" s="63" customFormat="1" ht="36" customHeight="1">
      <c r="A18" s="16"/>
      <c r="B18" s="16"/>
      <c r="C18" s="145" t="s">
        <v>26</v>
      </c>
      <c r="D18" s="146"/>
      <c r="E18" s="146"/>
      <c r="F18" s="146"/>
      <c r="G18" s="147"/>
      <c r="I18" s="141" t="s">
        <v>1</v>
      </c>
      <c r="J18" s="142"/>
      <c r="K18" s="64"/>
      <c r="L18" s="141" t="s">
        <v>18</v>
      </c>
      <c r="M18" s="142"/>
      <c r="N18" s="64"/>
      <c r="O18" s="143" t="s">
        <v>19</v>
      </c>
      <c r="P18" s="144"/>
      <c r="Q18" s="64"/>
      <c r="R18" s="143" t="s">
        <v>20</v>
      </c>
      <c r="S18" s="144"/>
      <c r="T18" s="64"/>
      <c r="U18" s="143" t="s">
        <v>21</v>
      </c>
      <c r="V18" s="144"/>
      <c r="W18" s="64"/>
      <c r="X18" s="143" t="s">
        <v>22</v>
      </c>
      <c r="Y18" s="144"/>
    </row>
    <row r="19" spans="1:25" s="63" customFormat="1" ht="36" customHeight="1">
      <c r="A19" s="16"/>
      <c r="B19" s="16"/>
      <c r="C19" s="148"/>
      <c r="D19" s="149"/>
      <c r="E19" s="149"/>
      <c r="F19" s="149"/>
      <c r="G19" s="150"/>
      <c r="I19" s="27" t="s">
        <v>15</v>
      </c>
      <c r="J19" s="28" t="e">
        <f>_xlfn.STDEV.S('2. Dados com ajuste sazonal'!I80:I123)</f>
        <v>#DIV/0!</v>
      </c>
      <c r="K19" s="65"/>
      <c r="L19" s="27" t="s">
        <v>15</v>
      </c>
      <c r="M19" s="28" t="e">
        <f>_xlfn.STDEV.S('2. Dados com ajuste sazonal'!J80:J123)</f>
        <v>#DIV/0!</v>
      </c>
      <c r="N19" s="65"/>
      <c r="O19" s="27" t="s">
        <v>15</v>
      </c>
      <c r="P19" s="28" t="e">
        <f>_xlfn.STDEV.S('2. Dados com ajuste sazonal'!L80:L123)</f>
        <v>#DIV/0!</v>
      </c>
      <c r="Q19" s="65"/>
      <c r="R19" s="27" t="s">
        <v>15</v>
      </c>
      <c r="S19" s="28" t="e">
        <f>_xlfn.STDEV.S('2. Dados com ajuste sazonal'!K80:K123)</f>
        <v>#DIV/0!</v>
      </c>
      <c r="T19" s="65"/>
      <c r="U19" s="27" t="s">
        <v>15</v>
      </c>
      <c r="V19" s="28" t="e">
        <f>_xlfn.STDEV.S('2. Dados com ajuste sazonal'!M80:M123)</f>
        <v>#DIV/0!</v>
      </c>
      <c r="W19" s="65"/>
      <c r="X19" s="27" t="s">
        <v>15</v>
      </c>
      <c r="Y19" s="28" t="e">
        <f>_xlfn.STDEV.S('2. Dados com ajuste sazonal'!N80:N123)</f>
        <v>#DIV/0!</v>
      </c>
    </row>
    <row r="20" spans="1:25" s="63" customFormat="1" ht="36" customHeight="1">
      <c r="A20" s="16"/>
      <c r="B20" s="16"/>
      <c r="C20" s="148"/>
      <c r="D20" s="149"/>
      <c r="E20" s="149"/>
      <c r="F20" s="149"/>
      <c r="G20" s="150"/>
      <c r="I20" s="27" t="s">
        <v>16</v>
      </c>
      <c r="J20" s="29" t="e">
        <f>J19/$J$19</f>
        <v>#DIV/0!</v>
      </c>
      <c r="K20" s="65"/>
      <c r="L20" s="27" t="s">
        <v>16</v>
      </c>
      <c r="M20" s="29" t="e">
        <f>M19/$J$19</f>
        <v>#DIV/0!</v>
      </c>
      <c r="N20" s="65"/>
      <c r="O20" s="27" t="s">
        <v>16</v>
      </c>
      <c r="P20" s="29" t="e">
        <f>P19/$J$19</f>
        <v>#DIV/0!</v>
      </c>
      <c r="Q20" s="65"/>
      <c r="R20" s="27" t="s">
        <v>16</v>
      </c>
      <c r="S20" s="29" t="e">
        <f>S19/$J$19</f>
        <v>#DIV/0!</v>
      </c>
      <c r="T20" s="65"/>
      <c r="U20" s="27" t="s">
        <v>16</v>
      </c>
      <c r="V20" s="29" t="e">
        <f>V19/$J$19</f>
        <v>#DIV/0!</v>
      </c>
      <c r="W20" s="65"/>
      <c r="X20" s="27" t="s">
        <v>16</v>
      </c>
      <c r="Y20" s="29" t="e">
        <f>Y19/$J$19</f>
        <v>#DIV/0!</v>
      </c>
    </row>
    <row r="21" spans="1:25" s="63" customFormat="1" ht="36" customHeight="1" thickBot="1">
      <c r="A21" s="16"/>
      <c r="B21" s="16"/>
      <c r="C21" s="151"/>
      <c r="D21" s="152"/>
      <c r="E21" s="152"/>
      <c r="F21" s="152"/>
      <c r="G21" s="153"/>
      <c r="I21" s="30" t="s">
        <v>17</v>
      </c>
      <c r="J21" s="31" t="e">
        <f>CORREL('2. Dados com ajuste sazonal'!$I$80:$I$123,'2. Dados com ajuste sazonal'!I80:I123)</f>
        <v>#DIV/0!</v>
      </c>
      <c r="K21" s="65"/>
      <c r="L21" s="30" t="s">
        <v>17</v>
      </c>
      <c r="M21" s="31" t="e">
        <f>CORREL('2. Dados com ajuste sazonal'!$I$80:$I$123,'2. Dados com ajuste sazonal'!J80:J123)</f>
        <v>#DIV/0!</v>
      </c>
      <c r="N21" s="65"/>
      <c r="O21" s="30" t="s">
        <v>17</v>
      </c>
      <c r="P21" s="31" t="e">
        <f>CORREL('2. Dados com ajuste sazonal'!$I$80:$I$123,'2. Dados com ajuste sazonal'!L80:L123)</f>
        <v>#DIV/0!</v>
      </c>
      <c r="Q21" s="65"/>
      <c r="R21" s="30" t="s">
        <v>17</v>
      </c>
      <c r="S21" s="31" t="e">
        <f>CORREL('2. Dados com ajuste sazonal'!$I$80:$I$123,'2. Dados com ajuste sazonal'!K80:K123)</f>
        <v>#DIV/0!</v>
      </c>
      <c r="T21" s="65"/>
      <c r="U21" s="30" t="s">
        <v>17</v>
      </c>
      <c r="V21" s="31" t="e">
        <f>CORREL('2. Dados com ajuste sazonal'!$I$80:$I$123,'2. Dados com ajuste sazonal'!M80:M123)</f>
        <v>#DIV/0!</v>
      </c>
      <c r="W21" s="65"/>
      <c r="X21" s="30" t="s">
        <v>17</v>
      </c>
      <c r="Y21" s="31" t="e">
        <f>CORREL('2. Dados com ajuste sazonal'!$I$80:$I$123,'2. Dados com ajuste sazonal'!N80:N123)</f>
        <v>#DIV/0!</v>
      </c>
    </row>
  </sheetData>
  <mergeCells count="22">
    <mergeCell ref="X13:Y13"/>
    <mergeCell ref="C18:G21"/>
    <mergeCell ref="I18:J18"/>
    <mergeCell ref="L18:M18"/>
    <mergeCell ref="O18:P18"/>
    <mergeCell ref="R18:S18"/>
    <mergeCell ref="U18:V18"/>
    <mergeCell ref="X18:Y18"/>
    <mergeCell ref="C13:G16"/>
    <mergeCell ref="I13:J13"/>
    <mergeCell ref="L13:M13"/>
    <mergeCell ref="O13:P13"/>
    <mergeCell ref="R13:S13"/>
    <mergeCell ref="U13:V13"/>
    <mergeCell ref="C2:Y5"/>
    <mergeCell ref="I7:J7"/>
    <mergeCell ref="L7:M7"/>
    <mergeCell ref="O7:P7"/>
    <mergeCell ref="R7:S7"/>
    <mergeCell ref="C7:G10"/>
    <mergeCell ref="U7:V7"/>
    <mergeCell ref="X7:Y7"/>
  </mergeCells>
  <hyperlinks>
    <hyperlink ref="AB7" location="Índice!A1" display="Retornar ao índice" xr:uid="{967F8186-D213-4AD8-95EB-05F8DCEA9923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E691-A10F-43CC-914E-007C8BDD727D}">
  <dimension ref="B1:Y38"/>
  <sheetViews>
    <sheetView showGridLines="0" workbookViewId="0">
      <selection activeCell="X38" sqref="X38"/>
    </sheetView>
  </sheetViews>
  <sheetFormatPr defaultRowHeight="14.4"/>
  <cols>
    <col min="1" max="1" width="1.33203125" style="16" customWidth="1"/>
    <col min="2" max="2" width="1.6640625" style="16" customWidth="1"/>
    <col min="3" max="9" width="8.88671875" style="16"/>
    <col min="10" max="10" width="1.109375" style="16" customWidth="1"/>
    <col min="11" max="17" width="8.88671875" style="16"/>
    <col min="18" max="18" width="1.109375" style="16" customWidth="1"/>
    <col min="19" max="16384" width="8.88671875" style="16"/>
  </cols>
  <sheetData>
    <row r="1" spans="2:25" ht="4.8" customHeight="1"/>
    <row r="2" spans="2:25" ht="14.4" customHeight="1">
      <c r="B2" s="17"/>
      <c r="C2" s="132" t="s">
        <v>33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4"/>
    </row>
    <row r="3" spans="2:25" ht="14.4" customHeight="1">
      <c r="B3" s="17"/>
      <c r="C3" s="135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7"/>
    </row>
    <row r="4" spans="2:25" ht="14.4" customHeight="1">
      <c r="B4" s="17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7"/>
    </row>
    <row r="5" spans="2:25" ht="14.4" customHeight="1">
      <c r="B5" s="17"/>
      <c r="C5" s="13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40"/>
    </row>
    <row r="21" ht="6" customHeight="1"/>
    <row r="38" spans="23:24" ht="15">
      <c r="W38" s="58" t="s">
        <v>51</v>
      </c>
      <c r="X38" s="59" t="s">
        <v>52</v>
      </c>
    </row>
  </sheetData>
  <mergeCells count="1">
    <mergeCell ref="C2:Y5"/>
  </mergeCells>
  <hyperlinks>
    <hyperlink ref="X38" location="Índice!A1" display="Retornar ao índice" xr:uid="{EC614113-FFE6-4612-971F-412F66B0BB8F}"/>
  </hyperlink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Folha de rostos</vt:lpstr>
      <vt:lpstr>Índice</vt:lpstr>
      <vt:lpstr>1. Dados sem ajuste sazonal</vt:lpstr>
      <vt:lpstr>2. Dados com ajuste sazonal</vt:lpstr>
      <vt:lpstr>3. Gráficos</vt:lpstr>
      <vt:lpstr>4. Gráficos (SA)</vt:lpstr>
      <vt:lpstr>5. Variação Trimestral</vt:lpstr>
      <vt:lpstr>6. Estat Trim</vt:lpstr>
      <vt:lpstr>7. Cres Acum 4 Tri</vt:lpstr>
      <vt:lpstr>8. Hiato do Prod e PIB pot</vt:lpstr>
      <vt:lpstr>9. Resumo anual</vt:lpstr>
      <vt:lpstr>10. Carry 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Mendes Gonçalves Costa Filho</dc:creator>
  <cp:lastModifiedBy>João Ricardo Mendes Gonçalves Costa Filho</cp:lastModifiedBy>
  <dcterms:created xsi:type="dcterms:W3CDTF">2025-01-09T02:38:17Z</dcterms:created>
  <dcterms:modified xsi:type="dcterms:W3CDTF">2025-05-09T14:33:21Z</dcterms:modified>
</cp:coreProperties>
</file>