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Sheet1!$A$1:$R$32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<sst xmlns="http://schemas.openxmlformats.org/spreadsheetml/2006/main" count="544" uniqueCount="186">
  <si>
    <t xml:space="preserve">sub_id</t>
  </si>
  <si>
    <t xml:space="preserve">scan date</t>
  </si>
  <si>
    <t xml:space="preserve">name</t>
  </si>
  <si>
    <t xml:space="preserve">email</t>
  </si>
  <si>
    <t xml:space="preserve">gender</t>
  </si>
  <si>
    <t xml:space="preserve">age</t>
  </si>
  <si>
    <t xml:space="preserve">ELO rating</t>
  </si>
  <si>
    <t xml:space="preserve">other rating</t>
  </si>
  <si>
    <t xml:space="preserve">Expert</t>
  </si>
  <si>
    <t xml:space="preserve">address</t>
  </si>
  <si>
    <t xml:space="preserve">IBAN</t>
  </si>
  <si>
    <t xml:space="preserve">first contact</t>
  </si>
  <si>
    <t xml:space="preserve">info requested</t>
  </si>
  <si>
    <t xml:space="preserve">booking confirmation</t>
  </si>
  <si>
    <t xml:space="preserve">online task reminder</t>
  </si>
  <si>
    <t xml:space="preserve">iban registered</t>
  </si>
  <si>
    <t xml:space="preserve">payment form sent</t>
  </si>
  <si>
    <t xml:space="preserve">notes</t>
  </si>
  <si>
    <t xml:space="preserve">00</t>
  </si>
  <si>
    <t xml:space="preserve">Felipe Vieira</t>
  </si>
  <si>
    <t xml:space="preserve">felipelfv98@gmail.com</t>
  </si>
  <si>
    <t xml:space="preserve">M</t>
  </si>
  <si>
    <t xml:space="preserve">Yes</t>
  </si>
  <si>
    <t xml:space="preserve">01</t>
  </si>
  <si>
    <t xml:space="preserve">Laura Soen </t>
  </si>
  <si>
    <t xml:space="preserve">laura.soen@kuleuven.be</t>
  </si>
  <si>
    <t xml:space="preserve">F</t>
  </si>
  <si>
    <t xml:space="preserve">02</t>
  </si>
  <si>
    <t xml:space="preserve">Ajsa dzindo</t>
  </si>
  <si>
    <t xml:space="preserve">ajs.dzindo@student.kuleuven.be</t>
  </si>
  <si>
    <t xml:space="preserve">03</t>
  </si>
  <si>
    <t xml:space="preserve">Godde Matthias</t>
  </si>
  <si>
    <t xml:space="preserve">goddematthias@gmail.com</t>
  </si>
  <si>
    <t xml:space="preserve">04</t>
  </si>
  <si>
    <t xml:space="preserve">Ruben Vaneechoutte</t>
  </si>
  <si>
    <t xml:space="preserve">Rubenvaneechoutte@me.com</t>
  </si>
  <si>
    <t xml:space="preserve">05</t>
  </si>
  <si>
    <t xml:space="preserve">Robin Butzen</t>
  </si>
  <si>
    <t xml:space="preserve">robin@butzen.be</t>
  </si>
  <si>
    <t xml:space="preserve">Moved a lot during the scan, very uncomfortable. Only have data for 3 runs.</t>
  </si>
  <si>
    <t xml:space="preserve">06</t>
  </si>
  <si>
    <t xml:space="preserve">Csaba Daday</t>
  </si>
  <si>
    <t xml:space="preserve">dadaycs@gmail.com</t>
  </si>
  <si>
    <t xml:space="preserve">07</t>
  </si>
  <si>
    <t xml:space="preserve">Clément Rihouay</t>
  </si>
  <si>
    <t xml:space="preserve">crih@hotmail.com</t>
  </si>
  <si>
    <t xml:space="preserve">08</t>
  </si>
  <si>
    <t xml:space="preserve">Olivier Theuerkauff </t>
  </si>
  <si>
    <t xml:space="preserve">olivierbob21@gmail.com</t>
  </si>
  <si>
    <t xml:space="preserve">09</t>
  </si>
  <si>
    <t xml:space="preserve">Rik Vos</t>
  </si>
  <si>
    <t xml:space="preserve">vos.ran@gmail.com</t>
  </si>
  <si>
    <t xml:space="preserve">10</t>
  </si>
  <si>
    <t xml:space="preserve">Andreas Keil</t>
  </si>
  <si>
    <t xml:space="preserve">keilbrussels@gmail.com</t>
  </si>
  <si>
    <t xml:space="preserve">2400</t>
  </si>
  <si>
    <t xml:space="preserve">Moved legs</t>
  </si>
  <si>
    <t xml:space="preserve">11</t>
  </si>
  <si>
    <t xml:space="preserve">Erik de Coninck</t>
  </si>
  <si>
    <t xml:space="preserve">erik.deconinck@kuleuven.be</t>
  </si>
  <si>
    <t xml:space="preserve">12</t>
  </si>
  <si>
    <t xml:space="preserve">Wessel van Kessel</t>
  </si>
  <si>
    <t xml:space="preserve">wesselvankessel@hotmail.com</t>
  </si>
  <si>
    <t xml:space="preserve">13</t>
  </si>
  <si>
    <t xml:space="preserve">Lara Navarrete Orejudo</t>
  </si>
  <si>
    <t xml:space="preserve">larann901@gmail.com</t>
  </si>
  <si>
    <t xml:space="preserve">1824</t>
  </si>
  <si>
    <t xml:space="preserve">14</t>
  </si>
  <si>
    <t xml:space="preserve">Valentino Cargnelutti</t>
  </si>
  <si>
    <t xml:space="preserve">valentino.cargnelutti@gmail.com</t>
  </si>
  <si>
    <t xml:space="preserve">1854</t>
  </si>
  <si>
    <t xml:space="preserve">Run #1,3,4 was disrupted, run #2 he said he always pressed right. </t>
  </si>
  <si>
    <t xml:space="preserve">He is not doing a one-back task, he is just deciding if he likes the board or not. </t>
  </si>
  <si>
    <t xml:space="preserve">Was not able to keep his eye on the fixation point. Last run, forgot the correct buttons. </t>
  </si>
  <si>
    <t xml:space="preserve">15</t>
  </si>
  <si>
    <t xml:space="preserve">Lukas Verlinde</t>
  </si>
  <si>
    <t xml:space="preserve">lukas.verlinde@student.kuleuven.be</t>
  </si>
  <si>
    <t xml:space="preserve">Sarah Dierckens</t>
  </si>
  <si>
    <t xml:space="preserve">sarahdierckens@gmail.com</t>
  </si>
  <si>
    <t xml:space="preserve">left-handed participant</t>
  </si>
  <si>
    <t xml:space="preserve">Filippo Cerpelloni</t>
  </si>
  <si>
    <t xml:space="preserve">filippo.cerpelloni@kuleuven.be</t>
  </si>
  <si>
    <t xml:space="preserve">Vojtech Kopriva</t>
  </si>
  <si>
    <t xml:space="preserve">vojtech.kopriva@student.kuleuven.be</t>
  </si>
  <si>
    <t xml:space="preserve">Trigger is not working automatically, we manually started the scans. </t>
  </si>
  <si>
    <t xml:space="preserve">David Daubner</t>
  </si>
  <si>
    <t xml:space="preserve">david.daubner@student.kuleuven.be</t>
  </si>
  <si>
    <t xml:space="preserve">1st run: the scan started probably one second late. </t>
  </si>
  <si>
    <t xml:space="preserve">Hendrik Ponnet </t>
  </si>
  <si>
    <t xml:space="preserve">hendrikponnet@gmail.com</t>
  </si>
  <si>
    <t xml:space="preserve">Tommaso Rinaldini</t>
  </si>
  <si>
    <t xml:space="preserve">tommaso.rinaldini@student.kuleuven.be</t>
  </si>
  <si>
    <t xml:space="preserve">Moved arms during the break between Run 4 and Run 5. </t>
  </si>
  <si>
    <t xml:space="preserve">Will Fleerackers</t>
  </si>
  <si>
    <t xml:space="preserve">willyfleerackers@gmail.com</t>
  </si>
  <si>
    <t xml:space="preserve">Sander Vandevenne</t>
  </si>
  <si>
    <t xml:space="preserve">sandervdvenne@gmail.com</t>
  </si>
  <si>
    <t xml:space="preserve">We gave him glasses after the 2nd run. So ran the anatomical again, then started with the 3rd run. </t>
  </si>
  <si>
    <t xml:space="preserve">Peter Nuytens</t>
  </si>
  <si>
    <t xml:space="preserve">peternuytens@hotmail.com</t>
  </si>
  <si>
    <t xml:space="preserve">Lien Peters</t>
  </si>
  <si>
    <t xml:space="preserve">lien.peters@kuleuven.be</t>
  </si>
  <si>
    <t xml:space="preserve">Left-handed match for the left-handed expert </t>
  </si>
  <si>
    <t xml:space="preserve">Matic Pusovnik</t>
  </si>
  <si>
    <t xml:space="preserve">matic.pusovnik@kuleuven.be</t>
  </si>
  <si>
    <t xml:space="preserve">21-02-24</t>
  </si>
  <si>
    <t xml:space="preserve">Bert Aelter</t>
  </si>
  <si>
    <t xml:space="preserve">aelter.b@gmail.com</t>
  </si>
  <si>
    <t xml:space="preserve">Run 7: moving the legs a little bit. </t>
  </si>
  <si>
    <t xml:space="preserve">Thomas Henry</t>
  </si>
  <si>
    <t xml:space="preserve">sigma77@gmail.com</t>
  </si>
  <si>
    <t xml:space="preserve">Kevin Demiddele</t>
  </si>
  <si>
    <t xml:space="preserve">kevindemiddele@gmail.com</t>
  </si>
  <si>
    <t xml:space="preserve">Thomas Maes</t>
  </si>
  <si>
    <t xml:space="preserve">thomas.maes78@gmail.com</t>
  </si>
  <si>
    <t xml:space="preserve">Left-handed</t>
  </si>
  <si>
    <t xml:space="preserve">Sven Lucas</t>
  </si>
  <si>
    <t xml:space="preserve">svenlucas@mail.com</t>
  </si>
  <si>
    <t xml:space="preserve">fMRI data lost</t>
  </si>
  <si>
    <t xml:space="preserve">Gabriele Gloder</t>
  </si>
  <si>
    <t xml:space="preserve">gabriele.gloder@kuleuven.be</t>
  </si>
  <si>
    <t xml:space="preserve">Igor Vanduyfhuys</t>
  </si>
  <si>
    <t xml:space="preserve">vanduyfhuys.igor@gmail.com</t>
  </si>
  <si>
    <t xml:space="preserve">Daria Vanduyfhuys</t>
  </si>
  <si>
    <t xml:space="preserve">daria.vanduyfhuys@gmail.com</t>
  </si>
  <si>
    <t xml:space="preserve">Alice Himpe</t>
  </si>
  <si>
    <t xml:space="preserve">a.himpe@hotmail.com</t>
  </si>
  <si>
    <t xml:space="preserve">Merlijn Van Volsem</t>
  </si>
  <si>
    <t xml:space="preserve">merlijn_van_volsem@outlook.com</t>
  </si>
  <si>
    <t xml:space="preserve">Left-handed, 100 to be paid (he traveled a long distance)</t>
  </si>
  <si>
    <t xml:space="preserve">John Hawkes</t>
  </si>
  <si>
    <t xml:space="preserve">johnadamhawkes@gmail.com</t>
  </si>
  <si>
    <t xml:space="preserve">Left-handed, moved a little during the experiment</t>
  </si>
  <si>
    <t xml:space="preserve">Hendrik Decrop</t>
  </si>
  <si>
    <t xml:space="preserve">hendrik.decrop@student.kuleuven.be</t>
  </si>
  <si>
    <t xml:space="preserve">Juan Alvarado</t>
  </si>
  <si>
    <t xml:space="preserve">jao_ec@yahoo.com</t>
  </si>
  <si>
    <t xml:space="preserve">Left-handed (only 6 runs, also larger ventricle in the brain)</t>
  </si>
  <si>
    <t xml:space="preserve">Rodrigo Pizarro Paredes</t>
  </si>
  <si>
    <t xml:space="preserve">rod.j.pizarro@gmail.com</t>
  </si>
  <si>
    <t xml:space="preserve">Gabriel Eksteen</t>
  </si>
  <si>
    <t xml:space="preserve">gabrieljohannes.eksteen@kuleuven.be</t>
  </si>
  <si>
    <t xml:space="preserve">Left-handed but ambidextrous</t>
  </si>
  <si>
    <t xml:space="preserve">Beniamin Szlachciak</t>
  </si>
  <si>
    <t xml:space="preserve">beniamin.szlachciak@student.kuleuven.be</t>
  </si>
  <si>
    <t xml:space="preserve">Margarethaplein 9/0104, Leuven 3000</t>
  </si>
  <si>
    <t xml:space="preserve"> LT74 3250 0585 9921 1161</t>
  </si>
  <si>
    <t xml:space="preserve">yes</t>
  </si>
  <si>
    <t xml:space="preserve">Frederik Dierick </t>
  </si>
  <si>
    <t xml:space="preserve">frederik.dierick@gmail.com</t>
  </si>
  <si>
    <t xml:space="preserve">Charles de Kosterlaan 28 1500 Halle</t>
  </si>
  <si>
    <t xml:space="preserve">BE60 0634 8662 3470 </t>
  </si>
  <si>
    <t xml:space="preserve">Niel Van Eetvelt</t>
  </si>
  <si>
    <t xml:space="preserve">nielvaneetvelt1997@gmail.com</t>
  </si>
  <si>
    <t xml:space="preserve">KEIBERG 13, 3211 BINKOM</t>
  </si>
  <si>
    <t xml:space="preserve">BE16 9731 1529 8274</t>
  </si>
  <si>
    <t xml:space="preserve">parking confirmed</t>
  </si>
  <si>
    <t xml:space="preserve">Matthias Ausloos</t>
  </si>
  <si>
    <t xml:space="preserve">matthias.ausloos@kuleuven.be</t>
  </si>
  <si>
    <t xml:space="preserve">He cancelled</t>
  </si>
  <si>
    <t xml:space="preserve"> Inias Vissenaekens</t>
  </si>
  <si>
    <t xml:space="preserve">iniasv@gmail.com</t>
  </si>
  <si>
    <t xml:space="preserve">1900</t>
  </si>
  <si>
    <t xml:space="preserve">His rating dropped, we cancelled</t>
  </si>
  <si>
    <t xml:space="preserve">Gunter Van den Bossche</t>
  </si>
  <si>
    <t xml:space="preserve">gunter.van.den.bossche@telenet.be</t>
  </si>
  <si>
    <t xml:space="preserve">He fell ill, we cancelled</t>
  </si>
  <si>
    <t xml:space="preserve">Oualid Massaoudi </t>
  </si>
  <si>
    <t xml:space="preserve">oualidmas1@gmail.com</t>
  </si>
  <si>
    <t xml:space="preserve">He got uncomfortable in the MRI, we couldn't finish the session </t>
  </si>
  <si>
    <t xml:space="preserve">-</t>
  </si>
  <si>
    <t xml:space="preserve">Session got cancelled because of broken lamp</t>
  </si>
  <si>
    <t xml:space="preserve">Andrii Tikhoplav</t>
  </si>
  <si>
    <t xml:space="preserve">andreytikhoplav@gmail.com</t>
  </si>
  <si>
    <t xml:space="preserve">Did not speak English, we did not test him - 50 to be paid</t>
  </si>
  <si>
    <t xml:space="preserve">Kaan Akalin</t>
  </si>
  <si>
    <t xml:space="preserve">kaanakalin@kaanakalin.net</t>
  </si>
  <si>
    <t xml:space="preserve">Tested</t>
  </si>
  <si>
    <t xml:space="preserve">Experts</t>
  </si>
  <si>
    <t xml:space="preserve">Non-experts</t>
  </si>
  <si>
    <t xml:space="preserve">Matching</t>
  </si>
  <si>
    <t xml:space="preserve">Updated on: 17/06</t>
  </si>
  <si>
    <t xml:space="preserve">Ages</t>
  </si>
  <si>
    <t xml:space="preserve">Control</t>
  </si>
  <si>
    <t xml:space="preserve">Mean</t>
  </si>
  <si>
    <t xml:space="preserve">Standard Deviation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</si>
</sst>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@"/>
    <numFmt numFmtId="167" formatCode="&quot;TRUE&quot;;&quot;TRUE&quot;;&quot;FALSE&quot;"/>
  </numFmts>
  <fonts count="3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CC0000"/>
      <name val="Calibri"/>
      <family val="2"/>
      <charset val="1"/>
    </font>
    <font>
      <sz val="12"/>
      <color rgb="FF006600"/>
      <name val="Calibri"/>
      <family val="2"/>
      <charset val="1"/>
    </font>
    <font>
      <sz val="12"/>
      <color rgb="FF9966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trike val="true"/>
      <sz val="12"/>
      <color rgb="FF006600"/>
      <name val="Calibri"/>
      <family val="2"/>
      <charset val="1"/>
    </font>
    <font>
      <strike val="true"/>
      <u val="single"/>
      <sz val="12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trike val="true"/>
      <sz val="12"/>
      <color rgb="FF0563C1"/>
      <name val="Calibri"/>
      <family val="2"/>
      <charset val="1"/>
    </font>
    <font>
      <strike val="true"/>
      <sz val="12"/>
      <color rgb="FF000000"/>
      <name val="Calibri"/>
      <family val="2"/>
      <charset val="1"/>
    </font>
    <font>
      <i val="true"/>
      <sz val="12"/>
      <color rgb="FF006600"/>
      <name val="Calibri"/>
      <family val="2"/>
      <charset val="1"/>
    </font>
    <font>
      <sz val="12"/>
      <name val="Calibri"/>
      <family val="2"/>
      <charset val="1"/>
    </font>
    <font>
      <sz val="12"/>
      <color rgb="FF0563C1"/>
      <name val="Calibri"/>
      <family val="2"/>
      <charset val="1"/>
    </font>
    <font>
      <sz val="12"/>
      <color rgb="FF006601"/>
      <name val="Calibri"/>
      <family val="2"/>
      <charset val="1"/>
    </font>
    <font>
      <u val="single"/>
      <sz val="12"/>
      <color rgb="FF006601"/>
      <name val="Calibri"/>
      <family val="2"/>
      <charset val="1"/>
    </font>
    <font>
      <strike val="true"/>
      <sz val="12"/>
      <color rgb="FF006601"/>
      <name val="Calibri"/>
      <family val="2"/>
      <charset val="1"/>
    </font>
    <font>
      <sz val="10"/>
      <color rgb="FF006601"/>
      <name val="Arial"/>
      <family val="2"/>
      <charset val="1"/>
    </font>
    <font>
      <strike val="true"/>
      <sz val="11"/>
      <color rgb="FF006601"/>
      <name val="Calibri"/>
      <family val="0"/>
      <charset val="1"/>
    </font>
    <font>
      <strike val="true"/>
      <sz val="12"/>
      <color rgb="FF006601"/>
      <name val="Aptos"/>
      <family val="0"/>
      <charset val="1"/>
    </font>
    <font>
      <sz val="11"/>
      <color rgb="FF006601"/>
      <name val="Roboto"/>
      <family val="0"/>
      <charset val="1"/>
    </font>
    <font>
      <sz val="12"/>
      <color rgb="FF006601"/>
      <name val="Calibri"/>
      <family val="0"/>
      <charset val="1"/>
    </font>
    <font>
      <u val="single"/>
      <sz val="12"/>
      <color rgb="FF006601"/>
      <name val="Calibri"/>
      <family val="0"/>
      <charset val="1"/>
    </font>
    <font>
      <sz val="12"/>
      <color rgb="FF9A6601"/>
      <name val="Calibri"/>
      <family val="2"/>
      <charset val="1"/>
    </font>
    <font>
      <sz val="12"/>
      <color rgb="FF9A6601"/>
      <name val="Calibri"/>
      <family val="0"/>
      <charset val="1"/>
    </font>
    <font>
      <sz val="11"/>
      <color rgb="FF202124"/>
      <name val="Roboto"/>
      <family val="0"/>
      <charset val="1"/>
    </font>
    <font>
      <sz val="12"/>
      <color rgb="FF000000"/>
      <name val="Calibri"/>
      <family val="0"/>
      <charset val="1"/>
    </font>
    <font>
      <sz val="11"/>
      <color rgb="FF212121"/>
      <name val="Aptos"/>
      <family val="2"/>
      <charset val="1"/>
    </font>
    <font>
      <sz val="12"/>
      <color rgb="FF212121"/>
      <name val="Calibri"/>
      <family val="0"/>
      <charset val="1"/>
    </font>
    <font>
      <b val="true"/>
      <sz val="12"/>
      <color rgb="FF212121"/>
      <name val="Aptos"/>
      <family val="0"/>
      <charset val="1"/>
    </font>
    <font>
      <b val="true"/>
      <sz val="11"/>
      <color rgb="FF212121"/>
      <name val="Calibri"/>
      <family val="2"/>
      <charset val="1"/>
    </font>
    <font>
      <sz val="11"/>
      <color rgb="FF000000"/>
      <name val="Roboto"/>
      <family val="0"/>
      <charset val="1"/>
    </font>
    <font>
      <sz val="11"/>
      <color rgb="FF000000"/>
      <name val="Aptos"/>
      <family val="0"/>
      <charset val="1"/>
    </font>
    <font>
      <b val="true"/>
      <sz val="11"/>
      <color rgb="FF000000"/>
      <name val="Calibri"/>
      <family val="2"/>
      <charset val="1"/>
    </font>
    <font>
      <sz val="12"/>
      <color rgb="FFBF9000"/>
      <name val="Calibri"/>
      <family val="2"/>
      <charset val="1"/>
    </font>
    <font>
      <sz val="12"/>
      <color rgb="FFBF9000"/>
      <name val="Calibri"/>
      <family val="0"/>
      <charset val="1"/>
    </font>
    <font>
      <sz val="12"/>
      <color rgb="FFBF9002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CCC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</cellStyleXfs>
  <cellXfs count="1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3" borderId="0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3" borderId="0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" fillId="3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1" fillId="3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3" borderId="0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3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0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0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0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3" borderId="0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0" xfId="23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" fillId="3" borderId="0" xfId="23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3" borderId="0" xfId="23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6" fontId="8" fillId="3" borderId="0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3" borderId="0" xfId="23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3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5" fillId="3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23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3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3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3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6" fillId="3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" fillId="3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3" borderId="0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3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3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3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8" fillId="3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8" fillId="3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6" fillId="3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23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4" fillId="3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3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23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23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24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4" borderId="0" xfId="24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2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" fillId="0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2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4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d 1" xfId="21"/>
    <cellStyle name="Bad 2" xfId="22"/>
    <cellStyle name="Good 1" xfId="23"/>
    <cellStyle name="Neutral 1" xfId="24"/>
    <cellStyle name="Neutral 2" xfId="25"/>
    <cellStyle name="Neutral 3" xfId="26"/>
    <cellStyle name="*unknown*" xfId="20" builtinId="8"/>
  </cellStyles>
  <dxfs count="6">
    <dxf>
      <fill>
        <patternFill patternType="solid">
          <fgColor rgb="FFCCFFCC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B6BACE"/>
          <bgColor rgb="FF2D3144"/>
        </patternFill>
      </fill>
    </dxf>
    <dxf>
      <fill>
        <patternFill patternType="solid">
          <fgColor rgb="FF006600"/>
        </patternFill>
      </fill>
    </dxf>
    <dxf>
      <fill>
        <patternFill patternType="solid">
          <fgColor rgb="FF006601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BF9000"/>
      <rgbColor rgb="FFBF9002"/>
      <rgbColor rgb="FF666699"/>
      <rgbColor rgb="FF969696"/>
      <rgbColor rgb="FF003366"/>
      <rgbColor rgb="FF339966"/>
      <rgbColor rgb="FF006601"/>
      <rgbColor rgb="FF202124"/>
      <rgbColor rgb="FF9A6601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elipelfv98@gmail.com" TargetMode="External"/><Relationship Id="rId2" Type="http://schemas.openxmlformats.org/officeDocument/2006/relationships/hyperlink" Target="mailto:vos.ran@gmail.com" TargetMode="External"/><Relationship Id="rId3" Type="http://schemas.openxmlformats.org/officeDocument/2006/relationships/hyperlink" Target="mailto:wesselvankessel@hotmail.com" TargetMode="External"/><Relationship Id="rId4" Type="http://schemas.openxmlformats.org/officeDocument/2006/relationships/hyperlink" Target="mailto:valentino.cargnelutti@gmail.com" TargetMode="External"/><Relationship Id="rId5" Type="http://schemas.openxmlformats.org/officeDocument/2006/relationships/hyperlink" Target="mailto:vojtech.kopriva@student.kuleuven.be" TargetMode="External"/><Relationship Id="rId6" Type="http://schemas.openxmlformats.org/officeDocument/2006/relationships/hyperlink" Target="mailto:david.daubner@student.kuleuven.be" TargetMode="External"/><Relationship Id="rId7" Type="http://schemas.openxmlformats.org/officeDocument/2006/relationships/hyperlink" Target="mailto:hendrikponnet@gmail.com" TargetMode="External"/><Relationship Id="rId8" Type="http://schemas.openxmlformats.org/officeDocument/2006/relationships/hyperlink" Target="mailto:lien.peters@kuleuven.be" TargetMode="External"/><Relationship Id="rId9" Type="http://schemas.openxmlformats.org/officeDocument/2006/relationships/hyperlink" Target="mailto:thomas.maes78@gmail.com" TargetMode="External"/><Relationship Id="rId10" Type="http://schemas.openxmlformats.org/officeDocument/2006/relationships/hyperlink" Target="mailto:svenlucas@mail.com" TargetMode="External"/><Relationship Id="rId11" Type="http://schemas.openxmlformats.org/officeDocument/2006/relationships/hyperlink" Target="mailto:vanduyfhuys.igor@gmail.com" TargetMode="External"/><Relationship Id="rId12" Type="http://schemas.openxmlformats.org/officeDocument/2006/relationships/hyperlink" Target="mailto:rod.j.pizarro@gmail.com" TargetMode="External"/><Relationship Id="rId1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8" activePane="bottomRight" state="frozen"/>
      <selection pane="topLeft" activeCell="A1" activeCellId="0" sqref="A1"/>
      <selection pane="topRight" activeCell="B1" activeCellId="0" sqref="B1"/>
      <selection pane="bottomLeft" activeCell="A18" activeCellId="0" sqref="A18"/>
      <selection pane="bottomRight" activeCell="J53" activeCellId="0" sqref="J53"/>
    </sheetView>
  </sheetViews>
  <sheetFormatPr defaultColWidth="10.4921875" defaultRowHeight="15.75" zeroHeight="false" outlineLevelRow="0" outlineLevelCol="0"/>
  <cols>
    <col collapsed="false" customWidth="true" hidden="false" outlineLevel="0" max="1" min="1" style="1" width="11.5"/>
    <col collapsed="false" customWidth="true" hidden="false" outlineLevel="0" max="2" min="2" style="2" width="15.62"/>
    <col collapsed="false" customWidth="true" hidden="false" outlineLevel="0" max="3" min="3" style="3" width="26.12"/>
    <col collapsed="false" customWidth="true" hidden="false" outlineLevel="0" max="4" min="4" style="4" width="42.13"/>
    <col collapsed="false" customWidth="true" hidden="false" outlineLevel="0" max="5" min="5" style="4" width="6.13"/>
    <col collapsed="false" customWidth="true" hidden="false" outlineLevel="0" max="6" min="6" style="1" width="6.13"/>
    <col collapsed="false" customWidth="true" hidden="false" outlineLevel="0" max="7" min="7" style="1" width="11.62"/>
    <col collapsed="false" customWidth="true" hidden="false" outlineLevel="0" max="8" min="8" style="1" width="13.13"/>
    <col collapsed="false" customWidth="true" hidden="false" outlineLevel="0" max="9" min="9" style="5" width="8.62"/>
    <col collapsed="false" customWidth="true" hidden="false" outlineLevel="0" max="10" min="10" style="3" width="49.13"/>
    <col collapsed="false" customWidth="true" hidden="false" outlineLevel="0" max="11" min="11" style="3" width="31"/>
    <col collapsed="false" customWidth="true" hidden="false" outlineLevel="0" max="12" min="12" style="1" width="11.13"/>
    <col collapsed="false" customWidth="true" hidden="false" outlineLevel="0" max="13" min="13" style="1" width="13.5"/>
    <col collapsed="false" customWidth="true" hidden="false" outlineLevel="0" max="14" min="14" style="1" width="19.13"/>
    <col collapsed="false" customWidth="true" hidden="false" outlineLevel="0" max="15" min="15" style="1" width="18.61"/>
    <col collapsed="false" customWidth="true" hidden="false" outlineLevel="0" max="16" min="16" style="1" width="13.63"/>
    <col collapsed="false" customWidth="true" hidden="false" outlineLevel="0" max="17" min="17" style="1" width="19.61"/>
    <col collapsed="false" customWidth="true" hidden="false" outlineLevel="0" max="18" min="18" style="6" width="85.5"/>
    <col collapsed="false" customWidth="true" hidden="false" outlineLevel="0" max="19" min="19" style="1" width="66.13"/>
    <col collapsed="false" customWidth="true" hidden="false" outlineLevel="0" max="20" min="20" style="1" width="73.13"/>
    <col collapsed="false" customWidth="false" hidden="false" outlineLevel="0" max="1024" min="21" style="1" width="10.5"/>
  </cols>
  <sheetData>
    <row r="1" customFormat="false" ht="15.75" hidden="false" customHeight="false" outlineLevel="0" collapsed="false">
      <c r="A1" s="7" t="s">
        <v>0</v>
      </c>
      <c r="B1" s="8" t="s">
        <v>1</v>
      </c>
      <c r="C1" s="9" t="s">
        <v>2</v>
      </c>
      <c r="D1" s="10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11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12" t="s">
        <v>17</v>
      </c>
    </row>
    <row r="2" s="20" customFormat="true" ht="15" hidden="false" customHeight="false" outlineLevel="0" collapsed="false">
      <c r="A2" s="13" t="s">
        <v>18</v>
      </c>
      <c r="B2" s="14" t="n">
        <v>44932</v>
      </c>
      <c r="C2" s="15" t="s">
        <v>19</v>
      </c>
      <c r="D2" s="16" t="s">
        <v>20</v>
      </c>
      <c r="E2" s="17" t="s">
        <v>21</v>
      </c>
      <c r="F2" s="13" t="n">
        <v>24</v>
      </c>
      <c r="G2" s="13" t="n">
        <v>1149</v>
      </c>
      <c r="H2" s="13" t="n">
        <v>1990</v>
      </c>
      <c r="I2" s="18"/>
      <c r="J2" s="15"/>
      <c r="K2" s="15"/>
      <c r="L2" s="15" t="s">
        <v>22</v>
      </c>
      <c r="M2" s="15" t="s">
        <v>22</v>
      </c>
      <c r="N2" s="15" t="s">
        <v>22</v>
      </c>
      <c r="O2" s="15" t="s">
        <v>22</v>
      </c>
      <c r="P2" s="15" t="s">
        <v>22</v>
      </c>
      <c r="Q2" s="15" t="s">
        <v>22</v>
      </c>
      <c r="R2" s="19"/>
    </row>
    <row r="3" customFormat="false" ht="15" hidden="false" customHeight="false" outlineLevel="0" collapsed="false">
      <c r="A3" s="21" t="s">
        <v>23</v>
      </c>
      <c r="B3" s="22" t="n">
        <v>45086</v>
      </c>
      <c r="C3" s="23" t="s">
        <v>24</v>
      </c>
      <c r="D3" s="24" t="s">
        <v>25</v>
      </c>
      <c r="E3" s="24" t="s">
        <v>26</v>
      </c>
      <c r="F3" s="21" t="n">
        <v>24</v>
      </c>
      <c r="G3" s="21" t="n">
        <v>0</v>
      </c>
      <c r="H3" s="21" t="n">
        <v>0</v>
      </c>
      <c r="I3" s="25" t="n">
        <f aca="false">IF(OR(G3&gt;1800, H3&gt;1800), 1, 0)</f>
        <v>0</v>
      </c>
      <c r="J3" s="23"/>
      <c r="K3" s="23"/>
      <c r="L3" s="23" t="s">
        <v>22</v>
      </c>
      <c r="M3" s="23" t="s">
        <v>22</v>
      </c>
      <c r="N3" s="23" t="s">
        <v>22</v>
      </c>
      <c r="O3" s="23" t="s">
        <v>22</v>
      </c>
      <c r="P3" s="23" t="s">
        <v>22</v>
      </c>
      <c r="Q3" s="23" t="s">
        <v>22</v>
      </c>
      <c r="R3" s="26"/>
    </row>
    <row r="4" customFormat="false" ht="15" hidden="false" customHeight="false" outlineLevel="0" collapsed="false">
      <c r="A4" s="21" t="s">
        <v>27</v>
      </c>
      <c r="B4" s="22" t="n">
        <v>45090</v>
      </c>
      <c r="C4" s="23" t="s">
        <v>28</v>
      </c>
      <c r="D4" s="24" t="s">
        <v>29</v>
      </c>
      <c r="E4" s="24" t="s">
        <v>26</v>
      </c>
      <c r="F4" s="21" t="n">
        <v>27</v>
      </c>
      <c r="G4" s="21" t="n">
        <v>0</v>
      </c>
      <c r="H4" s="21" t="n">
        <v>0</v>
      </c>
      <c r="I4" s="25" t="n">
        <f aca="false">IF(OR(G4&gt;1800, H4&gt;1800), 1, 0)</f>
        <v>0</v>
      </c>
      <c r="J4" s="23"/>
      <c r="K4" s="23"/>
      <c r="L4" s="23" t="s">
        <v>22</v>
      </c>
      <c r="M4" s="23" t="s">
        <v>22</v>
      </c>
      <c r="N4" s="23" t="s">
        <v>22</v>
      </c>
      <c r="O4" s="23" t="s">
        <v>22</v>
      </c>
      <c r="P4" s="23" t="s">
        <v>22</v>
      </c>
      <c r="Q4" s="23" t="s">
        <v>22</v>
      </c>
      <c r="R4" s="26"/>
    </row>
    <row r="5" customFormat="false" ht="15" hidden="false" customHeight="false" outlineLevel="0" collapsed="false">
      <c r="A5" s="21" t="s">
        <v>30</v>
      </c>
      <c r="B5" s="22" t="n">
        <v>45097</v>
      </c>
      <c r="C5" s="23" t="s">
        <v>31</v>
      </c>
      <c r="D5" s="24" t="s">
        <v>32</v>
      </c>
      <c r="E5" s="24" t="s">
        <v>21</v>
      </c>
      <c r="F5" s="21" t="n">
        <v>21</v>
      </c>
      <c r="G5" s="21" t="n">
        <v>2041</v>
      </c>
      <c r="H5" s="21" t="n">
        <v>2000</v>
      </c>
      <c r="I5" s="25" t="n">
        <f aca="false">IF(OR(G5&gt;1800, H5&gt;1800), 1, 0)</f>
        <v>1</v>
      </c>
      <c r="J5" s="23"/>
      <c r="K5" s="23"/>
      <c r="L5" s="23" t="s">
        <v>22</v>
      </c>
      <c r="M5" s="23" t="s">
        <v>22</v>
      </c>
      <c r="N5" s="23" t="s">
        <v>22</v>
      </c>
      <c r="O5" s="23" t="s">
        <v>22</v>
      </c>
      <c r="P5" s="23" t="s">
        <v>22</v>
      </c>
      <c r="Q5" s="23" t="s">
        <v>22</v>
      </c>
      <c r="R5" s="26"/>
    </row>
    <row r="6" customFormat="false" ht="15" hidden="false" customHeight="false" outlineLevel="0" collapsed="false">
      <c r="A6" s="21" t="s">
        <v>33</v>
      </c>
      <c r="B6" s="22" t="n">
        <v>45107</v>
      </c>
      <c r="C6" s="23" t="s">
        <v>34</v>
      </c>
      <c r="D6" s="24" t="s">
        <v>35</v>
      </c>
      <c r="E6" s="24" t="s">
        <v>21</v>
      </c>
      <c r="F6" s="21" t="n">
        <v>25</v>
      </c>
      <c r="G6" s="21" t="n">
        <v>1850</v>
      </c>
      <c r="H6" s="21" t="n">
        <v>2100</v>
      </c>
      <c r="I6" s="25" t="n">
        <f aca="false">IF(OR(G6&gt;1800, H6&gt;1800), 1, 0)</f>
        <v>1</v>
      </c>
      <c r="J6" s="27"/>
      <c r="K6" s="28"/>
      <c r="L6" s="23" t="s">
        <v>22</v>
      </c>
      <c r="M6" s="23" t="s">
        <v>22</v>
      </c>
      <c r="N6" s="23" t="s">
        <v>22</v>
      </c>
      <c r="O6" s="23" t="s">
        <v>22</v>
      </c>
      <c r="P6" s="23" t="s">
        <v>22</v>
      </c>
      <c r="Q6" s="23" t="s">
        <v>22</v>
      </c>
      <c r="R6" s="26"/>
    </row>
    <row r="7" s="20" customFormat="true" ht="15" hidden="false" customHeight="false" outlineLevel="0" collapsed="false">
      <c r="A7" s="13" t="s">
        <v>36</v>
      </c>
      <c r="B7" s="14" t="n">
        <v>45108</v>
      </c>
      <c r="C7" s="15" t="s">
        <v>37</v>
      </c>
      <c r="D7" s="29" t="s">
        <v>38</v>
      </c>
      <c r="E7" s="29" t="s">
        <v>21</v>
      </c>
      <c r="F7" s="13" t="n">
        <v>22</v>
      </c>
      <c r="G7" s="13" t="n">
        <v>2035</v>
      </c>
      <c r="H7" s="13" t="n">
        <v>2300</v>
      </c>
      <c r="I7" s="18"/>
      <c r="J7" s="30"/>
      <c r="K7" s="15"/>
      <c r="L7" s="15" t="s">
        <v>22</v>
      </c>
      <c r="M7" s="15" t="s">
        <v>22</v>
      </c>
      <c r="N7" s="15" t="s">
        <v>22</v>
      </c>
      <c r="O7" s="15" t="s">
        <v>22</v>
      </c>
      <c r="P7" s="15" t="s">
        <v>22</v>
      </c>
      <c r="Q7" s="15" t="s">
        <v>22</v>
      </c>
      <c r="R7" s="19" t="s">
        <v>39</v>
      </c>
    </row>
    <row r="8" customFormat="false" ht="15" hidden="false" customHeight="false" outlineLevel="0" collapsed="false">
      <c r="A8" s="21" t="s">
        <v>40</v>
      </c>
      <c r="B8" s="22" t="n">
        <v>45110</v>
      </c>
      <c r="C8" s="23" t="s">
        <v>41</v>
      </c>
      <c r="D8" s="24" t="s">
        <v>42</v>
      </c>
      <c r="E8" s="24" t="s">
        <v>21</v>
      </c>
      <c r="F8" s="21" t="n">
        <v>36</v>
      </c>
      <c r="G8" s="21" t="n">
        <v>1751</v>
      </c>
      <c r="H8" s="21" t="n">
        <v>1951</v>
      </c>
      <c r="I8" s="25" t="n">
        <f aca="false">IF(OR(G8&gt;1800, H8&gt;1800), 1, 0)</f>
        <v>1</v>
      </c>
      <c r="J8" s="28"/>
      <c r="K8" s="28"/>
      <c r="L8" s="23" t="s">
        <v>22</v>
      </c>
      <c r="M8" s="23" t="s">
        <v>22</v>
      </c>
      <c r="N8" s="23" t="s">
        <v>22</v>
      </c>
      <c r="O8" s="23" t="s">
        <v>22</v>
      </c>
      <c r="P8" s="23" t="s">
        <v>22</v>
      </c>
      <c r="Q8" s="23" t="s">
        <v>22</v>
      </c>
      <c r="R8" s="26"/>
    </row>
    <row r="9" s="31" customFormat="true" ht="15" hidden="false" customHeight="false" outlineLevel="0" collapsed="false">
      <c r="A9" s="21" t="s">
        <v>43</v>
      </c>
      <c r="B9" s="22" t="n">
        <v>45115</v>
      </c>
      <c r="C9" s="23" t="s">
        <v>44</v>
      </c>
      <c r="D9" s="24" t="s">
        <v>45</v>
      </c>
      <c r="E9" s="24" t="s">
        <v>21</v>
      </c>
      <c r="F9" s="21" t="n">
        <v>40</v>
      </c>
      <c r="G9" s="21" t="n">
        <v>2241</v>
      </c>
      <c r="H9" s="21" t="n">
        <v>2240</v>
      </c>
      <c r="I9" s="25" t="n">
        <f aca="false">IF(OR(G9&gt;1800, H9&gt;1800), 1, 0)</f>
        <v>1</v>
      </c>
      <c r="J9" s="23"/>
      <c r="K9" s="23"/>
      <c r="L9" s="23" t="s">
        <v>22</v>
      </c>
      <c r="M9" s="23" t="s">
        <v>22</v>
      </c>
      <c r="N9" s="23" t="s">
        <v>22</v>
      </c>
      <c r="O9" s="23" t="s">
        <v>22</v>
      </c>
      <c r="P9" s="23" t="s">
        <v>22</v>
      </c>
      <c r="Q9" s="23" t="s">
        <v>22</v>
      </c>
      <c r="R9" s="26"/>
    </row>
    <row r="10" customFormat="false" ht="15" hidden="false" customHeight="false" outlineLevel="0" collapsed="false">
      <c r="A10" s="21" t="s">
        <v>46</v>
      </c>
      <c r="B10" s="22" t="n">
        <v>45115</v>
      </c>
      <c r="C10" s="23" t="s">
        <v>47</v>
      </c>
      <c r="D10" s="24" t="s">
        <v>48</v>
      </c>
      <c r="E10" s="24" t="s">
        <v>21</v>
      </c>
      <c r="F10" s="21" t="n">
        <v>32</v>
      </c>
      <c r="G10" s="21" t="n">
        <v>1941</v>
      </c>
      <c r="H10" s="21" t="n">
        <v>2130</v>
      </c>
      <c r="I10" s="25" t="n">
        <f aca="false">IF(OR(G10&gt;1800, H10&gt;1800), 1, 0)</f>
        <v>1</v>
      </c>
      <c r="J10" s="23"/>
      <c r="K10" s="23"/>
      <c r="L10" s="23" t="s">
        <v>22</v>
      </c>
      <c r="M10" s="23" t="s">
        <v>22</v>
      </c>
      <c r="N10" s="23" t="s">
        <v>22</v>
      </c>
      <c r="O10" s="23" t="s">
        <v>22</v>
      </c>
      <c r="P10" s="23" t="s">
        <v>22</v>
      </c>
      <c r="Q10" s="23" t="s">
        <v>22</v>
      </c>
      <c r="R10" s="26"/>
    </row>
    <row r="11" customFormat="false" ht="15" hidden="false" customHeight="false" outlineLevel="0" collapsed="false">
      <c r="A11" s="21" t="s">
        <v>49</v>
      </c>
      <c r="B11" s="22" t="n">
        <v>45120</v>
      </c>
      <c r="C11" s="23" t="s">
        <v>50</v>
      </c>
      <c r="D11" s="32" t="s">
        <v>51</v>
      </c>
      <c r="E11" s="33" t="s">
        <v>21</v>
      </c>
      <c r="F11" s="21" t="n">
        <v>32</v>
      </c>
      <c r="G11" s="21" t="n">
        <v>1969</v>
      </c>
      <c r="H11" s="21" t="n">
        <v>2527</v>
      </c>
      <c r="I11" s="25" t="n">
        <f aca="false">IF(OR(G11&gt;1800, H11&gt;1800), 1, 0)</f>
        <v>1</v>
      </c>
      <c r="J11" s="23"/>
      <c r="K11" s="23"/>
      <c r="L11" s="23" t="s">
        <v>22</v>
      </c>
      <c r="M11" s="23" t="s">
        <v>22</v>
      </c>
      <c r="N11" s="23" t="s">
        <v>22</v>
      </c>
      <c r="O11" s="23" t="s">
        <v>22</v>
      </c>
      <c r="P11" s="23" t="s">
        <v>22</v>
      </c>
      <c r="Q11" s="23" t="s">
        <v>22</v>
      </c>
      <c r="R11" s="26"/>
    </row>
    <row r="12" customFormat="false" ht="15" hidden="false" customHeight="false" outlineLevel="0" collapsed="false">
      <c r="A12" s="21" t="s">
        <v>52</v>
      </c>
      <c r="B12" s="22" t="n">
        <v>45177</v>
      </c>
      <c r="C12" s="23" t="s">
        <v>53</v>
      </c>
      <c r="D12" s="24" t="s">
        <v>54</v>
      </c>
      <c r="E12" s="24" t="s">
        <v>21</v>
      </c>
      <c r="F12" s="21" t="n">
        <f aca="false">2022-1970</f>
        <v>52</v>
      </c>
      <c r="G12" s="21" t="n">
        <v>2100</v>
      </c>
      <c r="H12" s="21" t="s">
        <v>55</v>
      </c>
      <c r="I12" s="25" t="n">
        <f aca="false">IF(OR(G12&gt;1800, H12&gt;1800), 1, 0)</f>
        <v>1</v>
      </c>
      <c r="J12" s="23"/>
      <c r="K12" s="23"/>
      <c r="L12" s="23" t="s">
        <v>22</v>
      </c>
      <c r="M12" s="23" t="s">
        <v>22</v>
      </c>
      <c r="N12" s="23" t="s">
        <v>22</v>
      </c>
      <c r="O12" s="23" t="s">
        <v>22</v>
      </c>
      <c r="P12" s="23" t="s">
        <v>22</v>
      </c>
      <c r="Q12" s="23" t="s">
        <v>22</v>
      </c>
      <c r="R12" s="26" t="s">
        <v>56</v>
      </c>
    </row>
    <row r="13" customFormat="false" ht="15" hidden="false" customHeight="false" outlineLevel="0" collapsed="false">
      <c r="A13" s="21" t="s">
        <v>57</v>
      </c>
      <c r="B13" s="22" t="n">
        <v>45182</v>
      </c>
      <c r="C13" s="23" t="s">
        <v>58</v>
      </c>
      <c r="D13" s="24" t="s">
        <v>59</v>
      </c>
      <c r="E13" s="24" t="s">
        <v>21</v>
      </c>
      <c r="F13" s="21" t="n">
        <v>22</v>
      </c>
      <c r="G13" s="21" t="n">
        <v>2051</v>
      </c>
      <c r="H13" s="21" t="n">
        <v>2351</v>
      </c>
      <c r="I13" s="25" t="n">
        <f aca="false">IF(OR(G13&gt;1800, H13&gt;1800), 1, 0)</f>
        <v>1</v>
      </c>
      <c r="J13" s="23"/>
      <c r="K13" s="23"/>
      <c r="L13" s="23" t="s">
        <v>22</v>
      </c>
      <c r="M13" s="23" t="s">
        <v>22</v>
      </c>
      <c r="N13" s="23" t="s">
        <v>22</v>
      </c>
      <c r="O13" s="23" t="s">
        <v>22</v>
      </c>
      <c r="P13" s="23" t="s">
        <v>22</v>
      </c>
      <c r="Q13" s="23" t="s">
        <v>22</v>
      </c>
      <c r="R13" s="26"/>
    </row>
    <row r="14" customFormat="false" ht="15" hidden="false" customHeight="false" outlineLevel="0" collapsed="false">
      <c r="A14" s="21" t="s">
        <v>60</v>
      </c>
      <c r="B14" s="22" t="n">
        <v>45185</v>
      </c>
      <c r="C14" s="23" t="s">
        <v>61</v>
      </c>
      <c r="D14" s="32" t="s">
        <v>62</v>
      </c>
      <c r="E14" s="33" t="s">
        <v>21</v>
      </c>
      <c r="F14" s="21" t="n">
        <f aca="false">2022-1994</f>
        <v>28</v>
      </c>
      <c r="G14" s="21" t="n">
        <v>2150</v>
      </c>
      <c r="H14" s="21" t="n">
        <v>0</v>
      </c>
      <c r="I14" s="25" t="n">
        <f aca="false">IF(OR(G14&gt;1800, H14&gt;1800), 1, 0)</f>
        <v>1</v>
      </c>
      <c r="J14" s="23"/>
      <c r="K14" s="23"/>
      <c r="L14" s="23" t="s">
        <v>22</v>
      </c>
      <c r="M14" s="23" t="s">
        <v>22</v>
      </c>
      <c r="N14" s="23" t="s">
        <v>22</v>
      </c>
      <c r="O14" s="23" t="s">
        <v>22</v>
      </c>
      <c r="P14" s="23" t="s">
        <v>22</v>
      </c>
      <c r="Q14" s="23" t="s">
        <v>22</v>
      </c>
      <c r="R14" s="26"/>
    </row>
    <row r="15" customFormat="false" ht="15" hidden="false" customHeight="false" outlineLevel="0" collapsed="false">
      <c r="A15" s="21" t="s">
        <v>63</v>
      </c>
      <c r="B15" s="22" t="n">
        <v>45252</v>
      </c>
      <c r="C15" s="21" t="s">
        <v>64</v>
      </c>
      <c r="D15" s="21" t="s">
        <v>65</v>
      </c>
      <c r="E15" s="21" t="s">
        <v>26</v>
      </c>
      <c r="F15" s="21" t="n">
        <v>22</v>
      </c>
      <c r="G15" s="21" t="n">
        <v>0</v>
      </c>
      <c r="H15" s="21" t="s">
        <v>66</v>
      </c>
      <c r="I15" s="25" t="n">
        <f aca="false">IF(OR(G15&gt;1800, H15&gt;1800), 1, 0)</f>
        <v>1</v>
      </c>
      <c r="J15" s="21"/>
      <c r="K15" s="21"/>
      <c r="L15" s="21" t="s">
        <v>22</v>
      </c>
      <c r="M15" s="21" t="s">
        <v>22</v>
      </c>
      <c r="N15" s="21" t="s">
        <v>22</v>
      </c>
      <c r="O15" s="21" t="s">
        <v>22</v>
      </c>
      <c r="P15" s="21" t="s">
        <v>22</v>
      </c>
      <c r="Q15" s="21" t="s">
        <v>22</v>
      </c>
      <c r="R15" s="34"/>
    </row>
    <row r="16" s="20" customFormat="true" ht="15" hidden="false" customHeight="false" outlineLevel="0" collapsed="false">
      <c r="A16" s="13" t="s">
        <v>67</v>
      </c>
      <c r="B16" s="14" t="n">
        <v>45262</v>
      </c>
      <c r="C16" s="13" t="s">
        <v>68</v>
      </c>
      <c r="D16" s="35" t="s">
        <v>69</v>
      </c>
      <c r="E16" s="36" t="s">
        <v>21</v>
      </c>
      <c r="F16" s="13" t="n">
        <v>58</v>
      </c>
      <c r="G16" s="13" t="n">
        <v>1824</v>
      </c>
      <c r="H16" s="13" t="s">
        <v>70</v>
      </c>
      <c r="I16" s="18"/>
      <c r="J16" s="13"/>
      <c r="K16" s="13"/>
      <c r="L16" s="13" t="s">
        <v>22</v>
      </c>
      <c r="M16" s="13" t="s">
        <v>22</v>
      </c>
      <c r="N16" s="13" t="s">
        <v>22</v>
      </c>
      <c r="O16" s="13" t="s">
        <v>22</v>
      </c>
      <c r="P16" s="13" t="s">
        <v>22</v>
      </c>
      <c r="Q16" s="13" t="s">
        <v>22</v>
      </c>
      <c r="R16" s="37" t="s">
        <v>71</v>
      </c>
      <c r="S16" s="20" t="s">
        <v>72</v>
      </c>
      <c r="T16" s="20" t="s">
        <v>73</v>
      </c>
    </row>
    <row r="17" customFormat="false" ht="15" hidden="false" customHeight="false" outlineLevel="0" collapsed="false">
      <c r="A17" s="21" t="s">
        <v>74</v>
      </c>
      <c r="B17" s="22" t="n">
        <v>45267</v>
      </c>
      <c r="C17" s="21" t="s">
        <v>75</v>
      </c>
      <c r="D17" s="21" t="s">
        <v>76</v>
      </c>
      <c r="E17" s="21" t="s">
        <v>21</v>
      </c>
      <c r="F17" s="21" t="n">
        <v>23</v>
      </c>
      <c r="G17" s="21" t="n">
        <v>0</v>
      </c>
      <c r="H17" s="21" t="n">
        <v>0</v>
      </c>
      <c r="I17" s="25" t="n">
        <f aca="false">IF(OR(G17&gt;1800, H17&gt;1800), 1, 0)</f>
        <v>0</v>
      </c>
      <c r="J17" s="21"/>
      <c r="K17" s="21"/>
      <c r="L17" s="21" t="s">
        <v>22</v>
      </c>
      <c r="M17" s="21" t="s">
        <v>22</v>
      </c>
      <c r="N17" s="21" t="s">
        <v>22</v>
      </c>
      <c r="O17" s="21" t="s">
        <v>22</v>
      </c>
      <c r="P17" s="21" t="s">
        <v>22</v>
      </c>
      <c r="Q17" s="21" t="s">
        <v>22</v>
      </c>
      <c r="R17" s="34"/>
    </row>
    <row r="18" customFormat="false" ht="15" hidden="false" customHeight="false" outlineLevel="0" collapsed="false">
      <c r="A18" s="21" t="n">
        <v>16</v>
      </c>
      <c r="B18" s="22" t="n">
        <v>45274</v>
      </c>
      <c r="C18" s="21" t="s">
        <v>77</v>
      </c>
      <c r="D18" s="21" t="s">
        <v>78</v>
      </c>
      <c r="E18" s="21" t="s">
        <v>26</v>
      </c>
      <c r="F18" s="21" t="n">
        <v>36</v>
      </c>
      <c r="G18" s="21" t="n">
        <v>1881</v>
      </c>
      <c r="H18" s="21" t="n">
        <v>1915</v>
      </c>
      <c r="I18" s="25" t="n">
        <f aca="false">IF(OR(G18&gt;1800, H18&gt;1800), 1, 0)</f>
        <v>1</v>
      </c>
      <c r="J18" s="21"/>
      <c r="K18" s="21"/>
      <c r="L18" s="21" t="s">
        <v>22</v>
      </c>
      <c r="M18" s="21" t="s">
        <v>22</v>
      </c>
      <c r="N18" s="21" t="s">
        <v>22</v>
      </c>
      <c r="O18" s="21" t="s">
        <v>22</v>
      </c>
      <c r="P18" s="21" t="s">
        <v>22</v>
      </c>
      <c r="Q18" s="21" t="s">
        <v>22</v>
      </c>
      <c r="R18" s="34" t="s">
        <v>79</v>
      </c>
    </row>
    <row r="19" customFormat="false" ht="15" hidden="false" customHeight="false" outlineLevel="0" collapsed="false">
      <c r="A19" s="21" t="n">
        <v>17</v>
      </c>
      <c r="B19" s="22" t="n">
        <v>45275</v>
      </c>
      <c r="C19" s="21" t="s">
        <v>80</v>
      </c>
      <c r="D19" s="21" t="s">
        <v>81</v>
      </c>
      <c r="E19" s="21" t="s">
        <v>21</v>
      </c>
      <c r="F19" s="21" t="n">
        <v>29</v>
      </c>
      <c r="G19" s="21" t="n">
        <v>0</v>
      </c>
      <c r="H19" s="21" t="n">
        <v>0</v>
      </c>
      <c r="I19" s="25" t="n">
        <f aca="false">IF(OR(G19&gt;1800, H19&gt;1800), 1, 0)</f>
        <v>0</v>
      </c>
      <c r="J19" s="21"/>
      <c r="K19" s="21"/>
      <c r="L19" s="21" t="s">
        <v>22</v>
      </c>
      <c r="M19" s="21" t="s">
        <v>22</v>
      </c>
      <c r="N19" s="21" t="s">
        <v>22</v>
      </c>
      <c r="O19" s="21" t="s">
        <v>22</v>
      </c>
      <c r="P19" s="21" t="s">
        <v>22</v>
      </c>
      <c r="Q19" s="21" t="s">
        <v>22</v>
      </c>
      <c r="R19" s="34"/>
    </row>
    <row r="20" customFormat="false" ht="15" hidden="false" customHeight="false" outlineLevel="0" collapsed="false">
      <c r="A20" s="21" t="n">
        <v>18</v>
      </c>
      <c r="B20" s="22" t="n">
        <v>45300</v>
      </c>
      <c r="C20" s="21" t="s">
        <v>82</v>
      </c>
      <c r="D20" s="21" t="s">
        <v>83</v>
      </c>
      <c r="E20" s="21" t="s">
        <v>21</v>
      </c>
      <c r="F20" s="21" t="n">
        <v>22</v>
      </c>
      <c r="G20" s="21" t="n">
        <v>0</v>
      </c>
      <c r="H20" s="21" t="n">
        <v>0</v>
      </c>
      <c r="I20" s="25" t="n">
        <f aca="false">IF(OR(G20&gt;1800, H20&gt;1800), 1, 0)</f>
        <v>0</v>
      </c>
      <c r="J20" s="21"/>
      <c r="K20" s="21"/>
      <c r="L20" s="21" t="s">
        <v>22</v>
      </c>
      <c r="M20" s="21" t="s">
        <v>22</v>
      </c>
      <c r="N20" s="21" t="s">
        <v>22</v>
      </c>
      <c r="O20" s="21" t="s">
        <v>22</v>
      </c>
      <c r="P20" s="21" t="s">
        <v>22</v>
      </c>
      <c r="Q20" s="21" t="s">
        <v>22</v>
      </c>
      <c r="R20" s="34" t="s">
        <v>84</v>
      </c>
    </row>
    <row r="21" customFormat="false" ht="15" hidden="false" customHeight="false" outlineLevel="0" collapsed="false">
      <c r="A21" s="21" t="n">
        <v>19</v>
      </c>
      <c r="B21" s="22" t="n">
        <v>45300</v>
      </c>
      <c r="C21" s="21" t="s">
        <v>85</v>
      </c>
      <c r="D21" s="38" t="s">
        <v>86</v>
      </c>
      <c r="E21" s="39" t="s">
        <v>21</v>
      </c>
      <c r="F21" s="21" t="n">
        <v>22</v>
      </c>
      <c r="G21" s="21" t="n">
        <v>0</v>
      </c>
      <c r="H21" s="21" t="n">
        <v>0</v>
      </c>
      <c r="I21" s="25" t="n">
        <f aca="false">IF(OR(G21&gt;1800, H21&gt;1800), 1, 0)</f>
        <v>0</v>
      </c>
      <c r="J21" s="21"/>
      <c r="K21" s="21"/>
      <c r="L21" s="21" t="s">
        <v>22</v>
      </c>
      <c r="M21" s="21" t="s">
        <v>22</v>
      </c>
      <c r="N21" s="21" t="s">
        <v>22</v>
      </c>
      <c r="O21" s="21" t="s">
        <v>22</v>
      </c>
      <c r="P21" s="21" t="s">
        <v>22</v>
      </c>
      <c r="Q21" s="21" t="s">
        <v>22</v>
      </c>
      <c r="R21" s="34" t="s">
        <v>84</v>
      </c>
      <c r="S21" s="1" t="s">
        <v>87</v>
      </c>
    </row>
    <row r="22" customFormat="false" ht="15" hidden="false" customHeight="false" outlineLevel="0" collapsed="false">
      <c r="A22" s="21" t="n">
        <v>20</v>
      </c>
      <c r="B22" s="22" t="n">
        <v>45301</v>
      </c>
      <c r="C22" s="21" t="s">
        <v>88</v>
      </c>
      <c r="D22" s="38" t="s">
        <v>89</v>
      </c>
      <c r="E22" s="39" t="s">
        <v>21</v>
      </c>
      <c r="F22" s="21" t="n">
        <v>34</v>
      </c>
      <c r="G22" s="21" t="n">
        <v>2269</v>
      </c>
      <c r="H22" s="21" t="n">
        <v>2500</v>
      </c>
      <c r="I22" s="25" t="n">
        <f aca="false">IF(OR(G22&gt;1800, H22&gt;1800), 1, 0)</f>
        <v>1</v>
      </c>
      <c r="J22" s="21"/>
      <c r="K22" s="21"/>
      <c r="L22" s="21" t="s">
        <v>22</v>
      </c>
      <c r="M22" s="21" t="s">
        <v>22</v>
      </c>
      <c r="N22" s="21" t="s">
        <v>22</v>
      </c>
      <c r="O22" s="21" t="s">
        <v>22</v>
      </c>
      <c r="P22" s="21" t="s">
        <v>22</v>
      </c>
      <c r="Q22" s="21" t="s">
        <v>22</v>
      </c>
      <c r="R22" s="34"/>
    </row>
    <row r="23" customFormat="false" ht="15" hidden="false" customHeight="false" outlineLevel="0" collapsed="false">
      <c r="A23" s="21" t="n">
        <v>21</v>
      </c>
      <c r="B23" s="22" t="n">
        <v>45303</v>
      </c>
      <c r="C23" s="21" t="s">
        <v>90</v>
      </c>
      <c r="D23" s="21" t="s">
        <v>91</v>
      </c>
      <c r="E23" s="21" t="s">
        <v>21</v>
      </c>
      <c r="F23" s="21" t="n">
        <v>23</v>
      </c>
      <c r="G23" s="21" t="n">
        <v>0</v>
      </c>
      <c r="H23" s="21" t="n">
        <v>0</v>
      </c>
      <c r="I23" s="25" t="n">
        <f aca="false">IF(OR(G23&gt;1800, H23&gt;1800), 1, 0)</f>
        <v>0</v>
      </c>
      <c r="J23" s="21"/>
      <c r="K23" s="21"/>
      <c r="L23" s="21" t="s">
        <v>22</v>
      </c>
      <c r="M23" s="21" t="s">
        <v>22</v>
      </c>
      <c r="N23" s="21" t="s">
        <v>22</v>
      </c>
      <c r="O23" s="21" t="s">
        <v>22</v>
      </c>
      <c r="P23" s="21" t="s">
        <v>22</v>
      </c>
      <c r="Q23" s="21" t="s">
        <v>22</v>
      </c>
      <c r="R23" s="34" t="s">
        <v>92</v>
      </c>
    </row>
    <row r="24" s="44" customFormat="true" ht="15" hidden="false" customHeight="false" outlineLevel="0" collapsed="false">
      <c r="A24" s="40" t="n">
        <v>22</v>
      </c>
      <c r="B24" s="41" t="n">
        <v>45311</v>
      </c>
      <c r="C24" s="40" t="s">
        <v>93</v>
      </c>
      <c r="D24" s="40" t="s">
        <v>94</v>
      </c>
      <c r="E24" s="40" t="s">
        <v>21</v>
      </c>
      <c r="F24" s="40" t="n">
        <v>52</v>
      </c>
      <c r="G24" s="40" t="n">
        <v>2010</v>
      </c>
      <c r="H24" s="40" t="n">
        <v>2288</v>
      </c>
      <c r="I24" s="42" t="n">
        <f aca="false">IF(OR(G24&gt;1800, H24&gt;1800), 1, 0)</f>
        <v>1</v>
      </c>
      <c r="J24" s="40"/>
      <c r="K24" s="40"/>
      <c r="L24" s="40" t="s">
        <v>22</v>
      </c>
      <c r="M24" s="40" t="s">
        <v>22</v>
      </c>
      <c r="N24" s="40" t="s">
        <v>22</v>
      </c>
      <c r="O24" s="40" t="s">
        <v>22</v>
      </c>
      <c r="P24" s="40" t="s">
        <v>22</v>
      </c>
      <c r="Q24" s="40" t="s">
        <v>22</v>
      </c>
      <c r="R24" s="43"/>
    </row>
    <row r="25" customFormat="false" ht="15" hidden="false" customHeight="false" outlineLevel="0" collapsed="false">
      <c r="A25" s="21" t="n">
        <v>23</v>
      </c>
      <c r="B25" s="22" t="n">
        <v>45311</v>
      </c>
      <c r="C25" s="21" t="s">
        <v>95</v>
      </c>
      <c r="D25" s="21" t="s">
        <v>96</v>
      </c>
      <c r="E25" s="21" t="s">
        <v>21</v>
      </c>
      <c r="F25" s="21" t="n">
        <v>30</v>
      </c>
      <c r="G25" s="21" t="n">
        <v>2100</v>
      </c>
      <c r="H25" s="21" t="n">
        <v>2500</v>
      </c>
      <c r="I25" s="25" t="n">
        <f aca="false">IF(OR(G25&gt;1800, H25&gt;1800), 1, 0)</f>
        <v>1</v>
      </c>
      <c r="J25" s="21"/>
      <c r="K25" s="21"/>
      <c r="L25" s="21" t="s">
        <v>22</v>
      </c>
      <c r="M25" s="21" t="s">
        <v>22</v>
      </c>
      <c r="N25" s="21" t="s">
        <v>22</v>
      </c>
      <c r="O25" s="21" t="s">
        <v>22</v>
      </c>
      <c r="P25" s="21" t="s">
        <v>22</v>
      </c>
      <c r="Q25" s="21" t="s">
        <v>22</v>
      </c>
      <c r="R25" s="34" t="s">
        <v>97</v>
      </c>
    </row>
    <row r="26" customFormat="false" ht="15" hidden="false" customHeight="false" outlineLevel="0" collapsed="false">
      <c r="A26" s="21" t="n">
        <v>24</v>
      </c>
      <c r="B26" s="22" t="n">
        <v>45311</v>
      </c>
      <c r="C26" s="21" t="s">
        <v>98</v>
      </c>
      <c r="D26" s="21" t="s">
        <v>99</v>
      </c>
      <c r="E26" s="21" t="s">
        <v>21</v>
      </c>
      <c r="F26" s="21" t="n">
        <v>41</v>
      </c>
      <c r="G26" s="21" t="n">
        <v>2094</v>
      </c>
      <c r="H26" s="21" t="n">
        <v>2334</v>
      </c>
      <c r="I26" s="25" t="n">
        <f aca="false">IF(OR(G26&gt;1800, H26&gt;1800), 1, 0)</f>
        <v>1</v>
      </c>
      <c r="J26" s="21"/>
      <c r="K26" s="21"/>
      <c r="L26" s="21" t="s">
        <v>22</v>
      </c>
      <c r="M26" s="21" t="s">
        <v>22</v>
      </c>
      <c r="N26" s="21" t="s">
        <v>22</v>
      </c>
      <c r="O26" s="21" t="s">
        <v>22</v>
      </c>
      <c r="P26" s="21" t="s">
        <v>22</v>
      </c>
      <c r="Q26" s="21" t="s">
        <v>22</v>
      </c>
      <c r="R26" s="34"/>
    </row>
    <row r="27" s="47" customFormat="true" ht="15" hidden="false" customHeight="false" outlineLevel="0" collapsed="false">
      <c r="A27" s="40" t="n">
        <v>25</v>
      </c>
      <c r="B27" s="41" t="n">
        <v>45325</v>
      </c>
      <c r="C27" s="40" t="s">
        <v>100</v>
      </c>
      <c r="D27" s="45" t="s">
        <v>101</v>
      </c>
      <c r="E27" s="46" t="s">
        <v>26</v>
      </c>
      <c r="F27" s="40" t="n">
        <v>34</v>
      </c>
      <c r="G27" s="40" t="n">
        <v>0</v>
      </c>
      <c r="H27" s="40" t="n">
        <v>0</v>
      </c>
      <c r="I27" s="42" t="n">
        <f aca="false">IF(OR(G27&gt;1800, H27&gt;1800), 1, 0)</f>
        <v>0</v>
      </c>
      <c r="J27" s="40"/>
      <c r="K27" s="40"/>
      <c r="L27" s="40" t="s">
        <v>22</v>
      </c>
      <c r="M27" s="40" t="s">
        <v>22</v>
      </c>
      <c r="N27" s="40" t="s">
        <v>22</v>
      </c>
      <c r="O27" s="40" t="s">
        <v>22</v>
      </c>
      <c r="P27" s="40" t="s">
        <v>22</v>
      </c>
      <c r="Q27" s="40" t="s">
        <v>22</v>
      </c>
      <c r="R27" s="43" t="s">
        <v>102</v>
      </c>
      <c r="S27" s="44"/>
    </row>
    <row r="28" s="48" customFormat="true" ht="15" hidden="false" customHeight="false" outlineLevel="0" collapsed="false">
      <c r="A28" s="21" t="n">
        <v>26</v>
      </c>
      <c r="B28" s="22" t="n">
        <v>45328</v>
      </c>
      <c r="C28" s="21" t="s">
        <v>103</v>
      </c>
      <c r="D28" s="21" t="s">
        <v>104</v>
      </c>
      <c r="E28" s="21" t="s">
        <v>21</v>
      </c>
      <c r="F28" s="21" t="n">
        <v>29</v>
      </c>
      <c r="G28" s="21" t="n">
        <v>0</v>
      </c>
      <c r="H28" s="21" t="n">
        <v>0</v>
      </c>
      <c r="I28" s="25" t="n">
        <f aca="false">IF(OR(G28&gt;1800, H28&gt;1800), 1, 0)</f>
        <v>0</v>
      </c>
      <c r="J28" s="21"/>
      <c r="K28" s="21"/>
      <c r="L28" s="21" t="s">
        <v>22</v>
      </c>
      <c r="M28" s="21" t="s">
        <v>22</v>
      </c>
      <c r="N28" s="21" t="s">
        <v>22</v>
      </c>
      <c r="O28" s="21" t="s">
        <v>22</v>
      </c>
      <c r="P28" s="21" t="s">
        <v>22</v>
      </c>
      <c r="Q28" s="21" t="s">
        <v>22</v>
      </c>
      <c r="R28" s="21"/>
    </row>
    <row r="29" s="49" customFormat="true" ht="15" hidden="false" customHeight="false" outlineLevel="0" collapsed="false">
      <c r="A29" s="40" t="n">
        <v>27</v>
      </c>
      <c r="B29" s="41" t="s">
        <v>105</v>
      </c>
      <c r="C29" s="40" t="s">
        <v>106</v>
      </c>
      <c r="D29" s="40" t="s">
        <v>107</v>
      </c>
      <c r="E29" s="40" t="s">
        <v>21</v>
      </c>
      <c r="F29" s="40" t="n">
        <v>38</v>
      </c>
      <c r="G29" s="40" t="n">
        <v>0</v>
      </c>
      <c r="H29" s="40" t="n">
        <v>0</v>
      </c>
      <c r="I29" s="42" t="n">
        <f aca="false">IF(OR(G29&gt;1800, H29&gt;1800), 1, 0)</f>
        <v>0</v>
      </c>
      <c r="J29" s="40"/>
      <c r="K29" s="40"/>
      <c r="L29" s="40" t="s">
        <v>22</v>
      </c>
      <c r="M29" s="40" t="s">
        <v>22</v>
      </c>
      <c r="N29" s="40" t="s">
        <v>22</v>
      </c>
      <c r="O29" s="40" t="s">
        <v>22</v>
      </c>
      <c r="P29" s="40" t="s">
        <v>22</v>
      </c>
      <c r="Q29" s="40" t="s">
        <v>22</v>
      </c>
      <c r="R29" s="40" t="s">
        <v>108</v>
      </c>
      <c r="S29" s="44"/>
    </row>
    <row r="30" s="49" customFormat="true" ht="15" hidden="false" customHeight="false" outlineLevel="0" collapsed="false">
      <c r="A30" s="40" t="n">
        <v>28</v>
      </c>
      <c r="B30" s="41" t="n">
        <v>45349</v>
      </c>
      <c r="C30" s="40" t="s">
        <v>109</v>
      </c>
      <c r="D30" s="40" t="s">
        <v>110</v>
      </c>
      <c r="E30" s="40" t="s">
        <v>21</v>
      </c>
      <c r="F30" s="40" t="n">
        <v>34</v>
      </c>
      <c r="G30" s="40" t="n">
        <v>0</v>
      </c>
      <c r="H30" s="40" t="n">
        <v>0</v>
      </c>
      <c r="I30" s="42" t="n">
        <f aca="false">IF(OR(G30&gt;1800, H30&gt;1800), 1, 0)</f>
        <v>0</v>
      </c>
      <c r="J30" s="40"/>
      <c r="K30" s="40"/>
      <c r="L30" s="40" t="s">
        <v>22</v>
      </c>
      <c r="M30" s="40" t="s">
        <v>22</v>
      </c>
      <c r="N30" s="40" t="s">
        <v>22</v>
      </c>
      <c r="O30" s="40" t="s">
        <v>22</v>
      </c>
      <c r="P30" s="40" t="s">
        <v>22</v>
      </c>
      <c r="Q30" s="40" t="s">
        <v>22</v>
      </c>
      <c r="R30" s="40"/>
    </row>
    <row r="31" s="47" customFormat="true" ht="15" hidden="false" customHeight="false" outlineLevel="0" collapsed="false">
      <c r="A31" s="40" t="n">
        <v>29</v>
      </c>
      <c r="B31" s="41" t="n">
        <v>45352</v>
      </c>
      <c r="C31" s="40" t="s">
        <v>111</v>
      </c>
      <c r="D31" s="40" t="s">
        <v>112</v>
      </c>
      <c r="E31" s="40" t="s">
        <v>21</v>
      </c>
      <c r="F31" s="40" t="n">
        <v>43</v>
      </c>
      <c r="G31" s="40" t="n">
        <v>1879</v>
      </c>
      <c r="H31" s="40" t="n">
        <v>2050</v>
      </c>
      <c r="I31" s="42" t="n">
        <f aca="false">IF(OR(G31&gt;1800, H31&gt;1800), 1, 0)</f>
        <v>1</v>
      </c>
      <c r="J31" s="40"/>
      <c r="K31" s="40"/>
      <c r="L31" s="40" t="s">
        <v>22</v>
      </c>
      <c r="M31" s="40" t="s">
        <v>22</v>
      </c>
      <c r="N31" s="40" t="s">
        <v>22</v>
      </c>
      <c r="O31" s="40" t="s">
        <v>22</v>
      </c>
      <c r="P31" s="40" t="s">
        <v>22</v>
      </c>
      <c r="Q31" s="40" t="s">
        <v>22</v>
      </c>
      <c r="R31" s="40"/>
    </row>
    <row r="32" s="44" customFormat="true" ht="15" hidden="false" customHeight="false" outlineLevel="0" collapsed="false">
      <c r="A32" s="40" t="n">
        <v>30</v>
      </c>
      <c r="B32" s="41" t="n">
        <v>45352</v>
      </c>
      <c r="C32" s="40" t="s">
        <v>113</v>
      </c>
      <c r="D32" s="40" t="s">
        <v>114</v>
      </c>
      <c r="E32" s="40" t="s">
        <v>21</v>
      </c>
      <c r="F32" s="40" t="n">
        <v>45</v>
      </c>
      <c r="G32" s="40" t="n">
        <v>2232</v>
      </c>
      <c r="H32" s="40" t="n">
        <v>2392</v>
      </c>
      <c r="I32" s="42" t="n">
        <f aca="false">IF(OR(G32&gt;1800, H32&gt;1800), 1, 0)</f>
        <v>1</v>
      </c>
      <c r="J32" s="40"/>
      <c r="K32" s="50"/>
      <c r="L32" s="40" t="s">
        <v>22</v>
      </c>
      <c r="M32" s="40" t="s">
        <v>22</v>
      </c>
      <c r="N32" s="40" t="s">
        <v>22</v>
      </c>
      <c r="O32" s="40" t="s">
        <v>22</v>
      </c>
      <c r="P32" s="40" t="s">
        <v>22</v>
      </c>
      <c r="Q32" s="40" t="s">
        <v>22</v>
      </c>
      <c r="R32" s="40" t="s">
        <v>115</v>
      </c>
    </row>
    <row r="33" s="47" customFormat="true" ht="15" hidden="false" customHeight="false" outlineLevel="0" collapsed="false">
      <c r="A33" s="51" t="n">
        <v>31</v>
      </c>
      <c r="B33" s="52" t="n">
        <v>45356</v>
      </c>
      <c r="C33" s="51" t="s">
        <v>116</v>
      </c>
      <c r="D33" s="51" t="s">
        <v>117</v>
      </c>
      <c r="E33" s="51" t="s">
        <v>21</v>
      </c>
      <c r="F33" s="51" t="n">
        <v>38</v>
      </c>
      <c r="G33" s="51" t="n">
        <v>0</v>
      </c>
      <c r="H33" s="51" t="n">
        <v>0</v>
      </c>
      <c r="I33" s="53"/>
      <c r="J33" s="54"/>
      <c r="K33" s="55"/>
      <c r="L33" s="51" t="s">
        <v>22</v>
      </c>
      <c r="M33" s="51" t="s">
        <v>22</v>
      </c>
      <c r="N33" s="51" t="s">
        <v>22</v>
      </c>
      <c r="O33" s="51" t="s">
        <v>22</v>
      </c>
      <c r="P33" s="51" t="s">
        <v>22</v>
      </c>
      <c r="Q33" s="40" t="s">
        <v>22</v>
      </c>
      <c r="R33" s="51" t="s">
        <v>118</v>
      </c>
    </row>
    <row r="34" s="40" customFormat="true" ht="15" hidden="false" customHeight="false" outlineLevel="0" collapsed="false">
      <c r="A34" s="40" t="n">
        <v>32</v>
      </c>
      <c r="B34" s="41" t="n">
        <v>45373</v>
      </c>
      <c r="C34" s="40" t="s">
        <v>119</v>
      </c>
      <c r="D34" s="40" t="s">
        <v>120</v>
      </c>
      <c r="E34" s="40" t="s">
        <v>21</v>
      </c>
      <c r="F34" s="40" t="n">
        <v>35</v>
      </c>
      <c r="G34" s="40" t="n">
        <v>0</v>
      </c>
      <c r="H34" s="40" t="n">
        <v>0</v>
      </c>
      <c r="I34" s="42" t="n">
        <f aca="false">IF(OR(G34&gt;1800, H34&gt;1800), 1, 0)</f>
        <v>0</v>
      </c>
      <c r="K34" s="56"/>
      <c r="L34" s="40" t="s">
        <v>22</v>
      </c>
      <c r="M34" s="40" t="s">
        <v>22</v>
      </c>
      <c r="N34" s="40" t="s">
        <v>22</v>
      </c>
      <c r="O34" s="40" t="s">
        <v>22</v>
      </c>
      <c r="P34" s="40" t="s">
        <v>22</v>
      </c>
      <c r="Q34" s="40" t="s">
        <v>22</v>
      </c>
    </row>
    <row r="35" s="40" customFormat="true" ht="15" hidden="false" customHeight="false" outlineLevel="0" collapsed="false">
      <c r="A35" s="40" t="n">
        <v>33</v>
      </c>
      <c r="B35" s="41" t="n">
        <v>45374</v>
      </c>
      <c r="C35" s="40" t="s">
        <v>121</v>
      </c>
      <c r="D35" s="40" t="s">
        <v>122</v>
      </c>
      <c r="E35" s="40" t="s">
        <v>21</v>
      </c>
      <c r="F35" s="40" t="n">
        <v>18</v>
      </c>
      <c r="G35" s="40" t="n">
        <v>2073</v>
      </c>
      <c r="H35" s="40" t="n">
        <v>2301</v>
      </c>
      <c r="I35" s="42" t="n">
        <f aca="false">IF(OR(G35&gt;1800, H35&gt;1800), 1, 0)</f>
        <v>1</v>
      </c>
      <c r="K35" s="56"/>
      <c r="L35" s="40" t="s">
        <v>22</v>
      </c>
      <c r="M35" s="40" t="s">
        <v>22</v>
      </c>
      <c r="N35" s="40" t="s">
        <v>22</v>
      </c>
      <c r="O35" s="40" t="s">
        <v>22</v>
      </c>
      <c r="P35" s="40" t="s">
        <v>22</v>
      </c>
      <c r="Q35" s="40" t="s">
        <v>22</v>
      </c>
    </row>
    <row r="36" s="40" customFormat="true" ht="15" hidden="false" customHeight="false" outlineLevel="0" collapsed="false">
      <c r="A36" s="40" t="n">
        <v>34</v>
      </c>
      <c r="B36" s="41" t="n">
        <v>45374</v>
      </c>
      <c r="C36" s="40" t="s">
        <v>123</v>
      </c>
      <c r="D36" s="40" t="s">
        <v>124</v>
      </c>
      <c r="E36" s="40" t="s">
        <v>26</v>
      </c>
      <c r="F36" s="40" t="n">
        <v>20</v>
      </c>
      <c r="G36" s="40" t="n">
        <v>2083</v>
      </c>
      <c r="H36" s="40" t="n">
        <v>2317</v>
      </c>
      <c r="I36" s="42" t="n">
        <f aca="false">IF(OR(G36&gt;1800, H36&gt;1800), 1, 0)</f>
        <v>1</v>
      </c>
      <c r="K36" s="56"/>
      <c r="L36" s="40" t="s">
        <v>22</v>
      </c>
      <c r="M36" s="40" t="s">
        <v>22</v>
      </c>
      <c r="N36" s="40" t="s">
        <v>22</v>
      </c>
      <c r="O36" s="40" t="s">
        <v>22</v>
      </c>
      <c r="P36" s="40" t="s">
        <v>22</v>
      </c>
      <c r="Q36" s="40" t="s">
        <v>22</v>
      </c>
    </row>
    <row r="37" s="44" customFormat="true" ht="15" hidden="false" customHeight="false" outlineLevel="0" collapsed="false">
      <c r="A37" s="44" t="n">
        <v>35</v>
      </c>
      <c r="B37" s="57" t="n">
        <v>45379</v>
      </c>
      <c r="C37" s="58" t="s">
        <v>125</v>
      </c>
      <c r="D37" s="58" t="s">
        <v>126</v>
      </c>
      <c r="E37" s="58" t="s">
        <v>26</v>
      </c>
      <c r="F37" s="44" t="n">
        <v>24</v>
      </c>
      <c r="G37" s="44" t="n">
        <v>0</v>
      </c>
      <c r="H37" s="44" t="n">
        <v>0</v>
      </c>
      <c r="I37" s="59" t="n">
        <f aca="false">IF(OR(G37&gt;1800, H37&gt;1800), 1, 0)</f>
        <v>0</v>
      </c>
      <c r="J37" s="60"/>
      <c r="K37" s="61"/>
      <c r="L37" s="61" t="s">
        <v>22</v>
      </c>
      <c r="M37" s="61" t="s">
        <v>22</v>
      </c>
      <c r="N37" s="61" t="s">
        <v>22</v>
      </c>
      <c r="O37" s="61" t="s">
        <v>22</v>
      </c>
      <c r="P37" s="61" t="s">
        <v>22</v>
      </c>
      <c r="Q37" s="40" t="s">
        <v>22</v>
      </c>
      <c r="R37" s="62"/>
    </row>
    <row r="38" s="49" customFormat="true" ht="15" hidden="false" customHeight="false" outlineLevel="0" collapsed="false">
      <c r="A38" s="49" t="n">
        <v>36</v>
      </c>
      <c r="B38" s="63" t="n">
        <v>45380</v>
      </c>
      <c r="C38" s="64" t="s">
        <v>127</v>
      </c>
      <c r="D38" s="64" t="s">
        <v>128</v>
      </c>
      <c r="E38" s="64" t="s">
        <v>21</v>
      </c>
      <c r="F38" s="49" t="n">
        <v>19</v>
      </c>
      <c r="G38" s="64" t="n">
        <v>2189</v>
      </c>
      <c r="H38" s="64" t="n">
        <v>2581</v>
      </c>
      <c r="I38" s="65" t="n">
        <f aca="false">IF(OR(G38&gt;1800, H38&gt;1800), 1, 0)</f>
        <v>1</v>
      </c>
      <c r="J38" s="60"/>
      <c r="K38" s="66"/>
      <c r="L38" s="66" t="s">
        <v>22</v>
      </c>
      <c r="M38" s="66" t="s">
        <v>22</v>
      </c>
      <c r="N38" s="66" t="s">
        <v>22</v>
      </c>
      <c r="O38" s="66" t="s">
        <v>22</v>
      </c>
      <c r="P38" s="40" t="s">
        <v>22</v>
      </c>
      <c r="Q38" s="40" t="s">
        <v>22</v>
      </c>
      <c r="R38" s="66" t="s">
        <v>129</v>
      </c>
    </row>
    <row r="39" s="44" customFormat="true" ht="15" hidden="false" customHeight="false" outlineLevel="0" collapsed="false">
      <c r="A39" s="44" t="n">
        <v>37</v>
      </c>
      <c r="B39" s="57" t="n">
        <v>45395</v>
      </c>
      <c r="C39" s="58" t="s">
        <v>130</v>
      </c>
      <c r="D39" s="58" t="s">
        <v>131</v>
      </c>
      <c r="E39" s="58" t="s">
        <v>21</v>
      </c>
      <c r="F39" s="44" t="n">
        <v>55</v>
      </c>
      <c r="G39" s="44" t="n">
        <v>0</v>
      </c>
      <c r="H39" s="44" t="n">
        <v>0</v>
      </c>
      <c r="I39" s="65" t="n">
        <f aca="false">IF(OR(G39&gt;1800, H39&gt;1800), 1, 0)</f>
        <v>0</v>
      </c>
      <c r="J39" s="60"/>
      <c r="K39" s="61"/>
      <c r="L39" s="44" t="s">
        <v>22</v>
      </c>
      <c r="M39" s="44" t="s">
        <v>22</v>
      </c>
      <c r="N39" s="44" t="s">
        <v>22</v>
      </c>
      <c r="O39" s="44" t="s">
        <v>22</v>
      </c>
      <c r="P39" s="40" t="s">
        <v>22</v>
      </c>
      <c r="Q39" s="40" t="s">
        <v>22</v>
      </c>
      <c r="R39" s="44" t="s">
        <v>132</v>
      </c>
    </row>
    <row r="40" s="44" customFormat="true" ht="15" hidden="false" customHeight="false" outlineLevel="0" collapsed="false">
      <c r="A40" s="44" t="n">
        <v>38</v>
      </c>
      <c r="B40" s="57" t="n">
        <v>45407</v>
      </c>
      <c r="C40" s="61" t="s">
        <v>133</v>
      </c>
      <c r="D40" s="58" t="s">
        <v>134</v>
      </c>
      <c r="E40" s="58" t="s">
        <v>21</v>
      </c>
      <c r="F40" s="44" t="n">
        <v>24</v>
      </c>
      <c r="G40" s="58" t="n">
        <v>2120</v>
      </c>
      <c r="H40" s="44" t="n">
        <v>2324</v>
      </c>
      <c r="I40" s="65"/>
      <c r="J40" s="60"/>
      <c r="K40" s="61"/>
      <c r="L40" s="61" t="s">
        <v>22</v>
      </c>
      <c r="M40" s="61" t="s">
        <v>22</v>
      </c>
      <c r="N40" s="61" t="s">
        <v>22</v>
      </c>
      <c r="O40" s="61" t="s">
        <v>22</v>
      </c>
      <c r="P40" s="61" t="s">
        <v>22</v>
      </c>
      <c r="Q40" s="61" t="s">
        <v>22</v>
      </c>
      <c r="R40" s="62"/>
    </row>
    <row r="41" s="44" customFormat="true" ht="15" hidden="false" customHeight="false" outlineLevel="0" collapsed="false">
      <c r="A41" s="49" t="n">
        <v>39</v>
      </c>
      <c r="B41" s="57" t="n">
        <v>45408</v>
      </c>
      <c r="C41" s="58" t="s">
        <v>135</v>
      </c>
      <c r="D41" s="58" t="s">
        <v>136</v>
      </c>
      <c r="E41" s="58" t="s">
        <v>21</v>
      </c>
      <c r="F41" s="44" t="n">
        <v>55</v>
      </c>
      <c r="G41" s="44" t="n">
        <v>0</v>
      </c>
      <c r="H41" s="44" t="n">
        <v>0</v>
      </c>
      <c r="I41" s="59" t="n">
        <f aca="false">IF(OR(G41&gt;1800, H41&gt;1800), 1, 0)</f>
        <v>0</v>
      </c>
      <c r="J41" s="60"/>
      <c r="K41" s="61"/>
      <c r="L41" s="61" t="s">
        <v>22</v>
      </c>
      <c r="M41" s="61" t="s">
        <v>22</v>
      </c>
      <c r="N41" s="61" t="s">
        <v>22</v>
      </c>
      <c r="O41" s="61"/>
      <c r="P41" s="61" t="s">
        <v>22</v>
      </c>
      <c r="Q41" s="61" t="s">
        <v>22</v>
      </c>
      <c r="R41" s="61" t="s">
        <v>137</v>
      </c>
    </row>
    <row r="42" s="68" customFormat="true" ht="15" hidden="false" customHeight="false" outlineLevel="0" collapsed="false">
      <c r="A42" s="60" t="n">
        <v>40</v>
      </c>
      <c r="B42" s="67" t="n">
        <v>45408</v>
      </c>
      <c r="C42" s="68" t="s">
        <v>138</v>
      </c>
      <c r="D42" s="69" t="s">
        <v>139</v>
      </c>
      <c r="E42" s="70" t="s">
        <v>21</v>
      </c>
      <c r="F42" s="68" t="n">
        <v>52</v>
      </c>
      <c r="G42" s="68" t="n">
        <v>0</v>
      </c>
      <c r="H42" s="68" t="n">
        <v>0</v>
      </c>
      <c r="I42" s="71" t="n">
        <f aca="false">IF(OR(G42&gt;1800, H42&gt;1800), 1, 0)</f>
        <v>0</v>
      </c>
      <c r="K42" s="72"/>
      <c r="L42" s="73" t="s">
        <v>22</v>
      </c>
      <c r="M42" s="73" t="s">
        <v>22</v>
      </c>
      <c r="N42" s="73" t="s">
        <v>22</v>
      </c>
      <c r="O42" s="61"/>
      <c r="P42" s="73" t="s">
        <v>22</v>
      </c>
      <c r="Q42" s="61" t="s">
        <v>22</v>
      </c>
      <c r="R42" s="73"/>
    </row>
    <row r="43" s="44" customFormat="true" ht="15" hidden="false" customHeight="false" outlineLevel="0" collapsed="false">
      <c r="A43" s="44" t="n">
        <v>41</v>
      </c>
      <c r="B43" s="57" t="n">
        <v>45415</v>
      </c>
      <c r="C43" s="58" t="s">
        <v>140</v>
      </c>
      <c r="D43" s="58" t="s">
        <v>141</v>
      </c>
      <c r="E43" s="58" t="s">
        <v>21</v>
      </c>
      <c r="F43" s="44" t="n">
        <v>43</v>
      </c>
      <c r="G43" s="44" t="n">
        <v>0</v>
      </c>
      <c r="H43" s="44" t="n">
        <v>0</v>
      </c>
      <c r="I43" s="65" t="n">
        <f aca="false">IF(OR(G43&gt;1800, H43&gt;1800), 1, 0)</f>
        <v>0</v>
      </c>
      <c r="J43" s="60"/>
      <c r="K43" s="61"/>
      <c r="L43" s="44" t="s">
        <v>22</v>
      </c>
      <c r="M43" s="44" t="s">
        <v>22</v>
      </c>
      <c r="N43" s="44" t="s">
        <v>22</v>
      </c>
      <c r="O43" s="44" t="s">
        <v>22</v>
      </c>
      <c r="P43" s="44" t="s">
        <v>22</v>
      </c>
      <c r="Q43" s="61" t="s">
        <v>22</v>
      </c>
      <c r="R43" s="44" t="s">
        <v>142</v>
      </c>
    </row>
    <row r="44" s="74" customFormat="true" ht="15.75" hidden="false" customHeight="false" outlineLevel="0" collapsed="false">
      <c r="A44" s="74" t="n">
        <v>42</v>
      </c>
      <c r="B44" s="75" t="n">
        <v>45458</v>
      </c>
      <c r="C44" s="74" t="s">
        <v>143</v>
      </c>
      <c r="D44" s="74" t="s">
        <v>144</v>
      </c>
      <c r="E44" s="74" t="s">
        <v>21</v>
      </c>
      <c r="F44" s="74" t="n">
        <v>24</v>
      </c>
      <c r="G44" s="74" t="n">
        <v>0</v>
      </c>
      <c r="H44" s="74" t="n">
        <v>0</v>
      </c>
      <c r="I44" s="76" t="n">
        <f aca="false">IF(OR(G44&gt;1800, H44&gt;1800), 1, 0)</f>
        <v>0</v>
      </c>
      <c r="J44" s="74" t="s">
        <v>145</v>
      </c>
      <c r="K44" s="74" t="s">
        <v>146</v>
      </c>
      <c r="L44" s="74" t="s">
        <v>22</v>
      </c>
      <c r="M44" s="74" t="s">
        <v>22</v>
      </c>
      <c r="N44" s="74" t="s">
        <v>147</v>
      </c>
      <c r="O44" s="74" t="s">
        <v>22</v>
      </c>
      <c r="P44" s="74" t="s">
        <v>147</v>
      </c>
    </row>
    <row r="45" s="74" customFormat="true" ht="15.75" hidden="false" customHeight="false" outlineLevel="0" collapsed="false">
      <c r="A45" s="74" t="n">
        <v>43</v>
      </c>
      <c r="B45" s="77" t="n">
        <v>45458</v>
      </c>
      <c r="C45" s="74" t="s">
        <v>148</v>
      </c>
      <c r="D45" s="74" t="s">
        <v>149</v>
      </c>
      <c r="E45" s="74" t="s">
        <v>21</v>
      </c>
      <c r="F45" s="74" t="n">
        <v>27</v>
      </c>
      <c r="G45" s="74" t="n">
        <v>0</v>
      </c>
      <c r="H45" s="74" t="n">
        <v>0</v>
      </c>
      <c r="I45" s="76" t="n">
        <f aca="false">IF(OR(G45&gt;1800, H45&gt;1800), 1, 0)</f>
        <v>0</v>
      </c>
      <c r="J45" s="74" t="s">
        <v>150</v>
      </c>
      <c r="K45" s="74" t="s">
        <v>151</v>
      </c>
      <c r="L45" s="74" t="s">
        <v>22</v>
      </c>
      <c r="M45" s="74" t="s">
        <v>22</v>
      </c>
      <c r="N45" s="74" t="s">
        <v>22</v>
      </c>
      <c r="O45" s="74" t="s">
        <v>22</v>
      </c>
      <c r="P45" s="74" t="s">
        <v>147</v>
      </c>
    </row>
    <row r="46" s="78" customFormat="true" ht="15.75" hidden="false" customHeight="false" outlineLevel="0" collapsed="false">
      <c r="A46" s="78" t="n">
        <v>44</v>
      </c>
      <c r="B46" s="79" t="n">
        <v>45461</v>
      </c>
      <c r="C46" s="80" t="s">
        <v>152</v>
      </c>
      <c r="D46" s="80" t="s">
        <v>153</v>
      </c>
      <c r="E46" s="80" t="s">
        <v>21</v>
      </c>
      <c r="F46" s="78" t="n">
        <v>26</v>
      </c>
      <c r="G46" s="80" t="n">
        <v>0</v>
      </c>
      <c r="H46" s="78" t="n">
        <v>0</v>
      </c>
      <c r="I46" s="81" t="n">
        <f aca="false">IF(OR(G46&gt;1800, H46&gt;1800), 1, 0)</f>
        <v>0</v>
      </c>
      <c r="J46" s="82" t="s">
        <v>154</v>
      </c>
      <c r="K46" s="4" t="s">
        <v>155</v>
      </c>
      <c r="L46" s="4" t="s">
        <v>22</v>
      </c>
      <c r="M46" s="4" t="s">
        <v>22</v>
      </c>
      <c r="N46" s="4" t="s">
        <v>147</v>
      </c>
      <c r="O46" s="4" t="s">
        <v>147</v>
      </c>
      <c r="P46" s="4"/>
      <c r="Q46" s="4"/>
      <c r="R46" s="4"/>
    </row>
    <row r="47" customFormat="false" ht="15.75" hidden="false" customHeight="false" outlineLevel="0" collapsed="false">
      <c r="A47" s="78"/>
      <c r="C47" s="83"/>
      <c r="D47" s="83"/>
      <c r="E47" s="83"/>
      <c r="J47" s="84"/>
      <c r="L47" s="3"/>
      <c r="M47" s="3"/>
      <c r="N47" s="3"/>
      <c r="O47" s="3"/>
      <c r="P47" s="3"/>
      <c r="Q47" s="3"/>
      <c r="R47" s="3"/>
    </row>
  </sheetData>
  <autoFilter ref="A1:R32">
    <sortState ref="A2:R32">
      <sortCondition ref="A2:A32" customList=""/>
    </sortState>
  </autoFilter>
  <dataValidations count="1">
    <dataValidation allowBlank="false" errorStyle="stop" operator="equal" showDropDown="false" showErrorMessage="true" showInputMessage="false" sqref="L2:R5 L6:O8 Q6:Q11" type="list">
      <formula1>"No,Yes"</formula1>
      <formula2>0</formula2>
    </dataValidation>
  </dataValidations>
  <hyperlinks>
    <hyperlink ref="D2" r:id="rId1" display="felipelfv98@gmail.com"/>
    <hyperlink ref="D11" r:id="rId2" display="vos.ran@gmail.com"/>
    <hyperlink ref="D14" r:id="rId3" display="wesselvankessel@hotmail.com"/>
    <hyperlink ref="D16" r:id="rId4" display="valentino.cargnelutti@gmail.com"/>
    <hyperlink ref="D20" r:id="rId5" display="vojtech.kopriva@student.kuleuven.be"/>
    <hyperlink ref="D21" r:id="rId6" display="david.daubner@student.kuleuven.be"/>
    <hyperlink ref="D22" r:id="rId7" display="hendrikponnet@gmail.com"/>
    <hyperlink ref="D27" r:id="rId8" display="lien.peters@kuleuven.be"/>
    <hyperlink ref="D32" r:id="rId9" display="thomas.maes78@gmail.com"/>
    <hyperlink ref="D33" r:id="rId10" display="svenlucas@mail.com"/>
    <hyperlink ref="D35" r:id="rId11" display="vanduyfhuys.igor@gmail.com"/>
    <hyperlink ref="D42" r:id="rId12" display="rod.j.pizarro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6" activeCellId="0" sqref="C16"/>
    </sheetView>
  </sheetViews>
  <sheetFormatPr defaultColWidth="10.484375" defaultRowHeight="15.75" zeroHeight="false" outlineLevelRow="0" outlineLevelCol="0"/>
  <cols>
    <col collapsed="false" customWidth="true" hidden="false" outlineLevel="0" max="1" min="1" style="0" width="11.5"/>
    <col collapsed="false" customWidth="true" hidden="false" outlineLevel="0" max="2" min="2" style="0" width="12.13"/>
    <col collapsed="false" customWidth="true" hidden="false" outlineLevel="0" max="3" min="3" style="0" width="27.39"/>
    <col collapsed="false" customWidth="true" hidden="false" outlineLevel="0" max="4" min="4" style="0" width="34.38"/>
    <col collapsed="false" customWidth="true" hidden="false" outlineLevel="0" max="5" min="5" style="0" width="4.13"/>
    <col collapsed="false" customWidth="true" hidden="false" outlineLevel="0" max="6" min="6" style="0" width="9.61"/>
    <col collapsed="false" customWidth="true" hidden="false" outlineLevel="0" max="7" min="7" style="0" width="11.13"/>
    <col collapsed="false" customWidth="true" hidden="false" outlineLevel="0" max="8" min="8" style="0" width="6.62"/>
    <col collapsed="false" customWidth="true" hidden="false" outlineLevel="0" max="9" min="9" style="0" width="31.38"/>
    <col collapsed="false" customWidth="true" hidden="false" outlineLevel="0" max="10" min="10" style="0" width="27"/>
    <col collapsed="false" customWidth="true" hidden="false" outlineLevel="0" max="11" min="11" style="0" width="11"/>
    <col collapsed="false" customWidth="true" hidden="false" outlineLevel="0" max="12" min="12" style="0" width="13.37"/>
    <col collapsed="false" customWidth="true" hidden="false" outlineLevel="0" max="13" min="13" style="0" width="19.38"/>
    <col collapsed="false" customWidth="true" hidden="false" outlineLevel="0" max="14" min="14" style="0" width="16.5"/>
    <col collapsed="false" customWidth="true" hidden="false" outlineLevel="0" max="15" min="15" style="0" width="18.39"/>
    <col collapsed="false" customWidth="true" hidden="false" outlineLevel="0" max="16" min="16" style="0" width="13.63"/>
    <col collapsed="false" customWidth="true" hidden="false" outlineLevel="0" max="17" min="17" style="0" width="17"/>
    <col collapsed="false" customWidth="true" hidden="false" outlineLevel="0" max="18" min="18" style="0" width="64.88"/>
  </cols>
  <sheetData>
    <row r="1" s="1" customFormat="true" ht="15.75" hidden="false" customHeight="false" outlineLevel="0" collapsed="false">
      <c r="A1" s="7" t="s">
        <v>0</v>
      </c>
      <c r="B1" s="8" t="s">
        <v>1</v>
      </c>
      <c r="C1" s="8" t="s">
        <v>2</v>
      </c>
      <c r="D1" s="10" t="s">
        <v>3</v>
      </c>
      <c r="E1" s="8" t="s">
        <v>5</v>
      </c>
      <c r="F1" s="8" t="s">
        <v>6</v>
      </c>
      <c r="G1" s="9" t="s">
        <v>7</v>
      </c>
      <c r="H1" s="11" t="s">
        <v>8</v>
      </c>
      <c r="I1" s="9" t="s">
        <v>9</v>
      </c>
      <c r="J1" s="9" t="s">
        <v>10</v>
      </c>
      <c r="K1" s="7" t="s">
        <v>11</v>
      </c>
      <c r="L1" s="7" t="s">
        <v>12</v>
      </c>
      <c r="M1" s="7" t="s">
        <v>13</v>
      </c>
      <c r="N1" s="7" t="s">
        <v>156</v>
      </c>
      <c r="O1" s="7" t="s">
        <v>14</v>
      </c>
      <c r="P1" s="7" t="s">
        <v>15</v>
      </c>
      <c r="Q1" s="7" t="s">
        <v>16</v>
      </c>
      <c r="R1" s="7" t="s">
        <v>17</v>
      </c>
    </row>
    <row r="2" s="89" customFormat="true" ht="15" hidden="false" customHeight="false" outlineLevel="0" collapsed="false">
      <c r="A2" s="85" t="n">
        <v>18</v>
      </c>
      <c r="B2" s="86" t="n">
        <v>45295</v>
      </c>
      <c r="C2" s="85" t="s">
        <v>157</v>
      </c>
      <c r="D2" s="85" t="s">
        <v>158</v>
      </c>
      <c r="E2" s="85" t="n">
        <v>25</v>
      </c>
      <c r="F2" s="85" t="n">
        <v>0</v>
      </c>
      <c r="G2" s="85" t="n">
        <v>0</v>
      </c>
      <c r="H2" s="87" t="n">
        <f aca="false">IF(OR(F2&gt;1800, G2&gt;1800), 1, 0)</f>
        <v>0</v>
      </c>
      <c r="I2" s="85"/>
      <c r="J2" s="85"/>
      <c r="K2" s="85" t="s">
        <v>22</v>
      </c>
      <c r="L2" s="85" t="s">
        <v>22</v>
      </c>
      <c r="M2" s="85" t="s">
        <v>22</v>
      </c>
      <c r="N2" s="85"/>
      <c r="O2" s="85" t="s">
        <v>22</v>
      </c>
      <c r="P2" s="85"/>
      <c r="Q2" s="85"/>
      <c r="R2" s="88" t="s">
        <v>159</v>
      </c>
    </row>
    <row r="3" s="89" customFormat="true" ht="15" hidden="false" customHeight="false" outlineLevel="0" collapsed="false">
      <c r="A3" s="85" t="n">
        <v>21</v>
      </c>
      <c r="B3" s="86" t="n">
        <v>45303</v>
      </c>
      <c r="C3" s="85" t="s">
        <v>160</v>
      </c>
      <c r="D3" s="85" t="s">
        <v>161</v>
      </c>
      <c r="E3" s="85" t="n">
        <v>25</v>
      </c>
      <c r="F3" s="85" t="n">
        <v>0</v>
      </c>
      <c r="G3" s="85" t="s">
        <v>162</v>
      </c>
      <c r="H3" s="87" t="n">
        <f aca="false">IF(OR(F3&gt;1800, G3&gt;1800), 1, 0)</f>
        <v>1</v>
      </c>
      <c r="I3" s="85"/>
      <c r="J3" s="85"/>
      <c r="K3" s="85" t="s">
        <v>22</v>
      </c>
      <c r="L3" s="85" t="s">
        <v>22</v>
      </c>
      <c r="M3" s="85" t="s">
        <v>22</v>
      </c>
      <c r="N3" s="85"/>
      <c r="O3" s="85" t="s">
        <v>22</v>
      </c>
      <c r="P3" s="85"/>
      <c r="Q3" s="85"/>
      <c r="R3" s="88" t="s">
        <v>163</v>
      </c>
    </row>
    <row r="4" s="20" customFormat="true" ht="15" hidden="false" customHeight="false" outlineLevel="0" collapsed="false">
      <c r="A4" s="20" t="n">
        <v>24</v>
      </c>
      <c r="B4" s="90" t="n">
        <v>45311</v>
      </c>
      <c r="C4" s="20" t="s">
        <v>164</v>
      </c>
      <c r="D4" s="20" t="s">
        <v>165</v>
      </c>
      <c r="E4" s="20" t="n">
        <v>49</v>
      </c>
      <c r="F4" s="20" t="n">
        <v>1829</v>
      </c>
      <c r="G4" s="20" t="n">
        <v>1860</v>
      </c>
      <c r="H4" s="91" t="n">
        <f aca="false">IF(OR(F4&gt;1800, G4&gt;1800), 1, 0)</f>
        <v>1</v>
      </c>
      <c r="K4" s="20" t="s">
        <v>22</v>
      </c>
      <c r="L4" s="20" t="s">
        <v>22</v>
      </c>
      <c r="M4" s="20" t="s">
        <v>22</v>
      </c>
      <c r="O4" s="20" t="s">
        <v>22</v>
      </c>
      <c r="R4" s="1" t="s">
        <v>166</v>
      </c>
    </row>
    <row r="5" s="92" customFormat="true" ht="15" hidden="false" customHeight="false" outlineLevel="0" collapsed="false">
      <c r="A5" s="92" t="n">
        <v>25</v>
      </c>
      <c r="B5" s="93" t="n">
        <v>45324</v>
      </c>
      <c r="C5" s="92" t="s">
        <v>167</v>
      </c>
      <c r="D5" s="92" t="s">
        <v>168</v>
      </c>
      <c r="E5" s="92" t="n">
        <v>24</v>
      </c>
      <c r="F5" s="92" t="n">
        <v>0</v>
      </c>
      <c r="G5" s="92" t="n">
        <v>0</v>
      </c>
      <c r="H5" s="94" t="n">
        <f aca="false">IF(OR(F5&gt;1800, G5&gt;1800), 1, 0)</f>
        <v>0</v>
      </c>
      <c r="J5" s="95"/>
      <c r="K5" s="92" t="s">
        <v>22</v>
      </c>
      <c r="L5" s="92" t="s">
        <v>22</v>
      </c>
      <c r="M5" s="92" t="s">
        <v>22</v>
      </c>
      <c r="O5" s="92" t="s">
        <v>22</v>
      </c>
      <c r="P5" s="92" t="s">
        <v>22</v>
      </c>
      <c r="Q5" s="92" t="s">
        <v>22</v>
      </c>
      <c r="R5" s="92" t="s">
        <v>169</v>
      </c>
    </row>
    <row r="6" s="98" customFormat="true" ht="15" hidden="false" customHeight="false" outlineLevel="0" collapsed="false">
      <c r="A6" s="92" t="n">
        <v>27</v>
      </c>
      <c r="B6" s="96" t="n">
        <v>45330</v>
      </c>
      <c r="C6" s="92" t="s">
        <v>106</v>
      </c>
      <c r="D6" s="92" t="s">
        <v>107</v>
      </c>
      <c r="E6" s="92" t="n">
        <v>38</v>
      </c>
      <c r="F6" s="92" t="n">
        <v>0</v>
      </c>
      <c r="G6" s="92" t="n">
        <v>0</v>
      </c>
      <c r="H6" s="94" t="n">
        <f aca="false">IF(OR(F6&gt;1800, G6&gt;1800), 1, 0)</f>
        <v>0</v>
      </c>
      <c r="I6" s="92"/>
      <c r="J6" s="97"/>
      <c r="K6" s="92" t="s">
        <v>22</v>
      </c>
      <c r="L6" s="92" t="s">
        <v>22</v>
      </c>
      <c r="M6" s="92"/>
      <c r="N6" s="92" t="s">
        <v>170</v>
      </c>
      <c r="O6" s="92"/>
      <c r="P6" s="92" t="s">
        <v>22</v>
      </c>
      <c r="Q6" s="92" t="s">
        <v>22</v>
      </c>
      <c r="R6" s="92" t="s">
        <v>171</v>
      </c>
      <c r="S6" s="92"/>
    </row>
    <row r="7" s="1" customFormat="true" ht="15" hidden="false" customHeight="false" outlineLevel="0" collapsed="false">
      <c r="A7" s="78"/>
      <c r="B7" s="2" t="n">
        <v>45395</v>
      </c>
      <c r="C7" s="99" t="s">
        <v>172</v>
      </c>
      <c r="D7" s="99" t="s">
        <v>173</v>
      </c>
      <c r="E7" s="1" t="n">
        <v>46</v>
      </c>
      <c r="F7" s="1" t="n">
        <v>0</v>
      </c>
      <c r="G7" s="1" t="n">
        <v>0</v>
      </c>
      <c r="H7" s="5" t="n">
        <f aca="false">IF(OR(F7&gt;1800, G7&gt;1800), 1, 0)</f>
        <v>0</v>
      </c>
      <c r="I7" s="100"/>
      <c r="J7" s="101"/>
      <c r="K7" s="1" t="s">
        <v>22</v>
      </c>
      <c r="L7" s="1" t="s">
        <v>22</v>
      </c>
      <c r="M7" s="1" t="s">
        <v>22</v>
      </c>
      <c r="N7" s="1" t="s">
        <v>22</v>
      </c>
      <c r="P7" s="1" t="s">
        <v>22</v>
      </c>
      <c r="Q7" s="1" t="s">
        <v>22</v>
      </c>
      <c r="R7" s="6" t="s">
        <v>174</v>
      </c>
    </row>
    <row r="8" s="1" customFormat="true" ht="15" hidden="false" customHeight="false" outlineLevel="0" collapsed="false">
      <c r="B8" s="2" t="n">
        <v>45402</v>
      </c>
      <c r="C8" s="83" t="s">
        <v>175</v>
      </c>
      <c r="D8" s="83" t="s">
        <v>176</v>
      </c>
      <c r="E8" s="1" t="n">
        <v>26</v>
      </c>
      <c r="F8" s="1" t="n">
        <v>0</v>
      </c>
      <c r="G8" s="1" t="n">
        <v>0</v>
      </c>
      <c r="H8" s="5" t="n">
        <f aca="false">IF(OR(F8&gt;1800, G8&gt;1800), 1, 0)</f>
        <v>0</v>
      </c>
      <c r="I8" s="102"/>
      <c r="J8" s="3"/>
      <c r="K8" s="1" t="s">
        <v>22</v>
      </c>
      <c r="L8" s="1" t="s">
        <v>22</v>
      </c>
      <c r="M8" s="1" t="s">
        <v>22</v>
      </c>
      <c r="R8" s="1" t="s">
        <v>159</v>
      </c>
    </row>
    <row r="9" customFormat="false" ht="15.75" hidden="false" customHeight="false" outlineLevel="0" collapsed="false">
      <c r="A9" s="1"/>
      <c r="B9" s="2"/>
      <c r="C9" s="2"/>
      <c r="D9" s="4"/>
      <c r="E9" s="2"/>
      <c r="F9" s="2"/>
      <c r="G9" s="3"/>
      <c r="H9" s="5"/>
    </row>
    <row r="10" s="78" customFormat="true" ht="15.75" hidden="false" customHeight="false" outlineLevel="0" collapsed="false">
      <c r="B10" s="79"/>
      <c r="C10" s="80"/>
      <c r="D10" s="80"/>
    </row>
    <row r="11" customFormat="false" ht="15.75" hidden="false" customHeight="false" outlineLevel="0" collapsed="false">
      <c r="A11" s="103"/>
    </row>
    <row r="12" customFormat="false" ht="15.75" hidden="false" customHeight="false" outlineLevel="0" collapsed="false">
      <c r="A12" s="103"/>
    </row>
    <row r="13" customFormat="false" ht="15" hidden="false" customHeight="false" outlineLevel="0" collapsed="false">
      <c r="A13" s="103"/>
    </row>
    <row r="14" customFormat="false" ht="15" hidden="false" customHeight="false" outlineLevel="0" collapsed="false">
      <c r="A14" s="103"/>
      <c r="B14" s="104" t="s">
        <v>177</v>
      </c>
      <c r="C14" s="104"/>
      <c r="D14" s="104"/>
    </row>
    <row r="15" customFormat="false" ht="15" hidden="false" customHeight="false" outlineLevel="0" collapsed="false">
      <c r="A15" s="105" t="s">
        <v>178</v>
      </c>
      <c r="B15" s="105" t="n">
        <f aca="false">COUNTIF(Sheet1!I2:I46, 1)</f>
        <v>20</v>
      </c>
      <c r="C15" s="106"/>
      <c r="D15" s="106"/>
      <c r="E15" s="106"/>
      <c r="F15" s="107"/>
      <c r="G15" s="3"/>
      <c r="H15" s="5"/>
    </row>
    <row r="16" customFormat="false" ht="15" hidden="false" customHeight="false" outlineLevel="0" collapsed="false">
      <c r="A16" s="105" t="s">
        <v>179</v>
      </c>
      <c r="B16" s="105" t="n">
        <f aca="false">COUNTIF(Sheet1!I2:I46, 0)</f>
        <v>20</v>
      </c>
      <c r="C16" s="106"/>
      <c r="D16" s="106"/>
      <c r="E16" s="106"/>
      <c r="F16" s="107"/>
      <c r="G16" s="3"/>
      <c r="H16" s="5"/>
    </row>
    <row r="17" customFormat="false" ht="15" hidden="false" customHeight="false" outlineLevel="0" collapsed="false">
      <c r="A17" s="103"/>
      <c r="C17" s="106"/>
      <c r="D17" s="106"/>
      <c r="E17" s="106"/>
      <c r="F17" s="107"/>
    </row>
    <row r="18" customFormat="false" ht="15.75" hidden="false" customHeight="false" outlineLevel="0" collapsed="false">
      <c r="A18" s="103"/>
      <c r="C18" s="106"/>
      <c r="D18" s="106"/>
      <c r="E18" s="106"/>
      <c r="F18" s="107"/>
    </row>
    <row r="19" customFormat="false" ht="15.75" hidden="false" customHeight="false" outlineLevel="0" collapsed="false">
      <c r="C19" s="106"/>
      <c r="D19" s="106"/>
      <c r="E19" s="106"/>
      <c r="F19" s="107"/>
    </row>
    <row r="20" customFormat="false" ht="15.75" hidden="false" customHeight="false" outlineLevel="0" collapsed="false">
      <c r="C20" s="106"/>
      <c r="D20" s="106"/>
      <c r="E20" s="106"/>
      <c r="F20" s="107"/>
    </row>
    <row r="21" customFormat="false" ht="15.75" hidden="false" customHeight="false" outlineLevel="0" collapsed="false">
      <c r="C21" s="106"/>
      <c r="D21" s="106"/>
      <c r="E21" s="106"/>
      <c r="F21" s="107"/>
    </row>
    <row r="22" customFormat="false" ht="15.75" hidden="false" customHeight="false" outlineLevel="0" collapsed="false">
      <c r="C22" s="106"/>
      <c r="D22" s="106"/>
      <c r="E22" s="106"/>
      <c r="F22" s="107"/>
    </row>
    <row r="23" customFormat="false" ht="15.75" hidden="false" customHeight="false" outlineLevel="0" collapsed="false">
      <c r="C23" s="106"/>
      <c r="D23" s="106"/>
      <c r="E23" s="106"/>
      <c r="F23" s="107"/>
    </row>
    <row r="24" customFormat="false" ht="15.75" hidden="false" customHeight="false" outlineLevel="0" collapsed="false">
      <c r="C24" s="106"/>
      <c r="D24" s="106"/>
      <c r="E24" s="106"/>
      <c r="F24" s="107"/>
    </row>
    <row r="25" customFormat="false" ht="15.75" hidden="false" customHeight="false" outlineLevel="0" collapsed="false">
      <c r="C25" s="106"/>
      <c r="D25" s="106"/>
      <c r="E25" s="106"/>
      <c r="F25" s="107"/>
    </row>
    <row r="26" customFormat="false" ht="15.75" hidden="false" customHeight="false" outlineLevel="0" collapsed="false">
      <c r="C26" s="106"/>
      <c r="D26" s="106"/>
      <c r="E26" s="106"/>
      <c r="F26" s="107"/>
    </row>
    <row r="27" customFormat="false" ht="15.75" hidden="false" customHeight="false" outlineLevel="0" collapsed="false">
      <c r="C27" s="106"/>
      <c r="D27" s="106"/>
      <c r="E27" s="106"/>
      <c r="F27" s="107"/>
    </row>
    <row r="28" customFormat="false" ht="15.75" hidden="false" customHeight="false" outlineLevel="0" collapsed="false">
      <c r="C28" s="106"/>
      <c r="D28" s="106"/>
      <c r="E28" s="106"/>
      <c r="F28" s="107"/>
    </row>
    <row r="29" customFormat="false" ht="15.75" hidden="false" customHeight="false" outlineLevel="0" collapsed="false">
      <c r="C29" s="106"/>
      <c r="D29" s="106"/>
      <c r="E29" s="106"/>
      <c r="F29" s="107"/>
    </row>
    <row r="30" customFormat="false" ht="15.75" hidden="false" customHeight="false" outlineLevel="0" collapsed="false">
      <c r="C30" s="106"/>
      <c r="D30" s="106"/>
      <c r="E30" s="106"/>
      <c r="F30" s="107"/>
    </row>
    <row r="31" customFormat="false" ht="15.75" hidden="false" customHeight="false" outlineLevel="0" collapsed="false">
      <c r="C31" s="106"/>
      <c r="D31" s="106"/>
      <c r="E31" s="106"/>
      <c r="F31" s="107"/>
    </row>
    <row r="32" customFormat="false" ht="15.75" hidden="false" customHeight="false" outlineLevel="0" collapsed="false">
      <c r="C32" s="106"/>
      <c r="D32" s="106"/>
      <c r="E32" s="106"/>
      <c r="F32" s="107"/>
    </row>
    <row r="33" customFormat="false" ht="15.75" hidden="false" customHeight="false" outlineLevel="0" collapsed="false">
      <c r="C33" s="106"/>
      <c r="D33" s="106"/>
      <c r="E33" s="106"/>
      <c r="F33" s="107"/>
    </row>
    <row r="34" customFormat="false" ht="15.75" hidden="false" customHeight="false" outlineLevel="0" collapsed="false">
      <c r="C34" s="106"/>
      <c r="D34" s="106"/>
      <c r="E34" s="106"/>
      <c r="F34" s="107"/>
    </row>
    <row r="35" customFormat="false" ht="15.75" hidden="false" customHeight="false" outlineLevel="0" collapsed="false">
      <c r="C35" s="106"/>
      <c r="D35" s="106"/>
      <c r="E35" s="106"/>
      <c r="F35" s="107"/>
    </row>
    <row r="36" customFormat="false" ht="15.75" hidden="false" customHeight="false" outlineLevel="0" collapsed="false">
      <c r="C36" s="106"/>
      <c r="D36" s="106"/>
      <c r="E36" s="106"/>
      <c r="F36" s="107"/>
    </row>
    <row r="37" customFormat="false" ht="15.75" hidden="false" customHeight="false" outlineLevel="0" collapsed="false">
      <c r="C37" s="88"/>
      <c r="D37" s="88"/>
      <c r="E37" s="88"/>
      <c r="F37" s="108"/>
    </row>
    <row r="38" customFormat="false" ht="15.75" hidden="false" customHeight="false" outlineLevel="0" collapsed="false">
      <c r="C38" s="106"/>
      <c r="D38" s="106"/>
      <c r="E38" s="106"/>
      <c r="F38" s="107"/>
    </row>
    <row r="39" customFormat="false" ht="15.75" hidden="false" customHeight="false" outlineLevel="0" collapsed="false">
      <c r="C39" s="106"/>
      <c r="D39" s="106"/>
      <c r="E39" s="106"/>
      <c r="F39" s="107"/>
    </row>
    <row r="40" customFormat="false" ht="15.75" hidden="false" customHeight="false" outlineLevel="0" collapsed="false">
      <c r="C40" s="88"/>
      <c r="D40" s="88"/>
      <c r="E40" s="88"/>
      <c r="F40" s="108"/>
    </row>
    <row r="41" customFormat="false" ht="15.75" hidden="false" customHeight="false" outlineLevel="0" collapsed="false">
      <c r="C41" s="106"/>
      <c r="D41" s="106"/>
      <c r="E41" s="106"/>
      <c r="F41" s="107"/>
    </row>
    <row r="42" customFormat="false" ht="15.75" hidden="false" customHeight="false" outlineLevel="0" collapsed="false">
      <c r="C42" s="88"/>
      <c r="D42" s="88"/>
      <c r="E42" s="88"/>
      <c r="F42" s="88"/>
    </row>
    <row r="43" customFormat="false" ht="15.75" hidden="false" customHeight="false" outlineLevel="0" collapsed="false">
      <c r="C43" s="88"/>
      <c r="D43" s="88"/>
      <c r="E43" s="88"/>
      <c r="F43" s="88"/>
    </row>
    <row r="44" customFormat="false" ht="15.75" hidden="false" customHeight="false" outlineLevel="0" collapsed="false">
      <c r="C44" s="88"/>
      <c r="D44" s="88"/>
      <c r="E44" s="88"/>
      <c r="F44" s="88"/>
    </row>
    <row r="45" customFormat="false" ht="15.75" hidden="false" customHeight="false" outlineLevel="0" collapsed="false">
      <c r="C45" s="1"/>
      <c r="D45" s="1"/>
      <c r="E45" s="1"/>
      <c r="F45" s="109"/>
    </row>
    <row r="46" customFormat="false" ht="15.75" hidden="false" customHeight="false" outlineLevel="0" collapsed="false">
      <c r="C46" s="88"/>
      <c r="D46" s="88"/>
      <c r="E46" s="88"/>
      <c r="F46" s="5"/>
    </row>
    <row r="47" customFormat="false" ht="15.75" hidden="false" customHeight="false" outlineLevel="0" collapsed="false">
      <c r="C47" s="110"/>
      <c r="D47" s="111"/>
      <c r="E47" s="111"/>
      <c r="F47" s="112"/>
    </row>
    <row r="48" customFormat="false" ht="15.75" hidden="false" customHeight="false" outlineLevel="0" collapsed="false">
      <c r="C48" s="1"/>
      <c r="D48" s="83"/>
      <c r="E48" s="83"/>
      <c r="F48" s="10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23" activeCellId="0" sqref="B23"/>
    </sheetView>
  </sheetViews>
  <sheetFormatPr defaultColWidth="8.484375" defaultRowHeight="15.75" zeroHeight="false" outlineLevelRow="0" outlineLevelCol="0"/>
  <sheetData>
    <row r="1" customFormat="false" ht="15.75" hidden="false" customHeight="false" outlineLevel="0" collapsed="false">
      <c r="A1" s="7" t="s">
        <v>180</v>
      </c>
      <c r="B1" s="7"/>
      <c r="C1" s="7"/>
      <c r="D1" s="7"/>
      <c r="E1" s="113" t="s">
        <v>181</v>
      </c>
      <c r="F1" s="113"/>
      <c r="G1" s="113"/>
    </row>
    <row r="2" customFormat="false" ht="15.75" hidden="false" customHeight="false" outlineLevel="0" collapsed="false">
      <c r="A2" s="114" t="s">
        <v>182</v>
      </c>
      <c r="B2" s="114"/>
      <c r="J2" s="115"/>
      <c r="K2" s="116"/>
      <c r="M2" s="116"/>
    </row>
    <row r="3" customFormat="false" ht="15.75" hidden="false" customHeight="false" outlineLevel="0" collapsed="false">
      <c r="A3" s="117" t="s">
        <v>8</v>
      </c>
      <c r="B3" s="117" t="s">
        <v>183</v>
      </c>
      <c r="J3" s="118"/>
      <c r="K3" s="116"/>
      <c r="L3" s="116"/>
      <c r="M3" s="116"/>
    </row>
    <row r="4" customFormat="false" ht="15.75" hidden="false" customHeight="false" outlineLevel="0" collapsed="false">
      <c r="A4" s="88" t="n">
        <v>18</v>
      </c>
      <c r="B4" s="106" t="n">
        <v>22</v>
      </c>
      <c r="J4" s="115"/>
      <c r="K4" s="116"/>
      <c r="L4" s="116"/>
      <c r="M4" s="116"/>
    </row>
    <row r="5" customFormat="false" ht="15.75" hidden="false" customHeight="false" outlineLevel="0" collapsed="false">
      <c r="A5" s="78" t="n">
        <v>19</v>
      </c>
      <c r="B5" s="106" t="n">
        <v>22</v>
      </c>
      <c r="G5" s="116"/>
      <c r="H5" s="119"/>
      <c r="I5" s="119"/>
      <c r="J5" s="119"/>
      <c r="K5" s="116"/>
      <c r="L5" s="116"/>
      <c r="M5" s="116"/>
    </row>
    <row r="6" customFormat="false" ht="15.75" hidden="false" customHeight="false" outlineLevel="0" collapsed="false">
      <c r="A6" s="88" t="n">
        <v>20</v>
      </c>
      <c r="B6" s="106" t="n">
        <v>23</v>
      </c>
      <c r="G6" s="116"/>
      <c r="H6" s="116"/>
      <c r="I6" s="116"/>
      <c r="J6" s="116"/>
      <c r="K6" s="116"/>
      <c r="L6" s="116"/>
      <c r="M6" s="116"/>
    </row>
    <row r="7" customFormat="false" ht="15.75" hidden="false" customHeight="false" outlineLevel="0" collapsed="false">
      <c r="A7" s="106" t="n">
        <v>21</v>
      </c>
      <c r="B7" s="106" t="n">
        <v>23</v>
      </c>
      <c r="G7" s="116"/>
      <c r="H7" s="116"/>
      <c r="I7" s="116"/>
      <c r="J7" s="116"/>
      <c r="K7" s="116"/>
      <c r="L7" s="116"/>
      <c r="M7" s="116"/>
    </row>
    <row r="8" customFormat="false" ht="15.75" hidden="false" customHeight="false" outlineLevel="0" collapsed="false">
      <c r="A8" s="106" t="n">
        <v>22</v>
      </c>
      <c r="B8" s="106" t="n">
        <v>24</v>
      </c>
      <c r="G8" s="116"/>
      <c r="H8" s="116"/>
      <c r="I8" s="116"/>
      <c r="J8" s="116"/>
      <c r="K8" s="116"/>
      <c r="L8" s="116"/>
      <c r="M8" s="116"/>
    </row>
    <row r="9" customFormat="false" ht="15.75" hidden="false" customHeight="false" outlineLevel="0" collapsed="false">
      <c r="A9" s="106" t="n">
        <v>22</v>
      </c>
      <c r="B9" s="1" t="n">
        <v>24</v>
      </c>
      <c r="G9" s="116"/>
      <c r="H9" s="116"/>
      <c r="I9" s="116"/>
      <c r="J9" s="116"/>
      <c r="K9" s="116"/>
      <c r="L9" s="116"/>
      <c r="M9" s="116"/>
    </row>
    <row r="10" customFormat="false" ht="15.75" hidden="false" customHeight="false" outlineLevel="0" collapsed="false">
      <c r="A10" s="1" t="n">
        <v>24</v>
      </c>
      <c r="B10" s="88" t="n">
        <v>24</v>
      </c>
      <c r="G10" s="116"/>
      <c r="H10" s="119"/>
      <c r="I10" s="119"/>
      <c r="J10" s="119"/>
      <c r="K10" s="115"/>
      <c r="L10" s="116"/>
      <c r="M10" s="116"/>
    </row>
    <row r="11" customFormat="false" ht="15.75" hidden="false" customHeight="false" outlineLevel="0" collapsed="false">
      <c r="A11" s="106" t="n">
        <v>25</v>
      </c>
      <c r="B11" s="106" t="n">
        <v>27</v>
      </c>
      <c r="G11" s="116"/>
      <c r="H11" s="116"/>
      <c r="I11" s="116"/>
      <c r="J11" s="116"/>
      <c r="K11" s="116"/>
      <c r="L11" s="116"/>
      <c r="M11" s="116"/>
    </row>
    <row r="12" customFormat="false" ht="15.75" hidden="false" customHeight="false" outlineLevel="0" collapsed="false">
      <c r="A12" s="106" t="n">
        <f aca="false">2022-1994</f>
        <v>28</v>
      </c>
      <c r="B12" s="88" t="n">
        <v>27</v>
      </c>
      <c r="G12" s="116"/>
      <c r="H12" s="116"/>
      <c r="I12" s="116"/>
      <c r="J12" s="116"/>
      <c r="K12" s="115"/>
      <c r="L12" s="116"/>
      <c r="M12" s="115"/>
    </row>
    <row r="13" customFormat="false" ht="15.75" hidden="false" customHeight="false" outlineLevel="0" collapsed="false">
      <c r="A13" s="106" t="n">
        <v>30</v>
      </c>
      <c r="B13" s="106" t="n">
        <v>29</v>
      </c>
      <c r="G13" s="116"/>
      <c r="H13" s="116"/>
      <c r="I13" s="116"/>
      <c r="J13" s="116"/>
      <c r="K13" s="115"/>
      <c r="L13" s="116"/>
      <c r="M13" s="116"/>
    </row>
    <row r="14" customFormat="false" ht="15.75" hidden="false" customHeight="false" outlineLevel="0" collapsed="false">
      <c r="A14" s="106" t="n">
        <v>32</v>
      </c>
      <c r="B14" s="106" t="n">
        <v>29</v>
      </c>
      <c r="G14" s="116"/>
      <c r="H14" s="116"/>
      <c r="I14" s="116"/>
      <c r="J14" s="116"/>
      <c r="K14" s="115"/>
      <c r="L14" s="116"/>
      <c r="M14" s="115"/>
    </row>
    <row r="15" customFormat="false" ht="15.75" hidden="false" customHeight="false" outlineLevel="0" collapsed="false">
      <c r="A15" s="106" t="n">
        <v>32</v>
      </c>
      <c r="B15" s="88" t="n">
        <v>34</v>
      </c>
      <c r="D15" s="120" t="s">
        <v>184</v>
      </c>
      <c r="E15" s="120"/>
      <c r="G15" s="116"/>
      <c r="H15" s="116"/>
      <c r="I15" s="116"/>
      <c r="J15" s="116"/>
      <c r="K15" s="121"/>
      <c r="L15" s="116"/>
      <c r="M15" s="115"/>
    </row>
    <row r="16" customFormat="false" ht="15.75" hidden="false" customHeight="false" outlineLevel="0" collapsed="false">
      <c r="A16" s="106" t="n">
        <v>34</v>
      </c>
      <c r="B16" s="88" t="n">
        <v>34</v>
      </c>
      <c r="D16" s="0" t="n">
        <f aca="false">AVERAGE(A4:A25)</f>
        <v>32</v>
      </c>
      <c r="E16" s="0" t="n">
        <f aca="false">AVERAGE(B4:B25)</f>
        <v>32.6315789473684</v>
      </c>
      <c r="G16" s="116"/>
      <c r="H16" s="116"/>
      <c r="I16" s="116"/>
      <c r="J16" s="116"/>
      <c r="L16" s="116"/>
      <c r="M16" s="115"/>
    </row>
    <row r="17" customFormat="false" ht="15.75" hidden="false" customHeight="false" outlineLevel="0" collapsed="false">
      <c r="A17" s="106" t="n">
        <v>36</v>
      </c>
      <c r="B17" s="88" t="n">
        <v>35</v>
      </c>
      <c r="D17" s="120" t="s">
        <v>185</v>
      </c>
      <c r="E17" s="120"/>
      <c r="G17" s="116"/>
      <c r="H17" s="116"/>
      <c r="I17" s="116"/>
      <c r="J17" s="116"/>
      <c r="K17" s="121"/>
      <c r="L17" s="115"/>
      <c r="M17" s="121"/>
    </row>
    <row r="18" customFormat="false" ht="15.75" hidden="false" customHeight="false" outlineLevel="0" collapsed="false">
      <c r="A18" s="106" t="n">
        <v>36</v>
      </c>
      <c r="B18" s="88" t="n">
        <v>38</v>
      </c>
      <c r="D18" s="0" t="n">
        <f aca="false">_xlfn.STDEV.S(A4:A25)</f>
        <v>10.5688220724923</v>
      </c>
      <c r="E18" s="0" t="n">
        <f aca="false">_xlfn.STDEV.S(B4:B25)</f>
        <v>11.171444382471</v>
      </c>
      <c r="G18" s="116"/>
      <c r="H18" s="116"/>
      <c r="I18" s="116"/>
      <c r="J18" s="116"/>
      <c r="L18" s="116"/>
      <c r="M18" s="121"/>
    </row>
    <row r="19" customFormat="false" ht="15.75" hidden="false" customHeight="false" outlineLevel="0" collapsed="false">
      <c r="A19" s="106" t="n">
        <v>40</v>
      </c>
      <c r="B19" s="1" t="n">
        <v>43</v>
      </c>
      <c r="G19" s="116"/>
      <c r="H19" s="119"/>
      <c r="I19" s="119"/>
      <c r="J19" s="119"/>
      <c r="K19" s="122"/>
      <c r="L19" s="116"/>
      <c r="M19" s="121"/>
    </row>
    <row r="20" customFormat="false" ht="15.75" hidden="false" customHeight="false" outlineLevel="0" collapsed="false">
      <c r="A20" s="106" t="n">
        <v>41</v>
      </c>
      <c r="B20" s="123" t="n">
        <v>52</v>
      </c>
      <c r="G20" s="116"/>
      <c r="H20" s="116"/>
      <c r="I20" s="116"/>
      <c r="J20" s="116"/>
      <c r="K20" s="124"/>
      <c r="L20" s="115"/>
      <c r="M20" s="125"/>
    </row>
    <row r="21" customFormat="false" ht="15.75" hidden="false" customHeight="false" outlineLevel="0" collapsed="false">
      <c r="A21" s="88" t="n">
        <v>43</v>
      </c>
      <c r="B21" s="1" t="n">
        <v>55</v>
      </c>
      <c r="G21" s="116"/>
      <c r="H21" s="116"/>
      <c r="I21" s="116"/>
      <c r="J21" s="116"/>
      <c r="K21" s="126"/>
      <c r="L21" s="115"/>
      <c r="M21" s="121"/>
    </row>
    <row r="22" customFormat="false" ht="15.75" hidden="false" customHeight="false" outlineLevel="0" collapsed="false">
      <c r="A22" s="88" t="n">
        <v>45</v>
      </c>
      <c r="B22" s="1" t="n">
        <v>55</v>
      </c>
      <c r="G22" s="116"/>
      <c r="H22" s="116"/>
      <c r="I22" s="116"/>
      <c r="J22" s="116"/>
      <c r="L22" s="115"/>
      <c r="M22" s="127"/>
    </row>
    <row r="23" customFormat="false" ht="15.75" hidden="false" customHeight="false" outlineLevel="0" collapsed="false">
      <c r="A23" s="106" t="n">
        <f aca="false">2022-1970</f>
        <v>52</v>
      </c>
      <c r="B23" s="1"/>
      <c r="G23" s="116"/>
      <c r="H23" s="116"/>
      <c r="I23" s="116"/>
      <c r="J23" s="116"/>
      <c r="L23" s="115"/>
      <c r="M23" s="127"/>
    </row>
    <row r="24" customFormat="false" ht="15.75" hidden="false" customHeight="false" outlineLevel="0" collapsed="false">
      <c r="A24" s="88" t="n">
        <v>52</v>
      </c>
      <c r="G24" s="116"/>
      <c r="H24" s="116"/>
      <c r="I24" s="116"/>
      <c r="J24" s="116"/>
      <c r="L24" s="118"/>
    </row>
    <row r="25" customFormat="false" ht="15.75" hidden="false" customHeight="false" outlineLevel="0" collapsed="false">
      <c r="G25" s="116"/>
      <c r="H25" s="116"/>
      <c r="I25" s="116"/>
      <c r="J25" s="116"/>
      <c r="L25" s="121"/>
    </row>
    <row r="26" customFormat="false" ht="15.75" hidden="false" customHeight="false" outlineLevel="0" collapsed="false">
      <c r="G26" s="127"/>
      <c r="H26" s="116"/>
      <c r="I26" s="116"/>
      <c r="J26" s="116"/>
    </row>
    <row r="27" customFormat="false" ht="15.75" hidden="false" customHeight="false" outlineLevel="0" collapsed="false">
      <c r="G27" s="116"/>
      <c r="H27" s="115"/>
      <c r="I27" s="115"/>
      <c r="J27" s="115"/>
    </row>
    <row r="28" customFormat="false" ht="15.75" hidden="false" customHeight="false" outlineLevel="0" collapsed="false">
      <c r="G28" s="116"/>
      <c r="H28" s="116"/>
      <c r="I28" s="116"/>
      <c r="J28" s="116"/>
    </row>
    <row r="29" customFormat="false" ht="15.75" hidden="false" customHeight="false" outlineLevel="0" collapsed="false">
      <c r="G29" s="127"/>
      <c r="H29" s="116"/>
      <c r="I29" s="116"/>
      <c r="J29" s="116"/>
    </row>
    <row r="30" customFormat="false" ht="15.75" hidden="false" customHeight="false" outlineLevel="0" collapsed="false">
      <c r="G30" s="116"/>
      <c r="H30" s="115"/>
      <c r="I30" s="115"/>
      <c r="J30" s="115"/>
    </row>
    <row r="31" customFormat="false" ht="15.75" hidden="false" customHeight="false" outlineLevel="0" collapsed="false">
      <c r="G31" s="127"/>
      <c r="H31" s="116"/>
      <c r="I31" s="116"/>
      <c r="J31" s="116"/>
    </row>
    <row r="32" customFormat="false" ht="15.75" hidden="false" customHeight="false" outlineLevel="0" collapsed="false">
      <c r="G32" s="127"/>
      <c r="H32" s="115"/>
      <c r="I32" s="115"/>
      <c r="J32" s="115"/>
    </row>
    <row r="33" customFormat="false" ht="15.75" hidden="false" customHeight="false" outlineLevel="0" collapsed="false">
      <c r="G33" s="127"/>
      <c r="H33" s="115"/>
      <c r="I33" s="115"/>
      <c r="J33" s="115"/>
    </row>
    <row r="34" customFormat="false" ht="15.75" hidden="false" customHeight="false" outlineLevel="0" collapsed="false">
      <c r="G34" s="1"/>
      <c r="H34" s="115"/>
      <c r="I34" s="115"/>
      <c r="J34" s="115"/>
    </row>
    <row r="35" customFormat="false" ht="15.75" hidden="false" customHeight="false" outlineLevel="0" collapsed="false">
      <c r="G35" s="88"/>
      <c r="H35" s="115"/>
      <c r="I35" s="115"/>
      <c r="J35" s="115"/>
    </row>
    <row r="36" customFormat="false" ht="15.75" hidden="false" customHeight="false" outlineLevel="0" collapsed="false">
      <c r="G36" s="110"/>
      <c r="H36" s="128"/>
      <c r="I36" s="128"/>
      <c r="J36" s="128"/>
    </row>
    <row r="37" customFormat="false" ht="15.75" hidden="false" customHeight="false" outlineLevel="0" collapsed="false">
      <c r="G37" s="1"/>
      <c r="H37" s="115"/>
      <c r="I37" s="115"/>
      <c r="J37" s="115"/>
    </row>
    <row r="38" customFormat="false" ht="15.75" hidden="false" customHeight="false" outlineLevel="0" collapsed="false">
      <c r="H38" s="115"/>
      <c r="I38" s="115"/>
      <c r="J38" s="115"/>
    </row>
    <row r="39" customFormat="false" ht="15.75" hidden="false" customHeight="false" outlineLevel="0" collapsed="false">
      <c r="H39" s="115"/>
      <c r="I39" s="115"/>
      <c r="J39" s="115"/>
    </row>
    <row r="40" customFormat="false" ht="15.75" hidden="false" customHeight="false" outlineLevel="0" collapsed="false">
      <c r="H40" s="121"/>
      <c r="I40" s="121"/>
      <c r="J40" s="121"/>
    </row>
    <row r="41" customFormat="false" ht="15.75" hidden="false" customHeight="false" outlineLevel="0" collapsed="false">
      <c r="H41" s="118"/>
      <c r="I41" s="129"/>
      <c r="J41" s="129"/>
    </row>
    <row r="42" customFormat="false" ht="15.75" hidden="false" customHeight="false" outlineLevel="0" collapsed="false">
      <c r="H42" s="121"/>
      <c r="I42" s="121"/>
      <c r="J42" s="121"/>
    </row>
    <row r="43" customFormat="false" ht="15.75" hidden="false" customHeight="false" outlineLevel="0" collapsed="false">
      <c r="H43" s="121"/>
      <c r="I43" s="130"/>
      <c r="J43" s="121"/>
    </row>
    <row r="44" customFormat="false" ht="15.75" hidden="false" customHeight="false" outlineLevel="0" collapsed="false">
      <c r="H44" s="121"/>
      <c r="I44" s="121"/>
      <c r="J44" s="121"/>
    </row>
    <row r="45" customFormat="false" ht="15.75" hidden="false" customHeight="false" outlineLevel="0" collapsed="false">
      <c r="H45" s="125"/>
      <c r="I45" s="125"/>
      <c r="J45" s="125"/>
    </row>
    <row r="46" customFormat="false" ht="15.75" hidden="false" customHeight="false" outlineLevel="0" collapsed="false">
      <c r="H46" s="121"/>
      <c r="I46" s="121"/>
      <c r="J46" s="121"/>
    </row>
    <row r="47" customFormat="false" ht="15.75" hidden="false" customHeight="false" outlineLevel="0" collapsed="false">
      <c r="H47" s="127"/>
      <c r="I47" s="127"/>
      <c r="J47" s="127"/>
    </row>
    <row r="48" customFormat="false" ht="15.75" hidden="false" customHeight="false" outlineLevel="0" collapsed="false">
      <c r="H48" s="127"/>
      <c r="I48" s="127"/>
      <c r="J48" s="127"/>
    </row>
  </sheetData>
  <mergeCells count="5">
    <mergeCell ref="A1:D1"/>
    <mergeCell ref="E1:G1"/>
    <mergeCell ref="A2:B2"/>
    <mergeCell ref="D15:E15"/>
    <mergeCell ref="D17:E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2022-11-18T08:00:28Z</dcterms:created>
  <dc:creator>Laura Van Hove</dc:creator>
  <dc:description/>
  <dc:language>en-GB</dc:language>
  <cp:lastModifiedBy>Andrea Ivan Costantino</cp:lastModifiedBy>
  <dcterms:modified xsi:type="dcterms:W3CDTF">2024-08-13T19:26:36Z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