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2520" windowWidth="12030" windowHeight="3045" activeTab="1"/>
  </bookViews>
  <sheets>
    <sheet name="Φύλλο4" sheetId="45" r:id="rId1"/>
    <sheet name="GoldenDeals" sheetId="1" r:id="rId2"/>
    <sheet name="Categories" sheetId="2" r:id="rId3"/>
    <sheet name="Γεωγραφικές Περιοχές" sheetId="3" r:id="rId4"/>
    <sheet name="Φύλλο2" sheetId="5" r:id="rId5"/>
    <sheet name="Spa &amp; Hair Salons" sheetId="26" r:id="rId6"/>
    <sheet name="Restaurants" sheetId="27" r:id="rId7"/>
    <sheet name="Gym" sheetId="28" r:id="rId8"/>
    <sheet name="Φύλλο3" sheetId="32" r:id="rId9"/>
    <sheet name="Φύλλο7" sheetId="36" r:id="rId10"/>
  </sheets>
  <definedNames>
    <definedName name="_xlnm._FilterDatabase" localSheetId="1" hidden="1">GoldenDeals!$A$1:$AY$348</definedName>
    <definedName name="athensDeals">Φύλλο2!$E$1:$E$5</definedName>
    <definedName name="athensDealsExtended">Φύλλο2!$E$1:$E$6</definedName>
    <definedName name="binary">Φύλλο2!$1:$1048576</definedName>
    <definedName name="binaryList">Φύλλο2!$A$1:$A$2</definedName>
    <definedName name="categories">Categories!$A$1:$A$8</definedName>
    <definedName name="locationList">Φύλλο2!$B$1:$B$2</definedName>
    <definedName name="locationListExpanded">Φύλλο2!$B$1:$B$7</definedName>
    <definedName name="numberOfVisits">Φύλλο2!$H$1:$H$3</definedName>
    <definedName name="tmp">Φύλλο2!$B$1:$B$2</definedName>
  </definedNames>
  <calcPr calcId="125725"/>
  <pivotCaches>
    <pivotCache cacheId="0" r:id="rId11"/>
  </pivotCaches>
</workbook>
</file>

<file path=xl/calcChain.xml><?xml version="1.0" encoding="utf-8"?>
<calcChain xmlns="http://schemas.openxmlformats.org/spreadsheetml/2006/main">
  <c r="AU11" i="1"/>
  <c r="AU10"/>
  <c r="AU9"/>
  <c r="AU8"/>
  <c r="AU7"/>
  <c r="AU6"/>
  <c r="AU5"/>
  <c r="AU4"/>
  <c r="AU3"/>
  <c r="AU2"/>
  <c r="AU199"/>
  <c r="AR349"/>
  <c r="AM349"/>
  <c r="AU349"/>
  <c r="AX349"/>
  <c r="AY349" s="1"/>
  <c r="AJ349"/>
  <c r="AK349" s="1"/>
  <c r="AV349"/>
  <c r="AL349"/>
  <c r="AS349"/>
  <c r="AT349"/>
  <c r="AN349"/>
  <c r="AO349"/>
  <c r="AR343"/>
  <c r="AK343"/>
  <c r="AJ343"/>
  <c r="AM343"/>
  <c r="AU343"/>
  <c r="AX343"/>
  <c r="AY343" s="1"/>
  <c r="AV343"/>
  <c r="AL343"/>
  <c r="AS343"/>
  <c r="AT343"/>
  <c r="AN343"/>
  <c r="AO343"/>
  <c r="AX348"/>
  <c r="AY348" s="1"/>
  <c r="AX347"/>
  <c r="AY347" s="1"/>
  <c r="AX346"/>
  <c r="AY346" s="1"/>
  <c r="AX345"/>
  <c r="AY345" s="1"/>
  <c r="AX344"/>
  <c r="AY344" s="1"/>
  <c r="AX342"/>
  <c r="AY342" s="1"/>
  <c r="AX341"/>
  <c r="AY341" s="1"/>
  <c r="AX340"/>
  <c r="AY340" s="1"/>
  <c r="AX339"/>
  <c r="AY339" s="1"/>
  <c r="AX338"/>
  <c r="AY338" s="1"/>
  <c r="AX337"/>
  <c r="AY337" s="1"/>
  <c r="AX336"/>
  <c r="AY336" s="1"/>
  <c r="AX335"/>
  <c r="AY335" s="1"/>
  <c r="AX334"/>
  <c r="AY334" s="1"/>
  <c r="AX333"/>
  <c r="AY333" s="1"/>
  <c r="AX332"/>
  <c r="AY332" s="1"/>
  <c r="AX331"/>
  <c r="AY331" s="1"/>
  <c r="AX330"/>
  <c r="AY330" s="1"/>
  <c r="AX329"/>
  <c r="AY329" s="1"/>
  <c r="AX328"/>
  <c r="AY328" s="1"/>
  <c r="AX327"/>
  <c r="AY327" s="1"/>
  <c r="AX326"/>
  <c r="AY326" s="1"/>
  <c r="AX325"/>
  <c r="AY325" s="1"/>
  <c r="AX324"/>
  <c r="AY324" s="1"/>
  <c r="AX323"/>
  <c r="AY323" s="1"/>
  <c r="AX322"/>
  <c r="AY322" s="1"/>
  <c r="AX321"/>
  <c r="AY321" s="1"/>
  <c r="AX320"/>
  <c r="AY320" s="1"/>
  <c r="AX319"/>
  <c r="AY319" s="1"/>
  <c r="AX318"/>
  <c r="AY318" s="1"/>
  <c r="AX317"/>
  <c r="AY317" s="1"/>
  <c r="AX316"/>
  <c r="AY316" s="1"/>
  <c r="AX315"/>
  <c r="AY315" s="1"/>
  <c r="AX314"/>
  <c r="AY314" s="1"/>
  <c r="AX313"/>
  <c r="AY313" s="1"/>
  <c r="AX312"/>
  <c r="AY312" s="1"/>
  <c r="AX311"/>
  <c r="AY311" s="1"/>
  <c r="AX310"/>
  <c r="AY310" s="1"/>
  <c r="AX309"/>
  <c r="AY309" s="1"/>
  <c r="AX308"/>
  <c r="AY308" s="1"/>
  <c r="AX307"/>
  <c r="AY307" s="1"/>
  <c r="AX306"/>
  <c r="AY306" s="1"/>
  <c r="AX305"/>
  <c r="AY305" s="1"/>
  <c r="AX304"/>
  <c r="AY304" s="1"/>
  <c r="AX303"/>
  <c r="AY303" s="1"/>
  <c r="AX302"/>
  <c r="AY302" s="1"/>
  <c r="AX301"/>
  <c r="AY301" s="1"/>
  <c r="AX300"/>
  <c r="AY300" s="1"/>
  <c r="AX299"/>
  <c r="AY299" s="1"/>
  <c r="AX298"/>
  <c r="AY298" s="1"/>
  <c r="AX297"/>
  <c r="AY297" s="1"/>
  <c r="AX296"/>
  <c r="AY296" s="1"/>
  <c r="AX295"/>
  <c r="AY295" s="1"/>
  <c r="AX294"/>
  <c r="AY294" s="1"/>
  <c r="AX293"/>
  <c r="AY293" s="1"/>
  <c r="AX292"/>
  <c r="AY292" s="1"/>
  <c r="AX291"/>
  <c r="AY291" s="1"/>
  <c r="AX290"/>
  <c r="AY290" s="1"/>
  <c r="AX289"/>
  <c r="AY289" s="1"/>
  <c r="AX288"/>
  <c r="AY288" s="1"/>
  <c r="AX287"/>
  <c r="AY287" s="1"/>
  <c r="AX286"/>
  <c r="AY286" s="1"/>
  <c r="AX285"/>
  <c r="AY285" s="1"/>
  <c r="AX284"/>
  <c r="AY284" s="1"/>
  <c r="AX283"/>
  <c r="AY283" s="1"/>
  <c r="AX282"/>
  <c r="AY282" s="1"/>
  <c r="AX281"/>
  <c r="AY281" s="1"/>
  <c r="AX280"/>
  <c r="AY280" s="1"/>
  <c r="AX279"/>
  <c r="AY279" s="1"/>
  <c r="AX278"/>
  <c r="AY278" s="1"/>
  <c r="AX277"/>
  <c r="AY277" s="1"/>
  <c r="AX276"/>
  <c r="AY276" s="1"/>
  <c r="AX275"/>
  <c r="AY275" s="1"/>
  <c r="AX274"/>
  <c r="AY274" s="1"/>
  <c r="AX273"/>
  <c r="AY273" s="1"/>
  <c r="AX272"/>
  <c r="AY272" s="1"/>
  <c r="AX271"/>
  <c r="AY271" s="1"/>
  <c r="AX270"/>
  <c r="AY270" s="1"/>
  <c r="AX269"/>
  <c r="AY269" s="1"/>
  <c r="AX268"/>
  <c r="AY268" s="1"/>
  <c r="AX267"/>
  <c r="AY267" s="1"/>
  <c r="AX266"/>
  <c r="AY266" s="1"/>
  <c r="AX265"/>
  <c r="AY265" s="1"/>
  <c r="AX264"/>
  <c r="AY264" s="1"/>
  <c r="AX263"/>
  <c r="AY263" s="1"/>
  <c r="AX262"/>
  <c r="AY262" s="1"/>
  <c r="AX261"/>
  <c r="AY261" s="1"/>
  <c r="AX260"/>
  <c r="AY260" s="1"/>
  <c r="AX259"/>
  <c r="AY259" s="1"/>
  <c r="AX258"/>
  <c r="AY258" s="1"/>
  <c r="AX257"/>
  <c r="AY257" s="1"/>
  <c r="AX256"/>
  <c r="AY256" s="1"/>
  <c r="AX255"/>
  <c r="AY255" s="1"/>
  <c r="AX254"/>
  <c r="AY254" s="1"/>
  <c r="AX253"/>
  <c r="AY253" s="1"/>
  <c r="AX252"/>
  <c r="AY252" s="1"/>
  <c r="AX251"/>
  <c r="AY251" s="1"/>
  <c r="AX250"/>
  <c r="AY250" s="1"/>
  <c r="AX249"/>
  <c r="AY249" s="1"/>
  <c r="AX248"/>
  <c r="AY248" s="1"/>
  <c r="AX247"/>
  <c r="AY247" s="1"/>
  <c r="AX246"/>
  <c r="AY246" s="1"/>
  <c r="AX245"/>
  <c r="AY245" s="1"/>
  <c r="AX244"/>
  <c r="AY244" s="1"/>
  <c r="AX243"/>
  <c r="AY243" s="1"/>
  <c r="AX242"/>
  <c r="AY242" s="1"/>
  <c r="AX241"/>
  <c r="AY241" s="1"/>
  <c r="AX240"/>
  <c r="AY240" s="1"/>
  <c r="AX239"/>
  <c r="AY239" s="1"/>
  <c r="AX238"/>
  <c r="AY238" s="1"/>
  <c r="AX237"/>
  <c r="AY237" s="1"/>
  <c r="AX236"/>
  <c r="AY236" s="1"/>
  <c r="AX235"/>
  <c r="AY235" s="1"/>
  <c r="AX234"/>
  <c r="AY234" s="1"/>
  <c r="AX233"/>
  <c r="AY233" s="1"/>
  <c r="AX232"/>
  <c r="AY232" s="1"/>
  <c r="AX231"/>
  <c r="AY231" s="1"/>
  <c r="AX230"/>
  <c r="AY230" s="1"/>
  <c r="AX229"/>
  <c r="AY229" s="1"/>
  <c r="AX228"/>
  <c r="AY228" s="1"/>
  <c r="AX227"/>
  <c r="AY227" s="1"/>
  <c r="AX226"/>
  <c r="AY226" s="1"/>
  <c r="AX225"/>
  <c r="AY225" s="1"/>
  <c r="AX224"/>
  <c r="AY224" s="1"/>
  <c r="AX223"/>
  <c r="AY223" s="1"/>
  <c r="AX222"/>
  <c r="AY222" s="1"/>
  <c r="AX221"/>
  <c r="AY221" s="1"/>
  <c r="AX220"/>
  <c r="AY220" s="1"/>
  <c r="AX219"/>
  <c r="AY219" s="1"/>
  <c r="AX218"/>
  <c r="AY218" s="1"/>
  <c r="AX217"/>
  <c r="AY217" s="1"/>
  <c r="AX216"/>
  <c r="AY216" s="1"/>
  <c r="AX215"/>
  <c r="AY215" s="1"/>
  <c r="AX214"/>
  <c r="AY214" s="1"/>
  <c r="AX213"/>
  <c r="AY213" s="1"/>
  <c r="AX212"/>
  <c r="AY212" s="1"/>
  <c r="AX211"/>
  <c r="AY211" s="1"/>
  <c r="AX210"/>
  <c r="AY210" s="1"/>
  <c r="AX209"/>
  <c r="AY209" s="1"/>
  <c r="AX208"/>
  <c r="AY208" s="1"/>
  <c r="AX207"/>
  <c r="AY207" s="1"/>
  <c r="AX206"/>
  <c r="AY206" s="1"/>
  <c r="AX205"/>
  <c r="AY205" s="1"/>
  <c r="AX204"/>
  <c r="AY204" s="1"/>
  <c r="AX203"/>
  <c r="AY203" s="1"/>
  <c r="AX202"/>
  <c r="AY202" s="1"/>
  <c r="AX201"/>
  <c r="AY201" s="1"/>
  <c r="AX200"/>
  <c r="AY200" s="1"/>
  <c r="AX199"/>
  <c r="AY199" s="1"/>
  <c r="AX198"/>
  <c r="AY198" s="1"/>
  <c r="AX197"/>
  <c r="AY197" s="1"/>
  <c r="AX196"/>
  <c r="AY196" s="1"/>
  <c r="AX195"/>
  <c r="AY195" s="1"/>
  <c r="AX194"/>
  <c r="AY194" s="1"/>
  <c r="AX193"/>
  <c r="AY193" s="1"/>
  <c r="AX192"/>
  <c r="AY192" s="1"/>
  <c r="AX191"/>
  <c r="AY191" s="1"/>
  <c r="AX190"/>
  <c r="AY190" s="1"/>
  <c r="AX189"/>
  <c r="AY189" s="1"/>
  <c r="AX188"/>
  <c r="AY188" s="1"/>
  <c r="AX187"/>
  <c r="AY187" s="1"/>
  <c r="AX186"/>
  <c r="AY186" s="1"/>
  <c r="AX185"/>
  <c r="AY185" s="1"/>
  <c r="AX184"/>
  <c r="AY184" s="1"/>
  <c r="AX183"/>
  <c r="AY183" s="1"/>
  <c r="AX182"/>
  <c r="AY182" s="1"/>
  <c r="AX181"/>
  <c r="AY181" s="1"/>
  <c r="AX180"/>
  <c r="AY180" s="1"/>
  <c r="AX179"/>
  <c r="AY179" s="1"/>
  <c r="AX178"/>
  <c r="AY178" s="1"/>
  <c r="AX177"/>
  <c r="AY177" s="1"/>
  <c r="AX176"/>
  <c r="AY176" s="1"/>
  <c r="AX175"/>
  <c r="AY175" s="1"/>
  <c r="AX174"/>
  <c r="AY174" s="1"/>
  <c r="AX173"/>
  <c r="AY173" s="1"/>
  <c r="AX172"/>
  <c r="AY172" s="1"/>
  <c r="AX171"/>
  <c r="AY171" s="1"/>
  <c r="AX170"/>
  <c r="AY170" s="1"/>
  <c r="AX169"/>
  <c r="AY169" s="1"/>
  <c r="AX168"/>
  <c r="AY168" s="1"/>
  <c r="AX167"/>
  <c r="AY167" s="1"/>
  <c r="AX166"/>
  <c r="AY166" s="1"/>
  <c r="AX165"/>
  <c r="AY165" s="1"/>
  <c r="AX164"/>
  <c r="AY164" s="1"/>
  <c r="AX163"/>
  <c r="AY163" s="1"/>
  <c r="AX162"/>
  <c r="AY162" s="1"/>
  <c r="AX161"/>
  <c r="AY161" s="1"/>
  <c r="AX160"/>
  <c r="AY160" s="1"/>
  <c r="AX159"/>
  <c r="AY159" s="1"/>
  <c r="AX158"/>
  <c r="AY158" s="1"/>
  <c r="AX157"/>
  <c r="AY157" s="1"/>
  <c r="AX156"/>
  <c r="AY156" s="1"/>
  <c r="AX155"/>
  <c r="AY155" s="1"/>
  <c r="AX154"/>
  <c r="AY154" s="1"/>
  <c r="AX153"/>
  <c r="AY153" s="1"/>
  <c r="AX152"/>
  <c r="AY152" s="1"/>
  <c r="AX151"/>
  <c r="AY151" s="1"/>
  <c r="AX150"/>
  <c r="AY150" s="1"/>
  <c r="AX149"/>
  <c r="AY149" s="1"/>
  <c r="AX148"/>
  <c r="AY148" s="1"/>
  <c r="AX147"/>
  <c r="AY147" s="1"/>
  <c r="AX146"/>
  <c r="AY146" s="1"/>
  <c r="AX145"/>
  <c r="AY145" s="1"/>
  <c r="AX144"/>
  <c r="AY144" s="1"/>
  <c r="AX143"/>
  <c r="AY143" s="1"/>
  <c r="AX142"/>
  <c r="AY142" s="1"/>
  <c r="AX141"/>
  <c r="AY141" s="1"/>
  <c r="AX140"/>
  <c r="AY140" s="1"/>
  <c r="AX139"/>
  <c r="AY139" s="1"/>
  <c r="AX138"/>
  <c r="AY138" s="1"/>
  <c r="AX137"/>
  <c r="AY137" s="1"/>
  <c r="AX136"/>
  <c r="AY136" s="1"/>
  <c r="AX135"/>
  <c r="AY135" s="1"/>
  <c r="AX134"/>
  <c r="AY134" s="1"/>
  <c r="AX133"/>
  <c r="AY133" s="1"/>
  <c r="AX132"/>
  <c r="AY132" s="1"/>
  <c r="AX131"/>
  <c r="AY131" s="1"/>
  <c r="AX130"/>
  <c r="AY130" s="1"/>
  <c r="AX129"/>
  <c r="AY129" s="1"/>
  <c r="AX128"/>
  <c r="AY128" s="1"/>
  <c r="AX127"/>
  <c r="AY127" s="1"/>
  <c r="AX126"/>
  <c r="AY126" s="1"/>
  <c r="AX125"/>
  <c r="AY125" s="1"/>
  <c r="AX124"/>
  <c r="AY124" s="1"/>
  <c r="AX123"/>
  <c r="AY123" s="1"/>
  <c r="AX122"/>
  <c r="AY122" s="1"/>
  <c r="AX121"/>
  <c r="AY121" s="1"/>
  <c r="AX120"/>
  <c r="AY120" s="1"/>
  <c r="AX119"/>
  <c r="AY119" s="1"/>
  <c r="AX118"/>
  <c r="AY118" s="1"/>
  <c r="AX117"/>
  <c r="AY117" s="1"/>
  <c r="AX116"/>
  <c r="AY116" s="1"/>
  <c r="AX115"/>
  <c r="AY115" s="1"/>
  <c r="AX114"/>
  <c r="AY114" s="1"/>
  <c r="AX113"/>
  <c r="AY113" s="1"/>
  <c r="AX112"/>
  <c r="AY112" s="1"/>
  <c r="AX111"/>
  <c r="AY111" s="1"/>
  <c r="AX110"/>
  <c r="AY110" s="1"/>
  <c r="AX109"/>
  <c r="AY109" s="1"/>
  <c r="AX108"/>
  <c r="AY108" s="1"/>
  <c r="AX107"/>
  <c r="AY107" s="1"/>
  <c r="AX106"/>
  <c r="AY106" s="1"/>
  <c r="AX105"/>
  <c r="AY105" s="1"/>
  <c r="AX104"/>
  <c r="AY104" s="1"/>
  <c r="AX103"/>
  <c r="AY103" s="1"/>
  <c r="AX102"/>
  <c r="AY102" s="1"/>
  <c r="AX101"/>
  <c r="AY101" s="1"/>
  <c r="AX100"/>
  <c r="AY100" s="1"/>
  <c r="AX99"/>
  <c r="AY99" s="1"/>
  <c r="AX98"/>
  <c r="AY98" s="1"/>
  <c r="AX97"/>
  <c r="AY97" s="1"/>
  <c r="AX96"/>
  <c r="AY96" s="1"/>
  <c r="AX95"/>
  <c r="AY95" s="1"/>
  <c r="AX94"/>
  <c r="AY94" s="1"/>
  <c r="AX93"/>
  <c r="AY93" s="1"/>
  <c r="AX92"/>
  <c r="AY92" s="1"/>
  <c r="AX91"/>
  <c r="AY91" s="1"/>
  <c r="AX90"/>
  <c r="AY90" s="1"/>
  <c r="AX89"/>
  <c r="AY89" s="1"/>
  <c r="AX88"/>
  <c r="AY88" s="1"/>
  <c r="AX87"/>
  <c r="AY87" s="1"/>
  <c r="AX86"/>
  <c r="AY86" s="1"/>
  <c r="AX85"/>
  <c r="AY85" s="1"/>
  <c r="AX84"/>
  <c r="AY84" s="1"/>
  <c r="AX83"/>
  <c r="AY83" s="1"/>
  <c r="AX82"/>
  <c r="AY82" s="1"/>
  <c r="AX81"/>
  <c r="AY81" s="1"/>
  <c r="AX80"/>
  <c r="AY80" s="1"/>
  <c r="AX79"/>
  <c r="AY79" s="1"/>
  <c r="AX78"/>
  <c r="AY78" s="1"/>
  <c r="AX77"/>
  <c r="AY77" s="1"/>
  <c r="AX76"/>
  <c r="AY76" s="1"/>
  <c r="AX75"/>
  <c r="AY75" s="1"/>
  <c r="AX74"/>
  <c r="AY74" s="1"/>
  <c r="AX73"/>
  <c r="AY73" s="1"/>
  <c r="AX72"/>
  <c r="AY72" s="1"/>
  <c r="AX71"/>
  <c r="AY71" s="1"/>
  <c r="AX70"/>
  <c r="AY70" s="1"/>
  <c r="AX69"/>
  <c r="AY69" s="1"/>
  <c r="AX68"/>
  <c r="AY68" s="1"/>
  <c r="AX67"/>
  <c r="AY67" s="1"/>
  <c r="AX66"/>
  <c r="AY66" s="1"/>
  <c r="AX65"/>
  <c r="AY65" s="1"/>
  <c r="AX64"/>
  <c r="AY64" s="1"/>
  <c r="AX63"/>
  <c r="AY63" s="1"/>
  <c r="AX62"/>
  <c r="AY62" s="1"/>
  <c r="AX61"/>
  <c r="AY61" s="1"/>
  <c r="AX60"/>
  <c r="AY60" s="1"/>
  <c r="AX59"/>
  <c r="AY59" s="1"/>
  <c r="AX58"/>
  <c r="AY58" s="1"/>
  <c r="AX57"/>
  <c r="AY57" s="1"/>
  <c r="AX56"/>
  <c r="AY56" s="1"/>
  <c r="AX55"/>
  <c r="AY55" s="1"/>
  <c r="AX54"/>
  <c r="AY54" s="1"/>
  <c r="AX53"/>
  <c r="AY53" s="1"/>
  <c r="AX52"/>
  <c r="AY52" s="1"/>
  <c r="AX51"/>
  <c r="AY51" s="1"/>
  <c r="AX50"/>
  <c r="AY50" s="1"/>
  <c r="AX49"/>
  <c r="AY49" s="1"/>
  <c r="AX48"/>
  <c r="AY48" s="1"/>
  <c r="AX47"/>
  <c r="AY47" s="1"/>
  <c r="AX46"/>
  <c r="AY46" s="1"/>
  <c r="AX45"/>
  <c r="AY45" s="1"/>
  <c r="AX44"/>
  <c r="AY44" s="1"/>
  <c r="AX43"/>
  <c r="AY43" s="1"/>
  <c r="AX42"/>
  <c r="AY42" s="1"/>
  <c r="AX41"/>
  <c r="AY41" s="1"/>
  <c r="AX40"/>
  <c r="AY40" s="1"/>
  <c r="AX39"/>
  <c r="AY39" s="1"/>
  <c r="AX38"/>
  <c r="AY38" s="1"/>
  <c r="AX37"/>
  <c r="AY37" s="1"/>
  <c r="AX36"/>
  <c r="AY36" s="1"/>
  <c r="AX35"/>
  <c r="AY35" s="1"/>
  <c r="AX34"/>
  <c r="AY34" s="1"/>
  <c r="AX33"/>
  <c r="AY33" s="1"/>
  <c r="AX32"/>
  <c r="AY32" s="1"/>
  <c r="AX31"/>
  <c r="AY31" s="1"/>
  <c r="AX30"/>
  <c r="AY30" s="1"/>
  <c r="AX29"/>
  <c r="AY29" s="1"/>
  <c r="AX28"/>
  <c r="AY28" s="1"/>
  <c r="AX27"/>
  <c r="AY27" s="1"/>
  <c r="AX26"/>
  <c r="AY26" s="1"/>
  <c r="AX25"/>
  <c r="AY25" s="1"/>
  <c r="AX24"/>
  <c r="AY24" s="1"/>
  <c r="AX23"/>
  <c r="AY23" s="1"/>
  <c r="AX22"/>
  <c r="AY22" s="1"/>
  <c r="AX21"/>
  <c r="AY21" s="1"/>
  <c r="AX20"/>
  <c r="AY20" s="1"/>
  <c r="AX19"/>
  <c r="AY19" s="1"/>
  <c r="AX18"/>
  <c r="AY18" s="1"/>
  <c r="AX17"/>
  <c r="AY17" s="1"/>
  <c r="AX16"/>
  <c r="AY16" s="1"/>
  <c r="AX15"/>
  <c r="AY15" s="1"/>
  <c r="AX14"/>
  <c r="AY14" s="1"/>
  <c r="AX13"/>
  <c r="AY13" s="1"/>
  <c r="AX12"/>
  <c r="AY12" s="1"/>
  <c r="AX11"/>
  <c r="AY11" s="1"/>
  <c r="AX10"/>
  <c r="AY10" s="1"/>
  <c r="AX9"/>
  <c r="AY9" s="1"/>
  <c r="AX8"/>
  <c r="AY8" s="1"/>
  <c r="AX7"/>
  <c r="AY7" s="1"/>
  <c r="AX6"/>
  <c r="AY6" s="1"/>
  <c r="AX5"/>
  <c r="AY5" s="1"/>
  <c r="AX4"/>
  <c r="AY4" s="1"/>
  <c r="AX3"/>
  <c r="AY3" s="1"/>
  <c r="AX2"/>
  <c r="AY2" s="1"/>
  <c r="AO348"/>
  <c r="AN348"/>
  <c r="AR348"/>
  <c r="AM348"/>
  <c r="AU348" s="1"/>
  <c r="AJ348"/>
  <c r="AK348" s="1"/>
  <c r="AV348"/>
  <c r="AL348"/>
  <c r="AS348" s="1"/>
  <c r="AT348"/>
  <c r="AR347"/>
  <c r="AO347"/>
  <c r="AO346"/>
  <c r="AN347"/>
  <c r="AM347"/>
  <c r="AU347" s="1"/>
  <c r="AJ347"/>
  <c r="AK347" s="1"/>
  <c r="AV347"/>
  <c r="AL347"/>
  <c r="AS347" s="1"/>
  <c r="AT347"/>
  <c r="AR346"/>
  <c r="AJ346"/>
  <c r="AK346" s="1"/>
  <c r="AJ345"/>
  <c r="AK345" s="1"/>
  <c r="AM346"/>
  <c r="AU346" s="1"/>
  <c r="AV346"/>
  <c r="AL346"/>
  <c r="AS346" s="1"/>
  <c r="AT346"/>
  <c r="AN346"/>
  <c r="AR345"/>
  <c r="AM345"/>
  <c r="AU345" s="1"/>
  <c r="AV345"/>
  <c r="AL345"/>
  <c r="AS345" s="1"/>
  <c r="AT345"/>
  <c r="AN345"/>
  <c r="AO345"/>
  <c r="AO344"/>
  <c r="AN344"/>
  <c r="AR344"/>
  <c r="AM344"/>
  <c r="AU344" s="1"/>
  <c r="AJ344"/>
  <c r="AK344" s="1"/>
  <c r="AV344"/>
  <c r="AL344"/>
  <c r="AS344" s="1"/>
  <c r="AT344"/>
  <c r="AN342"/>
  <c r="AN341"/>
  <c r="AO342"/>
  <c r="AO341"/>
  <c r="AR342"/>
  <c r="AM342"/>
  <c r="AU342" s="1"/>
  <c r="AJ342"/>
  <c r="AK342" s="1"/>
  <c r="AV342"/>
  <c r="AL342"/>
  <c r="AS342" s="1"/>
  <c r="AT342"/>
  <c r="AR341"/>
  <c r="AM341"/>
  <c r="AU341" s="1"/>
  <c r="AJ341"/>
  <c r="AK341" s="1"/>
  <c r="AV341"/>
  <c r="AL341"/>
  <c r="AS341" s="1"/>
  <c r="AT341"/>
  <c r="AR340"/>
  <c r="AO340"/>
  <c r="AN340"/>
  <c r="AM340"/>
  <c r="AU340" s="1"/>
  <c r="AJ340"/>
  <c r="AK340" s="1"/>
  <c r="AV340"/>
  <c r="AL340"/>
  <c r="AS340" s="1"/>
  <c r="AT340"/>
  <c r="AJ339"/>
  <c r="AK339" s="1"/>
  <c r="AJ338"/>
  <c r="AK338" s="1"/>
  <c r="AM339"/>
  <c r="AU339" s="1"/>
  <c r="AR339"/>
  <c r="AO339"/>
  <c r="AV339"/>
  <c r="AL339"/>
  <c r="AS339" s="1"/>
  <c r="AT339"/>
  <c r="AN339"/>
  <c r="AR338"/>
  <c r="AM338"/>
  <c r="AU338" s="1"/>
  <c r="AV338"/>
  <c r="AL338"/>
  <c r="AS338" s="1"/>
  <c r="AT338"/>
  <c r="AN338"/>
  <c r="AO338"/>
  <c r="AR337"/>
  <c r="AM337"/>
  <c r="AU337" s="1"/>
  <c r="AJ337"/>
  <c r="AK337" s="1"/>
  <c r="AV337"/>
  <c r="AL337"/>
  <c r="AS337" s="1"/>
  <c r="AT337"/>
  <c r="AN337"/>
  <c r="AO337"/>
  <c r="AR336"/>
  <c r="AM336"/>
  <c r="AU336" s="1"/>
  <c r="AJ336"/>
  <c r="AK336" s="1"/>
  <c r="AV336"/>
  <c r="AL336"/>
  <c r="AS336" s="1"/>
  <c r="AT336"/>
  <c r="AN336"/>
  <c r="AO336"/>
  <c r="AV335"/>
  <c r="AT335"/>
  <c r="AR335"/>
  <c r="AO335"/>
  <c r="AN335"/>
  <c r="AM335"/>
  <c r="AU335" s="1"/>
  <c r="AL335"/>
  <c r="AS335" s="1"/>
  <c r="AJ335"/>
  <c r="AK335" s="1"/>
  <c r="AQ335" s="1"/>
  <c r="AR334"/>
  <c r="AO334"/>
  <c r="AN334"/>
  <c r="AM334"/>
  <c r="AU334" s="1"/>
  <c r="AJ334"/>
  <c r="AK334" s="1"/>
  <c r="AQ334" s="1"/>
  <c r="AV334"/>
  <c r="AL334"/>
  <c r="AS334" s="1"/>
  <c r="AT334"/>
  <c r="AR333"/>
  <c r="AO333"/>
  <c r="AN333"/>
  <c r="AM333"/>
  <c r="AU333" s="1"/>
  <c r="AJ333"/>
  <c r="AK333" s="1"/>
  <c r="AQ333" s="1"/>
  <c r="AV333"/>
  <c r="AL333"/>
  <c r="AS333" s="1"/>
  <c r="AT333"/>
  <c r="AR332"/>
  <c r="AO332"/>
  <c r="AO331"/>
  <c r="AN332"/>
  <c r="AM332"/>
  <c r="AU332" s="1"/>
  <c r="AJ332"/>
  <c r="AK332" s="1"/>
  <c r="AQ332" s="1"/>
  <c r="AV332"/>
  <c r="AL332"/>
  <c r="AS332" s="1"/>
  <c r="AT332"/>
  <c r="AR331"/>
  <c r="AM331"/>
  <c r="AU331" s="1"/>
  <c r="AJ331"/>
  <c r="AK331" s="1"/>
  <c r="AQ331" s="1"/>
  <c r="AV331"/>
  <c r="AL331"/>
  <c r="AS331" s="1"/>
  <c r="AT331"/>
  <c r="AN331"/>
  <c r="AR330"/>
  <c r="AM330"/>
  <c r="AU330" s="1"/>
  <c r="AJ330"/>
  <c r="AK330" s="1"/>
  <c r="AQ330" s="1"/>
  <c r="AV330"/>
  <c r="AL330"/>
  <c r="AS330" s="1"/>
  <c r="AT330"/>
  <c r="AN330"/>
  <c r="AO330"/>
  <c r="AR329"/>
  <c r="AO329"/>
  <c r="AM329"/>
  <c r="AU329" s="1"/>
  <c r="AJ329"/>
  <c r="AK329" s="1"/>
  <c r="AQ329" s="1"/>
  <c r="AV329"/>
  <c r="AL329"/>
  <c r="AS329" s="1"/>
  <c r="AT329"/>
  <c r="AN329"/>
  <c r="AR328"/>
  <c r="AM328"/>
  <c r="AU328" s="1"/>
  <c r="AJ328"/>
  <c r="AK328" s="1"/>
  <c r="AQ328" s="1"/>
  <c r="AV328"/>
  <c r="AL328"/>
  <c r="AS328" s="1"/>
  <c r="AT328"/>
  <c r="AN328"/>
  <c r="AO328"/>
  <c r="AR327"/>
  <c r="AM327"/>
  <c r="AU327" s="1"/>
  <c r="AJ327"/>
  <c r="AK327" s="1"/>
  <c r="AQ327" s="1"/>
  <c r="AV327"/>
  <c r="AL327"/>
  <c r="AS327" s="1"/>
  <c r="AT327"/>
  <c r="AN327"/>
  <c r="AO327"/>
  <c r="AO326"/>
  <c r="AN326"/>
  <c r="AR326"/>
  <c r="AM326"/>
  <c r="AU326" s="1"/>
  <c r="AJ326"/>
  <c r="AK326" s="1"/>
  <c r="AQ326" s="1"/>
  <c r="AV326"/>
  <c r="AL326"/>
  <c r="AS326" s="1"/>
  <c r="AT326"/>
  <c r="AR325"/>
  <c r="AO325"/>
  <c r="AN325"/>
  <c r="AM325"/>
  <c r="AU325" s="1"/>
  <c r="AJ325"/>
  <c r="AK325" s="1"/>
  <c r="AQ325" s="1"/>
  <c r="AV325"/>
  <c r="AL325"/>
  <c r="AS325" s="1"/>
  <c r="AT325"/>
  <c r="AR324"/>
  <c r="AO324"/>
  <c r="AN324"/>
  <c r="AM324"/>
  <c r="AU324" s="1"/>
  <c r="AJ324"/>
  <c r="AK324" s="1"/>
  <c r="AQ324" s="1"/>
  <c r="AV324"/>
  <c r="AL324"/>
  <c r="AS324" s="1"/>
  <c r="AT324"/>
  <c r="AO323"/>
  <c r="AN323"/>
  <c r="AR323"/>
  <c r="AM323"/>
  <c r="AU323" s="1"/>
  <c r="AJ323"/>
  <c r="AK323" s="1"/>
  <c r="AQ323" s="1"/>
  <c r="AV323"/>
  <c r="AL323"/>
  <c r="AS323" s="1"/>
  <c r="AT323"/>
  <c r="AJ322"/>
  <c r="AK322" s="1"/>
  <c r="AQ322" s="1"/>
  <c r="AR322"/>
  <c r="AM322"/>
  <c r="AU322" s="1"/>
  <c r="AV322"/>
  <c r="AL322"/>
  <c r="AS322" s="1"/>
  <c r="AT322"/>
  <c r="AN322"/>
  <c r="AO322"/>
  <c r="AR321"/>
  <c r="AO321"/>
  <c r="AM321"/>
  <c r="AU321" s="1"/>
  <c r="AJ321"/>
  <c r="AK321" s="1"/>
  <c r="AQ321" s="1"/>
  <c r="AV321"/>
  <c r="AL321"/>
  <c r="AS321" s="1"/>
  <c r="AT321"/>
  <c r="AN321"/>
  <c r="AR320"/>
  <c r="AM320"/>
  <c r="AU320" s="1"/>
  <c r="AJ320"/>
  <c r="AK320" s="1"/>
  <c r="AQ320" s="1"/>
  <c r="AV320"/>
  <c r="AL320"/>
  <c r="AS320" s="1"/>
  <c r="AT320"/>
  <c r="AN320"/>
  <c r="AO320"/>
  <c r="AN318"/>
  <c r="AN317"/>
  <c r="AN316"/>
  <c r="AN315"/>
  <c r="AN314"/>
  <c r="AN313"/>
  <c r="AN312"/>
  <c r="AN311"/>
  <c r="AN310"/>
  <c r="AN309"/>
  <c r="AN308"/>
  <c r="AN307"/>
  <c r="AN306"/>
  <c r="AN305"/>
  <c r="AN304"/>
  <c r="AN303"/>
  <c r="AN302"/>
  <c r="AN301"/>
  <c r="AN300"/>
  <c r="AN299"/>
  <c r="AN298"/>
  <c r="AN297"/>
  <c r="AN296"/>
  <c r="AN295"/>
  <c r="AN294"/>
  <c r="AN293"/>
  <c r="AN292"/>
  <c r="AN291"/>
  <c r="AN290"/>
  <c r="AN289"/>
  <c r="AN288"/>
  <c r="AN287"/>
  <c r="AN286"/>
  <c r="AN285"/>
  <c r="AN284"/>
  <c r="AN283"/>
  <c r="AN282"/>
  <c r="AN281"/>
  <c r="AN280"/>
  <c r="AN279"/>
  <c r="AN278"/>
  <c r="AN277"/>
  <c r="AN276"/>
  <c r="AN275"/>
  <c r="AN274"/>
  <c r="AN273"/>
  <c r="AN272"/>
  <c r="AN271"/>
  <c r="AN270"/>
  <c r="AN269"/>
  <c r="AN268"/>
  <c r="AN267"/>
  <c r="AN266"/>
  <c r="AN265"/>
  <c r="AN264"/>
  <c r="AN263"/>
  <c r="AN262"/>
  <c r="AN261"/>
  <c r="AN260"/>
  <c r="AN259"/>
  <c r="AN258"/>
  <c r="AN257"/>
  <c r="AN256"/>
  <c r="AN255"/>
  <c r="AN254"/>
  <c r="AN253"/>
  <c r="AN252"/>
  <c r="AN251"/>
  <c r="AN250"/>
  <c r="AN249"/>
  <c r="AN248"/>
  <c r="AN247"/>
  <c r="AN246"/>
  <c r="AN245"/>
  <c r="AN244"/>
  <c r="AN243"/>
  <c r="AN242"/>
  <c r="AN241"/>
  <c r="AN240"/>
  <c r="AN239"/>
  <c r="AN238"/>
  <c r="AN237"/>
  <c r="AN236"/>
  <c r="AN235"/>
  <c r="AN234"/>
  <c r="AN233"/>
  <c r="AN232"/>
  <c r="AN231"/>
  <c r="AN230"/>
  <c r="AN229"/>
  <c r="AN228"/>
  <c r="AN227"/>
  <c r="AN226"/>
  <c r="AN225"/>
  <c r="AN224"/>
  <c r="AN223"/>
  <c r="AN222"/>
  <c r="AN221"/>
  <c r="AN220"/>
  <c r="AN219"/>
  <c r="AN218"/>
  <c r="AN217"/>
  <c r="AN216"/>
  <c r="AN215"/>
  <c r="AN214"/>
  <c r="AN213"/>
  <c r="AN212"/>
  <c r="AN211"/>
  <c r="AN210"/>
  <c r="AN209"/>
  <c r="AN208"/>
  <c r="AN207"/>
  <c r="AN206"/>
  <c r="AN205"/>
  <c r="AN204"/>
  <c r="AN203"/>
  <c r="AN202"/>
  <c r="AN201"/>
  <c r="AN200"/>
  <c r="AN199"/>
  <c r="AN198"/>
  <c r="AN197"/>
  <c r="AN196"/>
  <c r="AN195"/>
  <c r="AN194"/>
  <c r="AN193"/>
  <c r="AN192"/>
  <c r="AN191"/>
  <c r="AN190"/>
  <c r="AN189"/>
  <c r="AN188"/>
  <c r="AN187"/>
  <c r="AN186"/>
  <c r="AN185"/>
  <c r="AN184"/>
  <c r="AN183"/>
  <c r="AN182"/>
  <c r="AN181"/>
  <c r="AN180"/>
  <c r="AN179"/>
  <c r="AN178"/>
  <c r="AN177"/>
  <c r="AN176"/>
  <c r="AN175"/>
  <c r="AN174"/>
  <c r="AN173"/>
  <c r="AN172"/>
  <c r="AN171"/>
  <c r="AN170"/>
  <c r="AN169"/>
  <c r="AN168"/>
  <c r="AN167"/>
  <c r="AN166"/>
  <c r="AN165"/>
  <c r="AN164"/>
  <c r="AN163"/>
  <c r="AN162"/>
  <c r="AN161"/>
  <c r="AN160"/>
  <c r="AN159"/>
  <c r="AN158"/>
  <c r="AN157"/>
  <c r="AN156"/>
  <c r="AN155"/>
  <c r="AN154"/>
  <c r="AN153"/>
  <c r="AN152"/>
  <c r="AN151"/>
  <c r="AN150"/>
  <c r="AN149"/>
  <c r="AN148"/>
  <c r="AN147"/>
  <c r="AN146"/>
  <c r="AN145"/>
  <c r="AN144"/>
  <c r="AN143"/>
  <c r="AN142"/>
  <c r="AN141"/>
  <c r="AN140"/>
  <c r="AN139"/>
  <c r="AN138"/>
  <c r="AN137"/>
  <c r="AN136"/>
  <c r="AN135"/>
  <c r="AN134"/>
  <c r="AN133"/>
  <c r="AN132"/>
  <c r="AN131"/>
  <c r="AN130"/>
  <c r="AN129"/>
  <c r="AN128"/>
  <c r="AN127"/>
  <c r="AN126"/>
  <c r="AN125"/>
  <c r="AN124"/>
  <c r="AN123"/>
  <c r="AN122"/>
  <c r="AN121"/>
  <c r="AN120"/>
  <c r="AN119"/>
  <c r="AN118"/>
  <c r="AN117"/>
  <c r="AN116"/>
  <c r="AN115"/>
  <c r="AN114"/>
  <c r="AN113"/>
  <c r="AN112"/>
  <c r="AN111"/>
  <c r="AN110"/>
  <c r="AN109"/>
  <c r="AN108"/>
  <c r="AN107"/>
  <c r="AN106"/>
  <c r="AN105"/>
  <c r="AN104"/>
  <c r="AN103"/>
  <c r="AN102"/>
  <c r="AN101"/>
  <c r="AN100"/>
  <c r="AN99"/>
  <c r="AN98"/>
  <c r="AN97"/>
  <c r="AN96"/>
  <c r="AN95"/>
  <c r="AN94"/>
  <c r="AN93"/>
  <c r="AN92"/>
  <c r="AN91"/>
  <c r="AN90"/>
  <c r="AN89"/>
  <c r="AN88"/>
  <c r="AN87"/>
  <c r="AN86"/>
  <c r="AN85"/>
  <c r="AN84"/>
  <c r="AN83"/>
  <c r="AN82"/>
  <c r="AN81"/>
  <c r="AN80"/>
  <c r="AN79"/>
  <c r="AN78"/>
  <c r="AN77"/>
  <c r="AN76"/>
  <c r="AN75"/>
  <c r="AN74"/>
  <c r="AN73"/>
  <c r="AN72"/>
  <c r="AN71"/>
  <c r="AN70"/>
  <c r="AN69"/>
  <c r="AN68"/>
  <c r="AN67"/>
  <c r="AN66"/>
  <c r="AN65"/>
  <c r="AN64"/>
  <c r="AN63"/>
  <c r="AN62"/>
  <c r="AN61"/>
  <c r="AN60"/>
  <c r="AN59"/>
  <c r="AN58"/>
  <c r="AN57"/>
  <c r="AN56"/>
  <c r="AN55"/>
  <c r="AN54"/>
  <c r="AN53"/>
  <c r="AN52"/>
  <c r="AN51"/>
  <c r="AN50"/>
  <c r="AN49"/>
  <c r="AN48"/>
  <c r="AN47"/>
  <c r="AN46"/>
  <c r="AN45"/>
  <c r="AN44"/>
  <c r="AN43"/>
  <c r="AN42"/>
  <c r="AN41"/>
  <c r="AN40"/>
  <c r="AN39"/>
  <c r="AN38"/>
  <c r="AN37"/>
  <c r="AN36"/>
  <c r="AN35"/>
  <c r="AN34"/>
  <c r="AN33"/>
  <c r="AN32"/>
  <c r="AN31"/>
  <c r="AN30"/>
  <c r="AN29"/>
  <c r="AN28"/>
  <c r="AN27"/>
  <c r="AN26"/>
  <c r="AN25"/>
  <c r="AN24"/>
  <c r="AN23"/>
  <c r="AN22"/>
  <c r="AN21"/>
  <c r="AN20"/>
  <c r="AN19"/>
  <c r="AN18"/>
  <c r="AN17"/>
  <c r="AN16"/>
  <c r="AN15"/>
  <c r="AN14"/>
  <c r="AN13"/>
  <c r="AN12"/>
  <c r="AN11"/>
  <c r="AN10"/>
  <c r="AN9"/>
  <c r="AN8"/>
  <c r="AN7"/>
  <c r="AN6"/>
  <c r="AN5"/>
  <c r="AN4"/>
  <c r="AN3"/>
  <c r="AN2"/>
  <c r="AN319"/>
  <c r="AV319"/>
  <c r="AT319"/>
  <c r="AR319"/>
  <c r="AO319"/>
  <c r="AM319"/>
  <c r="AU319" s="1"/>
  <c r="AL319"/>
  <c r="AS319" s="1"/>
  <c r="AJ319"/>
  <c r="AK319" s="1"/>
  <c r="AQ319" s="1"/>
  <c r="AR318"/>
  <c r="AM318"/>
  <c r="AU318" s="1"/>
  <c r="AJ318"/>
  <c r="AK318" s="1"/>
  <c r="AQ318" s="1"/>
  <c r="AV318"/>
  <c r="AL318"/>
  <c r="AS318" s="1"/>
  <c r="AT318"/>
  <c r="AO318"/>
  <c r="AO317"/>
  <c r="AR317"/>
  <c r="AM317"/>
  <c r="AU317" s="1"/>
  <c r="AJ317"/>
  <c r="AK317" s="1"/>
  <c r="AQ317" s="1"/>
  <c r="AV317"/>
  <c r="AL317"/>
  <c r="AS317" s="1"/>
  <c r="AT317"/>
  <c r="AO316"/>
  <c r="AR316"/>
  <c r="AM316"/>
  <c r="AU316" s="1"/>
  <c r="AJ316"/>
  <c r="AK316" s="1"/>
  <c r="AQ316" s="1"/>
  <c r="AV316"/>
  <c r="AL316"/>
  <c r="AS316" s="1"/>
  <c r="AT316"/>
  <c r="AR315"/>
  <c r="AM315"/>
  <c r="AU315" s="1"/>
  <c r="AJ315"/>
  <c r="AK315" s="1"/>
  <c r="AQ315" s="1"/>
  <c r="AV315"/>
  <c r="AL315"/>
  <c r="AS315" s="1"/>
  <c r="AT315"/>
  <c r="AO315"/>
  <c r="AR314"/>
  <c r="AM314"/>
  <c r="AU314" s="1"/>
  <c r="AJ314"/>
  <c r="AK314" s="1"/>
  <c r="AQ314" s="1"/>
  <c r="AV314"/>
  <c r="AL314"/>
  <c r="AS314" s="1"/>
  <c r="AT314"/>
  <c r="AO314"/>
  <c r="AR313"/>
  <c r="AM313"/>
  <c r="AU313" s="1"/>
  <c r="AJ313"/>
  <c r="AK313" s="1"/>
  <c r="AQ313" s="1"/>
  <c r="AV313"/>
  <c r="AL313"/>
  <c r="AS313" s="1"/>
  <c r="AT313"/>
  <c r="AO313"/>
  <c r="AO312"/>
  <c r="AR312"/>
  <c r="AM312"/>
  <c r="AU312" s="1"/>
  <c r="AJ312"/>
  <c r="AK312" s="1"/>
  <c r="AQ312" s="1"/>
  <c r="AV312"/>
  <c r="AL312"/>
  <c r="AS312" s="1"/>
  <c r="AT312"/>
  <c r="AR311"/>
  <c r="AM311"/>
  <c r="AU311" s="1"/>
  <c r="AJ311"/>
  <c r="AK311" s="1"/>
  <c r="AQ311" s="1"/>
  <c r="AV311"/>
  <c r="AL311"/>
  <c r="AS311" s="1"/>
  <c r="AT311"/>
  <c r="AO311"/>
  <c r="AO310"/>
  <c r="AR310"/>
  <c r="AM310"/>
  <c r="AU310" s="1"/>
  <c r="AJ310"/>
  <c r="AK310" s="1"/>
  <c r="AQ310" s="1"/>
  <c r="AV310"/>
  <c r="AL310"/>
  <c r="AS310" s="1"/>
  <c r="AT310"/>
  <c r="AO309"/>
  <c r="AR309"/>
  <c r="AM309"/>
  <c r="AU309" s="1"/>
  <c r="AJ309"/>
  <c r="AK309" s="1"/>
  <c r="AQ309" s="1"/>
  <c r="AV309"/>
  <c r="AL309"/>
  <c r="AS309" s="1"/>
  <c r="AT309"/>
  <c r="AR308"/>
  <c r="AM308"/>
  <c r="AU308" s="1"/>
  <c r="AJ308"/>
  <c r="AK308" s="1"/>
  <c r="AQ308" s="1"/>
  <c r="AV308"/>
  <c r="AL308"/>
  <c r="AS308" s="1"/>
  <c r="AT308"/>
  <c r="AO308"/>
  <c r="AR290"/>
  <c r="AR299"/>
  <c r="AR307"/>
  <c r="AJ307"/>
  <c r="AK307" s="1"/>
  <c r="AQ307" s="1"/>
  <c r="AL307"/>
  <c r="AS307" s="1"/>
  <c r="AM307"/>
  <c r="AU307" s="1"/>
  <c r="AO307"/>
  <c r="AT307"/>
  <c r="AV307"/>
  <c r="AO306"/>
  <c r="AR306"/>
  <c r="AM306"/>
  <c r="AU306" s="1"/>
  <c r="AJ306"/>
  <c r="AK306" s="1"/>
  <c r="AQ306" s="1"/>
  <c r="AV306"/>
  <c r="AL306"/>
  <c r="AS306" s="1"/>
  <c r="AT306"/>
  <c r="AO305"/>
  <c r="AO304"/>
  <c r="AR305"/>
  <c r="AM305"/>
  <c r="AU305" s="1"/>
  <c r="AJ305"/>
  <c r="AK305" s="1"/>
  <c r="AQ305" s="1"/>
  <c r="AV305"/>
  <c r="AL305"/>
  <c r="AS305" s="1"/>
  <c r="AT305"/>
  <c r="AR304"/>
  <c r="AM304"/>
  <c r="AU304" s="1"/>
  <c r="AJ304"/>
  <c r="AK304" s="1"/>
  <c r="AQ304" s="1"/>
  <c r="AV304"/>
  <c r="AL304"/>
  <c r="AS304" s="1"/>
  <c r="AT304"/>
  <c r="AO303"/>
  <c r="AO302"/>
  <c r="AR303"/>
  <c r="AM303"/>
  <c r="AU303" s="1"/>
  <c r="AJ303"/>
  <c r="AK303" s="1"/>
  <c r="AQ303" s="1"/>
  <c r="AV303"/>
  <c r="AL303"/>
  <c r="AS303" s="1"/>
  <c r="AT303"/>
  <c r="AR302"/>
  <c r="AM302"/>
  <c r="AU302" s="1"/>
  <c r="AJ302"/>
  <c r="AK302" s="1"/>
  <c r="AQ302" s="1"/>
  <c r="AV302"/>
  <c r="AL302"/>
  <c r="AS302" s="1"/>
  <c r="AT302"/>
  <c r="AR301"/>
  <c r="AM301"/>
  <c r="AU301" s="1"/>
  <c r="AJ301"/>
  <c r="AK301" s="1"/>
  <c r="AQ301" s="1"/>
  <c r="AV301"/>
  <c r="AL301"/>
  <c r="AS301" s="1"/>
  <c r="AT301"/>
  <c r="AO301"/>
  <c r="AR300"/>
  <c r="AM300"/>
  <c r="AU300" s="1"/>
  <c r="AJ300"/>
  <c r="AK300" s="1"/>
  <c r="AQ300" s="1"/>
  <c r="AV300"/>
  <c r="AL300"/>
  <c r="AS300" s="1"/>
  <c r="AT300"/>
  <c r="AO300"/>
  <c r="AJ268"/>
  <c r="AK268" s="1"/>
  <c r="AQ268" s="1"/>
  <c r="AL268"/>
  <c r="AS268" s="1"/>
  <c r="AM268"/>
  <c r="AO268"/>
  <c r="AR268"/>
  <c r="AT268"/>
  <c r="AU268"/>
  <c r="AV268"/>
  <c r="AO298"/>
  <c r="AV299"/>
  <c r="AT299"/>
  <c r="AO299"/>
  <c r="AM299"/>
  <c r="AU299" s="1"/>
  <c r="AL299"/>
  <c r="AS299" s="1"/>
  <c r="AJ299"/>
  <c r="AK299" s="1"/>
  <c r="AQ299" s="1"/>
  <c r="AR298"/>
  <c r="AM298"/>
  <c r="AU298" s="1"/>
  <c r="AJ298"/>
  <c r="AK298" s="1"/>
  <c r="AQ298" s="1"/>
  <c r="AV298"/>
  <c r="AL298"/>
  <c r="AS298" s="1"/>
  <c r="AT298"/>
  <c r="AR297"/>
  <c r="AM297"/>
  <c r="AU297" s="1"/>
  <c r="AJ297"/>
  <c r="AK297" s="1"/>
  <c r="AQ297" s="1"/>
  <c r="AV297"/>
  <c r="AL297"/>
  <c r="AS297" s="1"/>
  <c r="AT297"/>
  <c r="AO297"/>
  <c r="AR296"/>
  <c r="AM296"/>
  <c r="AU296" s="1"/>
  <c r="AJ296"/>
  <c r="AK296" s="1"/>
  <c r="AQ296" s="1"/>
  <c r="AV296"/>
  <c r="AL296"/>
  <c r="AS296" s="1"/>
  <c r="AT296"/>
  <c r="AO296"/>
  <c r="AR295"/>
  <c r="AM295"/>
  <c r="AU295" s="1"/>
  <c r="AJ295"/>
  <c r="AK295" s="1"/>
  <c r="AQ295" s="1"/>
  <c r="AV295"/>
  <c r="AL295"/>
  <c r="AS295" s="1"/>
  <c r="AT295"/>
  <c r="AO295"/>
  <c r="AR294"/>
  <c r="AM294"/>
  <c r="AU294" s="1"/>
  <c r="AJ294"/>
  <c r="AK294" s="1"/>
  <c r="AQ294" s="1"/>
  <c r="AV294"/>
  <c r="AL294"/>
  <c r="AS294" s="1"/>
  <c r="AT294"/>
  <c r="AO294"/>
  <c r="AR293"/>
  <c r="AM293"/>
  <c r="AU293" s="1"/>
  <c r="AJ293"/>
  <c r="AK293" s="1"/>
  <c r="AQ293" s="1"/>
  <c r="AV293"/>
  <c r="AL293"/>
  <c r="AS293" s="1"/>
  <c r="AT293"/>
  <c r="AO293"/>
  <c r="AR292"/>
  <c r="AM292"/>
  <c r="AU292" s="1"/>
  <c r="AJ292"/>
  <c r="AK292" s="1"/>
  <c r="AQ292" s="1"/>
  <c r="AV292"/>
  <c r="AL292"/>
  <c r="AS292" s="1"/>
  <c r="AT292"/>
  <c r="AO292"/>
  <c r="AR291"/>
  <c r="AM291"/>
  <c r="AU291" s="1"/>
  <c r="AJ291"/>
  <c r="AK291" s="1"/>
  <c r="AQ291" s="1"/>
  <c r="AV291"/>
  <c r="AL291"/>
  <c r="AS291" s="1"/>
  <c r="AT291"/>
  <c r="AO291"/>
  <c r="AM290"/>
  <c r="AU290" s="1"/>
  <c r="AJ290"/>
  <c r="AK290" s="1"/>
  <c r="AQ290" s="1"/>
  <c r="AV290"/>
  <c r="AL290"/>
  <c r="AS290" s="1"/>
  <c r="AT290"/>
  <c r="AO290"/>
  <c r="AR289"/>
  <c r="AM289"/>
  <c r="AU289" s="1"/>
  <c r="AJ289"/>
  <c r="AK289" s="1"/>
  <c r="AQ289" s="1"/>
  <c r="AV289"/>
  <c r="AL289"/>
  <c r="AS289" s="1"/>
  <c r="AT289"/>
  <c r="AO289"/>
  <c r="AR288"/>
  <c r="AM288"/>
  <c r="AU288" s="1"/>
  <c r="AJ288"/>
  <c r="AK288" s="1"/>
  <c r="AQ288" s="1"/>
  <c r="AV288"/>
  <c r="AL288"/>
  <c r="AS288" s="1"/>
  <c r="AT288"/>
  <c r="AO288"/>
  <c r="AR287"/>
  <c r="AM287"/>
  <c r="AU287" s="1"/>
  <c r="AJ287"/>
  <c r="AK287" s="1"/>
  <c r="AQ287" s="1"/>
  <c r="AV287"/>
  <c r="AL287"/>
  <c r="AS287" s="1"/>
  <c r="AT287"/>
  <c r="AO287"/>
  <c r="AR286"/>
  <c r="AM286"/>
  <c r="AU286" s="1"/>
  <c r="AJ286"/>
  <c r="AK286" s="1"/>
  <c r="AQ286" s="1"/>
  <c r="AV286"/>
  <c r="AL286"/>
  <c r="AS286" s="1"/>
  <c r="AT286"/>
  <c r="AO286"/>
  <c r="AR285"/>
  <c r="AM285"/>
  <c r="AU285" s="1"/>
  <c r="AJ285"/>
  <c r="AK285" s="1"/>
  <c r="AQ285" s="1"/>
  <c r="AV285"/>
  <c r="AL285"/>
  <c r="AS285" s="1"/>
  <c r="AT285"/>
  <c r="AO285"/>
  <c r="AR284"/>
  <c r="AM284"/>
  <c r="AU284" s="1"/>
  <c r="AJ284"/>
  <c r="AK284" s="1"/>
  <c r="AQ284" s="1"/>
  <c r="AV284"/>
  <c r="AL284"/>
  <c r="AS284" s="1"/>
  <c r="AT284"/>
  <c r="AO284"/>
  <c r="AR283"/>
  <c r="AM283"/>
  <c r="AU283" s="1"/>
  <c r="AJ283"/>
  <c r="AK283" s="1"/>
  <c r="AQ283" s="1"/>
  <c r="AV283"/>
  <c r="AL283"/>
  <c r="AS283" s="1"/>
  <c r="AT283"/>
  <c r="AO283"/>
  <c r="AR282"/>
  <c r="AM282"/>
  <c r="AU282" s="1"/>
  <c r="AJ282"/>
  <c r="AK282" s="1"/>
  <c r="AQ282" s="1"/>
  <c r="AV282"/>
  <c r="AL282"/>
  <c r="AS282" s="1"/>
  <c r="AT282"/>
  <c r="AO282"/>
  <c r="AR281"/>
  <c r="AJ281"/>
  <c r="AK281" s="1"/>
  <c r="AQ281" s="1"/>
  <c r="AM281"/>
  <c r="AU281" s="1"/>
  <c r="AV281"/>
  <c r="AL281"/>
  <c r="AS281" s="1"/>
  <c r="AT281"/>
  <c r="AO281"/>
  <c r="AR280"/>
  <c r="AM280"/>
  <c r="AU280" s="1"/>
  <c r="AJ280"/>
  <c r="AK280" s="1"/>
  <c r="AQ280" s="1"/>
  <c r="AV280"/>
  <c r="AL280"/>
  <c r="AS280" s="1"/>
  <c r="AT280"/>
  <c r="AO280"/>
  <c r="AR279"/>
  <c r="AM279"/>
  <c r="AU279" s="1"/>
  <c r="AJ279"/>
  <c r="AK279" s="1"/>
  <c r="AQ279" s="1"/>
  <c r="AV279"/>
  <c r="AL279"/>
  <c r="AS279" s="1"/>
  <c r="AT279"/>
  <c r="AO279"/>
  <c r="AR278"/>
  <c r="AM278"/>
  <c r="AU278" s="1"/>
  <c r="AJ278"/>
  <c r="AK278" s="1"/>
  <c r="AQ278" s="1"/>
  <c r="AV278"/>
  <c r="AL278"/>
  <c r="AS278" s="1"/>
  <c r="AT278"/>
  <c r="AO278"/>
  <c r="AV277"/>
  <c r="AT277"/>
  <c r="AR277"/>
  <c r="AO277"/>
  <c r="AM277"/>
  <c r="AU277" s="1"/>
  <c r="AL277"/>
  <c r="AS277" s="1"/>
  <c r="AJ277"/>
  <c r="AK277" s="1"/>
  <c r="AQ277" s="1"/>
  <c r="AR276"/>
  <c r="AM276"/>
  <c r="AU276" s="1"/>
  <c r="AJ276"/>
  <c r="AK276" s="1"/>
  <c r="AQ276" s="1"/>
  <c r="AV276"/>
  <c r="AL276"/>
  <c r="AS276" s="1"/>
  <c r="AT276"/>
  <c r="AO276"/>
  <c r="AR275"/>
  <c r="AM275"/>
  <c r="AU275" s="1"/>
  <c r="AJ275"/>
  <c r="AK275" s="1"/>
  <c r="AQ275" s="1"/>
  <c r="AV275"/>
  <c r="AL275"/>
  <c r="AS275" s="1"/>
  <c r="AT275"/>
  <c r="AO275"/>
  <c r="AR274"/>
  <c r="AM274"/>
  <c r="AU274" s="1"/>
  <c r="AJ274"/>
  <c r="AK274" s="1"/>
  <c r="AQ274" s="1"/>
  <c r="AV274"/>
  <c r="AL274"/>
  <c r="AS274" s="1"/>
  <c r="AT274"/>
  <c r="AO274"/>
  <c r="AR127"/>
  <c r="AM127"/>
  <c r="AU127" s="1"/>
  <c r="AJ127"/>
  <c r="AK127" s="1"/>
  <c r="AQ127" s="1"/>
  <c r="AV127"/>
  <c r="AL127"/>
  <c r="AS127" s="1"/>
  <c r="AT127"/>
  <c r="AO127"/>
  <c r="AL197"/>
  <c r="AS197" s="1"/>
  <c r="AL196"/>
  <c r="AS196" s="1"/>
  <c r="AR273"/>
  <c r="AM273"/>
  <c r="AU273" s="1"/>
  <c r="AJ273"/>
  <c r="AK273" s="1"/>
  <c r="AQ273" s="1"/>
  <c r="AV273"/>
  <c r="AL273"/>
  <c r="AS273" s="1"/>
  <c r="AT273"/>
  <c r="AO273"/>
  <c r="AR272"/>
  <c r="AM272"/>
  <c r="AU272" s="1"/>
  <c r="AJ272"/>
  <c r="AK272" s="1"/>
  <c r="AQ272" s="1"/>
  <c r="AV272"/>
  <c r="AL272"/>
  <c r="AS272" s="1"/>
  <c r="AT272"/>
  <c r="AO272"/>
  <c r="AR271"/>
  <c r="AM271"/>
  <c r="AU271" s="1"/>
  <c r="AJ271"/>
  <c r="AK271" s="1"/>
  <c r="AQ271" s="1"/>
  <c r="AV271"/>
  <c r="AL271"/>
  <c r="AS271" s="1"/>
  <c r="AT271"/>
  <c r="AO271"/>
  <c r="AR270"/>
  <c r="AM270"/>
  <c r="AU270" s="1"/>
  <c r="AJ270"/>
  <c r="AK270" s="1"/>
  <c r="AQ270" s="1"/>
  <c r="AV270"/>
  <c r="AL270"/>
  <c r="AS270" s="1"/>
  <c r="AT270"/>
  <c r="AO270"/>
  <c r="AJ269"/>
  <c r="AK269" s="1"/>
  <c r="AQ269" s="1"/>
  <c r="AJ267"/>
  <c r="AK267" s="1"/>
  <c r="AQ267" s="1"/>
  <c r="AJ266"/>
  <c r="AK266" s="1"/>
  <c r="AQ266" s="1"/>
  <c r="AR269"/>
  <c r="AM269"/>
  <c r="AU269" s="1"/>
  <c r="AV269"/>
  <c r="AL269"/>
  <c r="AS269" s="1"/>
  <c r="AT269"/>
  <c r="AO269"/>
  <c r="AR267"/>
  <c r="AM267"/>
  <c r="AU267" s="1"/>
  <c r="AV267"/>
  <c r="AL267"/>
  <c r="AS267" s="1"/>
  <c r="AT267"/>
  <c r="AO267"/>
  <c r="AR266"/>
  <c r="AM266"/>
  <c r="AU266" s="1"/>
  <c r="AV266"/>
  <c r="AL266"/>
  <c r="AS266" s="1"/>
  <c r="AT266"/>
  <c r="AO266"/>
  <c r="AJ265"/>
  <c r="AK265" s="1"/>
  <c r="AQ265" s="1"/>
  <c r="AJ264"/>
  <c r="AK264" s="1"/>
  <c r="AQ264" s="1"/>
  <c r="AJ263"/>
  <c r="AK263" s="1"/>
  <c r="AQ263" s="1"/>
  <c r="AJ262"/>
  <c r="AK262" s="1"/>
  <c r="AQ262" s="1"/>
  <c r="AR265"/>
  <c r="AM265"/>
  <c r="AU265" s="1"/>
  <c r="AV265"/>
  <c r="AL265"/>
  <c r="AS265" s="1"/>
  <c r="AT265"/>
  <c r="AO265"/>
  <c r="AR264"/>
  <c r="AM264"/>
  <c r="AU264" s="1"/>
  <c r="AV264"/>
  <c r="AL264"/>
  <c r="AS264" s="1"/>
  <c r="AT264"/>
  <c r="AO264"/>
  <c r="AR263"/>
  <c r="AM263"/>
  <c r="AU263" s="1"/>
  <c r="AV263"/>
  <c r="AL263"/>
  <c r="AS263" s="1"/>
  <c r="AT263"/>
  <c r="AO263"/>
  <c r="AR262"/>
  <c r="AM262"/>
  <c r="AU262" s="1"/>
  <c r="AV262"/>
  <c r="AL262"/>
  <c r="AS262" s="1"/>
  <c r="AT262"/>
  <c r="AO262"/>
  <c r="AM261"/>
  <c r="AU261" s="1"/>
  <c r="AR261"/>
  <c r="AJ261"/>
  <c r="AK261" s="1"/>
  <c r="AQ261" s="1"/>
  <c r="AV261"/>
  <c r="AL261"/>
  <c r="AS261" s="1"/>
  <c r="AT261"/>
  <c r="AO261"/>
  <c r="AR260"/>
  <c r="AM260"/>
  <c r="AU260" s="1"/>
  <c r="AJ260"/>
  <c r="AK260" s="1"/>
  <c r="AQ260" s="1"/>
  <c r="AV260"/>
  <c r="AL260"/>
  <c r="AS260" s="1"/>
  <c r="AT260"/>
  <c r="AO260"/>
  <c r="AV259"/>
  <c r="AT259"/>
  <c r="AR259"/>
  <c r="AO259"/>
  <c r="AM259"/>
  <c r="AU259" s="1"/>
  <c r="AL259"/>
  <c r="AS259" s="1"/>
  <c r="AJ259"/>
  <c r="AK259" s="1"/>
  <c r="AQ259" s="1"/>
  <c r="AR258"/>
  <c r="AM258"/>
  <c r="AU258" s="1"/>
  <c r="AJ258"/>
  <c r="AK258" s="1"/>
  <c r="AQ258" s="1"/>
  <c r="AV258"/>
  <c r="AL258"/>
  <c r="AS258" s="1"/>
  <c r="AT258"/>
  <c r="AO258"/>
  <c r="AR257"/>
  <c r="AM257"/>
  <c r="AU257" s="1"/>
  <c r="AJ257"/>
  <c r="AK257" s="1"/>
  <c r="AQ257" s="1"/>
  <c r="AV257"/>
  <c r="AL257"/>
  <c r="AS257" s="1"/>
  <c r="AT257"/>
  <c r="AO257"/>
  <c r="AR256"/>
  <c r="AM256"/>
  <c r="AU256" s="1"/>
  <c r="AJ256"/>
  <c r="AK256" s="1"/>
  <c r="AQ256" s="1"/>
  <c r="AV256"/>
  <c r="AL256"/>
  <c r="AS256" s="1"/>
  <c r="AT256"/>
  <c r="AO256"/>
  <c r="AR255"/>
  <c r="AM255"/>
  <c r="AU255" s="1"/>
  <c r="AJ255"/>
  <c r="AK255" s="1"/>
  <c r="AQ255" s="1"/>
  <c r="AV255"/>
  <c r="AL255"/>
  <c r="AS255" s="1"/>
  <c r="AT255"/>
  <c r="AO255"/>
  <c r="AR254"/>
  <c r="AM254"/>
  <c r="AU254" s="1"/>
  <c r="AJ254"/>
  <c r="AK254" s="1"/>
  <c r="AQ254" s="1"/>
  <c r="AV254"/>
  <c r="AL254"/>
  <c r="AS254" s="1"/>
  <c r="AT254"/>
  <c r="AO254"/>
  <c r="AR253"/>
  <c r="AM253"/>
  <c r="AU253" s="1"/>
  <c r="AJ253"/>
  <c r="AK253" s="1"/>
  <c r="AQ253" s="1"/>
  <c r="AV253"/>
  <c r="AL253"/>
  <c r="AS253" s="1"/>
  <c r="AT253"/>
  <c r="AO253"/>
  <c r="AR252"/>
  <c r="AM252"/>
  <c r="AU252" s="1"/>
  <c r="AJ252"/>
  <c r="AK252" s="1"/>
  <c r="AQ252" s="1"/>
  <c r="AV252"/>
  <c r="AL252"/>
  <c r="AS252" s="1"/>
  <c r="AT252"/>
  <c r="AO252"/>
  <c r="AR251"/>
  <c r="AM251"/>
  <c r="AU251" s="1"/>
  <c r="AJ251"/>
  <c r="AK251" s="1"/>
  <c r="AQ251" s="1"/>
  <c r="AV251"/>
  <c r="AL251"/>
  <c r="AS251" s="1"/>
  <c r="AT251"/>
  <c r="AO251"/>
  <c r="AR250"/>
  <c r="AM250"/>
  <c r="AU250" s="1"/>
  <c r="AJ250"/>
  <c r="AK250" s="1"/>
  <c r="AQ250" s="1"/>
  <c r="AV250"/>
  <c r="AL250"/>
  <c r="AS250" s="1"/>
  <c r="AT250"/>
  <c r="AO250"/>
  <c r="AR248"/>
  <c r="AR249"/>
  <c r="AM249"/>
  <c r="AU249" s="1"/>
  <c r="AJ249"/>
  <c r="AK249" s="1"/>
  <c r="AQ249" s="1"/>
  <c r="AV249"/>
  <c r="AL249"/>
  <c r="AS249" s="1"/>
  <c r="AT249"/>
  <c r="AO249"/>
  <c r="AM248"/>
  <c r="AU248" s="1"/>
  <c r="AJ248"/>
  <c r="AK248" s="1"/>
  <c r="AQ248" s="1"/>
  <c r="AV248"/>
  <c r="AL248"/>
  <c r="AS248" s="1"/>
  <c r="AT248"/>
  <c r="AO248"/>
  <c r="AR247"/>
  <c r="AM247"/>
  <c r="AU247" s="1"/>
  <c r="AJ247"/>
  <c r="AK247" s="1"/>
  <c r="AQ247" s="1"/>
  <c r="AV247"/>
  <c r="AL247"/>
  <c r="AS247" s="1"/>
  <c r="AT247"/>
  <c r="AO247"/>
  <c r="AR246"/>
  <c r="AM246"/>
  <c r="AU246" s="1"/>
  <c r="AJ246"/>
  <c r="AK246" s="1"/>
  <c r="AQ246" s="1"/>
  <c r="AV246"/>
  <c r="AL246"/>
  <c r="AS246" s="1"/>
  <c r="AT246"/>
  <c r="AO246"/>
  <c r="AR245"/>
  <c r="AM245"/>
  <c r="AU245" s="1"/>
  <c r="AJ245"/>
  <c r="AK245" s="1"/>
  <c r="AQ245" s="1"/>
  <c r="AV245"/>
  <c r="AL245"/>
  <c r="AS245" s="1"/>
  <c r="AT245"/>
  <c r="AO245"/>
  <c r="AR244"/>
  <c r="AM244"/>
  <c r="AU244" s="1"/>
  <c r="AJ244"/>
  <c r="AK244" s="1"/>
  <c r="AQ244" s="1"/>
  <c r="AV244"/>
  <c r="AL244"/>
  <c r="AS244" s="1"/>
  <c r="AT244"/>
  <c r="AO244"/>
  <c r="AR243"/>
  <c r="AM243"/>
  <c r="AU243" s="1"/>
  <c r="AJ243"/>
  <c r="AK243" s="1"/>
  <c r="AQ243" s="1"/>
  <c r="AV243"/>
  <c r="AL243"/>
  <c r="AS243" s="1"/>
  <c r="AT243"/>
  <c r="AO243"/>
  <c r="AR242"/>
  <c r="AM242"/>
  <c r="AU242" s="1"/>
  <c r="AJ242"/>
  <c r="AK242" s="1"/>
  <c r="AQ242" s="1"/>
  <c r="AV242"/>
  <c r="AL242"/>
  <c r="AS242" s="1"/>
  <c r="AT242"/>
  <c r="AO242"/>
  <c r="AR241"/>
  <c r="AM241"/>
  <c r="AU241" s="1"/>
  <c r="AJ241"/>
  <c r="AK241" s="1"/>
  <c r="AQ241" s="1"/>
  <c r="AV241"/>
  <c r="AO241"/>
  <c r="AL241"/>
  <c r="AS241" s="1"/>
  <c r="AT241"/>
  <c r="AR240"/>
  <c r="AM240"/>
  <c r="AU240" s="1"/>
  <c r="AJ240"/>
  <c r="AK240" s="1"/>
  <c r="AQ240" s="1"/>
  <c r="AV240"/>
  <c r="AL240"/>
  <c r="AS240" s="1"/>
  <c r="AT240"/>
  <c r="AO240"/>
  <c r="AR239"/>
  <c r="AM239"/>
  <c r="AU239" s="1"/>
  <c r="AJ239"/>
  <c r="AK239" s="1"/>
  <c r="AQ239" s="1"/>
  <c r="AV239"/>
  <c r="AL239"/>
  <c r="AS239" s="1"/>
  <c r="AT239"/>
  <c r="AO239"/>
  <c r="AR238"/>
  <c r="AM238"/>
  <c r="AU238" s="1"/>
  <c r="AJ238"/>
  <c r="AK238" s="1"/>
  <c r="AQ238" s="1"/>
  <c r="AV238"/>
  <c r="AL238"/>
  <c r="AS238" s="1"/>
  <c r="AT238"/>
  <c r="AO238"/>
  <c r="AR237"/>
  <c r="AM237"/>
  <c r="AU237" s="1"/>
  <c r="AJ237"/>
  <c r="AK237" s="1"/>
  <c r="AQ237" s="1"/>
  <c r="AV237"/>
  <c r="AL237"/>
  <c r="AS237" s="1"/>
  <c r="AT237"/>
  <c r="AO237"/>
  <c r="AJ236"/>
  <c r="AK236" s="1"/>
  <c r="AQ236" s="1"/>
  <c r="AR236"/>
  <c r="AM236"/>
  <c r="AU236" s="1"/>
  <c r="AV236"/>
  <c r="AL236"/>
  <c r="AS236" s="1"/>
  <c r="AT236"/>
  <c r="AO236"/>
  <c r="AR235"/>
  <c r="AM235"/>
  <c r="AU235" s="1"/>
  <c r="AJ235"/>
  <c r="AK235" s="1"/>
  <c r="AQ235" s="1"/>
  <c r="AV235"/>
  <c r="AL235"/>
  <c r="AS235" s="1"/>
  <c r="AT235"/>
  <c r="AO235"/>
  <c r="AR234"/>
  <c r="AM234"/>
  <c r="AU234" s="1"/>
  <c r="AJ234"/>
  <c r="AK234" s="1"/>
  <c r="AQ234" s="1"/>
  <c r="AV234"/>
  <c r="AL234"/>
  <c r="AS234" s="1"/>
  <c r="AT234"/>
  <c r="AO234"/>
  <c r="AR233"/>
  <c r="AM233"/>
  <c r="AU233" s="1"/>
  <c r="AJ233"/>
  <c r="AK233" s="1"/>
  <c r="AQ233" s="1"/>
  <c r="AV233"/>
  <c r="AL233"/>
  <c r="AS233" s="1"/>
  <c r="AT233"/>
  <c r="AO233"/>
  <c r="AR232"/>
  <c r="AM232"/>
  <c r="AU232" s="1"/>
  <c r="AJ232"/>
  <c r="AK232" s="1"/>
  <c r="AQ232" s="1"/>
  <c r="AV232"/>
  <c r="AL232"/>
  <c r="AS232" s="1"/>
  <c r="AT232"/>
  <c r="AO232"/>
  <c r="AR231"/>
  <c r="AM231"/>
  <c r="AU231" s="1"/>
  <c r="AJ231"/>
  <c r="AK231" s="1"/>
  <c r="AQ231" s="1"/>
  <c r="AV231"/>
  <c r="AL231"/>
  <c r="AS231" s="1"/>
  <c r="AT231"/>
  <c r="AO231"/>
  <c r="AR230"/>
  <c r="AM230"/>
  <c r="AU230" s="1"/>
  <c r="AJ230"/>
  <c r="AK230" s="1"/>
  <c r="AQ230" s="1"/>
  <c r="AV230"/>
  <c r="AL230"/>
  <c r="AS230" s="1"/>
  <c r="AT230"/>
  <c r="AO230"/>
  <c r="AR229"/>
  <c r="AM229"/>
  <c r="AU229" s="1"/>
  <c r="AJ229"/>
  <c r="AK229" s="1"/>
  <c r="AQ229" s="1"/>
  <c r="AV229"/>
  <c r="AL229"/>
  <c r="AS229" s="1"/>
  <c r="AT229"/>
  <c r="AO229"/>
  <c r="AR228"/>
  <c r="AM228"/>
  <c r="AU228" s="1"/>
  <c r="AJ228"/>
  <c r="AK228" s="1"/>
  <c r="AQ228" s="1"/>
  <c r="AV228"/>
  <c r="AL228"/>
  <c r="AS228" s="1"/>
  <c r="AT228"/>
  <c r="AO228"/>
  <c r="AR227"/>
  <c r="AM227"/>
  <c r="AU227" s="1"/>
  <c r="AJ227"/>
  <c r="AK227" s="1"/>
  <c r="AQ227" s="1"/>
  <c r="AV227"/>
  <c r="AL227"/>
  <c r="AS227" s="1"/>
  <c r="AT227"/>
  <c r="AO227"/>
  <c r="AR226"/>
  <c r="AM226"/>
  <c r="AU226" s="1"/>
  <c r="AJ226"/>
  <c r="AK226" s="1"/>
  <c r="AQ226" s="1"/>
  <c r="AV226"/>
  <c r="AL226"/>
  <c r="AS226" s="1"/>
  <c r="AT226"/>
  <c r="AO226"/>
  <c r="AR225"/>
  <c r="AM225"/>
  <c r="AU225" s="1"/>
  <c r="AJ225"/>
  <c r="AK225" s="1"/>
  <c r="AQ225" s="1"/>
  <c r="AV225"/>
  <c r="AL225"/>
  <c r="AS225" s="1"/>
  <c r="AT225"/>
  <c r="AO225"/>
  <c r="AR224"/>
  <c r="AJ224"/>
  <c r="AK224" s="1"/>
  <c r="AQ224" s="1"/>
  <c r="AM224"/>
  <c r="AU224" s="1"/>
  <c r="AV224"/>
  <c r="AL224"/>
  <c r="AS224" s="1"/>
  <c r="AT224"/>
  <c r="AO224"/>
  <c r="AR223"/>
  <c r="AM223"/>
  <c r="AU223" s="1"/>
  <c r="AJ223"/>
  <c r="AK223" s="1"/>
  <c r="AQ223" s="1"/>
  <c r="AV223"/>
  <c r="AL223"/>
  <c r="AS223" s="1"/>
  <c r="AT223"/>
  <c r="AO223"/>
  <c r="AR222"/>
  <c r="AM222"/>
  <c r="AU222" s="1"/>
  <c r="AJ222"/>
  <c r="AK222" s="1"/>
  <c r="AQ222" s="1"/>
  <c r="AV222"/>
  <c r="AL222"/>
  <c r="AS222" s="1"/>
  <c r="AT222"/>
  <c r="AO222"/>
  <c r="AR221"/>
  <c r="AM221"/>
  <c r="AU221" s="1"/>
  <c r="AJ221"/>
  <c r="AK221" s="1"/>
  <c r="AQ221" s="1"/>
  <c r="AV221"/>
  <c r="AL221"/>
  <c r="AS221" s="1"/>
  <c r="AT221"/>
  <c r="AO221"/>
  <c r="AR220"/>
  <c r="AM220"/>
  <c r="AU220" s="1"/>
  <c r="AJ220"/>
  <c r="AK220" s="1"/>
  <c r="AQ220" s="1"/>
  <c r="AV220"/>
  <c r="AL220"/>
  <c r="AS220" s="1"/>
  <c r="AT220"/>
  <c r="AO220"/>
  <c r="AR219"/>
  <c r="AM219"/>
  <c r="AU219" s="1"/>
  <c r="AJ219"/>
  <c r="AK219" s="1"/>
  <c r="AQ219" s="1"/>
  <c r="AV219"/>
  <c r="AL219"/>
  <c r="AS219" s="1"/>
  <c r="AT219"/>
  <c r="AO219"/>
  <c r="AR218"/>
  <c r="AM218"/>
  <c r="AU218" s="1"/>
  <c r="AJ218"/>
  <c r="AK218" s="1"/>
  <c r="AQ218" s="1"/>
  <c r="AV218"/>
  <c r="AL218"/>
  <c r="AS218" s="1"/>
  <c r="AT218"/>
  <c r="AO218"/>
  <c r="AR217"/>
  <c r="AM217"/>
  <c r="AU217" s="1"/>
  <c r="AJ217"/>
  <c r="AK217" s="1"/>
  <c r="AQ217" s="1"/>
  <c r="AV217"/>
  <c r="AL217"/>
  <c r="AS217" s="1"/>
  <c r="AT217"/>
  <c r="AO217"/>
  <c r="AR216"/>
  <c r="AJ216"/>
  <c r="AK216" s="1"/>
  <c r="AQ216" s="1"/>
  <c r="AM216"/>
  <c r="AU216" s="1"/>
  <c r="AV216"/>
  <c r="AL216"/>
  <c r="AS216" s="1"/>
  <c r="AT216"/>
  <c r="AO216"/>
  <c r="AR215"/>
  <c r="AM215"/>
  <c r="AU215" s="1"/>
  <c r="AJ215"/>
  <c r="AK215" s="1"/>
  <c r="AQ215" s="1"/>
  <c r="AV215"/>
  <c r="AL215"/>
  <c r="AS215" s="1"/>
  <c r="AT215"/>
  <c r="AO215"/>
  <c r="AR214"/>
  <c r="AM214"/>
  <c r="AU214" s="1"/>
  <c r="AJ214"/>
  <c r="AK214" s="1"/>
  <c r="AQ214" s="1"/>
  <c r="AV214"/>
  <c r="AL214"/>
  <c r="AS214" s="1"/>
  <c r="AT214"/>
  <c r="AO214"/>
  <c r="AR213"/>
  <c r="AM213"/>
  <c r="AU213" s="1"/>
  <c r="AJ213"/>
  <c r="AK213" s="1"/>
  <c r="AQ213" s="1"/>
  <c r="AV213"/>
  <c r="AL213"/>
  <c r="AS213" s="1"/>
  <c r="AT213"/>
  <c r="AO213"/>
  <c r="AR212"/>
  <c r="AJ212"/>
  <c r="AK212" s="1"/>
  <c r="AQ212" s="1"/>
  <c r="AM212"/>
  <c r="AU212" s="1"/>
  <c r="AV212"/>
  <c r="AL212"/>
  <c r="AS212" s="1"/>
  <c r="AT212"/>
  <c r="AO212"/>
  <c r="AR211"/>
  <c r="AM211"/>
  <c r="AU211" s="1"/>
  <c r="AJ211"/>
  <c r="AK211" s="1"/>
  <c r="AQ211" s="1"/>
  <c r="AV211"/>
  <c r="AL211"/>
  <c r="AS211" s="1"/>
  <c r="AT211"/>
  <c r="AO211"/>
  <c r="AR210"/>
  <c r="AM210"/>
  <c r="AU210" s="1"/>
  <c r="AJ210"/>
  <c r="AK210" s="1"/>
  <c r="AQ210" s="1"/>
  <c r="AV210"/>
  <c r="AL210"/>
  <c r="AS210" s="1"/>
  <c r="AT210"/>
  <c r="AO210"/>
  <c r="AR209"/>
  <c r="AM209"/>
  <c r="AU209" s="1"/>
  <c r="AJ209"/>
  <c r="AK209" s="1"/>
  <c r="AQ209" s="1"/>
  <c r="AV209"/>
  <c r="AL209"/>
  <c r="AS209" s="1"/>
  <c r="AT209"/>
  <c r="AO209"/>
  <c r="AJ208"/>
  <c r="AK208" s="1"/>
  <c r="AQ208" s="1"/>
  <c r="AR208"/>
  <c r="AM208"/>
  <c r="AU208" s="1"/>
  <c r="AV208"/>
  <c r="AL208"/>
  <c r="AS208" s="1"/>
  <c r="AT208"/>
  <c r="AO208"/>
  <c r="AR207"/>
  <c r="AM207"/>
  <c r="AU207" s="1"/>
  <c r="AJ207"/>
  <c r="AK207" s="1"/>
  <c r="AQ207" s="1"/>
  <c r="AV207"/>
  <c r="AL207"/>
  <c r="AS207" s="1"/>
  <c r="AT207"/>
  <c r="AO207"/>
  <c r="AR206"/>
  <c r="AM206"/>
  <c r="AU206" s="1"/>
  <c r="AJ206"/>
  <c r="AK206" s="1"/>
  <c r="AQ206" s="1"/>
  <c r="AV206"/>
  <c r="AL206"/>
  <c r="AS206" s="1"/>
  <c r="AT206"/>
  <c r="AO206"/>
  <c r="AR205"/>
  <c r="AM205"/>
  <c r="AU205" s="1"/>
  <c r="AJ205"/>
  <c r="AK205" s="1"/>
  <c r="AQ205" s="1"/>
  <c r="AV205"/>
  <c r="AL205"/>
  <c r="AS205" s="1"/>
  <c r="AT205"/>
  <c r="AO205"/>
  <c r="AR204"/>
  <c r="AJ204"/>
  <c r="AK204" s="1"/>
  <c r="AQ204" s="1"/>
  <c r="AM204"/>
  <c r="AU204" s="1"/>
  <c r="AV204"/>
  <c r="AL204"/>
  <c r="AS204" s="1"/>
  <c r="AT204"/>
  <c r="AO204"/>
  <c r="AR203"/>
  <c r="AM203"/>
  <c r="AU203" s="1"/>
  <c r="AJ203"/>
  <c r="AK203" s="1"/>
  <c r="AQ203" s="1"/>
  <c r="AV203"/>
  <c r="AL203"/>
  <c r="AS203" s="1"/>
  <c r="AT203"/>
  <c r="AO203"/>
  <c r="AR202"/>
  <c r="AM202"/>
  <c r="AU202" s="1"/>
  <c r="AJ202"/>
  <c r="AK202" s="1"/>
  <c r="AQ202" s="1"/>
  <c r="AV202"/>
  <c r="AL202"/>
  <c r="AS202" s="1"/>
  <c r="AT202"/>
  <c r="AL201"/>
  <c r="AS201" s="1"/>
  <c r="AR201"/>
  <c r="AM201"/>
  <c r="AU201" s="1"/>
  <c r="AJ201"/>
  <c r="AK201" s="1"/>
  <c r="AQ201" s="1"/>
  <c r="AV201"/>
  <c r="AT201"/>
  <c r="AR200"/>
  <c r="AL200"/>
  <c r="AS200" s="1"/>
  <c r="AJ200"/>
  <c r="AK200" s="1"/>
  <c r="AQ200" s="1"/>
  <c r="AM200"/>
  <c r="AU200" s="1"/>
  <c r="AV200"/>
  <c r="AT200"/>
  <c r="AO202"/>
  <c r="AO201"/>
  <c r="AO200"/>
  <c r="AL199"/>
  <c r="AS199" s="1"/>
  <c r="AR199"/>
  <c r="AM199"/>
  <c r="AJ199"/>
  <c r="AK199" s="1"/>
  <c r="AQ199" s="1"/>
  <c r="AV199"/>
  <c r="AT199"/>
  <c r="AO199"/>
  <c r="AL198"/>
  <c r="AS198" s="1"/>
  <c r="AR198"/>
  <c r="AM198"/>
  <c r="AU198" s="1"/>
  <c r="AJ198"/>
  <c r="AK198" s="1"/>
  <c r="AQ198" s="1"/>
  <c r="AV198"/>
  <c r="AT198"/>
  <c r="AO198"/>
  <c r="AR197"/>
  <c r="AM197"/>
  <c r="AU197" s="1"/>
  <c r="AJ197"/>
  <c r="AK197" s="1"/>
  <c r="AQ197" s="1"/>
  <c r="AV197"/>
  <c r="AT197"/>
  <c r="AO197"/>
  <c r="AR196"/>
  <c r="AJ196"/>
  <c r="AK196" s="1"/>
  <c r="AQ196" s="1"/>
  <c r="AM196"/>
  <c r="AU196" s="1"/>
  <c r="AV196"/>
  <c r="AT196"/>
  <c r="AO196"/>
  <c r="AR195"/>
  <c r="AM195"/>
  <c r="AU195" s="1"/>
  <c r="AJ195"/>
  <c r="AK195" s="1"/>
  <c r="AQ195" s="1"/>
  <c r="AV195"/>
  <c r="AL195"/>
  <c r="AS195" s="1"/>
  <c r="AT195"/>
  <c r="AO195"/>
  <c r="AR194"/>
  <c r="AM194"/>
  <c r="AU194" s="1"/>
  <c r="AJ194"/>
  <c r="AK194" s="1"/>
  <c r="AQ194" s="1"/>
  <c r="AV194"/>
  <c r="AL194"/>
  <c r="AS194" s="1"/>
  <c r="AT194"/>
  <c r="AO194"/>
  <c r="AJ193"/>
  <c r="AK193" s="1"/>
  <c r="AQ193" s="1"/>
  <c r="AJ192"/>
  <c r="AK192" s="1"/>
  <c r="AQ192" s="1"/>
  <c r="AR193"/>
  <c r="AM193"/>
  <c r="AU193" s="1"/>
  <c r="AV193"/>
  <c r="AL193"/>
  <c r="AS193" s="1"/>
  <c r="AT193"/>
  <c r="AO193"/>
  <c r="AR192"/>
  <c r="AM192"/>
  <c r="AU192" s="1"/>
  <c r="AV192"/>
  <c r="AL192"/>
  <c r="AS192" s="1"/>
  <c r="AT192"/>
  <c r="AO192"/>
  <c r="AR191"/>
  <c r="AM191"/>
  <c r="AU191" s="1"/>
  <c r="AJ191"/>
  <c r="AK191" s="1"/>
  <c r="AQ191" s="1"/>
  <c r="AV191"/>
  <c r="AL191"/>
  <c r="AS191" s="1"/>
  <c r="AT191"/>
  <c r="AO191"/>
  <c r="AR190"/>
  <c r="AM190"/>
  <c r="AU190" s="1"/>
  <c r="AJ190"/>
  <c r="AK190" s="1"/>
  <c r="AQ190" s="1"/>
  <c r="AV190"/>
  <c r="AL190"/>
  <c r="AS190" s="1"/>
  <c r="AT190"/>
  <c r="AO190"/>
  <c r="AR189"/>
  <c r="AM189"/>
  <c r="AU189" s="1"/>
  <c r="AJ189"/>
  <c r="AK189" s="1"/>
  <c r="AQ189" s="1"/>
  <c r="AV189"/>
  <c r="AL189"/>
  <c r="AS189" s="1"/>
  <c r="AT189"/>
  <c r="AO189"/>
  <c r="AR188"/>
  <c r="AJ188"/>
  <c r="AK188" s="1"/>
  <c r="AQ188" s="1"/>
  <c r="AM188"/>
  <c r="AU188" s="1"/>
  <c r="AV188"/>
  <c r="AL188"/>
  <c r="AS188" s="1"/>
  <c r="AT188"/>
  <c r="AO188"/>
  <c r="AR187"/>
  <c r="AV187"/>
  <c r="AV186"/>
  <c r="AV185"/>
  <c r="AV184"/>
  <c r="AV183"/>
  <c r="AV182"/>
  <c r="AV181"/>
  <c r="AV180"/>
  <c r="AV179"/>
  <c r="AV178"/>
  <c r="AM187"/>
  <c r="AU187" s="1"/>
  <c r="AJ187"/>
  <c r="AK187" s="1"/>
  <c r="AQ187" s="1"/>
  <c r="AL187"/>
  <c r="AS187" s="1"/>
  <c r="AT187"/>
  <c r="AO187"/>
  <c r="AJ186"/>
  <c r="AK186" s="1"/>
  <c r="AQ186" s="1"/>
  <c r="AJ185"/>
  <c r="AK185" s="1"/>
  <c r="AQ185" s="1"/>
  <c r="AJ184"/>
  <c r="AK184" s="1"/>
  <c r="AQ184" s="1"/>
  <c r="AJ183"/>
  <c r="AK183" s="1"/>
  <c r="AQ183" s="1"/>
  <c r="AJ182"/>
  <c r="AK182" s="1"/>
  <c r="AQ182" s="1"/>
  <c r="AJ181"/>
  <c r="AK181" s="1"/>
  <c r="AQ181" s="1"/>
  <c r="AJ180"/>
  <c r="AK180" s="1"/>
  <c r="AQ180" s="1"/>
  <c r="AJ179"/>
  <c r="AK179" s="1"/>
  <c r="AQ179" s="1"/>
  <c r="AR186"/>
  <c r="AM186"/>
  <c r="AU186" s="1"/>
  <c r="AL186"/>
  <c r="AS186" s="1"/>
  <c r="AT186"/>
  <c r="AO186"/>
  <c r="AR185"/>
  <c r="AM185"/>
  <c r="AU185" s="1"/>
  <c r="AL185"/>
  <c r="AS185" s="1"/>
  <c r="AT185"/>
  <c r="AO185"/>
  <c r="AR184"/>
  <c r="AM184"/>
  <c r="AU184" s="1"/>
  <c r="AL184"/>
  <c r="AS184" s="1"/>
  <c r="AT184"/>
  <c r="AO184"/>
  <c r="AR183"/>
  <c r="AM183"/>
  <c r="AU183" s="1"/>
  <c r="AL183"/>
  <c r="AS183" s="1"/>
  <c r="AT183"/>
  <c r="AO183"/>
  <c r="AR182"/>
  <c r="AM182"/>
  <c r="AU182" s="1"/>
  <c r="AL182"/>
  <c r="AS182" s="1"/>
  <c r="AT182"/>
  <c r="AO182"/>
  <c r="AJ178"/>
  <c r="AK178" s="1"/>
  <c r="AQ178" s="1"/>
  <c r="AR181"/>
  <c r="AM181"/>
  <c r="AU181" s="1"/>
  <c r="AL181"/>
  <c r="AS181" s="1"/>
  <c r="AT181"/>
  <c r="AO181"/>
  <c r="AR180"/>
  <c r="AM180"/>
  <c r="AU180" s="1"/>
  <c r="AL180"/>
  <c r="AS180" s="1"/>
  <c r="AT180"/>
  <c r="AO180"/>
  <c r="AJ177"/>
  <c r="AK177" s="1"/>
  <c r="AQ177" s="1"/>
  <c r="AR179"/>
  <c r="AM179"/>
  <c r="AU179" s="1"/>
  <c r="AL179"/>
  <c r="AS179" s="1"/>
  <c r="AT179"/>
  <c r="AO179"/>
  <c r="AV177"/>
  <c r="AV176"/>
  <c r="AV175"/>
  <c r="AV174"/>
  <c r="AV173"/>
  <c r="AV172"/>
  <c r="AV171"/>
  <c r="AV170"/>
  <c r="AV169"/>
  <c r="AV168"/>
  <c r="AV167"/>
  <c r="AV166"/>
  <c r="AV165"/>
  <c r="AV164"/>
  <c r="AV163"/>
  <c r="AV162"/>
  <c r="AV161"/>
  <c r="AV160"/>
  <c r="AV159"/>
  <c r="AV158"/>
  <c r="AV157"/>
  <c r="AV156"/>
  <c r="AV155"/>
  <c r="AV154"/>
  <c r="AV153"/>
  <c r="AV152"/>
  <c r="AV151"/>
  <c r="AV150"/>
  <c r="AV149"/>
  <c r="AV148"/>
  <c r="AV147"/>
  <c r="AV146"/>
  <c r="AV145"/>
  <c r="AV144"/>
  <c r="AV143"/>
  <c r="AV142"/>
  <c r="AV141"/>
  <c r="AV140"/>
  <c r="AV139"/>
  <c r="AV138"/>
  <c r="AV137"/>
  <c r="AV136"/>
  <c r="AV135"/>
  <c r="AV134"/>
  <c r="AV133"/>
  <c r="AV132"/>
  <c r="AV131"/>
  <c r="AV130"/>
  <c r="AV129"/>
  <c r="AV128"/>
  <c r="AV126"/>
  <c r="AV125"/>
  <c r="AV124"/>
  <c r="AV123"/>
  <c r="AV122"/>
  <c r="AV121"/>
  <c r="AV120"/>
  <c r="AV119"/>
  <c r="AV118"/>
  <c r="AV117"/>
  <c r="AV116"/>
  <c r="AV115"/>
  <c r="AV114"/>
  <c r="AV113"/>
  <c r="AV112"/>
  <c r="AV111"/>
  <c r="AV110"/>
  <c r="AV109"/>
  <c r="AV108"/>
  <c r="AV107"/>
  <c r="AV106"/>
  <c r="AV105"/>
  <c r="AV104"/>
  <c r="AV103"/>
  <c r="AV102"/>
  <c r="AV101"/>
  <c r="AV100"/>
  <c r="AV99"/>
  <c r="AV98"/>
  <c r="AV97"/>
  <c r="AV96"/>
  <c r="AV95"/>
  <c r="AV94"/>
  <c r="AV93"/>
  <c r="AV92"/>
  <c r="AV91"/>
  <c r="AV90"/>
  <c r="AV89"/>
  <c r="AV88"/>
  <c r="AV87"/>
  <c r="AV86"/>
  <c r="AV85"/>
  <c r="AV84"/>
  <c r="AV83"/>
  <c r="AV82"/>
  <c r="AV81"/>
  <c r="AV80"/>
  <c r="AV79"/>
  <c r="AV78"/>
  <c r="AV77"/>
  <c r="AV76"/>
  <c r="AV75"/>
  <c r="AV74"/>
  <c r="AV73"/>
  <c r="AV72"/>
  <c r="AV71"/>
  <c r="AV70"/>
  <c r="AV69"/>
  <c r="AV68"/>
  <c r="AV67"/>
  <c r="AV66"/>
  <c r="AV65"/>
  <c r="AV64"/>
  <c r="AV63"/>
  <c r="AV62"/>
  <c r="AV61"/>
  <c r="AV60"/>
  <c r="AV59"/>
  <c r="AV58"/>
  <c r="AV57"/>
  <c r="AV56"/>
  <c r="AV55"/>
  <c r="AV54"/>
  <c r="AV53"/>
  <c r="AV52"/>
  <c r="AV51"/>
  <c r="AV50"/>
  <c r="AV49"/>
  <c r="AV48"/>
  <c r="AV47"/>
  <c r="AV46"/>
  <c r="AV45"/>
  <c r="AV44"/>
  <c r="AV43"/>
  <c r="AV42"/>
  <c r="AV41"/>
  <c r="AV40"/>
  <c r="AV39"/>
  <c r="AV38"/>
  <c r="AV37"/>
  <c r="AV36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5"/>
  <c r="AV14"/>
  <c r="AV13"/>
  <c r="AV12"/>
  <c r="AV11"/>
  <c r="AV10"/>
  <c r="AV9"/>
  <c r="AV8"/>
  <c r="AV7"/>
  <c r="AV6"/>
  <c r="AV5"/>
  <c r="AV4"/>
  <c r="AV3"/>
  <c r="AV2"/>
  <c r="AJ176"/>
  <c r="AK176" s="1"/>
  <c r="AQ176" s="1"/>
  <c r="AR178"/>
  <c r="AM178"/>
  <c r="AU178" s="1"/>
  <c r="AL178"/>
  <c r="AS178" s="1"/>
  <c r="AT178"/>
  <c r="AO178"/>
  <c r="AR177"/>
  <c r="AM177"/>
  <c r="AU177" s="1"/>
  <c r="AL177"/>
  <c r="AS177" s="1"/>
  <c r="AT177"/>
  <c r="AO177"/>
  <c r="AR176"/>
  <c r="AM176"/>
  <c r="AU176" s="1"/>
  <c r="AL176"/>
  <c r="AS176" s="1"/>
  <c r="AT176"/>
  <c r="AO176"/>
  <c r="AR175"/>
  <c r="AM175"/>
  <c r="AU175" s="1"/>
  <c r="AJ175"/>
  <c r="AK175" s="1"/>
  <c r="AQ175" s="1"/>
  <c r="AL175"/>
  <c r="AS175" s="1"/>
  <c r="AT175"/>
  <c r="AO175"/>
  <c r="AJ174"/>
  <c r="AK174" s="1"/>
  <c r="AQ174" s="1"/>
  <c r="AJ173"/>
  <c r="AK173" s="1"/>
  <c r="AQ173" s="1"/>
  <c r="AR174"/>
  <c r="AR173"/>
  <c r="AM174"/>
  <c r="AU174" s="1"/>
  <c r="AL174"/>
  <c r="AS174" s="1"/>
  <c r="AT174"/>
  <c r="AO174"/>
  <c r="AM173"/>
  <c r="AU173" s="1"/>
  <c r="AL173"/>
  <c r="AS173" s="1"/>
  <c r="AT173"/>
  <c r="AO173"/>
  <c r="AJ171"/>
  <c r="AK171" s="1"/>
  <c r="AQ171" s="1"/>
  <c r="AJ172"/>
  <c r="AK172" s="1"/>
  <c r="AQ172" s="1"/>
  <c r="AJ170"/>
  <c r="AK170" s="1"/>
  <c r="AQ170" s="1"/>
  <c r="AR172"/>
  <c r="AM172"/>
  <c r="AU172" s="1"/>
  <c r="AL172"/>
  <c r="AS172" s="1"/>
  <c r="AT172"/>
  <c r="AO172"/>
  <c r="AJ169"/>
  <c r="AK169" s="1"/>
  <c r="AQ169" s="1"/>
  <c r="AR123"/>
  <c r="AR122"/>
  <c r="AM122"/>
  <c r="AU122" s="1"/>
  <c r="AJ122"/>
  <c r="AK122" s="1"/>
  <c r="AQ122" s="1"/>
  <c r="AL122"/>
  <c r="AS122" s="1"/>
  <c r="AT122"/>
  <c r="AO122"/>
  <c r="AM123"/>
  <c r="AU123" s="1"/>
  <c r="AJ123"/>
  <c r="AK123" s="1"/>
  <c r="AQ123" s="1"/>
  <c r="AL123"/>
  <c r="AS123" s="1"/>
  <c r="AT123"/>
  <c r="AO123"/>
  <c r="AR171"/>
  <c r="AR170"/>
  <c r="AR169"/>
  <c r="AM171"/>
  <c r="AU171" s="1"/>
  <c r="AL171"/>
  <c r="AS171" s="1"/>
  <c r="AT171"/>
  <c r="AO171"/>
  <c r="AM170"/>
  <c r="AU170" s="1"/>
  <c r="AL170"/>
  <c r="AS170" s="1"/>
  <c r="AT170"/>
  <c r="AO170"/>
  <c r="AM169"/>
  <c r="AU169" s="1"/>
  <c r="AL169"/>
  <c r="AS169" s="1"/>
  <c r="AT169"/>
  <c r="AO169"/>
  <c r="AR168"/>
  <c r="AM168"/>
  <c r="AU168" s="1"/>
  <c r="AJ168"/>
  <c r="AK168" s="1"/>
  <c r="AQ168" s="1"/>
  <c r="AL168"/>
  <c r="AS168" s="1"/>
  <c r="AT168"/>
  <c r="AO168"/>
  <c r="AR167"/>
  <c r="AR166"/>
  <c r="AM167"/>
  <c r="AU167" s="1"/>
  <c r="AJ167"/>
  <c r="AK167" s="1"/>
  <c r="AQ167" s="1"/>
  <c r="AL167"/>
  <c r="AS167" s="1"/>
  <c r="AT167"/>
  <c r="AO167"/>
  <c r="AM166"/>
  <c r="AU166" s="1"/>
  <c r="AJ166"/>
  <c r="AK166" s="1"/>
  <c r="AQ166" s="1"/>
  <c r="AL166"/>
  <c r="AS166" s="1"/>
  <c r="AT166"/>
  <c r="AO166"/>
  <c r="AR165"/>
  <c r="AR164"/>
  <c r="AM165"/>
  <c r="AU165" s="1"/>
  <c r="AJ165"/>
  <c r="AK165" s="1"/>
  <c r="AQ165" s="1"/>
  <c r="AL165"/>
  <c r="AS165" s="1"/>
  <c r="AT165"/>
  <c r="AO165"/>
  <c r="AM164"/>
  <c r="AU164" s="1"/>
  <c r="AJ164"/>
  <c r="AK164" s="1"/>
  <c r="AQ164" s="1"/>
  <c r="AL164"/>
  <c r="AS164" s="1"/>
  <c r="AT164"/>
  <c r="AO164"/>
  <c r="AJ163"/>
  <c r="AK163" s="1"/>
  <c r="AQ163" s="1"/>
  <c r="AR163"/>
  <c r="AR162"/>
  <c r="AR161"/>
  <c r="AJ162"/>
  <c r="AK162" s="1"/>
  <c r="AQ162" s="1"/>
  <c r="AJ161"/>
  <c r="AK161" s="1"/>
  <c r="AQ161" s="1"/>
  <c r="AM163"/>
  <c r="AU163" s="1"/>
  <c r="AL163"/>
  <c r="AS163" s="1"/>
  <c r="AT163"/>
  <c r="AO163"/>
  <c r="AM162"/>
  <c r="AU162" s="1"/>
  <c r="AL162"/>
  <c r="AS162" s="1"/>
  <c r="AT162"/>
  <c r="AO162"/>
  <c r="AM161"/>
  <c r="AU161" s="1"/>
  <c r="AL161"/>
  <c r="AS161" s="1"/>
  <c r="AT161"/>
  <c r="AO161"/>
  <c r="AT160"/>
  <c r="AT159"/>
  <c r="AT158"/>
  <c r="AT157"/>
  <c r="AT156"/>
  <c r="AT155"/>
  <c r="AT154"/>
  <c r="AT153"/>
  <c r="AT152"/>
  <c r="AT151"/>
  <c r="AT150"/>
  <c r="AT149"/>
  <c r="AT148"/>
  <c r="AT147"/>
  <c r="AT146"/>
  <c r="AT145"/>
  <c r="AT144"/>
  <c r="AT143"/>
  <c r="AT142"/>
  <c r="AT141"/>
  <c r="AT140"/>
  <c r="AT139"/>
  <c r="AT138"/>
  <c r="AT137"/>
  <c r="AT136"/>
  <c r="AT135"/>
  <c r="AT134"/>
  <c r="AT133"/>
  <c r="AT132"/>
  <c r="AT131"/>
  <c r="AT130"/>
  <c r="AT129"/>
  <c r="AT128"/>
  <c r="AT126"/>
  <c r="AT125"/>
  <c r="AT124"/>
  <c r="AT121"/>
  <c r="AT120"/>
  <c r="AT119"/>
  <c r="AT118"/>
  <c r="AT117"/>
  <c r="AT116"/>
  <c r="AT115"/>
  <c r="AT114"/>
  <c r="AT113"/>
  <c r="AT112"/>
  <c r="AT111"/>
  <c r="AT110"/>
  <c r="AT109"/>
  <c r="AT108"/>
  <c r="AT107"/>
  <c r="AT106"/>
  <c r="AT105"/>
  <c r="AT104"/>
  <c r="AT103"/>
  <c r="AT102"/>
  <c r="AT101"/>
  <c r="AT100"/>
  <c r="AT99"/>
  <c r="AT98"/>
  <c r="AT97"/>
  <c r="AT96"/>
  <c r="AT95"/>
  <c r="AT94"/>
  <c r="AT93"/>
  <c r="AT92"/>
  <c r="AT91"/>
  <c r="AT90"/>
  <c r="AT89"/>
  <c r="AT88"/>
  <c r="AT87"/>
  <c r="AT86"/>
  <c r="AT85"/>
  <c r="AT84"/>
  <c r="AT83"/>
  <c r="AT82"/>
  <c r="AT81"/>
  <c r="AT80"/>
  <c r="AT79"/>
  <c r="AT78"/>
  <c r="AT77"/>
  <c r="AT76"/>
  <c r="AT75"/>
  <c r="AT74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T2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6"/>
  <c r="AR125"/>
  <c r="AR124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R70"/>
  <c r="AR69"/>
  <c r="AR68"/>
  <c r="AR67"/>
  <c r="AR66"/>
  <c r="AR65"/>
  <c r="AR64"/>
  <c r="AR63"/>
  <c r="AR62"/>
  <c r="AR61"/>
  <c r="AR60"/>
  <c r="AR59"/>
  <c r="AR58"/>
  <c r="AR57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R2"/>
  <c r="AM160"/>
  <c r="AU160" s="1"/>
  <c r="AJ160"/>
  <c r="AK160" s="1"/>
  <c r="AQ160" s="1"/>
  <c r="AL160"/>
  <c r="AS160" s="1"/>
  <c r="AO160"/>
  <c r="AM159"/>
  <c r="AU159" s="1"/>
  <c r="AJ159"/>
  <c r="AK159" s="1"/>
  <c r="AQ159" s="1"/>
  <c r="AL159"/>
  <c r="AS159" s="1"/>
  <c r="AO159"/>
  <c r="AM158"/>
  <c r="AU158" s="1"/>
  <c r="AJ158"/>
  <c r="AK158" s="1"/>
  <c r="AQ158" s="1"/>
  <c r="AL158"/>
  <c r="AS158" s="1"/>
  <c r="AO158"/>
  <c r="AM157"/>
  <c r="AU157" s="1"/>
  <c r="AJ157"/>
  <c r="AK157" s="1"/>
  <c r="AQ157" s="1"/>
  <c r="AL157"/>
  <c r="AS157" s="1"/>
  <c r="AO157"/>
  <c r="AM156"/>
  <c r="AU156" s="1"/>
  <c r="AJ156"/>
  <c r="AK156" s="1"/>
  <c r="AQ156" s="1"/>
  <c r="AL156"/>
  <c r="AS156" s="1"/>
  <c r="AO156"/>
  <c r="AO155"/>
  <c r="AO154"/>
  <c r="AO153"/>
  <c r="AO152"/>
  <c r="AO151"/>
  <c r="AO150"/>
  <c r="AO149"/>
  <c r="AO148"/>
  <c r="AO147"/>
  <c r="AO146"/>
  <c r="AO145"/>
  <c r="AO144"/>
  <c r="AO143"/>
  <c r="AO142"/>
  <c r="AO141"/>
  <c r="AO140"/>
  <c r="AO139"/>
  <c r="AO138"/>
  <c r="AO137"/>
  <c r="AO136"/>
  <c r="AO135"/>
  <c r="AO134"/>
  <c r="AO133"/>
  <c r="AO132"/>
  <c r="AO131"/>
  <c r="AO130"/>
  <c r="AO129"/>
  <c r="AO128"/>
  <c r="AO126"/>
  <c r="AO125"/>
  <c r="AO124"/>
  <c r="AO121"/>
  <c r="AO120"/>
  <c r="AO119"/>
  <c r="AO118"/>
  <c r="AO117"/>
  <c r="AO116"/>
  <c r="AO115"/>
  <c r="AO114"/>
  <c r="AO113"/>
  <c r="AO112"/>
  <c r="AO111"/>
  <c r="AO110"/>
  <c r="AO109"/>
  <c r="AO108"/>
  <c r="AO107"/>
  <c r="AO106"/>
  <c r="AO105"/>
  <c r="AO104"/>
  <c r="AO103"/>
  <c r="AO102"/>
  <c r="AO101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O3"/>
  <c r="AO2"/>
  <c r="AM152"/>
  <c r="AU152" s="1"/>
  <c r="AJ152"/>
  <c r="AK152" s="1"/>
  <c r="AQ152" s="1"/>
  <c r="AL152"/>
  <c r="AS152" s="1"/>
  <c r="AM155"/>
  <c r="AU155" s="1"/>
  <c r="AL155"/>
  <c r="AS155" s="1"/>
  <c r="AJ155"/>
  <c r="AK155" s="1"/>
  <c r="AQ155" s="1"/>
  <c r="AM154"/>
  <c r="AU154" s="1"/>
  <c r="AJ154"/>
  <c r="AK154" s="1"/>
  <c r="AQ154" s="1"/>
  <c r="AL154"/>
  <c r="AS154" s="1"/>
  <c r="AJ153"/>
  <c r="AK153" s="1"/>
  <c r="AQ153" s="1"/>
  <c r="AM153"/>
  <c r="AU153" s="1"/>
  <c r="AL153"/>
  <c r="AS153" s="1"/>
  <c r="AL151"/>
  <c r="AS151" s="1"/>
  <c r="AL150"/>
  <c r="AS150" s="1"/>
  <c r="AL149"/>
  <c r="AS149" s="1"/>
  <c r="AL148"/>
  <c r="AS148" s="1"/>
  <c r="AL147"/>
  <c r="AS147" s="1"/>
  <c r="AL146"/>
  <c r="AS146" s="1"/>
  <c r="AL145"/>
  <c r="AS145" s="1"/>
  <c r="AL144"/>
  <c r="AS144" s="1"/>
  <c r="AL143"/>
  <c r="AS143" s="1"/>
  <c r="AL142"/>
  <c r="AS142" s="1"/>
  <c r="AL141"/>
  <c r="AS141" s="1"/>
  <c r="AL140"/>
  <c r="AS140" s="1"/>
  <c r="AL139"/>
  <c r="AS139" s="1"/>
  <c r="AL138"/>
  <c r="AS138" s="1"/>
  <c r="AL137"/>
  <c r="AS137" s="1"/>
  <c r="AL136"/>
  <c r="AS136" s="1"/>
  <c r="AL135"/>
  <c r="AS135" s="1"/>
  <c r="AL134"/>
  <c r="AS134" s="1"/>
  <c r="AL133"/>
  <c r="AS133" s="1"/>
  <c r="AL132"/>
  <c r="AS132" s="1"/>
  <c r="AL131"/>
  <c r="AS131" s="1"/>
  <c r="AL130"/>
  <c r="AS130" s="1"/>
  <c r="AL129"/>
  <c r="AS129" s="1"/>
  <c r="AL128"/>
  <c r="AS128" s="1"/>
  <c r="AL126"/>
  <c r="AS126" s="1"/>
  <c r="AL125"/>
  <c r="AS125" s="1"/>
  <c r="AL124"/>
  <c r="AS124" s="1"/>
  <c r="AL121"/>
  <c r="AS121" s="1"/>
  <c r="AL120"/>
  <c r="AS120" s="1"/>
  <c r="AL119"/>
  <c r="AS119" s="1"/>
  <c r="AL118"/>
  <c r="AS118" s="1"/>
  <c r="AL117"/>
  <c r="AS117" s="1"/>
  <c r="AL116"/>
  <c r="AS116" s="1"/>
  <c r="AL115"/>
  <c r="AS115" s="1"/>
  <c r="AL114"/>
  <c r="AS114" s="1"/>
  <c r="AL113"/>
  <c r="AS113" s="1"/>
  <c r="AL112"/>
  <c r="AS112" s="1"/>
  <c r="AL111"/>
  <c r="AS111" s="1"/>
  <c r="AL110"/>
  <c r="AS110" s="1"/>
  <c r="AL109"/>
  <c r="AS109" s="1"/>
  <c r="AL108"/>
  <c r="AS108" s="1"/>
  <c r="AL107"/>
  <c r="AS107" s="1"/>
  <c r="AL106"/>
  <c r="AS106" s="1"/>
  <c r="AL105"/>
  <c r="AS105" s="1"/>
  <c r="AL104"/>
  <c r="AS104" s="1"/>
  <c r="AL103"/>
  <c r="AS103" s="1"/>
  <c r="AL102"/>
  <c r="AS102" s="1"/>
  <c r="AL101"/>
  <c r="AS101" s="1"/>
  <c r="AL100"/>
  <c r="AS100" s="1"/>
  <c r="AL99"/>
  <c r="AS99" s="1"/>
  <c r="AL98"/>
  <c r="AS98" s="1"/>
  <c r="AL97"/>
  <c r="AS97" s="1"/>
  <c r="AL96"/>
  <c r="AS96" s="1"/>
  <c r="AL95"/>
  <c r="AS95" s="1"/>
  <c r="AL94"/>
  <c r="AS94" s="1"/>
  <c r="AL93"/>
  <c r="AS93" s="1"/>
  <c r="AL92"/>
  <c r="AS92" s="1"/>
  <c r="AL91"/>
  <c r="AS91" s="1"/>
  <c r="AL90"/>
  <c r="AS90" s="1"/>
  <c r="AL89"/>
  <c r="AS89" s="1"/>
  <c r="AL88"/>
  <c r="AS88" s="1"/>
  <c r="AL87"/>
  <c r="AS87" s="1"/>
  <c r="AL86"/>
  <c r="AS86" s="1"/>
  <c r="AL85"/>
  <c r="AS85" s="1"/>
  <c r="AL84"/>
  <c r="AS84" s="1"/>
  <c r="AL83"/>
  <c r="AS83" s="1"/>
  <c r="AL82"/>
  <c r="AS82" s="1"/>
  <c r="AL81"/>
  <c r="AS81" s="1"/>
  <c r="AL80"/>
  <c r="AS80" s="1"/>
  <c r="AL79"/>
  <c r="AS79" s="1"/>
  <c r="AL78"/>
  <c r="AS78" s="1"/>
  <c r="AL77"/>
  <c r="AS77" s="1"/>
  <c r="AL76"/>
  <c r="AS76" s="1"/>
  <c r="AL75"/>
  <c r="AS75" s="1"/>
  <c r="AL74"/>
  <c r="AS74" s="1"/>
  <c r="AL73"/>
  <c r="AS73" s="1"/>
  <c r="AL72"/>
  <c r="AS72" s="1"/>
  <c r="AL71"/>
  <c r="AS71" s="1"/>
  <c r="AL70"/>
  <c r="AS70" s="1"/>
  <c r="AL69"/>
  <c r="AS69" s="1"/>
  <c r="AL68"/>
  <c r="AS68" s="1"/>
  <c r="AL67"/>
  <c r="AS67" s="1"/>
  <c r="AL66"/>
  <c r="AS66" s="1"/>
  <c r="AL65"/>
  <c r="AS65" s="1"/>
  <c r="AL64"/>
  <c r="AS64" s="1"/>
  <c r="AL63"/>
  <c r="AS63" s="1"/>
  <c r="AL62"/>
  <c r="AS62" s="1"/>
  <c r="AL61"/>
  <c r="AS61" s="1"/>
  <c r="AL60"/>
  <c r="AS60" s="1"/>
  <c r="AL59"/>
  <c r="AS59" s="1"/>
  <c r="AL58"/>
  <c r="AS58" s="1"/>
  <c r="AL57"/>
  <c r="AS57" s="1"/>
  <c r="AL56"/>
  <c r="AS56" s="1"/>
  <c r="AL55"/>
  <c r="AS55" s="1"/>
  <c r="AL54"/>
  <c r="AS54" s="1"/>
  <c r="AL53"/>
  <c r="AS53" s="1"/>
  <c r="AL52"/>
  <c r="AS52" s="1"/>
  <c r="AL51"/>
  <c r="AS51" s="1"/>
  <c r="AL50"/>
  <c r="AS50" s="1"/>
  <c r="AL49"/>
  <c r="AS49" s="1"/>
  <c r="AL48"/>
  <c r="AS48" s="1"/>
  <c r="AL47"/>
  <c r="AS47" s="1"/>
  <c r="AL46"/>
  <c r="AS46" s="1"/>
  <c r="AL45"/>
  <c r="AS45" s="1"/>
  <c r="AL44"/>
  <c r="AS44" s="1"/>
  <c r="AL43"/>
  <c r="AS43" s="1"/>
  <c r="AL42"/>
  <c r="AS42" s="1"/>
  <c r="AL41"/>
  <c r="AS41" s="1"/>
  <c r="AL40"/>
  <c r="AS40" s="1"/>
  <c r="AL39"/>
  <c r="AS39" s="1"/>
  <c r="AL38"/>
  <c r="AS38" s="1"/>
  <c r="AL37"/>
  <c r="AS37" s="1"/>
  <c r="AL36"/>
  <c r="AS36" s="1"/>
  <c r="AL35"/>
  <c r="AS35" s="1"/>
  <c r="AL34"/>
  <c r="AS34" s="1"/>
  <c r="AL33"/>
  <c r="AS33" s="1"/>
  <c r="AL32"/>
  <c r="AS32" s="1"/>
  <c r="AL31"/>
  <c r="AS31" s="1"/>
  <c r="AL30"/>
  <c r="AS30" s="1"/>
  <c r="AL29"/>
  <c r="AS29" s="1"/>
  <c r="AL28"/>
  <c r="AS28" s="1"/>
  <c r="AL27"/>
  <c r="AS27" s="1"/>
  <c r="AL26"/>
  <c r="AS26" s="1"/>
  <c r="AL25"/>
  <c r="AS25" s="1"/>
  <c r="AL24"/>
  <c r="AS24" s="1"/>
  <c r="AL23"/>
  <c r="AS23" s="1"/>
  <c r="AL22"/>
  <c r="AS22" s="1"/>
  <c r="AL21"/>
  <c r="AS21" s="1"/>
  <c r="AL20"/>
  <c r="AS20" s="1"/>
  <c r="AL19"/>
  <c r="AS19" s="1"/>
  <c r="AL18"/>
  <c r="AS18" s="1"/>
  <c r="AL17"/>
  <c r="AS17" s="1"/>
  <c r="AL16"/>
  <c r="AS16" s="1"/>
  <c r="AL15"/>
  <c r="AS15" s="1"/>
  <c r="AL14"/>
  <c r="AS14" s="1"/>
  <c r="AL13"/>
  <c r="AS13" s="1"/>
  <c r="AL12"/>
  <c r="AS12" s="1"/>
  <c r="AL11"/>
  <c r="AS11" s="1"/>
  <c r="AL10"/>
  <c r="AS10" s="1"/>
  <c r="AL9"/>
  <c r="AS9" s="1"/>
  <c r="AL8"/>
  <c r="AS8" s="1"/>
  <c r="AL7"/>
  <c r="AS7" s="1"/>
  <c r="AL6"/>
  <c r="AS6" s="1"/>
  <c r="AL5"/>
  <c r="AS5" s="1"/>
  <c r="AL4"/>
  <c r="AS4" s="1"/>
  <c r="AL3"/>
  <c r="AS3" s="1"/>
  <c r="AL2"/>
  <c r="AS2" s="1"/>
  <c r="AM151"/>
  <c r="AU151" s="1"/>
  <c r="AM150"/>
  <c r="AU150" s="1"/>
  <c r="AM149"/>
  <c r="AU149" s="1"/>
  <c r="AM148"/>
  <c r="AU148" s="1"/>
  <c r="AM147"/>
  <c r="AU147" s="1"/>
  <c r="AM146"/>
  <c r="AU146" s="1"/>
  <c r="AM145"/>
  <c r="AU145" s="1"/>
  <c r="AM144"/>
  <c r="AU144" s="1"/>
  <c r="AM143"/>
  <c r="AU143" s="1"/>
  <c r="AM142"/>
  <c r="AU142" s="1"/>
  <c r="AM141"/>
  <c r="AU141" s="1"/>
  <c r="AM140"/>
  <c r="AU140" s="1"/>
  <c r="AM139"/>
  <c r="AU139" s="1"/>
  <c r="AM138"/>
  <c r="AU138" s="1"/>
  <c r="AM137"/>
  <c r="AU137" s="1"/>
  <c r="AM136"/>
  <c r="AU136" s="1"/>
  <c r="AM135"/>
  <c r="AU135" s="1"/>
  <c r="AM134"/>
  <c r="AU134" s="1"/>
  <c r="AM133"/>
  <c r="AU133" s="1"/>
  <c r="AM132"/>
  <c r="AU132" s="1"/>
  <c r="AM131"/>
  <c r="AU131" s="1"/>
  <c r="AM130"/>
  <c r="AU130" s="1"/>
  <c r="AM129"/>
  <c r="AU129" s="1"/>
  <c r="AM128"/>
  <c r="AU128" s="1"/>
  <c r="AM126"/>
  <c r="AU126" s="1"/>
  <c r="AM125"/>
  <c r="AU125" s="1"/>
  <c r="AM124"/>
  <c r="AU124" s="1"/>
  <c r="AM121"/>
  <c r="AU121" s="1"/>
  <c r="AM120"/>
  <c r="AU120" s="1"/>
  <c r="AM119"/>
  <c r="AU119" s="1"/>
  <c r="AM118"/>
  <c r="AU118" s="1"/>
  <c r="AM117"/>
  <c r="AU117" s="1"/>
  <c r="AM116"/>
  <c r="AU116" s="1"/>
  <c r="AM115"/>
  <c r="AU115" s="1"/>
  <c r="AM114"/>
  <c r="AU114" s="1"/>
  <c r="AM113"/>
  <c r="AU113" s="1"/>
  <c r="AM112"/>
  <c r="AU112" s="1"/>
  <c r="AM111"/>
  <c r="AU111" s="1"/>
  <c r="AM110"/>
  <c r="AU110" s="1"/>
  <c r="AM109"/>
  <c r="AU109" s="1"/>
  <c r="AM108"/>
  <c r="AU108" s="1"/>
  <c r="AM107"/>
  <c r="AU107" s="1"/>
  <c r="AM106"/>
  <c r="AU106" s="1"/>
  <c r="AM105"/>
  <c r="AU105" s="1"/>
  <c r="AM104"/>
  <c r="AU104" s="1"/>
  <c r="AM103"/>
  <c r="AU103" s="1"/>
  <c r="AM102"/>
  <c r="AU102" s="1"/>
  <c r="AM101"/>
  <c r="AU101" s="1"/>
  <c r="AM100"/>
  <c r="AU100" s="1"/>
  <c r="AM99"/>
  <c r="AU99" s="1"/>
  <c r="AM98"/>
  <c r="AU98" s="1"/>
  <c r="AM97"/>
  <c r="AU97" s="1"/>
  <c r="AM96"/>
  <c r="AU96" s="1"/>
  <c r="AM95"/>
  <c r="AU95" s="1"/>
  <c r="AM94"/>
  <c r="AU94" s="1"/>
  <c r="AM93"/>
  <c r="AU93" s="1"/>
  <c r="AM92"/>
  <c r="AU92" s="1"/>
  <c r="AM91"/>
  <c r="AU91" s="1"/>
  <c r="AM90"/>
  <c r="AU90" s="1"/>
  <c r="AM89"/>
  <c r="AU89" s="1"/>
  <c r="AM88"/>
  <c r="AU88" s="1"/>
  <c r="AM87"/>
  <c r="AU87" s="1"/>
  <c r="AM86"/>
  <c r="AU86" s="1"/>
  <c r="AM85"/>
  <c r="AU85" s="1"/>
  <c r="AM84"/>
  <c r="AU84" s="1"/>
  <c r="AM83"/>
  <c r="AU83" s="1"/>
  <c r="AM82"/>
  <c r="AU82" s="1"/>
  <c r="AM81"/>
  <c r="AU81" s="1"/>
  <c r="AM80"/>
  <c r="AU80" s="1"/>
  <c r="AM79"/>
  <c r="AU79" s="1"/>
  <c r="AM78"/>
  <c r="AU78" s="1"/>
  <c r="AM77"/>
  <c r="AU77" s="1"/>
  <c r="AM76"/>
  <c r="AU76" s="1"/>
  <c r="AM75"/>
  <c r="AU75" s="1"/>
  <c r="AM74"/>
  <c r="AU74" s="1"/>
  <c r="AM73"/>
  <c r="AU73" s="1"/>
  <c r="AM72"/>
  <c r="AU72" s="1"/>
  <c r="AM71"/>
  <c r="AU71" s="1"/>
  <c r="AM70"/>
  <c r="AU70" s="1"/>
  <c r="AM69"/>
  <c r="AU69" s="1"/>
  <c r="AM68"/>
  <c r="AU68" s="1"/>
  <c r="AM67"/>
  <c r="AU67" s="1"/>
  <c r="AM66"/>
  <c r="AU66" s="1"/>
  <c r="AM65"/>
  <c r="AU65" s="1"/>
  <c r="AM64"/>
  <c r="AU64" s="1"/>
  <c r="AM63"/>
  <c r="AU63" s="1"/>
  <c r="AM62"/>
  <c r="AU62" s="1"/>
  <c r="AM61"/>
  <c r="AU61" s="1"/>
  <c r="AM60"/>
  <c r="AU60" s="1"/>
  <c r="AM59"/>
  <c r="AU59" s="1"/>
  <c r="AM58"/>
  <c r="AU58" s="1"/>
  <c r="AM57"/>
  <c r="AU57" s="1"/>
  <c r="AM56"/>
  <c r="AU56" s="1"/>
  <c r="AM55"/>
  <c r="AU55" s="1"/>
  <c r="AM54"/>
  <c r="AU54" s="1"/>
  <c r="AM53"/>
  <c r="AU53" s="1"/>
  <c r="AM52"/>
  <c r="AU52" s="1"/>
  <c r="AM51"/>
  <c r="AU51" s="1"/>
  <c r="AM50"/>
  <c r="AU50" s="1"/>
  <c r="AM49"/>
  <c r="AU49" s="1"/>
  <c r="AM48"/>
  <c r="AU48" s="1"/>
  <c r="AM47"/>
  <c r="AU47" s="1"/>
  <c r="AM46"/>
  <c r="AU46" s="1"/>
  <c r="AM45"/>
  <c r="AU45" s="1"/>
  <c r="AM44"/>
  <c r="AU44" s="1"/>
  <c r="AM43"/>
  <c r="AU43" s="1"/>
  <c r="AM42"/>
  <c r="AU42" s="1"/>
  <c r="AM41"/>
  <c r="AU41" s="1"/>
  <c r="AM40"/>
  <c r="AU40" s="1"/>
  <c r="AM39"/>
  <c r="AU39" s="1"/>
  <c r="AM38"/>
  <c r="AU38" s="1"/>
  <c r="AM37"/>
  <c r="AU37" s="1"/>
  <c r="AM36"/>
  <c r="AU36" s="1"/>
  <c r="AM35"/>
  <c r="AU35" s="1"/>
  <c r="AM34"/>
  <c r="AU34" s="1"/>
  <c r="AM33"/>
  <c r="AU33" s="1"/>
  <c r="AM32"/>
  <c r="AU32" s="1"/>
  <c r="AM31"/>
  <c r="AU31" s="1"/>
  <c r="AM30"/>
  <c r="AU30" s="1"/>
  <c r="AM29"/>
  <c r="AU29" s="1"/>
  <c r="AM28"/>
  <c r="AU28" s="1"/>
  <c r="AM27"/>
  <c r="AU27" s="1"/>
  <c r="AM26"/>
  <c r="AU26" s="1"/>
  <c r="AM25"/>
  <c r="AU25" s="1"/>
  <c r="AM24"/>
  <c r="AU24" s="1"/>
  <c r="AM23"/>
  <c r="AU23" s="1"/>
  <c r="AM22"/>
  <c r="AU22" s="1"/>
  <c r="AM21"/>
  <c r="AU21" s="1"/>
  <c r="AM20"/>
  <c r="AU20" s="1"/>
  <c r="AM19"/>
  <c r="AU19" s="1"/>
  <c r="AM18"/>
  <c r="AU18" s="1"/>
  <c r="AM17"/>
  <c r="AU17" s="1"/>
  <c r="AM16"/>
  <c r="AU16" s="1"/>
  <c r="AM15"/>
  <c r="AU15" s="1"/>
  <c r="AM14"/>
  <c r="AU14" s="1"/>
  <c r="AM13"/>
  <c r="AU13" s="1"/>
  <c r="AM12"/>
  <c r="AU12" s="1"/>
  <c r="AM11"/>
  <c r="AM10"/>
  <c r="AM9"/>
  <c r="AM8"/>
  <c r="AM7"/>
  <c r="AM6"/>
  <c r="AM5"/>
  <c r="AM4"/>
  <c r="AM3"/>
  <c r="AM2"/>
  <c r="AJ4"/>
  <c r="AK4" s="1"/>
  <c r="AQ4" s="1"/>
  <c r="AJ151"/>
  <c r="AK151" s="1"/>
  <c r="AQ151" s="1"/>
  <c r="AJ150"/>
  <c r="AK150" s="1"/>
  <c r="AQ150" s="1"/>
  <c r="AJ149"/>
  <c r="AK149" s="1"/>
  <c r="AQ149" s="1"/>
  <c r="AJ148"/>
  <c r="AK148" s="1"/>
  <c r="AQ148" s="1"/>
  <c r="AJ147"/>
  <c r="AK147" s="1"/>
  <c r="AQ147" s="1"/>
  <c r="AJ146"/>
  <c r="AK146" s="1"/>
  <c r="AQ146" s="1"/>
  <c r="AJ145"/>
  <c r="AK145" s="1"/>
  <c r="AQ145" s="1"/>
  <c r="AJ144"/>
  <c r="AK144" s="1"/>
  <c r="AQ144" s="1"/>
  <c r="AJ143"/>
  <c r="AK143" s="1"/>
  <c r="AQ143" s="1"/>
  <c r="AJ142"/>
  <c r="AK142" s="1"/>
  <c r="AQ142" s="1"/>
  <c r="AJ141"/>
  <c r="AK141" s="1"/>
  <c r="AQ141" s="1"/>
  <c r="AJ140"/>
  <c r="AK140" s="1"/>
  <c r="AQ140" s="1"/>
  <c r="AJ139"/>
  <c r="AK139" s="1"/>
  <c r="AQ139" s="1"/>
  <c r="AJ138"/>
  <c r="AK138" s="1"/>
  <c r="AQ138" s="1"/>
  <c r="AJ137"/>
  <c r="AK137" s="1"/>
  <c r="AQ137" s="1"/>
  <c r="AJ136"/>
  <c r="AK136" s="1"/>
  <c r="AQ136" s="1"/>
  <c r="AJ135"/>
  <c r="AK135" s="1"/>
  <c r="AQ135" s="1"/>
  <c r="AJ134"/>
  <c r="AK134" s="1"/>
  <c r="AQ134" s="1"/>
  <c r="AJ133"/>
  <c r="AK133" s="1"/>
  <c r="AQ133" s="1"/>
  <c r="AJ132"/>
  <c r="AK132" s="1"/>
  <c r="AQ132" s="1"/>
  <c r="AJ131"/>
  <c r="AK131" s="1"/>
  <c r="AQ131" s="1"/>
  <c r="AJ130"/>
  <c r="AK130" s="1"/>
  <c r="AQ130" s="1"/>
  <c r="AJ129"/>
  <c r="AK129" s="1"/>
  <c r="AQ129" s="1"/>
  <c r="AJ128"/>
  <c r="AK128" s="1"/>
  <c r="AQ128" s="1"/>
  <c r="AJ126"/>
  <c r="AK126" s="1"/>
  <c r="AQ126" s="1"/>
  <c r="AJ125"/>
  <c r="AK125" s="1"/>
  <c r="AQ125" s="1"/>
  <c r="AJ124"/>
  <c r="AK124" s="1"/>
  <c r="AQ124" s="1"/>
  <c r="AJ121"/>
  <c r="AK121" s="1"/>
  <c r="AQ121" s="1"/>
  <c r="AJ119"/>
  <c r="AK119" s="1"/>
  <c r="AQ119" s="1"/>
  <c r="AJ120"/>
  <c r="AK120" s="1"/>
  <c r="AQ120" s="1"/>
  <c r="AJ118"/>
  <c r="AK118" s="1"/>
  <c r="AQ118" s="1"/>
  <c r="AJ117"/>
  <c r="AK117" s="1"/>
  <c r="AQ117" s="1"/>
  <c r="AJ116"/>
  <c r="AK116" s="1"/>
  <c r="AQ116" s="1"/>
  <c r="AJ115"/>
  <c r="AK115" s="1"/>
  <c r="AQ115" s="1"/>
  <c r="AJ114"/>
  <c r="AK114" s="1"/>
  <c r="AQ114" s="1"/>
  <c r="AJ113"/>
  <c r="AK113" s="1"/>
  <c r="AQ113" s="1"/>
  <c r="AJ112"/>
  <c r="AK112" s="1"/>
  <c r="AQ112" s="1"/>
  <c r="AJ111"/>
  <c r="AK111" s="1"/>
  <c r="AQ111" s="1"/>
  <c r="AJ110"/>
  <c r="AK110" s="1"/>
  <c r="AQ110" s="1"/>
  <c r="AJ109"/>
  <c r="AK109" s="1"/>
  <c r="AQ109" s="1"/>
  <c r="AJ108"/>
  <c r="AK108" s="1"/>
  <c r="AQ108" s="1"/>
  <c r="AJ107"/>
  <c r="AK107" s="1"/>
  <c r="AQ107" s="1"/>
  <c r="AJ106"/>
  <c r="AK106" s="1"/>
  <c r="AQ106" s="1"/>
  <c r="AJ105"/>
  <c r="AK105" s="1"/>
  <c r="AQ105" s="1"/>
  <c r="AJ104"/>
  <c r="AK104" s="1"/>
  <c r="AQ104" s="1"/>
  <c r="AJ103"/>
  <c r="AK103" s="1"/>
  <c r="AQ103" s="1"/>
  <c r="AJ102"/>
  <c r="AK102" s="1"/>
  <c r="AQ102" s="1"/>
  <c r="AJ101"/>
  <c r="AK101" s="1"/>
  <c r="AQ101" s="1"/>
  <c r="AJ100"/>
  <c r="AK100" s="1"/>
  <c r="AQ100" s="1"/>
  <c r="AJ99"/>
  <c r="AK99" s="1"/>
  <c r="AQ99" s="1"/>
  <c r="AJ98"/>
  <c r="AK98" s="1"/>
  <c r="AQ98" s="1"/>
  <c r="AJ97"/>
  <c r="AK97" s="1"/>
  <c r="AQ97" s="1"/>
  <c r="AJ96"/>
  <c r="AK96" s="1"/>
  <c r="AQ96" s="1"/>
  <c r="AJ95"/>
  <c r="AK95" s="1"/>
  <c r="AQ95" s="1"/>
  <c r="AJ94"/>
  <c r="AK94" s="1"/>
  <c r="AQ94" s="1"/>
  <c r="AJ93"/>
  <c r="AK93" s="1"/>
  <c r="AQ93" s="1"/>
  <c r="AJ92"/>
  <c r="AK92" s="1"/>
  <c r="AQ92" s="1"/>
  <c r="AJ91"/>
  <c r="AK91" s="1"/>
  <c r="AQ91" s="1"/>
  <c r="AJ90"/>
  <c r="AK90" s="1"/>
  <c r="AQ90" s="1"/>
  <c r="AJ89"/>
  <c r="AK89" s="1"/>
  <c r="AQ89" s="1"/>
  <c r="AJ88"/>
  <c r="AK88" s="1"/>
  <c r="AQ88" s="1"/>
  <c r="AJ87"/>
  <c r="AK87" s="1"/>
  <c r="AQ87" s="1"/>
  <c r="AJ86"/>
  <c r="AK86" s="1"/>
  <c r="AQ86" s="1"/>
  <c r="AJ85"/>
  <c r="AK85" s="1"/>
  <c r="AQ85" s="1"/>
  <c r="AJ84"/>
  <c r="AK84" s="1"/>
  <c r="AQ84" s="1"/>
  <c r="AJ83"/>
  <c r="AK83" s="1"/>
  <c r="AQ83" s="1"/>
  <c r="AJ82"/>
  <c r="AK82" s="1"/>
  <c r="AQ82" s="1"/>
  <c r="AJ81"/>
  <c r="AK81" s="1"/>
  <c r="AQ81" s="1"/>
  <c r="AJ80"/>
  <c r="AK80" s="1"/>
  <c r="AQ80" s="1"/>
  <c r="AJ79"/>
  <c r="AK79" s="1"/>
  <c r="AQ79" s="1"/>
  <c r="AJ78"/>
  <c r="AK78" s="1"/>
  <c r="AQ78" s="1"/>
  <c r="AJ77"/>
  <c r="AK77" s="1"/>
  <c r="AQ77" s="1"/>
  <c r="AJ76"/>
  <c r="AK76" s="1"/>
  <c r="AQ76" s="1"/>
  <c r="AJ75"/>
  <c r="AK75" s="1"/>
  <c r="AQ75" s="1"/>
  <c r="AJ74"/>
  <c r="AK74" s="1"/>
  <c r="AQ74" s="1"/>
  <c r="AJ73"/>
  <c r="AK73" s="1"/>
  <c r="AQ73" s="1"/>
  <c r="AJ72"/>
  <c r="AK72" s="1"/>
  <c r="AQ72" s="1"/>
  <c r="AJ71"/>
  <c r="AK71" s="1"/>
  <c r="AQ71" s="1"/>
  <c r="AJ70"/>
  <c r="AK70" s="1"/>
  <c r="AQ70" s="1"/>
  <c r="AJ69"/>
  <c r="AK69" s="1"/>
  <c r="AQ69" s="1"/>
  <c r="AJ68"/>
  <c r="AK68" s="1"/>
  <c r="AQ68" s="1"/>
  <c r="AJ67"/>
  <c r="AK67" s="1"/>
  <c r="AQ67" s="1"/>
  <c r="AJ66"/>
  <c r="AK66" s="1"/>
  <c r="AQ66" s="1"/>
  <c r="AJ65"/>
  <c r="AK65" s="1"/>
  <c r="AQ65" s="1"/>
  <c r="AJ64"/>
  <c r="AK64" s="1"/>
  <c r="AQ64" s="1"/>
  <c r="AJ63"/>
  <c r="AK63" s="1"/>
  <c r="AQ63" s="1"/>
  <c r="AJ62"/>
  <c r="AK62" s="1"/>
  <c r="AQ62" s="1"/>
  <c r="AJ61"/>
  <c r="AK61" s="1"/>
  <c r="AQ61" s="1"/>
  <c r="AJ60"/>
  <c r="AK60" s="1"/>
  <c r="AQ60" s="1"/>
  <c r="AJ59"/>
  <c r="AK59" s="1"/>
  <c r="AQ59" s="1"/>
  <c r="AJ58"/>
  <c r="AK58" s="1"/>
  <c r="AQ58" s="1"/>
  <c r="AJ57"/>
  <c r="AK57" s="1"/>
  <c r="AQ57" s="1"/>
  <c r="AJ56"/>
  <c r="AK56" s="1"/>
  <c r="AQ56" s="1"/>
  <c r="AJ55"/>
  <c r="AK55" s="1"/>
  <c r="AQ55" s="1"/>
  <c r="AJ54"/>
  <c r="AK54" s="1"/>
  <c r="AQ54" s="1"/>
  <c r="AJ53"/>
  <c r="AK53" s="1"/>
  <c r="AQ53" s="1"/>
  <c r="AJ52"/>
  <c r="AK52" s="1"/>
  <c r="AQ52" s="1"/>
  <c r="AJ51"/>
  <c r="AK51" s="1"/>
  <c r="AQ51" s="1"/>
  <c r="AJ50"/>
  <c r="AK50" s="1"/>
  <c r="AQ50" s="1"/>
  <c r="AJ49"/>
  <c r="AK49" s="1"/>
  <c r="AQ49" s="1"/>
  <c r="AJ48"/>
  <c r="AK48" s="1"/>
  <c r="AQ48" s="1"/>
  <c r="AJ47"/>
  <c r="AK47" s="1"/>
  <c r="AQ47" s="1"/>
  <c r="AJ46"/>
  <c r="AK46" s="1"/>
  <c r="AQ46" s="1"/>
  <c r="AJ45"/>
  <c r="AK45" s="1"/>
  <c r="AQ45" s="1"/>
  <c r="AJ44"/>
  <c r="AK44" s="1"/>
  <c r="AQ44" s="1"/>
  <c r="AJ43"/>
  <c r="AK43" s="1"/>
  <c r="AQ43" s="1"/>
  <c r="AJ42"/>
  <c r="AK42" s="1"/>
  <c r="AQ42" s="1"/>
  <c r="AJ41"/>
  <c r="AK41" s="1"/>
  <c r="AQ41" s="1"/>
  <c r="AJ40"/>
  <c r="AK40" s="1"/>
  <c r="AQ40" s="1"/>
  <c r="AJ39"/>
  <c r="AK39" s="1"/>
  <c r="AQ39" s="1"/>
  <c r="AJ38"/>
  <c r="AK38" s="1"/>
  <c r="AQ38" s="1"/>
  <c r="AJ37"/>
  <c r="AK37" s="1"/>
  <c r="AQ37" s="1"/>
  <c r="AJ36"/>
  <c r="AK36" s="1"/>
  <c r="AQ36" s="1"/>
  <c r="AJ35"/>
  <c r="AK35" s="1"/>
  <c r="AQ35" s="1"/>
  <c r="AJ34"/>
  <c r="AK34" s="1"/>
  <c r="AQ34" s="1"/>
  <c r="AJ33"/>
  <c r="AK33" s="1"/>
  <c r="AQ33" s="1"/>
  <c r="AJ32"/>
  <c r="AK32" s="1"/>
  <c r="AQ32" s="1"/>
  <c r="AJ31"/>
  <c r="AK31" s="1"/>
  <c r="AQ31" s="1"/>
  <c r="AJ30"/>
  <c r="AK30" s="1"/>
  <c r="AQ30" s="1"/>
  <c r="AJ29"/>
  <c r="AK29" s="1"/>
  <c r="AQ29" s="1"/>
  <c r="AJ28"/>
  <c r="AK28" s="1"/>
  <c r="AQ28" s="1"/>
  <c r="AJ27"/>
  <c r="AK27" s="1"/>
  <c r="AQ27" s="1"/>
  <c r="AJ26"/>
  <c r="AK26" s="1"/>
  <c r="AQ26" s="1"/>
  <c r="AJ25"/>
  <c r="AK25" s="1"/>
  <c r="AQ25" s="1"/>
  <c r="AJ24"/>
  <c r="AK24" s="1"/>
  <c r="AQ24" s="1"/>
  <c r="AJ23"/>
  <c r="AK23" s="1"/>
  <c r="AQ23" s="1"/>
  <c r="AJ22"/>
  <c r="AK22" s="1"/>
  <c r="AQ22" s="1"/>
  <c r="AJ21"/>
  <c r="AK21" s="1"/>
  <c r="AQ21" s="1"/>
  <c r="AJ20"/>
  <c r="AK20" s="1"/>
  <c r="AQ20" s="1"/>
  <c r="AJ19"/>
  <c r="AK19" s="1"/>
  <c r="AQ19" s="1"/>
  <c r="AJ18"/>
  <c r="AK18" s="1"/>
  <c r="AQ18" s="1"/>
  <c r="AJ17"/>
  <c r="AK17" s="1"/>
  <c r="AQ17" s="1"/>
  <c r="AJ16"/>
  <c r="AK16" s="1"/>
  <c r="AQ16" s="1"/>
  <c r="AJ15"/>
  <c r="AK15" s="1"/>
  <c r="AQ15" s="1"/>
  <c r="AJ14"/>
  <c r="AK14" s="1"/>
  <c r="AQ14" s="1"/>
  <c r="AJ13"/>
  <c r="AK13" s="1"/>
  <c r="AQ13" s="1"/>
  <c r="AJ12"/>
  <c r="AK12" s="1"/>
  <c r="AQ12" s="1"/>
  <c r="AJ11"/>
  <c r="AK11" s="1"/>
  <c r="AQ11" s="1"/>
  <c r="AJ10"/>
  <c r="AK10" s="1"/>
  <c r="AQ10" s="1"/>
  <c r="AJ9"/>
  <c r="AK9" s="1"/>
  <c r="AQ9" s="1"/>
  <c r="AJ8"/>
  <c r="AK8" s="1"/>
  <c r="AQ8" s="1"/>
  <c r="AJ7"/>
  <c r="AK7" s="1"/>
  <c r="AQ7" s="1"/>
  <c r="AJ6"/>
  <c r="AK6" s="1"/>
  <c r="AQ6" s="1"/>
  <c r="AJ5"/>
  <c r="AK5" s="1"/>
  <c r="AQ5" s="1"/>
  <c r="AJ3"/>
  <c r="AK3" s="1"/>
  <c r="AQ3" s="1"/>
  <c r="AJ2"/>
  <c r="AK2" s="1"/>
  <c r="AQ2" s="1"/>
</calcChain>
</file>

<file path=xl/sharedStrings.xml><?xml version="1.0" encoding="utf-8"?>
<sst xmlns="http://schemas.openxmlformats.org/spreadsheetml/2006/main" count="7870" uniqueCount="970">
  <si>
    <t>FromCouponDate</t>
  </si>
  <si>
    <t>ToCouponDate</t>
  </si>
  <si>
    <t>InitialPrice</t>
  </si>
  <si>
    <t>PriceAfterDiscount</t>
  </si>
  <si>
    <t>Category</t>
  </si>
  <si>
    <t>MultipleStores</t>
  </si>
  <si>
    <t>PopularBrand</t>
  </si>
  <si>
    <t>PhoneReservation</t>
  </si>
  <si>
    <t>DealStartDate</t>
  </si>
  <si>
    <t>DealEndDate</t>
  </si>
  <si>
    <t>NumberOfCoupons</t>
  </si>
  <si>
    <t>Pizza Hut</t>
  </si>
  <si>
    <t>Outdoor Activities</t>
  </si>
  <si>
    <t>Yes</t>
  </si>
  <si>
    <t>MaxCouponsPerPerson</t>
  </si>
  <si>
    <t>No</t>
  </si>
  <si>
    <t>Pastis</t>
  </si>
  <si>
    <t>BodyLine</t>
  </si>
  <si>
    <t>Allou Fun Park</t>
  </si>
  <si>
    <t>Iskandar</t>
  </si>
  <si>
    <t>Crowne Plaza</t>
  </si>
  <si>
    <t>ikonomakis</t>
  </si>
  <si>
    <t>Mad Video Music Awards</t>
  </si>
  <si>
    <t>Sniper Club</t>
  </si>
  <si>
    <t>Περαν</t>
  </si>
  <si>
    <t>AstroCafe</t>
  </si>
  <si>
    <t>MF Day Spa</t>
  </si>
  <si>
    <t>Adventure Park</t>
  </si>
  <si>
    <t>Curves</t>
  </si>
  <si>
    <t>Polly Magoo</t>
  </si>
  <si>
    <t>Soft Touch</t>
  </si>
  <si>
    <t>Athens Med Spa</t>
  </si>
  <si>
    <t>Funmily</t>
  </si>
  <si>
    <t>Telis Kikeris</t>
  </si>
  <si>
    <t>Body and Face</t>
  </si>
  <si>
    <t>Light Life</t>
  </si>
  <si>
    <t>Mystic Pizza</t>
  </si>
  <si>
    <t>Royal Myconian</t>
  </si>
  <si>
    <t>olotropiki</t>
  </si>
  <si>
    <t>Oro Toro</t>
  </si>
  <si>
    <t>Your Majesty</t>
  </si>
  <si>
    <t>Aidonakia</t>
  </si>
  <si>
    <t>Velvet Health Spa</t>
  </si>
  <si>
    <t>MeatMe</t>
  </si>
  <si>
    <t>Silk Line</t>
  </si>
  <si>
    <t>Fake Bake</t>
  </si>
  <si>
    <t>Planet Blue</t>
  </si>
  <si>
    <t>Chic To Chic</t>
  </si>
  <si>
    <t>Kona Kai</t>
  </si>
  <si>
    <t>Zanias</t>
  </si>
  <si>
    <t>gbk</t>
  </si>
  <si>
    <t>pure</t>
  </si>
  <si>
    <t>Atlantis Sports Club</t>
  </si>
  <si>
    <t>nails+more</t>
  </si>
  <si>
    <t>misueno</t>
  </si>
  <si>
    <t>volta fun park</t>
  </si>
  <si>
    <t>Old School Surf Shop</t>
  </si>
  <si>
    <t>Beauty for you</t>
  </si>
  <si>
    <t>Dolphin Resort Hotel</t>
  </si>
  <si>
    <t>Sao Tao Chinese Restaurant</t>
  </si>
  <si>
    <t>Gala by Thodoris</t>
  </si>
  <si>
    <t>Beauty Bar</t>
  </si>
  <si>
    <t>Athens Segway Tours</t>
  </si>
  <si>
    <t>Πισίνα</t>
  </si>
  <si>
    <t>Prezerakou</t>
  </si>
  <si>
    <t>Saloon Piano Restaurant</t>
  </si>
  <si>
    <t>LatinName</t>
  </si>
  <si>
    <t>Lipogen</t>
  </si>
  <si>
    <t>Retro B</t>
  </si>
  <si>
    <t>Fitstudio</t>
  </si>
  <si>
    <t>Capsis Hotel Rhodes + ANEK</t>
  </si>
  <si>
    <t>ols on line solutions</t>
  </si>
  <si>
    <t>G&amp;G Beauty</t>
  </si>
  <si>
    <t>Bufallo Bill's</t>
  </si>
  <si>
    <t>SideDeal</t>
  </si>
  <si>
    <t>Bohemia</t>
  </si>
  <si>
    <t>Κέντρο Ιππασίας Μαραθώνα</t>
  </si>
  <si>
    <t>Gym / Exercise / Fit</t>
  </si>
  <si>
    <t>Lillian</t>
  </si>
  <si>
    <t>Pearl Beauty &amp; Spa</t>
  </si>
  <si>
    <t>Art of Hair</t>
  </si>
  <si>
    <t>Jumicar</t>
  </si>
  <si>
    <t>MinCoupons</t>
  </si>
  <si>
    <t>Address</t>
  </si>
  <si>
    <t>GeographicalArea</t>
  </si>
  <si>
    <t>Video</t>
  </si>
  <si>
    <t>Λ. Ελευθερίας 6 (Αμφιθέας) &amp; Λ. Ποσειδώνος</t>
  </si>
  <si>
    <t>Πειραιάς</t>
  </si>
  <si>
    <t>Τζουγκρί</t>
  </si>
  <si>
    <t xml:space="preserve">Λεωφόρος Κηφισίας 89 &amp; Διονύσου 155, </t>
  </si>
  <si>
    <t>1o χιλιόμετρο Λαυρίου - Σουνίου (πρώην εργοστάσιο ΒΕΛΠΕΞ)</t>
  </si>
  <si>
    <t>HOME</t>
  </si>
  <si>
    <t>Ρόδος</t>
  </si>
  <si>
    <t>BottomImage</t>
  </si>
  <si>
    <t>Κέντρο Αθήνας</t>
  </si>
  <si>
    <t>Βόρεια Προάστια</t>
  </si>
  <si>
    <t>Νότια Προάστια</t>
  </si>
  <si>
    <t>Δυτικά Προάστια</t>
  </si>
  <si>
    <t>Υπόλοιπο Αττικής</t>
  </si>
  <si>
    <t>Κυκλάδες</t>
  </si>
  <si>
    <t>Δωδεκάνησα</t>
  </si>
  <si>
    <t>Ιόνια</t>
  </si>
  <si>
    <t>Χαλκιδική</t>
  </si>
  <si>
    <t>Θεσσαλονίκη</t>
  </si>
  <si>
    <t>Υπόλοιπο Ελλάδας</t>
  </si>
  <si>
    <t>Family Activities / Kid</t>
  </si>
  <si>
    <t>1,2,3,4,5,6,12,13</t>
  </si>
  <si>
    <t>Πειραιάς &amp; Περίχωρα</t>
  </si>
  <si>
    <t>2,3,6</t>
  </si>
  <si>
    <t>Ελευθερίου Βενιζέλου 156, Καλλιθέα, 5ος όροφος</t>
  </si>
  <si>
    <t>Mercatino</t>
  </si>
  <si>
    <t>Red Gym</t>
  </si>
  <si>
    <t>Στάδιο Γ. Καραϊσκάκης (Θύρα 15-17), Νέο Φάληρο</t>
  </si>
  <si>
    <t>Location</t>
  </si>
  <si>
    <t>Athens</t>
  </si>
  <si>
    <t>Αγαπητός</t>
  </si>
  <si>
    <t>Thessaloniki</t>
  </si>
  <si>
    <t xml:space="preserve">Τσιμισκή 10, Πλατεία Αριστοτέλους 8,  Ελ. Βενιζέλου 26, Καλαμαριά, Εμπ. Κέντρο Med. Cosmos, Κομνηνών 3, Πανόραμα, Πλατεία Ευόσμου, Τομπάζη 5, Πυλαία </t>
  </si>
  <si>
    <t>Ice Hair Lab</t>
  </si>
  <si>
    <t>Vita Plus</t>
  </si>
  <si>
    <t>Μαγεμένος Αυλός</t>
  </si>
  <si>
    <t>Αμύντα 4, Παγκράτι</t>
  </si>
  <si>
    <t>C + Beauty</t>
  </si>
  <si>
    <t>Came Photography</t>
  </si>
  <si>
    <t>Family Luna Park</t>
  </si>
  <si>
    <t>Λεωφ. Μαραθώνος Ο.Τ. 640,Νέα Μάκρη </t>
  </si>
  <si>
    <t>Venti</t>
  </si>
  <si>
    <t>Τα κατσαρολάκια</t>
  </si>
  <si>
    <t>Ακτή Μουτσοπούλου 21, Πασαλιμάνι, Πειραιάς</t>
  </si>
  <si>
    <t>Ξένες Γλώσσες Όμηρος</t>
  </si>
  <si>
    <t>Education / Learning</t>
  </si>
  <si>
    <t xml:space="preserve">Λεωφ. Μαραθώνος 46, Παλλήνη, Πεντέλης 1, Αγία Παρασκευή </t>
  </si>
  <si>
    <t>Εθνικής Αμύνης 4, Θεσσαλονίκη</t>
  </si>
  <si>
    <t>La Place Mignone</t>
  </si>
  <si>
    <t>Eternal Beauty</t>
  </si>
  <si>
    <t>Σίνα 17 και Σκουφά, Κολωνάκι</t>
  </si>
  <si>
    <t>Villa Lima</t>
  </si>
  <si>
    <t>Κυριαζή 6-8, Κηφισιά</t>
  </si>
  <si>
    <t>Sea Breaze</t>
  </si>
  <si>
    <t>Ρήγα Φερραίου 32, Μοσχάτο</t>
  </si>
  <si>
    <t>Giota Firfiri</t>
  </si>
  <si>
    <t>Μητροπόλεως 60, 1ος όροφος, Θεσσαλονίκη</t>
  </si>
  <si>
    <t>Whispers of Wine</t>
  </si>
  <si>
    <t>Αγίου Κωνσταντίνου 48, Μαρούσι</t>
  </si>
  <si>
    <t>Μουσικό Εργαστηράκι</t>
  </si>
  <si>
    <t>Πανδώρας 54, Γλυφάδα</t>
  </si>
  <si>
    <t>Pola &amp; Art</t>
  </si>
  <si>
    <t>Λασσάνη 6,Θεσσαλονίκη</t>
  </si>
  <si>
    <t>Κουκάκι</t>
  </si>
  <si>
    <t>Adrenaline Paintball</t>
  </si>
  <si>
    <t>Κορωπί</t>
  </si>
  <si>
    <t>Drink Works</t>
  </si>
  <si>
    <t>1,2,3,4,5,6,7,8,9,10,11,12,13</t>
  </si>
  <si>
    <t>Blue Gym</t>
  </si>
  <si>
    <t>Περιστέρι</t>
  </si>
  <si>
    <t>Kokkinos Cars</t>
  </si>
  <si>
    <t>Μεταμόρφωση</t>
  </si>
  <si>
    <t>Mini Sports Club</t>
  </si>
  <si>
    <t>Zen Fighting Club</t>
  </si>
  <si>
    <t>Νεα Ερυθραία</t>
  </si>
  <si>
    <t>Smart Cut</t>
  </si>
  <si>
    <t>Κηφισιά</t>
  </si>
  <si>
    <t>Το Κοχύλι</t>
  </si>
  <si>
    <t>Μελίσσια</t>
  </si>
  <si>
    <t>Ματζέντα</t>
  </si>
  <si>
    <t>Gracie Barra Greece</t>
  </si>
  <si>
    <t>Καλλιθέα</t>
  </si>
  <si>
    <t>Salsa Sinners Dance Company</t>
  </si>
  <si>
    <t>Αμπελόκηποι</t>
  </si>
  <si>
    <t>Silk Nails</t>
  </si>
  <si>
    <t>Κηφισιά, Ομόνοια, Κέρκυρα</t>
  </si>
  <si>
    <t>1,2,13</t>
  </si>
  <si>
    <t>Πράσινος Λόφος</t>
  </si>
  <si>
    <t>Αργυρούπολη</t>
  </si>
  <si>
    <t>Αγ. Ιωάννης Ρέντης</t>
  </si>
  <si>
    <t>Qenglish</t>
  </si>
  <si>
    <t>omilos</t>
  </si>
  <si>
    <t>Centre De Beaute</t>
  </si>
  <si>
    <t>Ansura</t>
  </si>
  <si>
    <t>Beauty Studio</t>
  </si>
  <si>
    <t>Το ρόδι</t>
  </si>
  <si>
    <t>Amount</t>
  </si>
  <si>
    <t>RequiresPhysicalVisit</t>
  </si>
  <si>
    <t>Αθήνα</t>
  </si>
  <si>
    <t>Type &amp; Style</t>
  </si>
  <si>
    <t>Χαλάνδρι</t>
  </si>
  <si>
    <t>Applebee's</t>
  </si>
  <si>
    <t>1,2,3,12</t>
  </si>
  <si>
    <t>Whispers of beauty</t>
  </si>
  <si>
    <t>Γλυφάδα</t>
  </si>
  <si>
    <t>konstantinos hatzis</t>
  </si>
  <si>
    <t>The Fitting Room</t>
  </si>
  <si>
    <t>Κολωνάκι</t>
  </si>
  <si>
    <t>Narcissus</t>
  </si>
  <si>
    <t>Paussa</t>
  </si>
  <si>
    <t>Μαρούσι</t>
  </si>
  <si>
    <t>Σπάτα</t>
  </si>
  <si>
    <t>Rafting Club</t>
  </si>
  <si>
    <t>Αρκαδία</t>
  </si>
  <si>
    <t>Afamia</t>
  </si>
  <si>
    <t>Βριλήσια</t>
  </si>
  <si>
    <t>Mundialito Real Football</t>
  </si>
  <si>
    <t>Πεντέλη</t>
  </si>
  <si>
    <t>Vital Med</t>
  </si>
  <si>
    <t>Άγιος Ελευθέριος</t>
  </si>
  <si>
    <t>Bella Rosa</t>
  </si>
  <si>
    <t>Mecca</t>
  </si>
  <si>
    <t>Image</t>
  </si>
  <si>
    <t>Χολαργός</t>
  </si>
  <si>
    <t>Smartkidz</t>
  </si>
  <si>
    <t>Πυξίδα</t>
  </si>
  <si>
    <t>VitaPlus</t>
  </si>
  <si>
    <t>Αμπελόκηποι, Γλυφάδα, Χαλκίδα</t>
  </si>
  <si>
    <t>1,3,13</t>
  </si>
  <si>
    <t>my Sushi</t>
  </si>
  <si>
    <t>Κολωνάκι, Νέα Ερυθραία</t>
  </si>
  <si>
    <t>Void Dance Bar</t>
  </si>
  <si>
    <t>nails etc</t>
  </si>
  <si>
    <t>Galena's Dance Studio</t>
  </si>
  <si>
    <t>Crystal Clear</t>
  </si>
  <si>
    <t>Κερατσίνι</t>
  </si>
  <si>
    <t>Λιαστή ντομάτα</t>
  </si>
  <si>
    <t>Nailspot</t>
  </si>
  <si>
    <t>Dietherapy</t>
  </si>
  <si>
    <t>Bungalow</t>
  </si>
  <si>
    <t>Fitness Lifestyle Club</t>
  </si>
  <si>
    <t>Kteis.gr</t>
  </si>
  <si>
    <t>Melina's De-Light Cuisine</t>
  </si>
  <si>
    <t>New school Tattoo and Piercing</t>
  </si>
  <si>
    <t>Rania's Beauty Institute</t>
  </si>
  <si>
    <t>AmountPerDay</t>
  </si>
  <si>
    <t>Μαρούσι, Άλιμος, Π. Φάληρο, Αγ. Κοσμάς, Σαρωνίδα</t>
  </si>
  <si>
    <t>Σύνταγμα</t>
  </si>
  <si>
    <t>Discount</t>
  </si>
  <si>
    <t>Κάλαμος</t>
  </si>
  <si>
    <t>Νέα Ιωνία</t>
  </si>
  <si>
    <t>Ελληνικό</t>
  </si>
  <si>
    <t>Μύκονος</t>
  </si>
  <si>
    <t>Βάρη</t>
  </si>
  <si>
    <t>Άλιμος</t>
  </si>
  <si>
    <t>Αγία Παρασκευή</t>
  </si>
  <si>
    <t xml:space="preserve">Μαλακάσα </t>
  </si>
  <si>
    <t xml:space="preserve">Ν. Κόσμος </t>
  </si>
  <si>
    <t>Ιλίσια</t>
  </si>
  <si>
    <t xml:space="preserve"> Χαλάνδρι</t>
  </si>
  <si>
    <t>Παλαιού Φαλήρου</t>
  </si>
  <si>
    <t xml:space="preserve"> Νέα Χαλκηδόνα</t>
  </si>
  <si>
    <t>Παλλήνη</t>
  </si>
  <si>
    <t xml:space="preserve">Αγ. Ιωάννης Ρέντης </t>
  </si>
  <si>
    <t xml:space="preserve">Παλλήνη </t>
  </si>
  <si>
    <t xml:space="preserve"> Πλάκα</t>
  </si>
  <si>
    <t>Φρεαττύδα, Πειραιάς</t>
  </si>
  <si>
    <t xml:space="preserve"> Νέα Σμύρνη </t>
  </si>
  <si>
    <t xml:space="preserve">Περιστέρι </t>
  </si>
  <si>
    <t xml:space="preserve"> Ψυρρή</t>
  </si>
  <si>
    <t xml:space="preserve">Γλυφάδα </t>
  </si>
  <si>
    <t>Μαλακάσα</t>
  </si>
  <si>
    <t xml:space="preserve">Αμπελόκηποι </t>
  </si>
  <si>
    <t xml:space="preserve">Μαραθώνας </t>
  </si>
  <si>
    <t xml:space="preserve">Αγία Παρασκευή </t>
  </si>
  <si>
    <t xml:space="preserve">Γλυκά Νερά </t>
  </si>
  <si>
    <t xml:space="preserve">Μελίσσια </t>
  </si>
  <si>
    <t xml:space="preserve">Νέα Μάκρη </t>
  </si>
  <si>
    <t xml:space="preserve">Πειραιάς </t>
  </si>
  <si>
    <t xml:space="preserve">Χαλάνδρι </t>
  </si>
  <si>
    <t>Γλυκά Νερά</t>
  </si>
  <si>
    <t xml:space="preserve"> Κηφισιά</t>
  </si>
  <si>
    <t>Μετς</t>
  </si>
  <si>
    <t>Πλατεία Μαβίλη</t>
  </si>
  <si>
    <t>Γκάζι</t>
  </si>
  <si>
    <t>Μεταξουργείο</t>
  </si>
  <si>
    <t>CouponDuration</t>
  </si>
  <si>
    <t>Ruby Tuesday's</t>
  </si>
  <si>
    <t>Αγ. Ιωάννης Ρέντη, Μαρούσι</t>
  </si>
  <si>
    <t>Nikos Zisis Hair Gallery</t>
  </si>
  <si>
    <t>Νέο Ψυχικό</t>
  </si>
  <si>
    <t>The One Spa Beaute</t>
  </si>
  <si>
    <t>Month</t>
  </si>
  <si>
    <t>Τεχνότοπος</t>
  </si>
  <si>
    <t>Οίνος ο Αγαπητός</t>
  </si>
  <si>
    <t>High Care Center</t>
  </si>
  <si>
    <t>Μπαχάλικο</t>
  </si>
  <si>
    <t>Χαλκίδα</t>
  </si>
  <si>
    <t>Ν. Κόσμος</t>
  </si>
  <si>
    <t>Νέα Σμύρνη</t>
  </si>
  <si>
    <t>How 2 Wow</t>
  </si>
  <si>
    <t>Normalized</t>
  </si>
  <si>
    <t>MonthAvg</t>
  </si>
  <si>
    <t>ID</t>
  </si>
  <si>
    <t>RoundedDiscount</t>
  </si>
  <si>
    <t>RoundedPrice</t>
  </si>
  <si>
    <t>Μαρούσι, Σύνταγμα</t>
  </si>
  <si>
    <t>WeekendDeal</t>
  </si>
  <si>
    <t>Verde Papagalo</t>
  </si>
  <si>
    <t>Κορυδαλλός</t>
  </si>
  <si>
    <t>Intergraphics</t>
  </si>
  <si>
    <t>*</t>
  </si>
  <si>
    <t>N/A</t>
  </si>
  <si>
    <t>Βρεττός</t>
  </si>
  <si>
    <t>Πλάκα</t>
  </si>
  <si>
    <t>Ερμής</t>
  </si>
  <si>
    <t>ok</t>
  </si>
  <si>
    <t>May</t>
  </si>
  <si>
    <t>June</t>
  </si>
  <si>
    <t>July</t>
  </si>
  <si>
    <t>August</t>
  </si>
  <si>
    <t>September</t>
  </si>
  <si>
    <t>October</t>
  </si>
  <si>
    <t>Εύμορφον</t>
  </si>
  <si>
    <t>ExtraDiscounts</t>
  </si>
  <si>
    <t>Pet Corner</t>
  </si>
  <si>
    <t>Valevole</t>
  </si>
  <si>
    <t>Γέρακας</t>
  </si>
  <si>
    <t>Αττικό Πάρκο</t>
  </si>
  <si>
    <t>V Dance Palladium</t>
  </si>
  <si>
    <t>True Pilates</t>
  </si>
  <si>
    <t>NameOfBusiness</t>
  </si>
  <si>
    <t>OnePersonCoupon</t>
  </si>
  <si>
    <t>MaxNumCouponsWithSameName</t>
  </si>
  <si>
    <t>ValidForEveryWeekday</t>
  </si>
  <si>
    <t>Νέος Κόσμος</t>
  </si>
  <si>
    <t>Nilaya Mystic Spa</t>
  </si>
  <si>
    <t>Ψυρρή</t>
  </si>
  <si>
    <t>Two Tone Beauty</t>
  </si>
  <si>
    <t>Χαλάνδρι, Νέο Ηράκλειο</t>
  </si>
  <si>
    <t>RoundedCouponDuration</t>
  </si>
  <si>
    <t>HasFewerCouponsOnSameNameThanCanBuy</t>
  </si>
  <si>
    <t>THREE SIXTY Personal Training Studio</t>
  </si>
  <si>
    <t>Caprice de Crepe</t>
  </si>
  <si>
    <t>Αγία Παρασκεύη</t>
  </si>
  <si>
    <t>Auto Spa Delivery</t>
  </si>
  <si>
    <t>Ίλιον</t>
  </si>
  <si>
    <t>Ρόδι &amp; Μέλι</t>
  </si>
  <si>
    <t>Finesse - Desange Paris</t>
  </si>
  <si>
    <t>Jima's ginger</t>
  </si>
  <si>
    <t>ValidWithoutTimeExceptions</t>
  </si>
  <si>
    <t>Nails In Heaven</t>
  </si>
  <si>
    <t>Lateau</t>
  </si>
  <si>
    <t>Akadoo</t>
  </si>
  <si>
    <t>ExtraDeal</t>
  </si>
  <si>
    <t>ValidForSundays</t>
  </si>
  <si>
    <t>NumberOfVisits</t>
  </si>
  <si>
    <t>Single</t>
  </si>
  <si>
    <t>Multiple</t>
  </si>
  <si>
    <t>Unlimited</t>
  </si>
  <si>
    <t>Hooters</t>
  </si>
  <si>
    <t>ValidForSaturdays</t>
  </si>
  <si>
    <t>my gym</t>
  </si>
  <si>
    <t>Hannan</t>
  </si>
  <si>
    <t>Μικρολίμανο</t>
  </si>
  <si>
    <t>Κόμη της Βερενίκης</t>
  </si>
  <si>
    <t>Therme Spa</t>
  </si>
  <si>
    <t>Αχαρνές</t>
  </si>
  <si>
    <t>Skinville</t>
  </si>
  <si>
    <t>Γράδα Nuevo</t>
  </si>
  <si>
    <t>El Pecado</t>
  </si>
  <si>
    <t>Voyager</t>
  </si>
  <si>
    <t>Γλυφάδα, Κολωνάκι, Μαρούσι</t>
  </si>
  <si>
    <t>1,2,3</t>
  </si>
  <si>
    <t>Bonne Bouche</t>
  </si>
  <si>
    <t>So Beautiful</t>
  </si>
  <si>
    <t>Cosca</t>
  </si>
  <si>
    <t>Dance Action</t>
  </si>
  <si>
    <t>Eclectic</t>
  </si>
  <si>
    <t>Κέντρο Θεσσαλονίκης</t>
  </si>
  <si>
    <t>Elena's day spa</t>
  </si>
  <si>
    <t>Kalota Aesthetics</t>
  </si>
  <si>
    <t>Beyond Beauty</t>
  </si>
  <si>
    <t>Vosporos</t>
  </si>
  <si>
    <t>Derma Care Center</t>
  </si>
  <si>
    <t>Athens Massage &amp; Yoga Academy</t>
  </si>
  <si>
    <t>Ακρόπολη</t>
  </si>
  <si>
    <t>Power 3 Lounge</t>
  </si>
  <si>
    <t>Beer Academy</t>
  </si>
  <si>
    <t>Ιππικός Όμιλος  Μεσογείων</t>
  </si>
  <si>
    <t>Arena Fitness</t>
  </si>
  <si>
    <t>Ίριδα</t>
  </si>
  <si>
    <t>περιοχή Κάραβελ</t>
  </si>
  <si>
    <t>Dance Club Alex - Lana</t>
  </si>
  <si>
    <t>North &amp; East Suburbs</t>
  </si>
  <si>
    <t>Piraeus &amp; West Suburbs</t>
  </si>
  <si>
    <t>Downtown</t>
  </si>
  <si>
    <t>South Suburbs</t>
  </si>
  <si>
    <t>Special Deal</t>
  </si>
  <si>
    <t>Area</t>
  </si>
  <si>
    <t>5 a sec</t>
  </si>
  <si>
    <t>1,2,3,5</t>
  </si>
  <si>
    <t>Nails Tales</t>
  </si>
  <si>
    <t>Εκπαιδευτικός Όμιλος Ξυνή</t>
  </si>
  <si>
    <t>Ο Σφουγγαράκης</t>
  </si>
  <si>
    <t>Plasticity</t>
  </si>
  <si>
    <t>Γαία</t>
  </si>
  <si>
    <t>ProminentInNewsletter</t>
  </si>
  <si>
    <t>Χιονοδρομικό κέντρο Καλαβρύτων</t>
  </si>
  <si>
    <t>Καλάβρυτα</t>
  </si>
  <si>
    <t>Physis</t>
  </si>
  <si>
    <t>Δροσιά</t>
  </si>
  <si>
    <t>Εξ απαλών ονύχων</t>
  </si>
  <si>
    <t>Εκτός Σχεδίου</t>
  </si>
  <si>
    <t>Laserline Clinic</t>
  </si>
  <si>
    <t>City Dent</t>
  </si>
  <si>
    <t>Αιγάλεω</t>
  </si>
  <si>
    <t>Products</t>
  </si>
  <si>
    <t>patini.gr</t>
  </si>
  <si>
    <t>Ευρωκλινική Παίδων</t>
  </si>
  <si>
    <t>Το Καλαμάρι του Βαρκάρη</t>
  </si>
  <si>
    <t>Καλαμαριά</t>
  </si>
  <si>
    <t>Far East Restaurant</t>
  </si>
  <si>
    <t>Μαρία Στέφου</t>
  </si>
  <si>
    <t>Βύρωνας</t>
  </si>
  <si>
    <t>Parking Αλσος Κηφισιάς</t>
  </si>
  <si>
    <t>Off 4x4 Expeditions</t>
  </si>
  <si>
    <t>Gruppo Gemello</t>
  </si>
  <si>
    <t>Δωδώνη</t>
  </si>
  <si>
    <t>Cubo Hair Salon</t>
  </si>
  <si>
    <t>Άκρα style</t>
  </si>
  <si>
    <t>Αμπελόκηποι, Νέα Φιλαδέλφεια</t>
  </si>
  <si>
    <t>Υδρούσσα</t>
  </si>
  <si>
    <t>Anastasia</t>
  </si>
  <si>
    <t xml:space="preserve">κέντρο Θεσσαλονίκης </t>
  </si>
  <si>
    <t>Shisha Club</t>
  </si>
  <si>
    <t>Στρατής Γαβριήλ</t>
  </si>
  <si>
    <t>SMG</t>
  </si>
  <si>
    <t>Balsamico</t>
  </si>
  <si>
    <t>Μπουρνάζι</t>
  </si>
  <si>
    <t>Υγεία &amp; Ομορφιά - Ελεθερία Ρήγα</t>
  </si>
  <si>
    <t>Σύνταγμα, Μαρούσι</t>
  </si>
  <si>
    <t>Décor Place</t>
  </si>
  <si>
    <t>Super Bowl</t>
  </si>
  <si>
    <t>Αγιος Ιωάννης Ρέντης</t>
  </si>
  <si>
    <t>Όλον</t>
  </si>
  <si>
    <t>The Wall Sport Climbing Center</t>
  </si>
  <si>
    <t>Body &amp; Soul</t>
  </si>
  <si>
    <t>Tasting</t>
  </si>
  <si>
    <t>Restaurants - Greek, Restaurants - Non-Greek, Pastries, Tavernas</t>
  </si>
  <si>
    <t>Beauty</t>
  </si>
  <si>
    <t>jet ski lessons, 4x4 treck, climbing, paintball, 5x5 football</t>
  </si>
  <si>
    <t>Leisure</t>
  </si>
  <si>
    <t>decoration, car wash, dry cleaning, anything related to the care or buying of new products</t>
  </si>
  <si>
    <t>Keywords</t>
  </si>
  <si>
    <t>Non-Greek</t>
  </si>
  <si>
    <t>Hair Salon</t>
  </si>
  <si>
    <t>live performance</t>
  </si>
  <si>
    <t>Greek</t>
  </si>
  <si>
    <t>car wash</t>
  </si>
  <si>
    <t>Vacations</t>
  </si>
  <si>
    <t>tanning</t>
  </si>
  <si>
    <t>car tuning</t>
  </si>
  <si>
    <t>Computer support</t>
  </si>
  <si>
    <t>Pastries</t>
  </si>
  <si>
    <t>creative past-time</t>
  </si>
  <si>
    <t>wine tasting</t>
  </si>
  <si>
    <t>night club</t>
  </si>
  <si>
    <t>foreign language classes, computer classes</t>
  </si>
  <si>
    <t>gym subscription, gym visits, fitness programs, diet programs, yoga classes, pilates classes, dancing classes</t>
  </si>
  <si>
    <t>playground visits, creative past-time for kids</t>
  </si>
  <si>
    <t>URL</t>
  </si>
  <si>
    <t>http://www.goldendeals.gr/deals/16euros-ygeia-omorfia</t>
  </si>
  <si>
    <t>cellulose treatment</t>
  </si>
  <si>
    <t>night clubs, bars, theaters, movie nights, bowling nights, creative pastime activities, vacations / hotels</t>
  </si>
  <si>
    <t>http://www.goldendeals.gr/deals/25euros-smg-enallaktiko</t>
  </si>
  <si>
    <t>ComboDeal</t>
  </si>
  <si>
    <t>massage, photo analysis</t>
  </si>
  <si>
    <t>botox</t>
  </si>
  <si>
    <t>Hair Salons, manicure, pedicure, make-up, hair removal, spa, massage, facelift, teeth whitening, tanning, cellulose treatment, botox</t>
  </si>
  <si>
    <t>climbing</t>
  </si>
  <si>
    <t>Ανοιχτό Σχολείο</t>
  </si>
  <si>
    <t>creative past-time for kids</t>
  </si>
  <si>
    <t>http://www.goldendeals.gr/deals/10euros-the-wall</t>
  </si>
  <si>
    <t>decoration</t>
  </si>
  <si>
    <t>Carteco</t>
  </si>
  <si>
    <t>gym visits</t>
  </si>
  <si>
    <t>reflexology</t>
  </si>
  <si>
    <t>manicure, pedicure</t>
  </si>
  <si>
    <t>http://www.goldendeals.gr/deals/25euros-akra-style</t>
  </si>
  <si>
    <t>manicure, face care</t>
  </si>
  <si>
    <t>http://www.goldendeals.gr/deals/14euros-maria-stefou</t>
  </si>
  <si>
    <t>http://www.goldendeals.gr/deals/29euros-body-soul</t>
  </si>
  <si>
    <t>http://www.goldendeals.gr/deals/7euros-anoixto-sxoleio</t>
  </si>
  <si>
    <t>http://www.goldendeals.gr/deals/8euros-super-bowl</t>
  </si>
  <si>
    <t>http://www.goldendeals.gr/deals/21euros-olon-kentro-olistikis-evexias</t>
  </si>
  <si>
    <t>http://www.goldendeals.gr/deals/9.80euros-agapitos-melomakarona</t>
  </si>
  <si>
    <t>http://www.goldendeals.gr/deals/23euros-decor-place</t>
  </si>
  <si>
    <t>La-di-da</t>
  </si>
  <si>
    <t>Meat Square</t>
  </si>
  <si>
    <t>Δροσιά, Χαλάνδρι, Κολωνάκι</t>
  </si>
  <si>
    <t>Mediaspis</t>
  </si>
  <si>
    <t>hair removal</t>
  </si>
  <si>
    <t>Satin Hair</t>
  </si>
  <si>
    <t>Hair Salon, manicure</t>
  </si>
  <si>
    <t>http://www.goldendeals.gr/deals/19.80euros-meat-square</t>
  </si>
  <si>
    <t>http://www.goldendeals.gr/deals/19.80euros-meat-square-kentro</t>
  </si>
  <si>
    <t>http://www.goldendeals.gr/deals/12euros-satin-hair</t>
  </si>
  <si>
    <t>Pa Bailar</t>
  </si>
  <si>
    <t>Dance lessons</t>
  </si>
  <si>
    <t>St George Lycabettus</t>
  </si>
  <si>
    <t>Θέατρο Ακάδημος</t>
  </si>
  <si>
    <t>theater</t>
  </si>
  <si>
    <t>La vie</t>
  </si>
  <si>
    <t>eye treatment, massage</t>
  </si>
  <si>
    <t>http://www.goldendeals.gr/deals/10euros-la-vie</t>
  </si>
  <si>
    <t>All about whisky</t>
  </si>
  <si>
    <t>alcohol</t>
  </si>
  <si>
    <t>Small Café Bruncherie</t>
  </si>
  <si>
    <t>Λαδάδικα</t>
  </si>
  <si>
    <t>Petit Gourmand</t>
  </si>
  <si>
    <t>Frou Frou</t>
  </si>
  <si>
    <t>Hair Salon, manicure, pedicure</t>
  </si>
  <si>
    <t>Barrel Haus Beer Restaurant</t>
  </si>
  <si>
    <t>Παπασωτηρίου</t>
  </si>
  <si>
    <t>books</t>
  </si>
  <si>
    <t>Εξάρχεια, Μαρούσι, Αθήνα, Γλυφάδα, Περιστέρι, Κηφισιά, Ηράκλειο Κρήτης</t>
  </si>
  <si>
    <t>1,2,3,4,13</t>
  </si>
  <si>
    <t>Εις την Πόλιν</t>
  </si>
  <si>
    <t>http://www.goldendeals.gr/deals/7euros-small-bruncherie</t>
  </si>
  <si>
    <t>http://www.goldendeals.gr/deals/12euros-theatro-akadimos</t>
  </si>
  <si>
    <t>http://www.goldendeals.gr/deals/9euros-pa-bailar</t>
  </si>
  <si>
    <t>http://www.goldendeals.gr/deals/25euros-carteco</t>
  </si>
  <si>
    <t>http://www.goldendeals.gr/deals/9euros-ladida</t>
  </si>
  <si>
    <t>http://www.goldendeals.gr/deals/209euros-mediaspis</t>
  </si>
  <si>
    <t>http://www.goldendeals.gr/deals/70euros-nails-and-more</t>
  </si>
  <si>
    <t>http://www.goldendeals.gr/deals/24euros-misueno</t>
  </si>
  <si>
    <t>http://www.goldendeals.gr/deals/8euros-volta-fun-park</t>
  </si>
  <si>
    <t>http://www.goldendeals.gr/deals/15euros-old-school-surf-shop</t>
  </si>
  <si>
    <t>http://www.goldendeals.gr/deals/10euros-beauty-for-you</t>
  </si>
  <si>
    <t>http://www.goldendeals.gr/deals/50euros-dolphin-resort-hotel</t>
  </si>
  <si>
    <t>http://www.goldendeals.gr/deals/26euros-sao-tao</t>
  </si>
  <si>
    <t>http://www.goldendeals.gr/deals/5euros-gala-by-thodoris</t>
  </si>
  <si>
    <t>http://www.goldendeals.gr/deals/25euros-beauty-bar</t>
  </si>
  <si>
    <t>http://www.goldendeals.gr/deals/9euros-athens-segway-tours</t>
  </si>
  <si>
    <t>http://www.goldendeals.gr/deals/30euros-saloon-piano-restaurant</t>
  </si>
  <si>
    <t>http://www.goldendeals.gr/deals/10euros-lipogen</t>
  </si>
  <si>
    <t>http://www.goldendeals.gr/deals/20euros-iskandar</t>
  </si>
  <si>
    <t>http://www.goldendeals.gr/deals/15euros-crowne-plaza</t>
  </si>
  <si>
    <t>http://www.goldendeals.gr/deals/19.50euros-ikonomakis-vip</t>
  </si>
  <si>
    <t>http://www.goldendeals.gr/deals/15euros-attica-zoo</t>
  </si>
  <si>
    <t>http://www.goldendeals.gr/deals/15euros-mad-vma</t>
  </si>
  <si>
    <t>http://www.goldendeals.gr/deals/9euros-pisina</t>
  </si>
  <si>
    <t>http://www.goldendeals.gr/deals/7euros-retrob</t>
  </si>
  <si>
    <t>http://www.goldendeals.gr/deals/25euros-fitstudio</t>
  </si>
  <si>
    <t>http://www.goldendeals.gr/deals/18euros-gandg-beauty</t>
  </si>
  <si>
    <t>http://www.goldendeals.gr/deals/17euros-buffalo-bills</t>
  </si>
  <si>
    <t>http://www.goldendeals.gr/deals/13euros-onlinesolutions</t>
  </si>
  <si>
    <t>http://www.goldendeals.gr/deals/5euros-atlantis</t>
  </si>
  <si>
    <t>http://www.goldendeals.gr/deals/10euros-adventure-park</t>
  </si>
  <si>
    <t>http://www.goldendeals.gr/deals/25euros-bohemia</t>
  </si>
  <si>
    <t>http://www.goldendeals.gr/deals/10euros-keim</t>
  </si>
  <si>
    <t>http://www.goldendeals.gr/deals/11.90euros-lightlife</t>
  </si>
  <si>
    <t>http://www.goldendeals.gr/deals/25euros-lillian-dance-school</t>
  </si>
  <si>
    <t>http://www.goldendeals.gr/deals/20euros-crowne-plaza</t>
  </si>
  <si>
    <t>http://www.goldendeals.gr/deals/10euros-pearl-beauty-and-spa</t>
  </si>
  <si>
    <t>http://www.goldendeals.gr/deals/75euros-art-of-hair</t>
  </si>
  <si>
    <t>http://www.goldendeals.gr/deals/6euros-jumi-car</t>
  </si>
  <si>
    <t>http://www.goldendeals.gr/deals/15euros-red-gym</t>
  </si>
  <si>
    <t>http://www.goldendeals.gr/deals/8.95euros-agapitos</t>
  </si>
  <si>
    <t>http://www.goldendeals.gr/deals/12euros-il-mercatino</t>
  </si>
  <si>
    <t>http://www.goldendeals.gr/deals/17euros-ice-hair-lab</t>
  </si>
  <si>
    <t>http://www.goldendeals.gr/deals/8euros-vita-plus</t>
  </si>
  <si>
    <t>http://www.goldendeals.gr/deals/22euros-magemenos-avlos</t>
  </si>
  <si>
    <t>http://www.goldendeals.gr/deals/25euros-came-photography</t>
  </si>
  <si>
    <t>http://www.goldendeals.gr/deals/8euros-family-luna-park</t>
  </si>
  <si>
    <t>http://www.goldendeals.gr/deals/24.5euros-ta-katsarolakia</t>
  </si>
  <si>
    <t>http://www.goldendeals.gr/deals/25euros-omiros</t>
  </si>
  <si>
    <t>http://www.goldendeals.gr/deals/14euros-eternal-beauty</t>
  </si>
  <si>
    <t>http://www.goldendeals.gr/deals/10euros-villa-lima</t>
  </si>
  <si>
    <t>http://www.goldendeals.gr/deals/23euros-sea-breaze</t>
  </si>
  <si>
    <t>http://www.goldendeals.gr/deals/21euros-whispers-of-wine</t>
  </si>
  <si>
    <t>http://www.goldendeals.gr/deals/150euros-athens-med-spa</t>
  </si>
  <si>
    <t>http://www.goldendeals.gr/deals/19euros-mousiko-ergastiraki</t>
  </si>
  <si>
    <t>http://www.goldendeals.gr/deals/16.90euros-mystic-pizza</t>
  </si>
  <si>
    <t>http://www.goldendeals.gr/deals/12euros-blue-gym</t>
  </si>
  <si>
    <t>http://www.goldendeals.gr/deals/33euros-kokkinos-cars</t>
  </si>
  <si>
    <t>http://www.goldendeals.gr/deals/5euros-mini-sports-club</t>
  </si>
  <si>
    <t>http://www.goldendeals.gr/deals/10euros-adrenaline-paintball</t>
  </si>
  <si>
    <t>http://www.goldendeals.gr/deals/14euros-drink-works</t>
  </si>
  <si>
    <t>http://www.goldendeals.gr/deals/4.5euros-smart-cut</t>
  </si>
  <si>
    <t>http://www.goldendeals.gr/deals/10euros-zen-fighting-club</t>
  </si>
  <si>
    <t>http://www.goldendeals.gr/deals/28euros-to-kohuli</t>
  </si>
  <si>
    <t>http://www.goldendeals.gr/deals/5euros-matzenta</t>
  </si>
  <si>
    <t>http://www.goldendeals.gr/deals/12euros-gracie-barra-greece</t>
  </si>
  <si>
    <t>http://www.goldendeals.gr/deals/8euros-salsa-sinners</t>
  </si>
  <si>
    <t>http://www.goldendeals.gr/deals/20euros-silk-nails</t>
  </si>
  <si>
    <t>http://www.goldendeals.gr/deals/13euros-prasinos-lofos</t>
  </si>
  <si>
    <t>http://www.goldendeals.gr/deals/12euros-allou-pass</t>
  </si>
  <si>
    <t>http://www.goldendeals.gr/deals/29euros-technoplus</t>
  </si>
  <si>
    <t>http://www.goldendeals.gr/deals/15euros-olotropiki</t>
  </si>
  <si>
    <t>http://www.goldendeals.gr/deals/13.50euros-applebees</t>
  </si>
  <si>
    <t>http://www.goldendeals.gr/deals/10euros-type-and-style</t>
  </si>
  <si>
    <t>http://www.goldendeals.gr/deals/15euros-whispers-of-beauty</t>
  </si>
  <si>
    <t>http://www.goldendeals.gr/deals/29euros-natural-hair-care</t>
  </si>
  <si>
    <t>http://www.goldendeals.gr/deals/49euros-the-fitting-room</t>
  </si>
  <si>
    <t>http://www.goldendeals.gr/deals/20euros-pausa</t>
  </si>
  <si>
    <t>http://www.goldendeals.gr/deals/25euros-volta-fun-park</t>
  </si>
  <si>
    <t>Chryssalis</t>
  </si>
  <si>
    <t>http://www.goldendeals.gr/deals/14euros-chryssalis</t>
  </si>
  <si>
    <t>http://www.goldendeals.gr/deals/30euros-peripetia</t>
  </si>
  <si>
    <t>http://www.goldendeals.gr/deals/15euros-afamia</t>
  </si>
  <si>
    <t>http://www.goldendeals.gr/deals/40euros-real-football</t>
  </si>
  <si>
    <t>http://www.goldendeals.gr/deals/70euros-vital-med</t>
  </si>
  <si>
    <t>http://www.goldendeals.gr/deals/35euros-bella-rosa</t>
  </si>
  <si>
    <t>http://www.goldendeals.gr/deals/18euros-image</t>
  </si>
  <si>
    <t>http://www.goldendeals.gr/deals/24euros-mecca</t>
  </si>
  <si>
    <t>http://www.goldendeals.gr/deals/12euros-smart-kids</t>
  </si>
  <si>
    <t>http://www.goldendeals.gr/deals/40euros-pyxida</t>
  </si>
  <si>
    <t>http://www.goldendeals.gr/deals/219euros-vital-plus</t>
  </si>
  <si>
    <t>http://www.goldendeals.gr/deals/17euros-my-sushi</t>
  </si>
  <si>
    <t>http://www.goldendeals.gr/deals/15euros-nails-etc</t>
  </si>
  <si>
    <t>http://www.goldendeals.gr/deals/9euros-actors</t>
  </si>
  <si>
    <t>http://www.goldendeals.gr/deals/39euros-galenas-dance-studios</t>
  </si>
  <si>
    <t>http://www.goldendeals.gr/deals/39euros-crystal-clear</t>
  </si>
  <si>
    <t>http://www.goldendeals.gr/deals/15euros-liasti-ntomata</t>
  </si>
  <si>
    <t>http://www.goldendeals.gr/deals/16euros-melinas-de-light-cuisine</t>
  </si>
  <si>
    <t>http://www.goldendeals.gr/deals/50euros-new-school-studio</t>
  </si>
  <si>
    <t>http://www.goldendeals.gr/deals/22.5euros-the-one-spa-beaute</t>
  </si>
  <si>
    <t>http://www.goldendeals.gr/deals/11.5euros-ruby-tuesday</t>
  </si>
  <si>
    <t>http://www.goldendeals.gr/deals/14euros-hair-gallery</t>
  </si>
  <si>
    <t>http://www.goldendeals.gr/deals/17euros-texnotopos</t>
  </si>
  <si>
    <t>http://www.goldendeals.gr/deals/20euros-oinos-o-agapitos</t>
  </si>
  <si>
    <t>http://www.goldendeals.gr/deals/29euros-high-care-center</t>
  </si>
  <si>
    <t>http://www.goldendeals.gr/deals/20euros-mpahaliko</t>
  </si>
  <si>
    <t>http://www.goldendeals.gr/deals/9.90euros-agapitos</t>
  </si>
  <si>
    <t>http://www.goldendeals.gr/deals/30euros-verde-papagalo</t>
  </si>
  <si>
    <t>http://www.goldendeals.gr/deals/115euros-beauty-for-you</t>
  </si>
  <si>
    <t>http://www.goldendeals.gr/deals/20euros-intergraphics</t>
  </si>
  <si>
    <t>http://www.goldendeals.gr/deals/13euros-brettos</t>
  </si>
  <si>
    <t>http://www.goldendeals.gr/deals/50euros-ermis</t>
  </si>
  <si>
    <t>http://www.goldendeals.gr/deals/59euros-evmorfon</t>
  </si>
  <si>
    <t>http://www.goldendeals.gr/deals/25euros-valevole</t>
  </si>
  <si>
    <t>http://www.goldendeals.gr/deals/15euros-pearl-beauty-and-spa</t>
  </si>
  <si>
    <t>http://www.goldendeals.gr/deals/10euros-v-dance-palladium</t>
  </si>
  <si>
    <t>http://www.goldendeals.gr/deals/30euros-true-pilates</t>
  </si>
  <si>
    <t>http://www.goldendeals.gr/deals/39euros-nilaya-mystic-spa</t>
  </si>
  <si>
    <t>http://www.goldendeals.gr/deals/28euros-venti</t>
  </si>
  <si>
    <t>http://www.goldendeals.gr/deals/9euros-two-tone-cut</t>
  </si>
  <si>
    <t>http://www.goldendeals.gr/deals/49euros-three-sixty</t>
  </si>
  <si>
    <t>http://www.goldendeals.gr/deals/5euros-caprice-de-crepe</t>
  </si>
  <si>
    <t>Haagen Dazs Café</t>
  </si>
  <si>
    <t>Γλυφάδα, Μικρολίμανο</t>
  </si>
  <si>
    <t>http://www.goldendeals.gr/deals/115euros-st-george-lycabettus-hotel</t>
  </si>
  <si>
    <t>http://www.goldendeals.gr/deals/29euros-all-about-whisky</t>
  </si>
  <si>
    <t>Glam Glo</t>
  </si>
  <si>
    <t>Παιζώτοπος</t>
  </si>
  <si>
    <t>playground</t>
  </si>
  <si>
    <t>Πυλαία Θεσ/νικης</t>
  </si>
  <si>
    <t>Θεσ/κη</t>
  </si>
  <si>
    <t>http://www.goldendeals.gr/deals/115euros-st-george-lycabettus-hotel-thess</t>
  </si>
  <si>
    <t>http://www.goldendeals.gr/deals/25euros-eis-tin-polin</t>
  </si>
  <si>
    <t>http://www.goldendeals.gr/deals/24euros-balsamico</t>
  </si>
  <si>
    <t>http://www.goldendeals.gr/deals/99euros-stratis-gabriel</t>
  </si>
  <si>
    <t>http://www.goldendeals.gr/deals/49euros-shisha-club</t>
  </si>
  <si>
    <t>http://www.goldendeals.gr/deals/8euros-dodoni-glyfada</t>
  </si>
  <si>
    <t>http://www.goldendeals.gr/deals/24euros-ydroussa</t>
  </si>
  <si>
    <t>http://www.goldendeals.gr/deals/10euros-cubo</t>
  </si>
  <si>
    <t>http://www.goldendeals.gr/deals/9euros-patini</t>
  </si>
  <si>
    <t>http://www.goldendeals.gr/deals/15euros-vassilios-diamonds</t>
  </si>
  <si>
    <t>http://www.goldendeals.gr/deals/69euros-off-expeditions</t>
  </si>
  <si>
    <t>http://www.goldendeals.gr/deals/199euros-city-dent</t>
  </si>
  <si>
    <t>http://www.goldendeals.gr/deals/14euros-autoglym</t>
  </si>
  <si>
    <t>http://www.goldendeals.gr/deals/19euros-xionodromiko-kalavryta</t>
  </si>
  <si>
    <t>http://www.goldendeals.gr/deals/20euros-far-east-restaurant</t>
  </si>
  <si>
    <t>http://www.goldendeals.gr/deals/29euros-ektos-sxediou</t>
  </si>
  <si>
    <t>http://www.goldendeals.gr/deals/75euros-physis-fitness-club</t>
  </si>
  <si>
    <t>http://www.goldendeals.gr/deals/25euros-eyroclinic-paidon</t>
  </si>
  <si>
    <t>http://www.goldendeals.gr/deals/12euros-ex-apalon-onixon</t>
  </si>
  <si>
    <t>http://www.goldendeals.gr/deals/23euros-gaia</t>
  </si>
  <si>
    <t>http://www.goldendeals.gr/deals/24euros-anastasia</t>
  </si>
  <si>
    <t>http://www.goldendeals.gr/deals/23euros-to-kalamari-tou-varkari</t>
  </si>
  <si>
    <t>http://www.goldendeals.gr/deals/69euros-laser-line-clinics</t>
  </si>
  <si>
    <t>http://www.goldendeals.gr/deals/5euros-5asec-thess</t>
  </si>
  <si>
    <t>http://www.goldendeals.gr/deals/9euros-dance-club</t>
  </si>
  <si>
    <t>http://www.goldendeals.gr/deals/19euros-power-lounge</t>
  </si>
  <si>
    <t>NULL</t>
  </si>
  <si>
    <t>http://www.goldendeals.gr/deals/3euros-to-rodi</t>
  </si>
  <si>
    <t>http://www.goldendeals.gr/deals/50euros-ranias-beauty-studio</t>
  </si>
  <si>
    <t>Your Spa Concept</t>
  </si>
  <si>
    <t>Χαϊδάρι</t>
  </si>
  <si>
    <t>http://www.goldendeals.gr/deals/18euros-barrel-haus</t>
  </si>
  <si>
    <t>http://www.goldendeals.gr/deals/35euros-frou-frou</t>
  </si>
  <si>
    <t>Ethnic Fitness Club</t>
  </si>
  <si>
    <t>pilates</t>
  </si>
  <si>
    <t>Αγιος Δημήτριος</t>
  </si>
  <si>
    <t>King George Palace Spa</t>
  </si>
  <si>
    <t>spa, massage</t>
  </si>
  <si>
    <t>http://www.goldendeals.gr/deals/21euros-petit-gourmand</t>
  </si>
  <si>
    <t>http://www.goldendeals.gr/deals/39euros-your-spa-concept</t>
  </si>
  <si>
    <t>http://www.goldendeals.gr/deals/9.90euros-papasotiriou</t>
  </si>
  <si>
    <t>http://www.goldendeals.gr/deals/12euros-glam-glow</t>
  </si>
  <si>
    <t>http://www.goldendeals.gr/deals/15euros-ethnic-fitness-club</t>
  </si>
  <si>
    <t>Madeleine Crème de la Crème</t>
  </si>
  <si>
    <t>pastries</t>
  </si>
  <si>
    <t>Πέραν</t>
  </si>
  <si>
    <t>Νέα Χαλκηδόνα</t>
  </si>
  <si>
    <t>skin treatment</t>
  </si>
  <si>
    <t>Skin Mood</t>
  </si>
  <si>
    <t>beauty</t>
  </si>
  <si>
    <t>http://www.goldendeals.gr/deals/3euros-paizotopos</t>
  </si>
  <si>
    <t>http://www.goldendeals.gr/deals/9.90euros-papasotiriou-thes</t>
  </si>
  <si>
    <t>Smartlipo</t>
  </si>
  <si>
    <t>massage, cellulose treatment</t>
  </si>
  <si>
    <t>Ιπποκράτειο</t>
  </si>
  <si>
    <t>http://www.goldendeals.gr/deals/8.50euros-agapitos-thess</t>
  </si>
  <si>
    <t>http://www.goldendeals.gr/deals/26euros-peran</t>
  </si>
  <si>
    <t>http://www.goldendeals.gr/deals/2.5euros-haagen-dazs</t>
  </si>
  <si>
    <t>Has Options</t>
  </si>
  <si>
    <t>Physical Beauty</t>
  </si>
  <si>
    <t>fat removal, BMI measurement</t>
  </si>
  <si>
    <t>Pilgrim</t>
  </si>
  <si>
    <t>accessories</t>
  </si>
  <si>
    <t>http://www.goldendeals.gr/deals/9euros-creme-de-la-creme</t>
  </si>
  <si>
    <t>http://www.goldendeals.gr/deals/49euros-silkline</t>
  </si>
  <si>
    <t>http://www.goldendeals.gr/deals/29euros-king-george-palace-spa</t>
  </si>
  <si>
    <t>Dance Motion</t>
  </si>
  <si>
    <t>http://www.goldendeals.gr/deals/36euros-smart-lipo-solutions</t>
  </si>
  <si>
    <t>Porto Galo</t>
  </si>
  <si>
    <t>Καλντέρα</t>
  </si>
  <si>
    <t>Παλαιό Φάληρο</t>
  </si>
  <si>
    <t>http://www.goldendeals.gr/deals/19euros-skin-mood</t>
  </si>
  <si>
    <t>http://www.goldendeals.gr/deals/120euros-physical-beauty</t>
  </si>
  <si>
    <t>http://www.goldendeals.gr/deals/32euros-venti</t>
  </si>
  <si>
    <t>http://www.goldendeals.gr/deals/12euros-dance-motion</t>
  </si>
  <si>
    <t>Ψάρωμα</t>
  </si>
  <si>
    <t>Dennis Donuts</t>
  </si>
  <si>
    <t>Blow Lounge Café</t>
  </si>
  <si>
    <t>bar</t>
  </si>
  <si>
    <t>StickMe.gr</t>
  </si>
  <si>
    <t>Πόρτο Ράφτη</t>
  </si>
  <si>
    <t>http://www.goldendeals.gr/deals/9euros-pilgrim</t>
  </si>
  <si>
    <t>http://www.goldendeals.gr/deals/23euros-kaldera</t>
  </si>
  <si>
    <t>Persona Grata</t>
  </si>
  <si>
    <t>personal training</t>
  </si>
  <si>
    <t>Παγοδρομικό κέντρο Αθηνών</t>
  </si>
  <si>
    <t>ice skating</t>
  </si>
  <si>
    <t>Ταύρος</t>
  </si>
  <si>
    <t>http://www.goldendeals.gr/deals/32euros-porto-galo</t>
  </si>
  <si>
    <t>Adventure Paintball</t>
  </si>
  <si>
    <t>paintball</t>
  </si>
  <si>
    <t>Mediterranean Cosmos</t>
  </si>
  <si>
    <t>http://www.goldendeals.gr/deals/25euros-psaroma</t>
  </si>
  <si>
    <t>Biomedicin</t>
  </si>
  <si>
    <t>health</t>
  </si>
  <si>
    <t>http://www.goldendeals.gr/deals/7euros-dennis-donuts</t>
  </si>
  <si>
    <t>http://www.goldendeals.gr/deals/7euros-blow</t>
  </si>
  <si>
    <t>Champ Wellness Club</t>
  </si>
  <si>
    <t>Spa Μονάδα Ευεξίας &amp; Διατροφής</t>
  </si>
  <si>
    <t>massage</t>
  </si>
  <si>
    <t>http://www.goldendeals.gr/deals/19euros-personna-gratta</t>
  </si>
  <si>
    <t>http://www.goldendeals.gr/deals/12euros-stick-me</t>
  </si>
  <si>
    <t>http://www.goldendeals.gr/deals/5euros-pagodromiko-kentro</t>
  </si>
  <si>
    <t>Prive Beauty &amp; Spa</t>
  </si>
  <si>
    <t>Ouaou</t>
  </si>
  <si>
    <t>fun</t>
  </si>
  <si>
    <t>Κηφισιά, Γλυφάδα, Φιξ, Λάρισα</t>
  </si>
  <si>
    <t>1,2,3,13</t>
  </si>
  <si>
    <t>Da Vinci</t>
  </si>
  <si>
    <t>http://www.goldendeals.gr/deals/10euros-adventure-paintball</t>
  </si>
  <si>
    <t>http://www.goldendeals.gr/deals/12euros-stick-me-thess</t>
  </si>
  <si>
    <t>http://www.goldendeals.gr/deals/35euros-biomedicin</t>
  </si>
  <si>
    <t>http://www.goldendeals.gr/deals/14euros-spa-monada-evexias-diatrofis</t>
  </si>
  <si>
    <t>http://www.goldendeals.gr/deals/79euros-champ-wellness-club</t>
  </si>
  <si>
    <t>Lauren's City Spa</t>
  </si>
  <si>
    <t>Θέατρο Ποταμίτης</t>
  </si>
  <si>
    <t>Crash Dance Academy</t>
  </si>
  <si>
    <t>Nara-Nara Lebanese</t>
  </si>
  <si>
    <t>http://www.goldendeals.gr/deals/19euros-laurens-city-spa</t>
  </si>
  <si>
    <t>Mexicana</t>
  </si>
  <si>
    <t>Νέα Κρήνη</t>
  </si>
  <si>
    <t>http://www.goldendeals.gr/deals/9euros-ansura</t>
  </si>
  <si>
    <t>http://www.goldendeals.gr/deals/22euros-prive-beauty-spa</t>
  </si>
  <si>
    <t>http://www.goldendeals.gr/deals/22euros-ouaou</t>
  </si>
  <si>
    <t>http://www.goldendeals.gr/deals/17euros-nara-nara</t>
  </si>
  <si>
    <t>http://www.goldendeals.gr/deals/6euros-theatro-dionysos</t>
  </si>
  <si>
    <t>http://www.goldendeals.gr/deals/10euros-crash-dance-academy</t>
  </si>
  <si>
    <t>http://www.goldendeals.gr/deals/65euros-da-vinci</t>
  </si>
  <si>
    <t>Live in Art</t>
  </si>
  <si>
    <t>Βούλα</t>
  </si>
  <si>
    <t>Mystic Neverland</t>
  </si>
  <si>
    <t>Αφή - Εναλλακτικές Φυσικές Μέθοδοι</t>
  </si>
  <si>
    <t>face massage</t>
  </si>
  <si>
    <t>Beauty @ home atelier</t>
  </si>
  <si>
    <t>Top Line Cosmetics</t>
  </si>
  <si>
    <t>κέντρο Θεσσαλονίκης</t>
  </si>
  <si>
    <t>http://www.goldendeals.gr/deals/22euros-ouaou-thess</t>
  </si>
  <si>
    <t>http://www.goldendeals.gr/deals/22euros-mexicana</t>
  </si>
  <si>
    <t>Divan</t>
  </si>
  <si>
    <t>Ροζ νύχι</t>
  </si>
  <si>
    <t>http://www.goldendeals.gr/deals/16euros-beauty-at-home</t>
  </si>
  <si>
    <t>http://www.goldendeals.gr/deals/16euros-afi</t>
  </si>
  <si>
    <t>http://www.goldendeals.gr/deals/1.5euros-agapitos</t>
  </si>
  <si>
    <t>http://www.goldendeals.gr/deals/9euros-c-beauty</t>
  </si>
  <si>
    <t>http://www.goldendeals.gr/deals/16euros-la-place-mignone</t>
  </si>
  <si>
    <t>http://www.goldendeals.gr/deals/9euros-power-plate</t>
  </si>
  <si>
    <t>http://www.goldendeals.gr/deals/10euros-pola-and-art</t>
  </si>
  <si>
    <t>http://www.goldendeals.gr/deals/19euros-omilos</t>
  </si>
  <si>
    <t>http://www.goldendeals.gr/deals/15euros-centre-de-beaute</t>
  </si>
  <si>
    <t>http://www.goldendeals.gr/deals/10euros-ansura</t>
  </si>
  <si>
    <t>http://www.goldendeals.gr/deals/13euros-beauty-studio</t>
  </si>
  <si>
    <t>http://www.goldendeals.gr/deals/29euros-technoplus-thes</t>
  </si>
  <si>
    <t>http://www.goldendeals.gr/deals/13.50euros-applebees-thes</t>
  </si>
  <si>
    <t>http://www.goldendeals.gr/deals/5euros-narcissus-haute-coiffure</t>
  </si>
  <si>
    <t>http://www.goldendeals.gr/deals/9euros-pet-corner</t>
  </si>
  <si>
    <t>http://www.goldendeals.gr/deals/12euros-nail-spot</t>
  </si>
  <si>
    <t>http://www.goldendeals.gr/deals/19euros-kararizoo</t>
  </si>
  <si>
    <t>http://www.goldendeals.gr/deals/34euros-bungalow</t>
  </si>
  <si>
    <t>http://www.goldendeals.gr/deals/15euros-fitness-lifestyle-club</t>
  </si>
  <si>
    <t>http://www.goldendeals.gr/deals/14euros-kteis</t>
  </si>
  <si>
    <t>http://www.goldendeals.gr/deals/11.5euros-ruby-tuesday-thes</t>
  </si>
  <si>
    <t>http://www.goldendeals.gr/deals/9euros-how-to-wow</t>
  </si>
  <si>
    <t>http://www.goldendeals.gr/deals/8.40euros-agapitos-thess</t>
  </si>
  <si>
    <t>http://www.goldendeals.gr/deals/20euros-intergraphics-thess</t>
  </si>
  <si>
    <t>http://www.goldendeals.gr/deals/54euros-c-beauty</t>
  </si>
  <si>
    <t>http://www.goldendeals.gr/deals/20euros-rodi-meli</t>
  </si>
  <si>
    <t>http://www.goldendeals.gr/deals/19euros-finesse-dessange-paris</t>
  </si>
  <si>
    <t>http://www.goldendeals.gr/deals/10euros-nails-in-heaven</t>
  </si>
  <si>
    <t>http://www.goldendeals.gr/deals/19euros-grada-nuevo</t>
  </si>
  <si>
    <t>http://www.goldendeals.gr/deals/15euros-my-gym</t>
  </si>
  <si>
    <t>http://www.goldendeals.gr/deals/4.5euros-eclectic</t>
  </si>
  <si>
    <t>http://www.goldendeals.gr/deals/15euros-kalota-aesthetics</t>
  </si>
  <si>
    <t>http://www.goldendeals.gr/deals/3.9euros-voyager</t>
  </si>
  <si>
    <t>http://www.goldendeals.gr/deals/3.9euros-voyager-thess</t>
  </si>
  <si>
    <t>http://www.goldendeals.gr/deals/19euros-mystic-neverland</t>
  </si>
  <si>
    <t>http://www.goldendeals.gr/deals/24euros-live-in-art</t>
  </si>
  <si>
    <t>http://www.goldendeals.gr/deals/15euros-funmily</t>
  </si>
  <si>
    <t>http://www.goldendeals.gr/deals/12euros-pink-nails</t>
  </si>
  <si>
    <t>G-Store</t>
  </si>
  <si>
    <t>Le Pierrot Bistrot</t>
  </si>
  <si>
    <t>crepes</t>
  </si>
  <si>
    <t>Dipla</t>
  </si>
  <si>
    <t>Παγκράτι</t>
  </si>
  <si>
    <t>Beauty Secrets</t>
  </si>
  <si>
    <t>peeling</t>
  </si>
  <si>
    <t>http://www.goldendeals.gr/deals/24euros-live-in-art-thess</t>
  </si>
  <si>
    <t>hair salons, manicure</t>
  </si>
  <si>
    <t>http://www.goldendeals.gr/deals/18.90euros-top-line-cosmetics</t>
  </si>
  <si>
    <t>http://www.goldendeals.gr/deals/8.5euros-divan</t>
  </si>
  <si>
    <t>Υγεία &amp; Διάπλαση</t>
  </si>
  <si>
    <t>gym subscription</t>
  </si>
  <si>
    <t>http://www.goldendeals.gr/deals/26euros-dipla</t>
  </si>
  <si>
    <t>http://www.goldendeals.gr/deals/16euros-beauty-secrets</t>
  </si>
  <si>
    <t>Just Perfect</t>
  </si>
  <si>
    <t>Άγιος Στέφανος</t>
  </si>
  <si>
    <t>Quick Step</t>
  </si>
  <si>
    <t>http://www.goldendeals.gr/deals/29euros-ygeia-diaplasi</t>
  </si>
  <si>
    <t>http://www.goldendeals.gr/deals/39euros-just-perfect</t>
  </si>
  <si>
    <t>http://www.goldendeals.gr/deals/17euros-le-pierrot-bistro</t>
  </si>
  <si>
    <t>http://www.goldendeals.gr/deals/13euros-g-store</t>
  </si>
  <si>
    <t>Kartland</t>
  </si>
  <si>
    <t>kart</t>
  </si>
  <si>
    <t>Caroli Health Club</t>
  </si>
  <si>
    <t>gym subscription, manicure</t>
  </si>
  <si>
    <t>Νέο Φάληρο</t>
  </si>
  <si>
    <t>Aesthetic</t>
  </si>
  <si>
    <t>Εβροεισαγωγική</t>
  </si>
  <si>
    <t>Hot T-Shirt</t>
  </si>
  <si>
    <t>clothes</t>
  </si>
  <si>
    <t>http://www.goldendeals.gr/deals/22euros-pola-and-art</t>
  </si>
  <si>
    <t>http://www.goldendeals.gr/deals/24euros-quick-step</t>
  </si>
  <si>
    <t>Θέατρο Χυτήριο</t>
  </si>
  <si>
    <t>Κεραμεικός</t>
  </si>
  <si>
    <t>http://www.goldendeals.gr/deals/49euros-red-gym</t>
  </si>
  <si>
    <t>M&amp;M Hair</t>
  </si>
  <si>
    <t>hair salon</t>
  </si>
  <si>
    <t>http://www.goldendeals.gr/deals/19euros-m-and-m-hair-gloss</t>
  </si>
  <si>
    <t>http://www.goldendeals.gr/deals/12euros-theatro-xytirio</t>
  </si>
  <si>
    <t>http://www.goldendeals.gr/deals/19euros-aesthetix</t>
  </si>
  <si>
    <t>http://www.goldendeals.gr/deals/19euros-hot-t-shirt</t>
  </si>
  <si>
    <t>http://www.goldendeals.gr/deals/39euros-euroeisagogiki</t>
  </si>
  <si>
    <t>http://www.goldendeals.gr/deals/9euros-kart-land</t>
  </si>
  <si>
    <t>Gene Kelly</t>
  </si>
  <si>
    <t>For Kings and Queens</t>
  </si>
  <si>
    <t>Κουκούτσι</t>
  </si>
  <si>
    <t>Ortho Glyfada</t>
  </si>
  <si>
    <t>teeth cleansing</t>
  </si>
  <si>
    <t>Off Road Club</t>
  </si>
  <si>
    <t>http://www.goldendeals.gr/deals/19euros-hot-tshirt-thess</t>
  </si>
  <si>
    <t>Mediale</t>
  </si>
  <si>
    <t>http://www.goldendeals.gr/deals/35euros-ortho-glyfada</t>
  </si>
  <si>
    <t>http://www.goldendeals.gr/deals/14euros-mediale</t>
  </si>
  <si>
    <t>http://www.goldendeals.gr/deals/20.50euros-to-koukoutsi</t>
  </si>
  <si>
    <t>http://www.goldendeals.gr/deals/15euros-for-kings-and-queens</t>
  </si>
  <si>
    <t>http://www.goldendeals.gr/deals/8euros-gene-kelly-dance-studios</t>
  </si>
  <si>
    <t>Ruby Chinese &amp; Sushi Delivery</t>
  </si>
  <si>
    <t>Chinese</t>
  </si>
  <si>
    <t>Γυναίκες των Άκρων</t>
  </si>
  <si>
    <t>manicure</t>
  </si>
  <si>
    <t>Ο Μπουρμπουλήθρας</t>
  </si>
  <si>
    <t>Ηλιούπολη</t>
  </si>
  <si>
    <t>Το μανιτάρι</t>
  </si>
  <si>
    <t>DaysForActivation</t>
  </si>
  <si>
    <t>QuantizedDealsForActivation</t>
  </si>
  <si>
    <t>Τιμές</t>
  </si>
  <si>
    <t>Πλήθος από Normalized2</t>
  </si>
  <si>
    <t>Μ.Ο. από Normalized</t>
  </si>
  <si>
    <t>http://www.goldendeals.gr/deals/28euros-lipogen-koropi</t>
  </si>
  <si>
    <t>http://www.goldendeals.gr/deals/140euros-plasticity</t>
  </si>
  <si>
    <t>http://www.goldendeals.gr/deals/38euros-sfougarakis</t>
  </si>
  <si>
    <t>http://www.goldendeals.gr/deals/29euros-xyni</t>
  </si>
  <si>
    <t>http://www.goldendeals.gr/deals/14euros-nails-tales</t>
  </si>
  <si>
    <t>http://www.goldendeals.gr/deals/5euros-5asec</t>
  </si>
  <si>
    <t>http://www.goldendeals.gr/deals/45euros-irida</t>
  </si>
  <si>
    <t>http://www.goldendeals.gr/deals/39euros-arena-fitness</t>
  </si>
  <si>
    <t>http://www.goldendeals.gr/deals/12euros-ippikos-omilos-mesogeion</t>
  </si>
  <si>
    <t>http://www.goldendeals.gr/deals/24euros-beer-academy</t>
  </si>
  <si>
    <t>http://www.goldendeals.gr/deals/15euros-athens-massage-yoga-academy</t>
  </si>
  <si>
    <t>http://www.goldendeals.gr/deals/39euros-derma-care-center</t>
  </si>
  <si>
    <t>http://www.goldendeals.gr/deals/24euros-vosporos</t>
  </si>
  <si>
    <t>http://www.goldendeals.gr/deals/9euros-beyond-beauty</t>
  </si>
  <si>
    <t>http://www.goldendeals.gr/deals/14euros-chic-to-chic</t>
  </si>
  <si>
    <t>http://www.goldendeals.gr/deals/16euros-elenas-day-spa</t>
  </si>
  <si>
    <t>http://www.goldendeals.gr/deals/12euros-dance-action</t>
  </si>
  <si>
    <t>http://www.goldendeals.gr/deals/30euros-cosca</t>
  </si>
  <si>
    <t>http://www.goldendeals.gr/deals/59euros-so-beautiful</t>
  </si>
  <si>
    <t>http://www.goldendeals.gr/deals/25euros-el-pecado</t>
  </si>
  <si>
    <t>http://www.goldendeals.gr/deals/12euros-therme-spa</t>
  </si>
  <si>
    <t>http://www.goldendeals.gr/deals/15euros-skinville-beauty-house</t>
  </si>
  <si>
    <t>http://www.goldendeals.gr/deals/15euros-komis-verenikis</t>
  </si>
  <si>
    <t>http://www.goldendeals.gr/deals/8euros-hannan</t>
  </si>
  <si>
    <t>http://www.goldendeals.gr/deals/20euros-hooters</t>
  </si>
  <si>
    <t>http://www.goldendeals.gr/deals/12euros-type-and-style</t>
  </si>
  <si>
    <t>http://www.goldendeals.gr/deals/8euros-akadoo</t>
  </si>
  <si>
    <t>http://www.goldendeals.gr/deals/8euros-lateau</t>
  </si>
  <si>
    <t>http://www.goldendeals.gr/deals/19euros-jimas-ginger</t>
  </si>
  <si>
    <t>http://www.goldendeals.gr/deals/6euros-auto-spa-delivery</t>
  </si>
  <si>
    <t>http://www.goldendeals.gr/deals/10euros-atlantis-sport-club</t>
  </si>
  <si>
    <t>http://www.goldendeals.gr/deals/15euros-pure-lifestyle-training</t>
  </si>
  <si>
    <t>http://www.goldendeals.gr/deals/11.5euros-gbk</t>
  </si>
  <si>
    <t>http://www.goldendeals.gr/deals/9euros-zanias-center</t>
  </si>
  <si>
    <t>http://www.goldendeals.gr/deals/25euros-konakai</t>
  </si>
  <si>
    <t>http://www.goldendeals.gr/deals/12euros-chic-to-chic</t>
  </si>
  <si>
    <t>http://www.goldendeals.gr/deals/24euros-scuba-diving</t>
  </si>
  <si>
    <t>http://www.goldendeals.gr/deals/15euros-fakebake</t>
  </si>
  <si>
    <t>http://www.goldendeals.gr/deals/30euros-silkline</t>
  </si>
  <si>
    <t>http://www.goldendeals.gr/deals/9.90euros-meat-me</t>
  </si>
  <si>
    <t>http://www.goldendeals.gr/deals/8euros-velvet-health</t>
  </si>
  <si>
    <t>http://www.goldendeals.gr/deals/111euros-replayce</t>
  </si>
  <si>
    <t>http://www.goldendeals.gr/deals/8euros-ta-aidonakia</t>
  </si>
  <si>
    <t>http://www.goldendeals.gr/deals/10euros-your-majesty</t>
  </si>
  <si>
    <t>http://www.goldendeals.gr/deals/15euros-orotoro</t>
  </si>
  <si>
    <t>http://www.goldendeals.gr/deals/20euros-city-gold-spa</t>
  </si>
  <si>
    <t>http://www.goldendeals.gr/deals/144euros-royal-myconian</t>
  </si>
  <si>
    <t>http://www.goldendeals.gr/deals/11.5euros-mystic-pizza</t>
  </si>
  <si>
    <t>http://www.goldendeals.gr/deals/8euros-light-life</t>
  </si>
  <si>
    <t>http://www.goldendeals.gr/deals/5euros-body-and-face</t>
  </si>
  <si>
    <t>http://www.goldendeals.gr/deals/20euros-tzougri</t>
  </si>
  <si>
    <t>http://www.goldendeals.gr/deals/52.50euros-telis-kikeris</t>
  </si>
  <si>
    <t>http://www.goldendeals.gr/deals/5euros-funmily</t>
  </si>
  <si>
    <t>http://www.goldendeals.gr/deals/10euros-athens-med-spa-massage</t>
  </si>
  <si>
    <t>http://www.goldendeals.gr/deals/3euros-soft-touch</t>
  </si>
  <si>
    <t>http://www.goldendeals.gr/deals/15euros-polly-maggoo</t>
  </si>
  <si>
    <t>http://www.goldendeals.gr/deals/117euros-curves</t>
  </si>
  <si>
    <t>http://www.goldendeals.gr/deals/17.5euros-adventure-park</t>
  </si>
  <si>
    <t>http://www.goldendeals.gr/deals/18euros-mf-day-spa</t>
  </si>
  <si>
    <t>http://www.goldendeals.gr/deals/5euros-astrocafe</t>
  </si>
  <si>
    <t>http://www.goldendeals.gr/deals/15euros-peran</t>
  </si>
  <si>
    <t>http://www.goldendeals.gr/deals/12euros-paintball-sniper-club</t>
  </si>
  <si>
    <t>http://www.goldendeals.gr/deals/15euros-allou-pass</t>
  </si>
  <si>
    <t>http://www.goldendeals.gr/deals/30euro-menu-at-pastis</t>
  </si>
  <si>
    <t>http://www.goldendeals.gr/deals/1euro-pizza-from-PizzaHut</t>
  </si>
  <si>
    <t>http://www.goldendeals.gr/deals/373euros-capsis-hotel-rhodes</t>
  </si>
  <si>
    <t>http://www.goldendeals.gr/deals/60euros-venti</t>
  </si>
  <si>
    <t>http://www.goldendeals.gr/deals/10euros-ruby-chinese-and-sushi-delivery</t>
  </si>
  <si>
    <t>Isidoros Mexis</t>
  </si>
  <si>
    <t>Hair Salons</t>
  </si>
  <si>
    <t>http://www.goldendeals.gr/deals/12euros-isidoros-mexis</t>
  </si>
  <si>
    <t>http://www.goldendeals.gr/deals/8euros-ginaikes-ton-akron</t>
  </si>
  <si>
    <t>http://www.goldendeals.gr/deals/39euros-peripeteia</t>
  </si>
  <si>
    <t>http://www.goldendeals.gr/deals/10euros-mr-bourboulithras</t>
  </si>
  <si>
    <t>Fingerworks by Ilias &amp; Staff</t>
  </si>
  <si>
    <t>fake nails</t>
  </si>
  <si>
    <t>http://www.goldendeals.gr/deals/17euros-fingerworks-ilias-and-staff</t>
  </si>
  <si>
    <t>http://www.goldendeals.gr/deals/23euros-to-manitari</t>
  </si>
</sst>
</file>

<file path=xl/styles.xml><?xml version="1.0" encoding="utf-8"?>
<styleSheet xmlns="http://schemas.openxmlformats.org/spreadsheetml/2006/main">
  <numFmts count="1">
    <numFmt numFmtId="164" formatCode="d/m/yy\ h:mm;@"/>
  </numFmts>
  <fonts count="4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i/>
      <sz val="9"/>
      <color rgb="FF000000"/>
      <name val="Arial"/>
      <family val="2"/>
      <charset val="161"/>
    </font>
    <font>
      <u/>
      <sz val="11"/>
      <color theme="10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NumberFormat="1"/>
    <xf numFmtId="164" fontId="0" fillId="0" borderId="0" xfId="0" applyNumberFormat="1" applyAlignment="1">
      <alignment horizontal="left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left"/>
    </xf>
    <xf numFmtId="0" fontId="1" fillId="0" borderId="0" xfId="0" applyNumberFormat="1" applyFont="1"/>
    <xf numFmtId="0" fontId="0" fillId="0" borderId="0" xfId="0" pivotButton="1"/>
    <xf numFmtId="0" fontId="3" fillId="0" borderId="0" xfId="1" applyAlignment="1" applyProtection="1"/>
    <xf numFmtId="0" fontId="3" fillId="0" borderId="0" xfId="1" applyAlignment="1" applyProtection="1">
      <alignment horizontal="left"/>
    </xf>
  </cellXfs>
  <cellStyles count="2">
    <cellStyle name="Κανονικό" xfId="0" builtinId="0"/>
    <cellStyle name="Υπερ-σύνδεση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/>
    <c:plotArea>
      <c:layout/>
      <c:scatterChart>
        <c:scatterStyle val="lineMarker"/>
        <c:ser>
          <c:idx val="0"/>
          <c:order val="0"/>
          <c:tx>
            <c:v>Discount</c:v>
          </c:tx>
          <c:spPr>
            <a:ln w="28575">
              <a:noFill/>
            </a:ln>
          </c:spPr>
          <c:xVal>
            <c:numRef>
              <c:f>'Spa &amp; Hair Salons'!$B$1:$B$46</c:f>
              <c:numCache>
                <c:formatCode>General</c:formatCode>
                <c:ptCount val="46"/>
                <c:pt idx="0">
                  <c:v>0.91</c:v>
                </c:pt>
                <c:pt idx="1">
                  <c:v>0.67</c:v>
                </c:pt>
                <c:pt idx="2">
                  <c:v>0.7</c:v>
                </c:pt>
                <c:pt idx="3">
                  <c:v>0.75</c:v>
                </c:pt>
                <c:pt idx="4">
                  <c:v>0.82</c:v>
                </c:pt>
                <c:pt idx="5">
                  <c:v>0.81</c:v>
                </c:pt>
                <c:pt idx="6">
                  <c:v>0.85</c:v>
                </c:pt>
                <c:pt idx="7">
                  <c:v>0.78</c:v>
                </c:pt>
                <c:pt idx="8">
                  <c:v>0.94</c:v>
                </c:pt>
                <c:pt idx="9">
                  <c:v>0.83</c:v>
                </c:pt>
                <c:pt idx="10">
                  <c:v>0.6</c:v>
                </c:pt>
                <c:pt idx="11">
                  <c:v>0.9</c:v>
                </c:pt>
                <c:pt idx="12">
                  <c:v>0.4</c:v>
                </c:pt>
                <c:pt idx="13">
                  <c:v>0.8</c:v>
                </c:pt>
                <c:pt idx="14">
                  <c:v>0.7</c:v>
                </c:pt>
                <c:pt idx="15">
                  <c:v>0.9</c:v>
                </c:pt>
                <c:pt idx="16">
                  <c:v>0.9</c:v>
                </c:pt>
                <c:pt idx="17">
                  <c:v>0.93</c:v>
                </c:pt>
                <c:pt idx="18">
                  <c:v>0.75</c:v>
                </c:pt>
                <c:pt idx="19">
                  <c:v>0.84</c:v>
                </c:pt>
                <c:pt idx="20">
                  <c:v>0.88</c:v>
                </c:pt>
                <c:pt idx="21">
                  <c:v>0.92</c:v>
                </c:pt>
                <c:pt idx="22">
                  <c:v>0.82</c:v>
                </c:pt>
                <c:pt idx="23">
                  <c:v>0.92</c:v>
                </c:pt>
                <c:pt idx="24">
                  <c:v>0.71</c:v>
                </c:pt>
                <c:pt idx="25">
                  <c:v>0.66</c:v>
                </c:pt>
                <c:pt idx="26">
                  <c:v>0.83</c:v>
                </c:pt>
                <c:pt idx="27">
                  <c:v>0.83</c:v>
                </c:pt>
                <c:pt idx="28">
                  <c:v>0.71</c:v>
                </c:pt>
                <c:pt idx="29">
                  <c:v>0.78</c:v>
                </c:pt>
                <c:pt idx="30">
                  <c:v>0.85</c:v>
                </c:pt>
                <c:pt idx="31">
                  <c:v>0.73</c:v>
                </c:pt>
                <c:pt idx="32">
                  <c:v>0.7</c:v>
                </c:pt>
                <c:pt idx="33">
                  <c:v>0.81</c:v>
                </c:pt>
                <c:pt idx="34">
                  <c:v>0.69</c:v>
                </c:pt>
                <c:pt idx="35">
                  <c:v>0.92</c:v>
                </c:pt>
                <c:pt idx="36">
                  <c:v>0.71</c:v>
                </c:pt>
                <c:pt idx="37">
                  <c:v>0.69</c:v>
                </c:pt>
                <c:pt idx="38">
                  <c:v>0.81</c:v>
                </c:pt>
                <c:pt idx="39">
                  <c:v>0.88</c:v>
                </c:pt>
                <c:pt idx="40">
                  <c:v>0.75</c:v>
                </c:pt>
                <c:pt idx="41">
                  <c:v>0.73</c:v>
                </c:pt>
                <c:pt idx="42">
                  <c:v>0.75</c:v>
                </c:pt>
                <c:pt idx="43">
                  <c:v>0.8</c:v>
                </c:pt>
                <c:pt idx="44">
                  <c:v>0.85</c:v>
                </c:pt>
                <c:pt idx="45">
                  <c:v>0.86</c:v>
                </c:pt>
              </c:numCache>
            </c:numRef>
          </c:xVal>
          <c:yVal>
            <c:numRef>
              <c:f>'Spa &amp; Hair Salons'!$A$1:$A$46</c:f>
              <c:numCache>
                <c:formatCode>General</c:formatCode>
                <c:ptCount val="46"/>
                <c:pt idx="0">
                  <c:v>5.8609169054441264</c:v>
                </c:pt>
                <c:pt idx="1">
                  <c:v>0.50888252148997137</c:v>
                </c:pt>
                <c:pt idx="2">
                  <c:v>0.77961309010714375</c:v>
                </c:pt>
                <c:pt idx="3">
                  <c:v>0.2179083094555874</c:v>
                </c:pt>
                <c:pt idx="4">
                  <c:v>2.2845461055900373</c:v>
                </c:pt>
                <c:pt idx="5">
                  <c:v>0.63517489375612946</c:v>
                </c:pt>
                <c:pt idx="6">
                  <c:v>0.46452299483472514</c:v>
                </c:pt>
                <c:pt idx="7">
                  <c:v>2.5285375388941742</c:v>
                </c:pt>
                <c:pt idx="8">
                  <c:v>2.8180515759312321</c:v>
                </c:pt>
                <c:pt idx="9">
                  <c:v>0</c:v>
                </c:pt>
                <c:pt idx="10">
                  <c:v>1.3741885224616983</c:v>
                </c:pt>
                <c:pt idx="11">
                  <c:v>7.7927810958192678</c:v>
                </c:pt>
                <c:pt idx="12">
                  <c:v>0</c:v>
                </c:pt>
                <c:pt idx="13">
                  <c:v>0.48558815891976109</c:v>
                </c:pt>
                <c:pt idx="14">
                  <c:v>0.28356271098415997</c:v>
                </c:pt>
                <c:pt idx="15">
                  <c:v>0.10142026498903822</c:v>
                </c:pt>
                <c:pt idx="16">
                  <c:v>2.1458392908207036</c:v>
                </c:pt>
                <c:pt idx="17">
                  <c:v>2.3248498713182726</c:v>
                </c:pt>
                <c:pt idx="18">
                  <c:v>0.17586502716614241</c:v>
                </c:pt>
                <c:pt idx="19">
                  <c:v>0.59136402630826423</c:v>
                </c:pt>
                <c:pt idx="20">
                  <c:v>9.1678581641406929</c:v>
                </c:pt>
                <c:pt idx="21">
                  <c:v>0.73205604804117819</c:v>
                </c:pt>
                <c:pt idx="22">
                  <c:v>2.1961681441235346</c:v>
                </c:pt>
                <c:pt idx="23">
                  <c:v>1.0184018149735317</c:v>
                </c:pt>
                <c:pt idx="24">
                  <c:v>0.75699521048651375</c:v>
                </c:pt>
                <c:pt idx="25">
                  <c:v>0.19510965465086968</c:v>
                </c:pt>
                <c:pt idx="26">
                  <c:v>0.85707083438366527</c:v>
                </c:pt>
                <c:pt idx="27">
                  <c:v>0.40342083592773148</c:v>
                </c:pt>
                <c:pt idx="28">
                  <c:v>0.66044870178976556</c:v>
                </c:pt>
                <c:pt idx="29">
                  <c:v>3.8127048147214522</c:v>
                </c:pt>
                <c:pt idx="30">
                  <c:v>4.8940992542058428</c:v>
                </c:pt>
                <c:pt idx="31">
                  <c:v>0.9426597009909522</c:v>
                </c:pt>
                <c:pt idx="32">
                  <c:v>1.7083730712441232</c:v>
                </c:pt>
                <c:pt idx="33">
                  <c:v>1.2132559445805824</c:v>
                </c:pt>
                <c:pt idx="34">
                  <c:v>0.17392694428902566</c:v>
                </c:pt>
                <c:pt idx="35">
                  <c:v>0.83733748748772918</c:v>
                </c:pt>
                <c:pt idx="36">
                  <c:v>1.9000904936837413</c:v>
                </c:pt>
                <c:pt idx="37">
                  <c:v>0.85656653208556854</c:v>
                </c:pt>
                <c:pt idx="38">
                  <c:v>0.75653424986012308</c:v>
                </c:pt>
                <c:pt idx="39">
                  <c:v>1.2236664744079551</c:v>
                </c:pt>
                <c:pt idx="40">
                  <c:v>0.43881384381744065</c:v>
                </c:pt>
                <c:pt idx="41">
                  <c:v>0.89241467508592442</c:v>
                </c:pt>
                <c:pt idx="42">
                  <c:v>0.72131307452529636</c:v>
                </c:pt>
                <c:pt idx="43">
                  <c:v>1.7024813794407063</c:v>
                </c:pt>
                <c:pt idx="44">
                  <c:v>1.3148429382143714</c:v>
                </c:pt>
                <c:pt idx="45">
                  <c:v>1.9958436575813285</c:v>
                </c:pt>
              </c:numCache>
            </c:numRef>
          </c:yVal>
        </c:ser>
        <c:axId val="84460288"/>
        <c:axId val="84461824"/>
      </c:scatterChart>
      <c:valAx>
        <c:axId val="84460288"/>
        <c:scaling>
          <c:orientation val="minMax"/>
        </c:scaling>
        <c:axPos val="b"/>
        <c:numFmt formatCode="General" sourceLinked="1"/>
        <c:tickLblPos val="nextTo"/>
        <c:crossAx val="84461824"/>
        <c:crosses val="autoZero"/>
        <c:crossBetween val="midCat"/>
      </c:valAx>
      <c:valAx>
        <c:axId val="84461824"/>
        <c:scaling>
          <c:orientation val="minMax"/>
        </c:scaling>
        <c:axPos val="l"/>
        <c:majorGridlines/>
        <c:numFmt formatCode="General" sourceLinked="1"/>
        <c:tickLblPos val="nextTo"/>
        <c:crossAx val="844602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/>
    <c:plotArea>
      <c:layout/>
      <c:scatterChart>
        <c:scatterStyle val="lineMarker"/>
        <c:ser>
          <c:idx val="0"/>
          <c:order val="0"/>
          <c:tx>
            <c:v>PriceAfterDiscount</c:v>
          </c:tx>
          <c:spPr>
            <a:ln w="28575">
              <a:noFill/>
            </a:ln>
          </c:spPr>
          <c:xVal>
            <c:numRef>
              <c:f>'Spa &amp; Hair Salons'!$A$1:$A$46</c:f>
              <c:numCache>
                <c:formatCode>General</c:formatCode>
                <c:ptCount val="46"/>
                <c:pt idx="0">
                  <c:v>5.8609169054441264</c:v>
                </c:pt>
                <c:pt idx="1">
                  <c:v>0.50888252148997137</c:v>
                </c:pt>
                <c:pt idx="2">
                  <c:v>0.77961309010714375</c:v>
                </c:pt>
                <c:pt idx="3">
                  <c:v>0.2179083094555874</c:v>
                </c:pt>
                <c:pt idx="4">
                  <c:v>2.2845461055900373</c:v>
                </c:pt>
                <c:pt idx="5">
                  <c:v>0.63517489375612946</c:v>
                </c:pt>
                <c:pt idx="6">
                  <c:v>0.46452299483472514</c:v>
                </c:pt>
                <c:pt idx="7">
                  <c:v>2.5285375388941742</c:v>
                </c:pt>
                <c:pt idx="8">
                  <c:v>2.8180515759312321</c:v>
                </c:pt>
                <c:pt idx="9">
                  <c:v>0</c:v>
                </c:pt>
                <c:pt idx="10">
                  <c:v>1.3741885224616983</c:v>
                </c:pt>
                <c:pt idx="11">
                  <c:v>7.7927810958192678</c:v>
                </c:pt>
                <c:pt idx="12">
                  <c:v>0</c:v>
                </c:pt>
                <c:pt idx="13">
                  <c:v>0.48558815891976109</c:v>
                </c:pt>
                <c:pt idx="14">
                  <c:v>0.28356271098415997</c:v>
                </c:pt>
                <c:pt idx="15">
                  <c:v>0.10142026498903822</c:v>
                </c:pt>
                <c:pt idx="16">
                  <c:v>2.1458392908207036</c:v>
                </c:pt>
                <c:pt idx="17">
                  <c:v>2.3248498713182726</c:v>
                </c:pt>
                <c:pt idx="18">
                  <c:v>0.17586502716614241</c:v>
                </c:pt>
                <c:pt idx="19">
                  <c:v>0.59136402630826423</c:v>
                </c:pt>
                <c:pt idx="20">
                  <c:v>9.1678581641406929</c:v>
                </c:pt>
                <c:pt idx="21">
                  <c:v>0.73205604804117819</c:v>
                </c:pt>
                <c:pt idx="22">
                  <c:v>2.1961681441235346</c:v>
                </c:pt>
                <c:pt idx="23">
                  <c:v>1.0184018149735317</c:v>
                </c:pt>
                <c:pt idx="24">
                  <c:v>0.75699521048651375</c:v>
                </c:pt>
                <c:pt idx="25">
                  <c:v>0.19510965465086968</c:v>
                </c:pt>
                <c:pt idx="26">
                  <c:v>0.85707083438366527</c:v>
                </c:pt>
                <c:pt idx="27">
                  <c:v>0.40342083592773148</c:v>
                </c:pt>
                <c:pt idx="28">
                  <c:v>0.66044870178976556</c:v>
                </c:pt>
                <c:pt idx="29">
                  <c:v>3.8127048147214522</c:v>
                </c:pt>
                <c:pt idx="30">
                  <c:v>4.8940992542058428</c:v>
                </c:pt>
                <c:pt idx="31">
                  <c:v>0.9426597009909522</c:v>
                </c:pt>
                <c:pt idx="32">
                  <c:v>1.7083730712441232</c:v>
                </c:pt>
                <c:pt idx="33">
                  <c:v>1.2132559445805824</c:v>
                </c:pt>
                <c:pt idx="34">
                  <c:v>0.17392694428902566</c:v>
                </c:pt>
                <c:pt idx="35">
                  <c:v>0.83733748748772918</c:v>
                </c:pt>
                <c:pt idx="36">
                  <c:v>1.9000904936837413</c:v>
                </c:pt>
                <c:pt idx="37">
                  <c:v>0.85656653208556854</c:v>
                </c:pt>
                <c:pt idx="38">
                  <c:v>0.75653424986012308</c:v>
                </c:pt>
                <c:pt idx="39">
                  <c:v>1.2236664744079551</c:v>
                </c:pt>
                <c:pt idx="40">
                  <c:v>0.43881384381744065</c:v>
                </c:pt>
                <c:pt idx="41">
                  <c:v>0.89241467508592442</c:v>
                </c:pt>
                <c:pt idx="42">
                  <c:v>0.72131307452529636</c:v>
                </c:pt>
                <c:pt idx="43">
                  <c:v>1.7024813794407063</c:v>
                </c:pt>
                <c:pt idx="44">
                  <c:v>1.3148429382143714</c:v>
                </c:pt>
                <c:pt idx="45">
                  <c:v>1.9958436575813285</c:v>
                </c:pt>
              </c:numCache>
            </c:numRef>
          </c:xVal>
          <c:yVal>
            <c:numRef>
              <c:f>'Spa &amp; Hair Salons'!$D$1:$D$46</c:f>
              <c:numCache>
                <c:formatCode>General</c:formatCode>
                <c:ptCount val="46"/>
                <c:pt idx="0">
                  <c:v>219</c:v>
                </c:pt>
                <c:pt idx="1">
                  <c:v>15</c:v>
                </c:pt>
                <c:pt idx="2">
                  <c:v>14</c:v>
                </c:pt>
                <c:pt idx="3">
                  <c:v>22.5</c:v>
                </c:pt>
                <c:pt idx="4">
                  <c:v>14</c:v>
                </c:pt>
                <c:pt idx="5">
                  <c:v>29</c:v>
                </c:pt>
                <c:pt idx="6">
                  <c:v>9</c:v>
                </c:pt>
                <c:pt idx="7">
                  <c:v>12</c:v>
                </c:pt>
                <c:pt idx="8">
                  <c:v>35</c:v>
                </c:pt>
                <c:pt idx="9">
                  <c:v>50</c:v>
                </c:pt>
                <c:pt idx="10">
                  <c:v>18</c:v>
                </c:pt>
                <c:pt idx="11">
                  <c:v>10</c:v>
                </c:pt>
                <c:pt idx="12">
                  <c:v>52.5</c:v>
                </c:pt>
                <c:pt idx="13">
                  <c:v>5</c:v>
                </c:pt>
                <c:pt idx="14">
                  <c:v>19.5</c:v>
                </c:pt>
                <c:pt idx="15">
                  <c:v>8</c:v>
                </c:pt>
                <c:pt idx="16">
                  <c:v>8</c:v>
                </c:pt>
                <c:pt idx="17">
                  <c:v>30</c:v>
                </c:pt>
                <c:pt idx="18">
                  <c:v>15</c:v>
                </c:pt>
                <c:pt idx="19">
                  <c:v>12</c:v>
                </c:pt>
                <c:pt idx="20">
                  <c:v>70</c:v>
                </c:pt>
                <c:pt idx="21">
                  <c:v>10</c:v>
                </c:pt>
                <c:pt idx="22">
                  <c:v>20</c:v>
                </c:pt>
                <c:pt idx="23">
                  <c:v>10</c:v>
                </c:pt>
                <c:pt idx="24">
                  <c:v>7</c:v>
                </c:pt>
                <c:pt idx="25">
                  <c:v>18</c:v>
                </c:pt>
                <c:pt idx="26">
                  <c:v>10</c:v>
                </c:pt>
                <c:pt idx="27">
                  <c:v>75</c:v>
                </c:pt>
                <c:pt idx="28">
                  <c:v>5</c:v>
                </c:pt>
                <c:pt idx="29">
                  <c:v>25</c:v>
                </c:pt>
                <c:pt idx="30">
                  <c:v>150</c:v>
                </c:pt>
                <c:pt idx="31">
                  <c:v>10</c:v>
                </c:pt>
                <c:pt idx="32">
                  <c:v>15</c:v>
                </c:pt>
                <c:pt idx="33">
                  <c:v>4.5</c:v>
                </c:pt>
                <c:pt idx="34">
                  <c:v>17</c:v>
                </c:pt>
                <c:pt idx="35">
                  <c:v>8</c:v>
                </c:pt>
                <c:pt idx="36">
                  <c:v>13</c:v>
                </c:pt>
                <c:pt idx="37">
                  <c:v>20</c:v>
                </c:pt>
                <c:pt idx="38">
                  <c:v>15</c:v>
                </c:pt>
                <c:pt idx="39">
                  <c:v>10</c:v>
                </c:pt>
                <c:pt idx="40">
                  <c:v>15</c:v>
                </c:pt>
                <c:pt idx="41">
                  <c:v>29</c:v>
                </c:pt>
                <c:pt idx="42">
                  <c:v>5</c:v>
                </c:pt>
                <c:pt idx="43">
                  <c:v>9</c:v>
                </c:pt>
                <c:pt idx="44">
                  <c:v>14</c:v>
                </c:pt>
                <c:pt idx="45">
                  <c:v>10</c:v>
                </c:pt>
              </c:numCache>
            </c:numRef>
          </c:yVal>
        </c:ser>
        <c:axId val="85666816"/>
        <c:axId val="85693184"/>
      </c:scatterChart>
      <c:valAx>
        <c:axId val="85666816"/>
        <c:scaling>
          <c:orientation val="minMax"/>
        </c:scaling>
        <c:axPos val="b"/>
        <c:numFmt formatCode="General" sourceLinked="1"/>
        <c:tickLblPos val="nextTo"/>
        <c:crossAx val="85693184"/>
        <c:crosses val="autoZero"/>
        <c:crossBetween val="midCat"/>
      </c:valAx>
      <c:valAx>
        <c:axId val="85693184"/>
        <c:scaling>
          <c:orientation val="minMax"/>
        </c:scaling>
        <c:axPos val="l"/>
        <c:majorGridlines/>
        <c:numFmt formatCode="General" sourceLinked="1"/>
        <c:tickLblPos val="nextTo"/>
        <c:crossAx val="856668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/>
    <c:plotArea>
      <c:layout/>
      <c:scatterChart>
        <c:scatterStyle val="lineMarker"/>
        <c:ser>
          <c:idx val="0"/>
          <c:order val="0"/>
          <c:tx>
            <c:v>CouponDuration</c:v>
          </c:tx>
          <c:spPr>
            <a:ln w="28575">
              <a:noFill/>
            </a:ln>
          </c:spPr>
          <c:xVal>
            <c:numRef>
              <c:f>'Spa &amp; Hair Salons'!$A$1:$A$46</c:f>
              <c:numCache>
                <c:formatCode>General</c:formatCode>
                <c:ptCount val="46"/>
                <c:pt idx="0">
                  <c:v>5.8609169054441264</c:v>
                </c:pt>
                <c:pt idx="1">
                  <c:v>0.50888252148997137</c:v>
                </c:pt>
                <c:pt idx="2">
                  <c:v>0.77961309010714375</c:v>
                </c:pt>
                <c:pt idx="3">
                  <c:v>0.2179083094555874</c:v>
                </c:pt>
                <c:pt idx="4">
                  <c:v>2.2845461055900373</c:v>
                </c:pt>
                <c:pt idx="5">
                  <c:v>0.63517489375612946</c:v>
                </c:pt>
                <c:pt idx="6">
                  <c:v>0.46452299483472514</c:v>
                </c:pt>
                <c:pt idx="7">
                  <c:v>2.5285375388941742</c:v>
                </c:pt>
                <c:pt idx="8">
                  <c:v>2.8180515759312321</c:v>
                </c:pt>
                <c:pt idx="9">
                  <c:v>0</c:v>
                </c:pt>
                <c:pt idx="10">
                  <c:v>1.3741885224616983</c:v>
                </c:pt>
                <c:pt idx="11">
                  <c:v>7.7927810958192678</c:v>
                </c:pt>
                <c:pt idx="12">
                  <c:v>0</c:v>
                </c:pt>
                <c:pt idx="13">
                  <c:v>0.48558815891976109</c:v>
                </c:pt>
                <c:pt idx="14">
                  <c:v>0.28356271098415997</c:v>
                </c:pt>
                <c:pt idx="15">
                  <c:v>0.10142026498903822</c:v>
                </c:pt>
                <c:pt idx="16">
                  <c:v>2.1458392908207036</c:v>
                </c:pt>
                <c:pt idx="17">
                  <c:v>2.3248498713182726</c:v>
                </c:pt>
                <c:pt idx="18">
                  <c:v>0.17586502716614241</c:v>
                </c:pt>
                <c:pt idx="19">
                  <c:v>0.59136402630826423</c:v>
                </c:pt>
                <c:pt idx="20">
                  <c:v>9.1678581641406929</c:v>
                </c:pt>
                <c:pt idx="21">
                  <c:v>0.73205604804117819</c:v>
                </c:pt>
                <c:pt idx="22">
                  <c:v>2.1961681441235346</c:v>
                </c:pt>
                <c:pt idx="23">
                  <c:v>1.0184018149735317</c:v>
                </c:pt>
                <c:pt idx="24">
                  <c:v>0.75699521048651375</c:v>
                </c:pt>
                <c:pt idx="25">
                  <c:v>0.19510965465086968</c:v>
                </c:pt>
                <c:pt idx="26">
                  <c:v>0.85707083438366527</c:v>
                </c:pt>
                <c:pt idx="27">
                  <c:v>0.40342083592773148</c:v>
                </c:pt>
                <c:pt idx="28">
                  <c:v>0.66044870178976556</c:v>
                </c:pt>
                <c:pt idx="29">
                  <c:v>3.8127048147214522</c:v>
                </c:pt>
                <c:pt idx="30">
                  <c:v>4.8940992542058428</c:v>
                </c:pt>
                <c:pt idx="31">
                  <c:v>0.9426597009909522</c:v>
                </c:pt>
                <c:pt idx="32">
                  <c:v>1.7083730712441232</c:v>
                </c:pt>
                <c:pt idx="33">
                  <c:v>1.2132559445805824</c:v>
                </c:pt>
                <c:pt idx="34">
                  <c:v>0.17392694428902566</c:v>
                </c:pt>
                <c:pt idx="35">
                  <c:v>0.83733748748772918</c:v>
                </c:pt>
                <c:pt idx="36">
                  <c:v>1.9000904936837413</c:v>
                </c:pt>
                <c:pt idx="37">
                  <c:v>0.85656653208556854</c:v>
                </c:pt>
                <c:pt idx="38">
                  <c:v>0.75653424986012308</c:v>
                </c:pt>
                <c:pt idx="39">
                  <c:v>1.2236664744079551</c:v>
                </c:pt>
                <c:pt idx="40">
                  <c:v>0.43881384381744065</c:v>
                </c:pt>
                <c:pt idx="41">
                  <c:v>0.89241467508592442</c:v>
                </c:pt>
                <c:pt idx="42">
                  <c:v>0.72131307452529636</c:v>
                </c:pt>
                <c:pt idx="43">
                  <c:v>1.7024813794407063</c:v>
                </c:pt>
                <c:pt idx="44">
                  <c:v>1.3148429382143714</c:v>
                </c:pt>
                <c:pt idx="45">
                  <c:v>1.9958436575813285</c:v>
                </c:pt>
              </c:numCache>
            </c:numRef>
          </c:xVal>
          <c:yVal>
            <c:numRef>
              <c:f>'Spa &amp; Hair Salons'!$C$1:$C$46</c:f>
              <c:numCache>
                <c:formatCode>General</c:formatCode>
                <c:ptCount val="46"/>
                <c:pt idx="0">
                  <c:v>427</c:v>
                </c:pt>
                <c:pt idx="1">
                  <c:v>147</c:v>
                </c:pt>
                <c:pt idx="2">
                  <c:v>52</c:v>
                </c:pt>
                <c:pt idx="3">
                  <c:v>104</c:v>
                </c:pt>
                <c:pt idx="4">
                  <c:v>161</c:v>
                </c:pt>
                <c:pt idx="5">
                  <c:v>187</c:v>
                </c:pt>
                <c:pt idx="6">
                  <c:v>126</c:v>
                </c:pt>
                <c:pt idx="7">
                  <c:v>61</c:v>
                </c:pt>
                <c:pt idx="8">
                  <c:v>173</c:v>
                </c:pt>
                <c:pt idx="9">
                  <c:v>80</c:v>
                </c:pt>
                <c:pt idx="10">
                  <c:v>196</c:v>
                </c:pt>
                <c:pt idx="11">
                  <c:v>189</c:v>
                </c:pt>
                <c:pt idx="12">
                  <c:v>67</c:v>
                </c:pt>
                <c:pt idx="13">
                  <c:v>183</c:v>
                </c:pt>
                <c:pt idx="14">
                  <c:v>200</c:v>
                </c:pt>
                <c:pt idx="15">
                  <c:v>182</c:v>
                </c:pt>
                <c:pt idx="16">
                  <c:v>170</c:v>
                </c:pt>
                <c:pt idx="17">
                  <c:v>168</c:v>
                </c:pt>
                <c:pt idx="18">
                  <c:v>105</c:v>
                </c:pt>
                <c:pt idx="19">
                  <c:v>103</c:v>
                </c:pt>
                <c:pt idx="20">
                  <c:v>366</c:v>
                </c:pt>
                <c:pt idx="21">
                  <c:v>185</c:v>
                </c:pt>
                <c:pt idx="22">
                  <c:v>177</c:v>
                </c:pt>
                <c:pt idx="23">
                  <c:v>227</c:v>
                </c:pt>
                <c:pt idx="24">
                  <c:v>217</c:v>
                </c:pt>
                <c:pt idx="25">
                  <c:v>135</c:v>
                </c:pt>
                <c:pt idx="26">
                  <c:v>31</c:v>
                </c:pt>
                <c:pt idx="27">
                  <c:v>241</c:v>
                </c:pt>
                <c:pt idx="28">
                  <c:v>189</c:v>
                </c:pt>
                <c:pt idx="29">
                  <c:v>206</c:v>
                </c:pt>
                <c:pt idx="30">
                  <c:v>473</c:v>
                </c:pt>
                <c:pt idx="31">
                  <c:v>77</c:v>
                </c:pt>
                <c:pt idx="32">
                  <c:v>71</c:v>
                </c:pt>
                <c:pt idx="33">
                  <c:v>221</c:v>
                </c:pt>
                <c:pt idx="34">
                  <c:v>178</c:v>
                </c:pt>
                <c:pt idx="35">
                  <c:v>206</c:v>
                </c:pt>
                <c:pt idx="36">
                  <c:v>64</c:v>
                </c:pt>
                <c:pt idx="37">
                  <c:v>94</c:v>
                </c:pt>
                <c:pt idx="38">
                  <c:v>184</c:v>
                </c:pt>
                <c:pt idx="39">
                  <c:v>151</c:v>
                </c:pt>
                <c:pt idx="40">
                  <c:v>179</c:v>
                </c:pt>
                <c:pt idx="41">
                  <c:v>150</c:v>
                </c:pt>
                <c:pt idx="42">
                  <c:v>87</c:v>
                </c:pt>
                <c:pt idx="43">
                  <c:v>146</c:v>
                </c:pt>
                <c:pt idx="44">
                  <c:v>90</c:v>
                </c:pt>
                <c:pt idx="45">
                  <c:v>274</c:v>
                </c:pt>
              </c:numCache>
            </c:numRef>
          </c:yVal>
        </c:ser>
        <c:axId val="85709952"/>
        <c:axId val="85711488"/>
      </c:scatterChart>
      <c:valAx>
        <c:axId val="85709952"/>
        <c:scaling>
          <c:orientation val="minMax"/>
        </c:scaling>
        <c:axPos val="b"/>
        <c:numFmt formatCode="General" sourceLinked="1"/>
        <c:tickLblPos val="nextTo"/>
        <c:crossAx val="85711488"/>
        <c:crosses val="autoZero"/>
        <c:crossBetween val="midCat"/>
      </c:valAx>
      <c:valAx>
        <c:axId val="85711488"/>
        <c:scaling>
          <c:orientation val="minMax"/>
        </c:scaling>
        <c:axPos val="l"/>
        <c:majorGridlines/>
        <c:numFmt formatCode="General" sourceLinked="1"/>
        <c:tickLblPos val="nextTo"/>
        <c:crossAx val="857099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/>
    <c:plotArea>
      <c:layout/>
      <c:scatterChart>
        <c:scatterStyle val="lineMarker"/>
        <c:ser>
          <c:idx val="0"/>
          <c:order val="0"/>
          <c:tx>
            <c:v>Discount</c:v>
          </c:tx>
          <c:spPr>
            <a:ln w="28575">
              <a:noFill/>
            </a:ln>
          </c:spPr>
          <c:xVal>
            <c:numRef>
              <c:f>Restaurants!$B$1:$B$38</c:f>
              <c:numCache>
                <c:formatCode>General</c:formatCode>
                <c:ptCount val="38"/>
                <c:pt idx="0">
                  <c:v>0.5</c:v>
                </c:pt>
                <c:pt idx="1">
                  <c:v>0.5</c:v>
                </c:pt>
                <c:pt idx="2">
                  <c:v>0.56999999999999995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0.56000000000000005</c:v>
                </c:pt>
                <c:pt idx="8">
                  <c:v>0.6</c:v>
                </c:pt>
                <c:pt idx="9">
                  <c:v>0.95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0.51</c:v>
                </c:pt>
                <c:pt idx="16">
                  <c:v>0.71</c:v>
                </c:pt>
                <c:pt idx="17">
                  <c:v>0.56999999999999995</c:v>
                </c:pt>
                <c:pt idx="18">
                  <c:v>0.51</c:v>
                </c:pt>
                <c:pt idx="19">
                  <c:v>0.4</c:v>
                </c:pt>
                <c:pt idx="20">
                  <c:v>0.4</c:v>
                </c:pt>
                <c:pt idx="21">
                  <c:v>0.5</c:v>
                </c:pt>
                <c:pt idx="22">
                  <c:v>0.53</c:v>
                </c:pt>
                <c:pt idx="23">
                  <c:v>0.5</c:v>
                </c:pt>
                <c:pt idx="24">
                  <c:v>0.56999999999999995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0.77</c:v>
                </c:pt>
                <c:pt idx="29">
                  <c:v>0.54</c:v>
                </c:pt>
                <c:pt idx="30">
                  <c:v>0.5</c:v>
                </c:pt>
                <c:pt idx="31">
                  <c:v>0.59</c:v>
                </c:pt>
                <c:pt idx="32">
                  <c:v>0.6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0.57999999999999996</c:v>
                </c:pt>
                <c:pt idx="37">
                  <c:v>0.5</c:v>
                </c:pt>
              </c:numCache>
            </c:numRef>
          </c:xVal>
          <c:yVal>
            <c:numRef>
              <c:f>Restaurants!$A$1:$A$38</c:f>
              <c:numCache>
                <c:formatCode>General</c:formatCode>
                <c:ptCount val="38"/>
                <c:pt idx="0">
                  <c:v>0.34498567335243552</c:v>
                </c:pt>
                <c:pt idx="1">
                  <c:v>1.7367732590384226</c:v>
                </c:pt>
                <c:pt idx="2">
                  <c:v>0.96252148997134668</c:v>
                </c:pt>
                <c:pt idx="3">
                  <c:v>0.17621776504297995</c:v>
                </c:pt>
                <c:pt idx="4">
                  <c:v>0.75063037249283671</c:v>
                </c:pt>
                <c:pt idx="5">
                  <c:v>1.4074035754156335</c:v>
                </c:pt>
                <c:pt idx="6">
                  <c:v>0.57994269340974214</c:v>
                </c:pt>
                <c:pt idx="7">
                  <c:v>0.75816618911174782</c:v>
                </c:pt>
                <c:pt idx="8">
                  <c:v>1.5459025787965617</c:v>
                </c:pt>
                <c:pt idx="9">
                  <c:v>1.2277351783510349</c:v>
                </c:pt>
                <c:pt idx="10">
                  <c:v>0.77328824560676768</c:v>
                </c:pt>
                <c:pt idx="11">
                  <c:v>1.008828875616723</c:v>
                </c:pt>
                <c:pt idx="12">
                  <c:v>0.37392884964944173</c:v>
                </c:pt>
                <c:pt idx="13">
                  <c:v>1.1113996364580629</c:v>
                </c:pt>
                <c:pt idx="14">
                  <c:v>0.21124945430547035</c:v>
                </c:pt>
                <c:pt idx="15">
                  <c:v>0.95593365742064629</c:v>
                </c:pt>
                <c:pt idx="16">
                  <c:v>0.71032313411495562</c:v>
                </c:pt>
                <c:pt idx="17">
                  <c:v>1.3058812315317891</c:v>
                </c:pt>
                <c:pt idx="18">
                  <c:v>0.68182251453626919</c:v>
                </c:pt>
                <c:pt idx="19">
                  <c:v>0.22876751501286818</c:v>
                </c:pt>
                <c:pt idx="20">
                  <c:v>0.46468401486988847</c:v>
                </c:pt>
                <c:pt idx="21">
                  <c:v>0.94529871439374846</c:v>
                </c:pt>
                <c:pt idx="22">
                  <c:v>1.02419964708848</c:v>
                </c:pt>
                <c:pt idx="23">
                  <c:v>3.2266196117973278</c:v>
                </c:pt>
                <c:pt idx="24">
                  <c:v>0.71709486941111344</c:v>
                </c:pt>
                <c:pt idx="25">
                  <c:v>1.1273002268716914</c:v>
                </c:pt>
                <c:pt idx="26">
                  <c:v>0.59309729022753699</c:v>
                </c:pt>
                <c:pt idx="27">
                  <c:v>0.41205339301414756</c:v>
                </c:pt>
                <c:pt idx="28">
                  <c:v>0.30367560837292423</c:v>
                </c:pt>
                <c:pt idx="29">
                  <c:v>0.72176484693469745</c:v>
                </c:pt>
                <c:pt idx="30">
                  <c:v>0.43225961154184317</c:v>
                </c:pt>
                <c:pt idx="31">
                  <c:v>1.2081993998298717</c:v>
                </c:pt>
                <c:pt idx="32">
                  <c:v>6.2172488210374874</c:v>
                </c:pt>
                <c:pt idx="33">
                  <c:v>0.80425225801294864</c:v>
                </c:pt>
                <c:pt idx="34">
                  <c:v>2.0296938693949325</c:v>
                </c:pt>
                <c:pt idx="35">
                  <c:v>9.3197985772520184E-2</c:v>
                </c:pt>
                <c:pt idx="36">
                  <c:v>1.0933587655962389</c:v>
                </c:pt>
                <c:pt idx="37">
                  <c:v>0.90864039645112304</c:v>
                </c:pt>
              </c:numCache>
            </c:numRef>
          </c:yVal>
        </c:ser>
        <c:axId val="85781120"/>
        <c:axId val="87294336"/>
      </c:scatterChart>
      <c:valAx>
        <c:axId val="85781120"/>
        <c:scaling>
          <c:orientation val="minMax"/>
        </c:scaling>
        <c:axPos val="b"/>
        <c:numFmt formatCode="General" sourceLinked="1"/>
        <c:tickLblPos val="nextTo"/>
        <c:crossAx val="87294336"/>
        <c:crosses val="autoZero"/>
        <c:crossBetween val="midCat"/>
      </c:valAx>
      <c:valAx>
        <c:axId val="87294336"/>
        <c:scaling>
          <c:orientation val="minMax"/>
        </c:scaling>
        <c:axPos val="l"/>
        <c:majorGridlines/>
        <c:numFmt formatCode="General" sourceLinked="1"/>
        <c:tickLblPos val="nextTo"/>
        <c:crossAx val="857811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/>
    <c:plotArea>
      <c:layout/>
      <c:scatterChart>
        <c:scatterStyle val="lineMarker"/>
        <c:ser>
          <c:idx val="0"/>
          <c:order val="0"/>
          <c:tx>
            <c:v>PriceAfterDiscount</c:v>
          </c:tx>
          <c:spPr>
            <a:ln w="28575">
              <a:noFill/>
            </a:ln>
          </c:spPr>
          <c:xVal>
            <c:numRef>
              <c:f>Restaurants!$D$1:$D$38</c:f>
              <c:numCache>
                <c:formatCode>General</c:formatCode>
                <c:ptCount val="38"/>
                <c:pt idx="0">
                  <c:v>20</c:v>
                </c:pt>
                <c:pt idx="1">
                  <c:v>34</c:v>
                </c:pt>
                <c:pt idx="2">
                  <c:v>17</c:v>
                </c:pt>
                <c:pt idx="3">
                  <c:v>15</c:v>
                </c:pt>
                <c:pt idx="4">
                  <c:v>11.5</c:v>
                </c:pt>
                <c:pt idx="5">
                  <c:v>11.5</c:v>
                </c:pt>
                <c:pt idx="6">
                  <c:v>20</c:v>
                </c:pt>
                <c:pt idx="7">
                  <c:v>15</c:v>
                </c:pt>
                <c:pt idx="8">
                  <c:v>24</c:v>
                </c:pt>
                <c:pt idx="9">
                  <c:v>1</c:v>
                </c:pt>
                <c:pt idx="10">
                  <c:v>30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9.9</c:v>
                </c:pt>
                <c:pt idx="16">
                  <c:v>11.5</c:v>
                </c:pt>
                <c:pt idx="17">
                  <c:v>25</c:v>
                </c:pt>
                <c:pt idx="18">
                  <c:v>11.5</c:v>
                </c:pt>
                <c:pt idx="19">
                  <c:v>24</c:v>
                </c:pt>
                <c:pt idx="20">
                  <c:v>15</c:v>
                </c:pt>
                <c:pt idx="21">
                  <c:v>30</c:v>
                </c:pt>
                <c:pt idx="22">
                  <c:v>17</c:v>
                </c:pt>
                <c:pt idx="23">
                  <c:v>25</c:v>
                </c:pt>
                <c:pt idx="24">
                  <c:v>20</c:v>
                </c:pt>
                <c:pt idx="25">
                  <c:v>26</c:v>
                </c:pt>
                <c:pt idx="26">
                  <c:v>12</c:v>
                </c:pt>
                <c:pt idx="27">
                  <c:v>8.9499999999999993</c:v>
                </c:pt>
                <c:pt idx="28">
                  <c:v>1.5</c:v>
                </c:pt>
                <c:pt idx="29">
                  <c:v>21</c:v>
                </c:pt>
                <c:pt idx="30">
                  <c:v>16.899999999999999</c:v>
                </c:pt>
                <c:pt idx="31">
                  <c:v>19</c:v>
                </c:pt>
                <c:pt idx="32">
                  <c:v>28</c:v>
                </c:pt>
                <c:pt idx="33">
                  <c:v>13</c:v>
                </c:pt>
                <c:pt idx="34">
                  <c:v>13.5</c:v>
                </c:pt>
                <c:pt idx="35">
                  <c:v>22</c:v>
                </c:pt>
                <c:pt idx="36">
                  <c:v>16</c:v>
                </c:pt>
                <c:pt idx="37">
                  <c:v>24.5</c:v>
                </c:pt>
              </c:numCache>
            </c:numRef>
          </c:xVal>
          <c:yVal>
            <c:numRef>
              <c:f>Restaurants!$A$1:$A$38</c:f>
              <c:numCache>
                <c:formatCode>General</c:formatCode>
                <c:ptCount val="38"/>
                <c:pt idx="0">
                  <c:v>0.34498567335243552</c:v>
                </c:pt>
                <c:pt idx="1">
                  <c:v>1.7367732590384226</c:v>
                </c:pt>
                <c:pt idx="2">
                  <c:v>0.96252148997134668</c:v>
                </c:pt>
                <c:pt idx="3">
                  <c:v>0.17621776504297995</c:v>
                </c:pt>
                <c:pt idx="4">
                  <c:v>0.75063037249283671</c:v>
                </c:pt>
                <c:pt idx="5">
                  <c:v>1.4074035754156335</c:v>
                </c:pt>
                <c:pt idx="6">
                  <c:v>0.57994269340974214</c:v>
                </c:pt>
                <c:pt idx="7">
                  <c:v>0.75816618911174782</c:v>
                </c:pt>
                <c:pt idx="8">
                  <c:v>1.5459025787965617</c:v>
                </c:pt>
                <c:pt idx="9">
                  <c:v>1.2277351783510349</c:v>
                </c:pt>
                <c:pt idx="10">
                  <c:v>0.77328824560676768</c:v>
                </c:pt>
                <c:pt idx="11">
                  <c:v>1.008828875616723</c:v>
                </c:pt>
                <c:pt idx="12">
                  <c:v>0.37392884964944173</c:v>
                </c:pt>
                <c:pt idx="13">
                  <c:v>1.1113996364580629</c:v>
                </c:pt>
                <c:pt idx="14">
                  <c:v>0.21124945430547035</c:v>
                </c:pt>
                <c:pt idx="15">
                  <c:v>0.95593365742064629</c:v>
                </c:pt>
                <c:pt idx="16">
                  <c:v>0.71032313411495562</c:v>
                </c:pt>
                <c:pt idx="17">
                  <c:v>1.3058812315317891</c:v>
                </c:pt>
                <c:pt idx="18">
                  <c:v>0.68182251453626919</c:v>
                </c:pt>
                <c:pt idx="19">
                  <c:v>0.22876751501286818</c:v>
                </c:pt>
                <c:pt idx="20">
                  <c:v>0.46468401486988847</c:v>
                </c:pt>
                <c:pt idx="21">
                  <c:v>0.94529871439374846</c:v>
                </c:pt>
                <c:pt idx="22">
                  <c:v>1.02419964708848</c:v>
                </c:pt>
                <c:pt idx="23">
                  <c:v>3.2266196117973278</c:v>
                </c:pt>
                <c:pt idx="24">
                  <c:v>0.71709486941111344</c:v>
                </c:pt>
                <c:pt idx="25">
                  <c:v>1.1273002268716914</c:v>
                </c:pt>
                <c:pt idx="26">
                  <c:v>0.59309729022753699</c:v>
                </c:pt>
                <c:pt idx="27">
                  <c:v>0.41205339301414756</c:v>
                </c:pt>
                <c:pt idx="28">
                  <c:v>0.30367560837292423</c:v>
                </c:pt>
                <c:pt idx="29">
                  <c:v>0.72176484693469745</c:v>
                </c:pt>
                <c:pt idx="30">
                  <c:v>0.43225961154184317</c:v>
                </c:pt>
                <c:pt idx="31">
                  <c:v>1.2081993998298717</c:v>
                </c:pt>
                <c:pt idx="32">
                  <c:v>6.2172488210374874</c:v>
                </c:pt>
                <c:pt idx="33">
                  <c:v>0.80425225801294864</c:v>
                </c:pt>
                <c:pt idx="34">
                  <c:v>2.0296938693949325</c:v>
                </c:pt>
                <c:pt idx="35">
                  <c:v>9.3197985772520184E-2</c:v>
                </c:pt>
                <c:pt idx="36">
                  <c:v>1.0933587655962389</c:v>
                </c:pt>
                <c:pt idx="37">
                  <c:v>0.90864039645112304</c:v>
                </c:pt>
              </c:numCache>
            </c:numRef>
          </c:yVal>
        </c:ser>
        <c:axId val="87330816"/>
        <c:axId val="87332352"/>
      </c:scatterChart>
      <c:valAx>
        <c:axId val="87330816"/>
        <c:scaling>
          <c:orientation val="minMax"/>
        </c:scaling>
        <c:axPos val="b"/>
        <c:numFmt formatCode="General" sourceLinked="1"/>
        <c:tickLblPos val="nextTo"/>
        <c:crossAx val="87332352"/>
        <c:crosses val="autoZero"/>
        <c:crossBetween val="midCat"/>
      </c:valAx>
      <c:valAx>
        <c:axId val="87332352"/>
        <c:scaling>
          <c:orientation val="minMax"/>
        </c:scaling>
        <c:axPos val="l"/>
        <c:majorGridlines/>
        <c:numFmt formatCode="General" sourceLinked="1"/>
        <c:tickLblPos val="nextTo"/>
        <c:crossAx val="873308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/>
    <c:plotArea>
      <c:layout/>
      <c:scatterChart>
        <c:scatterStyle val="lineMarker"/>
        <c:ser>
          <c:idx val="0"/>
          <c:order val="0"/>
          <c:tx>
            <c:v>CouponDuration</c:v>
          </c:tx>
          <c:spPr>
            <a:ln w="28575">
              <a:noFill/>
            </a:ln>
          </c:spPr>
          <c:xVal>
            <c:numRef>
              <c:f>Restaurants!$C$1:$C$38</c:f>
              <c:numCache>
                <c:formatCode>General</c:formatCode>
                <c:ptCount val="38"/>
                <c:pt idx="0">
                  <c:v>62</c:v>
                </c:pt>
                <c:pt idx="1">
                  <c:v>62</c:v>
                </c:pt>
                <c:pt idx="2">
                  <c:v>444</c:v>
                </c:pt>
                <c:pt idx="3">
                  <c:v>120</c:v>
                </c:pt>
                <c:pt idx="4">
                  <c:v>41</c:v>
                </c:pt>
                <c:pt idx="5">
                  <c:v>41</c:v>
                </c:pt>
                <c:pt idx="6">
                  <c:v>98</c:v>
                </c:pt>
                <c:pt idx="7">
                  <c:v>86</c:v>
                </c:pt>
                <c:pt idx="8">
                  <c:v>65</c:v>
                </c:pt>
                <c:pt idx="9">
                  <c:v>93</c:v>
                </c:pt>
                <c:pt idx="10">
                  <c:v>91</c:v>
                </c:pt>
                <c:pt idx="11">
                  <c:v>76</c:v>
                </c:pt>
                <c:pt idx="12">
                  <c:v>99</c:v>
                </c:pt>
                <c:pt idx="13">
                  <c:v>67</c:v>
                </c:pt>
                <c:pt idx="14">
                  <c:v>84</c:v>
                </c:pt>
                <c:pt idx="15">
                  <c:v>77</c:v>
                </c:pt>
                <c:pt idx="16">
                  <c:v>33</c:v>
                </c:pt>
                <c:pt idx="17">
                  <c:v>163</c:v>
                </c:pt>
                <c:pt idx="18">
                  <c:v>97</c:v>
                </c:pt>
                <c:pt idx="19">
                  <c:v>64</c:v>
                </c:pt>
                <c:pt idx="20">
                  <c:v>69</c:v>
                </c:pt>
                <c:pt idx="21">
                  <c:v>50</c:v>
                </c:pt>
                <c:pt idx="22">
                  <c:v>100</c:v>
                </c:pt>
                <c:pt idx="23">
                  <c:v>67</c:v>
                </c:pt>
                <c:pt idx="24">
                  <c:v>31</c:v>
                </c:pt>
                <c:pt idx="25">
                  <c:v>88</c:v>
                </c:pt>
                <c:pt idx="26">
                  <c:v>89</c:v>
                </c:pt>
                <c:pt idx="27">
                  <c:v>31</c:v>
                </c:pt>
                <c:pt idx="28">
                  <c:v>31</c:v>
                </c:pt>
                <c:pt idx="29">
                  <c:v>92</c:v>
                </c:pt>
                <c:pt idx="30">
                  <c:v>76</c:v>
                </c:pt>
                <c:pt idx="31">
                  <c:v>24</c:v>
                </c:pt>
                <c:pt idx="32">
                  <c:v>89</c:v>
                </c:pt>
                <c:pt idx="33">
                  <c:v>34</c:v>
                </c:pt>
                <c:pt idx="34">
                  <c:v>93</c:v>
                </c:pt>
                <c:pt idx="35">
                  <c:v>62</c:v>
                </c:pt>
                <c:pt idx="36">
                  <c:v>36</c:v>
                </c:pt>
                <c:pt idx="37">
                  <c:v>83</c:v>
                </c:pt>
              </c:numCache>
            </c:numRef>
          </c:xVal>
          <c:yVal>
            <c:numRef>
              <c:f>Restaurants!$A$1:$A$37</c:f>
              <c:numCache>
                <c:formatCode>General</c:formatCode>
                <c:ptCount val="37"/>
                <c:pt idx="0">
                  <c:v>0.34498567335243552</c:v>
                </c:pt>
                <c:pt idx="1">
                  <c:v>1.7367732590384226</c:v>
                </c:pt>
                <c:pt idx="2">
                  <c:v>0.96252148997134668</c:v>
                </c:pt>
                <c:pt idx="3">
                  <c:v>0.17621776504297995</c:v>
                </c:pt>
                <c:pt idx="4">
                  <c:v>0.75063037249283671</c:v>
                </c:pt>
                <c:pt idx="5">
                  <c:v>1.4074035754156335</c:v>
                </c:pt>
                <c:pt idx="6">
                  <c:v>0.57994269340974214</c:v>
                </c:pt>
                <c:pt idx="7">
                  <c:v>0.75816618911174782</c:v>
                </c:pt>
                <c:pt idx="8">
                  <c:v>1.5459025787965617</c:v>
                </c:pt>
                <c:pt idx="9">
                  <c:v>1.2277351783510349</c:v>
                </c:pt>
                <c:pt idx="10">
                  <c:v>0.77328824560676768</c:v>
                </c:pt>
                <c:pt idx="11">
                  <c:v>1.008828875616723</c:v>
                </c:pt>
                <c:pt idx="12">
                  <c:v>0.37392884964944173</c:v>
                </c:pt>
                <c:pt idx="13">
                  <c:v>1.1113996364580629</c:v>
                </c:pt>
                <c:pt idx="14">
                  <c:v>0.21124945430547035</c:v>
                </c:pt>
                <c:pt idx="15">
                  <c:v>0.95593365742064629</c:v>
                </c:pt>
                <c:pt idx="16">
                  <c:v>0.71032313411495562</c:v>
                </c:pt>
                <c:pt idx="17">
                  <c:v>1.3058812315317891</c:v>
                </c:pt>
                <c:pt idx="18">
                  <c:v>0.68182251453626919</c:v>
                </c:pt>
                <c:pt idx="19">
                  <c:v>0.22876751501286818</c:v>
                </c:pt>
                <c:pt idx="20">
                  <c:v>0.46468401486988847</c:v>
                </c:pt>
                <c:pt idx="21">
                  <c:v>0.94529871439374846</c:v>
                </c:pt>
                <c:pt idx="22">
                  <c:v>1.02419964708848</c:v>
                </c:pt>
                <c:pt idx="23">
                  <c:v>3.2266196117973278</c:v>
                </c:pt>
                <c:pt idx="24">
                  <c:v>0.71709486941111344</c:v>
                </c:pt>
                <c:pt idx="25">
                  <c:v>1.1273002268716914</c:v>
                </c:pt>
                <c:pt idx="26">
                  <c:v>0.59309729022753699</c:v>
                </c:pt>
                <c:pt idx="27">
                  <c:v>0.41205339301414756</c:v>
                </c:pt>
                <c:pt idx="28">
                  <c:v>0.30367560837292423</c:v>
                </c:pt>
                <c:pt idx="29">
                  <c:v>0.72176484693469745</c:v>
                </c:pt>
                <c:pt idx="30">
                  <c:v>0.43225961154184317</c:v>
                </c:pt>
                <c:pt idx="31">
                  <c:v>1.2081993998298717</c:v>
                </c:pt>
                <c:pt idx="32">
                  <c:v>6.2172488210374874</c:v>
                </c:pt>
                <c:pt idx="33">
                  <c:v>0.80425225801294864</c:v>
                </c:pt>
                <c:pt idx="34">
                  <c:v>2.0296938693949325</c:v>
                </c:pt>
                <c:pt idx="35">
                  <c:v>9.3197985772520184E-2</c:v>
                </c:pt>
                <c:pt idx="36">
                  <c:v>1.0933587655962389</c:v>
                </c:pt>
              </c:numCache>
            </c:numRef>
          </c:yVal>
        </c:ser>
        <c:axId val="87352448"/>
        <c:axId val="87353984"/>
      </c:scatterChart>
      <c:valAx>
        <c:axId val="87352448"/>
        <c:scaling>
          <c:orientation val="minMax"/>
        </c:scaling>
        <c:axPos val="b"/>
        <c:numFmt formatCode="General" sourceLinked="1"/>
        <c:tickLblPos val="nextTo"/>
        <c:crossAx val="87353984"/>
        <c:crosses val="autoZero"/>
        <c:crossBetween val="midCat"/>
      </c:valAx>
      <c:valAx>
        <c:axId val="87353984"/>
        <c:scaling>
          <c:orientation val="minMax"/>
        </c:scaling>
        <c:axPos val="l"/>
        <c:majorGridlines/>
        <c:numFmt formatCode="General" sourceLinked="1"/>
        <c:tickLblPos val="nextTo"/>
        <c:crossAx val="873524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/>
    <c:plotArea>
      <c:layout/>
      <c:scatterChart>
        <c:scatterStyle val="lineMarker"/>
        <c:ser>
          <c:idx val="0"/>
          <c:order val="0"/>
          <c:tx>
            <c:v>Discount</c:v>
          </c:tx>
          <c:spPr>
            <a:ln w="28575">
              <a:noFill/>
            </a:ln>
          </c:spPr>
          <c:xVal>
            <c:numRef>
              <c:f>Gym!$B$1:$B$22</c:f>
              <c:numCache>
                <c:formatCode>General</c:formatCode>
                <c:ptCount val="22"/>
                <c:pt idx="0">
                  <c:v>0.67</c:v>
                </c:pt>
                <c:pt idx="1">
                  <c:v>0.6</c:v>
                </c:pt>
                <c:pt idx="2">
                  <c:v>0.96</c:v>
                </c:pt>
                <c:pt idx="3">
                  <c:v>0.81</c:v>
                </c:pt>
                <c:pt idx="4">
                  <c:v>0.8</c:v>
                </c:pt>
                <c:pt idx="5">
                  <c:v>0.96</c:v>
                </c:pt>
                <c:pt idx="6">
                  <c:v>0.48</c:v>
                </c:pt>
                <c:pt idx="7">
                  <c:v>0.45</c:v>
                </c:pt>
                <c:pt idx="8">
                  <c:v>0.92</c:v>
                </c:pt>
                <c:pt idx="9">
                  <c:v>0.83</c:v>
                </c:pt>
                <c:pt idx="10">
                  <c:v>0.67</c:v>
                </c:pt>
                <c:pt idx="11">
                  <c:v>0.95</c:v>
                </c:pt>
                <c:pt idx="12">
                  <c:v>0.82</c:v>
                </c:pt>
                <c:pt idx="13">
                  <c:v>0.75</c:v>
                </c:pt>
                <c:pt idx="14">
                  <c:v>0.76</c:v>
                </c:pt>
                <c:pt idx="15">
                  <c:v>0.86</c:v>
                </c:pt>
                <c:pt idx="16">
                  <c:v>0.8</c:v>
                </c:pt>
                <c:pt idx="17">
                  <c:v>0.76</c:v>
                </c:pt>
                <c:pt idx="18">
                  <c:v>0.91</c:v>
                </c:pt>
                <c:pt idx="19">
                  <c:v>0.67</c:v>
                </c:pt>
                <c:pt idx="20">
                  <c:v>0.85</c:v>
                </c:pt>
                <c:pt idx="21">
                  <c:v>0.62</c:v>
                </c:pt>
              </c:numCache>
            </c:numRef>
          </c:xVal>
          <c:yVal>
            <c:numRef>
              <c:f>Gym!$A$1:$A$22</c:f>
              <c:numCache>
                <c:formatCode>General</c:formatCode>
                <c:ptCount val="22"/>
                <c:pt idx="0">
                  <c:v>0.20751886367187036</c:v>
                </c:pt>
                <c:pt idx="1">
                  <c:v>0.10727793696275072</c:v>
                </c:pt>
                <c:pt idx="2">
                  <c:v>2.1340974212034385</c:v>
                </c:pt>
                <c:pt idx="3">
                  <c:v>0.87956072217846593</c:v>
                </c:pt>
                <c:pt idx="4">
                  <c:v>1.5652173913043479</c:v>
                </c:pt>
                <c:pt idx="5">
                  <c:v>5.3900824107222647E-2</c:v>
                </c:pt>
                <c:pt idx="6">
                  <c:v>0.19246210529551661</c:v>
                </c:pt>
                <c:pt idx="7">
                  <c:v>0</c:v>
                </c:pt>
                <c:pt idx="8">
                  <c:v>0.67057477838146984</c:v>
                </c:pt>
                <c:pt idx="9">
                  <c:v>0.96420468868162335</c:v>
                </c:pt>
                <c:pt idx="10">
                  <c:v>6.8713635922345709E-2</c:v>
                </c:pt>
                <c:pt idx="11">
                  <c:v>1.7226859684721856</c:v>
                </c:pt>
                <c:pt idx="12">
                  <c:v>1.97882530879758</c:v>
                </c:pt>
                <c:pt idx="13">
                  <c:v>0.65414671036047389</c:v>
                </c:pt>
                <c:pt idx="14">
                  <c:v>0.21494102228047182</c:v>
                </c:pt>
                <c:pt idx="15">
                  <c:v>8.2346613470599378E-2</c:v>
                </c:pt>
                <c:pt idx="16">
                  <c:v>1.3192436494607396</c:v>
                </c:pt>
                <c:pt idx="17">
                  <c:v>3.9325393653584846E-2</c:v>
                </c:pt>
                <c:pt idx="18">
                  <c:v>0.40220605866837184</c:v>
                </c:pt>
                <c:pt idx="19">
                  <c:v>1.4347489412433272</c:v>
                </c:pt>
                <c:pt idx="20">
                  <c:v>0.58938870957922251</c:v>
                </c:pt>
                <c:pt idx="21">
                  <c:v>0.78904636412270102</c:v>
                </c:pt>
              </c:numCache>
            </c:numRef>
          </c:yVal>
        </c:ser>
        <c:axId val="87440384"/>
        <c:axId val="87466752"/>
      </c:scatterChart>
      <c:valAx>
        <c:axId val="87440384"/>
        <c:scaling>
          <c:orientation val="minMax"/>
          <c:max val="1"/>
        </c:scaling>
        <c:axPos val="b"/>
        <c:numFmt formatCode="General" sourceLinked="1"/>
        <c:tickLblPos val="nextTo"/>
        <c:crossAx val="87466752"/>
        <c:crosses val="autoZero"/>
        <c:crossBetween val="midCat"/>
      </c:valAx>
      <c:valAx>
        <c:axId val="87466752"/>
        <c:scaling>
          <c:orientation val="minMax"/>
        </c:scaling>
        <c:axPos val="l"/>
        <c:majorGridlines/>
        <c:numFmt formatCode="General" sourceLinked="1"/>
        <c:tickLblPos val="nextTo"/>
        <c:crossAx val="874403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/>
    <c:plotArea>
      <c:layout/>
      <c:scatterChart>
        <c:scatterStyle val="lineMarker"/>
        <c:ser>
          <c:idx val="0"/>
          <c:order val="0"/>
          <c:tx>
            <c:v>PriceAfterDiscount</c:v>
          </c:tx>
          <c:spPr>
            <a:ln w="28575">
              <a:noFill/>
            </a:ln>
          </c:spPr>
          <c:xVal>
            <c:numRef>
              <c:f>Gym!$C$1:$C$22</c:f>
              <c:numCache>
                <c:formatCode>General</c:formatCode>
                <c:ptCount val="22"/>
                <c:pt idx="0">
                  <c:v>15</c:v>
                </c:pt>
                <c:pt idx="1">
                  <c:v>39</c:v>
                </c:pt>
                <c:pt idx="2">
                  <c:v>70</c:v>
                </c:pt>
                <c:pt idx="3">
                  <c:v>19</c:v>
                </c:pt>
                <c:pt idx="4">
                  <c:v>18</c:v>
                </c:pt>
                <c:pt idx="5">
                  <c:v>5</c:v>
                </c:pt>
                <c:pt idx="6">
                  <c:v>117</c:v>
                </c:pt>
                <c:pt idx="7">
                  <c:v>110</c:v>
                </c:pt>
                <c:pt idx="8">
                  <c:v>15</c:v>
                </c:pt>
                <c:pt idx="9">
                  <c:v>25</c:v>
                </c:pt>
                <c:pt idx="10">
                  <c:v>5</c:v>
                </c:pt>
                <c:pt idx="11">
                  <c:v>11.9</c:v>
                </c:pt>
                <c:pt idx="12">
                  <c:v>25</c:v>
                </c:pt>
                <c:pt idx="13">
                  <c:v>15</c:v>
                </c:pt>
                <c:pt idx="14">
                  <c:v>12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8</c:v>
                </c:pt>
                <c:pt idx="19">
                  <c:v>49</c:v>
                </c:pt>
                <c:pt idx="20">
                  <c:v>9</c:v>
                </c:pt>
                <c:pt idx="21">
                  <c:v>23</c:v>
                </c:pt>
              </c:numCache>
            </c:numRef>
          </c:xVal>
          <c:yVal>
            <c:numRef>
              <c:f>Gym!$A$1:$A$22</c:f>
              <c:numCache>
                <c:formatCode>General</c:formatCode>
                <c:ptCount val="22"/>
                <c:pt idx="0">
                  <c:v>0.20751886367187036</c:v>
                </c:pt>
                <c:pt idx="1">
                  <c:v>0.10727793696275072</c:v>
                </c:pt>
                <c:pt idx="2">
                  <c:v>2.1340974212034385</c:v>
                </c:pt>
                <c:pt idx="3">
                  <c:v>0.87956072217846593</c:v>
                </c:pt>
                <c:pt idx="4">
                  <c:v>1.5652173913043479</c:v>
                </c:pt>
                <c:pt idx="5">
                  <c:v>5.3900824107222647E-2</c:v>
                </c:pt>
                <c:pt idx="6">
                  <c:v>0.19246210529551661</c:v>
                </c:pt>
                <c:pt idx="7">
                  <c:v>0</c:v>
                </c:pt>
                <c:pt idx="8">
                  <c:v>0.67057477838146984</c:v>
                </c:pt>
                <c:pt idx="9">
                  <c:v>0.96420468868162335</c:v>
                </c:pt>
                <c:pt idx="10">
                  <c:v>6.8713635922345709E-2</c:v>
                </c:pt>
                <c:pt idx="11">
                  <c:v>1.7226859684721856</c:v>
                </c:pt>
                <c:pt idx="12">
                  <c:v>1.97882530879758</c:v>
                </c:pt>
                <c:pt idx="13">
                  <c:v>0.65414671036047389</c:v>
                </c:pt>
                <c:pt idx="14">
                  <c:v>0.21494102228047182</c:v>
                </c:pt>
                <c:pt idx="15">
                  <c:v>8.2346613470599378E-2</c:v>
                </c:pt>
                <c:pt idx="16">
                  <c:v>1.3192436494607396</c:v>
                </c:pt>
                <c:pt idx="17">
                  <c:v>3.9325393653584846E-2</c:v>
                </c:pt>
                <c:pt idx="18">
                  <c:v>0.40220605866837184</c:v>
                </c:pt>
                <c:pt idx="19">
                  <c:v>1.4347489412433272</c:v>
                </c:pt>
                <c:pt idx="20">
                  <c:v>0.58938870957922251</c:v>
                </c:pt>
                <c:pt idx="21">
                  <c:v>0.78904636412270102</c:v>
                </c:pt>
              </c:numCache>
            </c:numRef>
          </c:yVal>
        </c:ser>
        <c:axId val="88293760"/>
        <c:axId val="88295296"/>
      </c:scatterChart>
      <c:valAx>
        <c:axId val="88293760"/>
        <c:scaling>
          <c:orientation val="minMax"/>
        </c:scaling>
        <c:axPos val="b"/>
        <c:numFmt formatCode="General" sourceLinked="1"/>
        <c:tickLblPos val="nextTo"/>
        <c:crossAx val="88295296"/>
        <c:crosses val="autoZero"/>
        <c:crossBetween val="midCat"/>
      </c:valAx>
      <c:valAx>
        <c:axId val="88295296"/>
        <c:scaling>
          <c:orientation val="minMax"/>
        </c:scaling>
        <c:axPos val="l"/>
        <c:majorGridlines/>
        <c:numFmt formatCode="General" sourceLinked="1"/>
        <c:tickLblPos val="nextTo"/>
        <c:crossAx val="882937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121" l="0.70000000000000062" r="0.70000000000000062" t="0.750000000000012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scatterChart>
        <c:scatterStyle val="smoothMarker"/>
        <c:ser>
          <c:idx val="0"/>
          <c:order val="0"/>
          <c:xVal>
            <c:strRef>
              <c:f>Φύλλο7!$A$1:$A$6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xVal>
          <c:yVal>
            <c:numRef>
              <c:f>Φύλλο7!$B$1:$B$6</c:f>
              <c:numCache>
                <c:formatCode>General</c:formatCode>
                <c:ptCount val="6"/>
                <c:pt idx="0">
                  <c:v>595.30446862744623</c:v>
                </c:pt>
                <c:pt idx="1">
                  <c:v>3851.5960415907612</c:v>
                </c:pt>
                <c:pt idx="2">
                  <c:v>10491.919314253588</c:v>
                </c:pt>
                <c:pt idx="3">
                  <c:v>3967.6535132693803</c:v>
                </c:pt>
                <c:pt idx="4">
                  <c:v>12511.263519772278</c:v>
                </c:pt>
                <c:pt idx="5">
                  <c:v>15677.854968581878</c:v>
                </c:pt>
              </c:numCache>
            </c:numRef>
          </c:yVal>
          <c:smooth val="1"/>
        </c:ser>
        <c:axId val="99234944"/>
        <c:axId val="99236480"/>
      </c:scatterChart>
      <c:valAx>
        <c:axId val="99234944"/>
        <c:scaling>
          <c:orientation val="minMax"/>
        </c:scaling>
        <c:axPos val="b"/>
        <c:majorGridlines/>
        <c:minorGridlines/>
        <c:numFmt formatCode="General" sourceLinked="0"/>
        <c:tickLblPos val="nextTo"/>
        <c:crossAx val="99236480"/>
        <c:crosses val="autoZero"/>
        <c:crossBetween val="midCat"/>
      </c:valAx>
      <c:valAx>
        <c:axId val="99236480"/>
        <c:scaling>
          <c:orientation val="minMax"/>
        </c:scaling>
        <c:axPos val="l"/>
        <c:majorGridlines/>
        <c:numFmt formatCode="General" sourceLinked="1"/>
        <c:tickLblPos val="nextTo"/>
        <c:crossAx val="992349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1144" l="0.70000000000000062" r="0.70000000000000062" t="0.75000000000001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9525</xdr:rowOff>
    </xdr:from>
    <xdr:to>
      <xdr:col>12</xdr:col>
      <xdr:colOff>314325</xdr:colOff>
      <xdr:row>15</xdr:row>
      <xdr:rowOff>85725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17</xdr:row>
      <xdr:rowOff>38100</xdr:rowOff>
    </xdr:from>
    <xdr:to>
      <xdr:col>12</xdr:col>
      <xdr:colOff>333375</xdr:colOff>
      <xdr:row>31</xdr:row>
      <xdr:rowOff>114300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600075</xdr:colOff>
      <xdr:row>7</xdr:row>
      <xdr:rowOff>76200</xdr:rowOff>
    </xdr:from>
    <xdr:to>
      <xdr:col>20</xdr:col>
      <xdr:colOff>295275</xdr:colOff>
      <xdr:row>21</xdr:row>
      <xdr:rowOff>152400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95250</xdr:rowOff>
    </xdr:from>
    <xdr:to>
      <xdr:col>12</xdr:col>
      <xdr:colOff>323850</xdr:colOff>
      <xdr:row>14</xdr:row>
      <xdr:rowOff>171450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16</xdr:row>
      <xdr:rowOff>95250</xdr:rowOff>
    </xdr:from>
    <xdr:to>
      <xdr:col>12</xdr:col>
      <xdr:colOff>390525</xdr:colOff>
      <xdr:row>30</xdr:row>
      <xdr:rowOff>171450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9</xdr:row>
      <xdr:rowOff>66675</xdr:rowOff>
    </xdr:from>
    <xdr:to>
      <xdr:col>20</xdr:col>
      <xdr:colOff>304800</xdr:colOff>
      <xdr:row>23</xdr:row>
      <xdr:rowOff>142875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66675</xdr:rowOff>
    </xdr:from>
    <xdr:to>
      <xdr:col>10</xdr:col>
      <xdr:colOff>466725</xdr:colOff>
      <xdr:row>15</xdr:row>
      <xdr:rowOff>142875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16</xdr:row>
      <xdr:rowOff>161925</xdr:rowOff>
    </xdr:from>
    <xdr:to>
      <xdr:col>10</xdr:col>
      <xdr:colOff>438150</xdr:colOff>
      <xdr:row>31</xdr:row>
      <xdr:rowOff>47625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28575</xdr:rowOff>
    </xdr:from>
    <xdr:to>
      <xdr:col>14</xdr:col>
      <xdr:colOff>514350</xdr:colOff>
      <xdr:row>23</xdr:row>
      <xdr:rowOff>104775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Συντάκτης" refreshedDate="40549.446427199073" createdVersion="3" refreshedVersion="3" minRefreshableVersion="3" recordCount="346">
  <cacheSource type="worksheet">
    <worksheetSource ref="A1:AY348" sheet="GoldenDeals"/>
  </cacheSource>
  <cacheFields count="51">
    <cacheField name="FromCouponDate" numFmtId="164">
      <sharedItems containsSemiMixedTypes="0" containsNonDate="0" containsDate="1" containsString="0" minDate="2010-05-26T00:00:00" maxDate="2011-01-07T00:00:00"/>
    </cacheField>
    <cacheField name="ToCouponDate" numFmtId="164">
      <sharedItems containsSemiMixedTypes="0" containsNonDate="0" containsDate="1" containsString="0" minDate="2010-05-28T23:59:00" maxDate="2011-01-07T23:59:00"/>
    </cacheField>
    <cacheField name="NumberOfCoupons" numFmtId="0">
      <sharedItems containsString="0" containsBlank="1" containsNumber="1" containsInteger="1" minValue="0" maxValue="3001"/>
    </cacheField>
    <cacheField name="InitialPrice" numFmtId="0">
      <sharedItems containsSemiMixedTypes="0" containsString="0" containsNumber="1" minValue="6" maxValue="3900"/>
    </cacheField>
    <cacheField name="PriceAfterDiscount" numFmtId="0">
      <sharedItems containsSemiMixedTypes="0" containsString="0" containsNumber="1" minValue="1" maxValue="373"/>
    </cacheField>
    <cacheField name="NameOfBusiness" numFmtId="0">
      <sharedItems/>
    </cacheField>
    <cacheField name="Category" numFmtId="0">
      <sharedItems count="8">
        <s v="Tasting"/>
        <s v="Gym / Exercise / Fit"/>
        <s v="Family Activities / Kid"/>
        <s v="Leisure"/>
        <s v="Beauty"/>
        <s v="Outdoor Activities"/>
        <s v="Products"/>
        <s v="Education / Learning"/>
      </sharedItems>
    </cacheField>
    <cacheField name="Keywords" numFmtId="0">
      <sharedItems containsBlank="1"/>
    </cacheField>
    <cacheField name="Area" numFmtId="0">
      <sharedItems containsBlank="1"/>
    </cacheField>
    <cacheField name="ProminentInNewsletter" numFmtId="0">
      <sharedItems/>
    </cacheField>
    <cacheField name="ExtraDeal" numFmtId="0">
      <sharedItems containsBlank="1"/>
    </cacheField>
    <cacheField name="RequiresPhysicalVisit" numFmtId="0">
      <sharedItems/>
    </cacheField>
    <cacheField name="MultipleStores" numFmtId="0">
      <sharedItems/>
    </cacheField>
    <cacheField name="LatinName" numFmtId="0">
      <sharedItems count="2">
        <s v="Yes"/>
        <s v="No"/>
      </sharedItems>
    </cacheField>
    <cacheField name="PopularBrand" numFmtId="0">
      <sharedItems/>
    </cacheField>
    <cacheField name="MaxCouponsPerPerson" numFmtId="0">
      <sharedItems containsSemiMixedTypes="0" containsString="0" containsNumber="1" containsInteger="1" minValue="1" maxValue="100"/>
    </cacheField>
    <cacheField name="MaxNumCouponsWithSameName" numFmtId="0">
      <sharedItems containsString="0" containsBlank="1" containsNumber="1" containsInteger="1" minValue="1" maxValue="100"/>
    </cacheField>
    <cacheField name="MinCoupons" numFmtId="0">
      <sharedItems containsSemiMixedTypes="0" containsString="0" containsNumber="1" containsInteger="1" minValue="5" maxValue="100"/>
    </cacheField>
    <cacheField name="Address" numFmtId="0">
      <sharedItems containsBlank="1"/>
    </cacheField>
    <cacheField name="GeographicalArea" numFmtId="0">
      <sharedItems containsBlank="1" containsMixedTypes="1" containsNumber="1" minValue="1" maxValue="13" count="27">
        <s v="1,2,3,4,5,6,12,13"/>
        <n v="2"/>
        <n v="1"/>
        <n v="5"/>
        <n v="3"/>
        <n v="6"/>
        <n v="4"/>
        <n v="8"/>
        <n v="1.2"/>
        <s v="2,3,6"/>
        <s v="HOME"/>
        <n v="9"/>
        <n v="12"/>
        <n v="2.13"/>
        <s v="1,2,3,4,5,6,7,8,9,10,11,12,13"/>
        <s v="1,2,13"/>
        <s v="1,2,3,12"/>
        <n v="13"/>
        <s v="1,3,13"/>
        <n v="2.5"/>
        <s v="1,2,3"/>
        <s v="1,2,3,5"/>
        <m/>
        <n v="1.4"/>
        <s v="1,2,3,4,13"/>
        <n v="3.5"/>
        <s v="1,2,3,13"/>
      </sharedItems>
    </cacheField>
    <cacheField name="Video" numFmtId="0">
      <sharedItems count="2">
        <s v="No"/>
        <s v="Yes"/>
      </sharedItems>
    </cacheField>
    <cacheField name="BottomImage" numFmtId="0">
      <sharedItems count="2">
        <s v="No"/>
        <s v="Yes"/>
      </sharedItems>
    </cacheField>
    <cacheField name="PhoneReservation" numFmtId="0">
      <sharedItems/>
    </cacheField>
    <cacheField name="ValidForSaturdays" numFmtId="0">
      <sharedItems containsBlank="1" count="3">
        <s v="Yes"/>
        <s v="No"/>
        <m/>
      </sharedItems>
    </cacheField>
    <cacheField name="ValidForSundays" numFmtId="0">
      <sharedItems containsBlank="1" count="3">
        <s v="Yes"/>
        <s v="No"/>
        <m/>
      </sharedItems>
    </cacheField>
    <cacheField name="ValidForEveryWeekday" numFmtId="0">
      <sharedItems containsBlank="1" count="3">
        <s v="No"/>
        <s v="Yes"/>
        <m/>
      </sharedItems>
    </cacheField>
    <cacheField name="ValidWithoutTimeExceptions" numFmtId="0">
      <sharedItems containsBlank="1" count="3">
        <s v="Yes"/>
        <s v="No"/>
        <m/>
      </sharedItems>
    </cacheField>
    <cacheField name="OnePersonCoupon" numFmtId="0">
      <sharedItems containsBlank="1" count="3">
        <s v="Yes"/>
        <s v="No"/>
        <m/>
      </sharedItems>
    </cacheField>
    <cacheField name="ExtraDiscounts" numFmtId="0">
      <sharedItems/>
    </cacheField>
    <cacheField name="ComboDeal" numFmtId="0">
      <sharedItems containsBlank="1"/>
    </cacheField>
    <cacheField name="Has Options" numFmtId="0">
      <sharedItems containsBlank="1"/>
    </cacheField>
    <cacheField name="NumberOfVisits" numFmtId="0">
      <sharedItems/>
    </cacheField>
    <cacheField name="DealStartDate" numFmtId="14">
      <sharedItems containsSemiMixedTypes="0" containsNonDate="0" containsDate="1" containsString="0" minDate="2010-05-31T00:00:00" maxDate="2011-01-17T00:00:00"/>
    </cacheField>
    <cacheField name="DealEndDate" numFmtId="14">
      <sharedItems containsSemiMixedTypes="0" containsNonDate="0" containsDate="1" containsString="0" minDate="2010-06-14T00:00:00" maxDate="2013-01-01T00:00:00"/>
    </cacheField>
    <cacheField name="Location" numFmtId="0">
      <sharedItems/>
    </cacheField>
    <cacheField name="Amount" numFmtId="0">
      <sharedItems containsSemiMixedTypes="0" containsString="0" containsNumber="1" minValue="0" maxValue="139035"/>
    </cacheField>
    <cacheField name="AmountPerDay" numFmtId="0">
      <sharedItems containsSemiMixedTypes="0" containsString="0" containsNumber="1" minValue="0" maxValue="102273"/>
    </cacheField>
    <cacheField name="Discount" numFmtId="0">
      <sharedItems containsSemiMixedTypes="0" containsString="0" containsNumber="1" minValue="0.4" maxValue="0.97" count="52">
        <n v="0.95"/>
        <n v="0.5"/>
        <n v="0.96"/>
        <n v="0.4"/>
        <n v="0.7"/>
        <n v="0.55000000000000004"/>
        <n v="0.9"/>
        <n v="0.6"/>
        <n v="0.48"/>
        <n v="0.77"/>
        <n v="0.91"/>
        <n v="0.8"/>
        <n v="0.71"/>
        <n v="0.82"/>
        <n v="0.83"/>
        <n v="0.45"/>
        <n v="0.51"/>
        <n v="0.93"/>
        <n v="0.75"/>
        <n v="0.52"/>
        <n v="0.84"/>
        <n v="0.56999999999999995"/>
        <n v="0.92"/>
        <n v="0.46"/>
        <n v="0.88"/>
        <n v="0.59"/>
        <n v="0.78"/>
        <n v="0.74"/>
        <n v="0.63"/>
        <n v="0.66"/>
        <n v="0.79"/>
        <n v="0.53"/>
        <n v="0.67"/>
        <n v="0.94"/>
        <n v="0.69"/>
        <n v="0.57999999999999996"/>
        <n v="0.85"/>
        <n v="0.86"/>
        <n v="0.62"/>
        <n v="0.54"/>
        <n v="0.73"/>
        <n v="0.76"/>
        <n v="0.44"/>
        <n v="0.81"/>
        <n v="0.89"/>
        <n v="0.56000000000000005"/>
        <n v="0.68"/>
        <n v="0.64"/>
        <n v="0.49"/>
        <n v="0.87"/>
        <n v="0.61"/>
        <n v="0.97"/>
      </sharedItems>
    </cacheField>
    <cacheField name="CouponDuration" numFmtId="0">
      <sharedItems containsSemiMixedTypes="0" containsString="0" containsNumber="1" containsInteger="1" minValue="1" maxValue="776"/>
    </cacheField>
    <cacheField name="WeekendDeal" numFmtId="0">
      <sharedItems/>
    </cacheField>
    <cacheField name="Month" numFmtId="0">
      <sharedItems containsSemiMixedTypes="0" containsString="0" containsNumber="1" containsInteger="1" minValue="1" maxValue="12"/>
    </cacheField>
    <cacheField name="MonthAvg" numFmtId="0">
      <sharedItems containsString="0" containsBlank="1" containsNumber="1" minValue="139" maxValue="17528"/>
    </cacheField>
    <cacheField name="Normalized" numFmtId="0">
      <sharedItems containsString="0" containsBlank="1" containsNumber="1" minValue="0" maxValue="7.7389765046668808"/>
    </cacheField>
    <cacheField name="ID" numFmtId="0">
      <sharedItems/>
    </cacheField>
    <cacheField name="RoundedDiscount" numFmtId="0">
      <sharedItems containsSemiMixedTypes="0" containsString="0" containsNumber="1" minValue="0.4" maxValue="1" count="4">
        <n v="1"/>
        <n v="0.6"/>
        <n v="0.4"/>
        <n v="0.8"/>
      </sharedItems>
    </cacheField>
    <cacheField name="RoundedPrice" numFmtId="0">
      <sharedItems containsSemiMixedTypes="0" containsString="0" containsNumber="1" containsInteger="1" minValue="0" maxValue="375" count="28">
        <n v="0"/>
        <n v="30"/>
        <n v="5"/>
        <n v="15"/>
        <n v="20"/>
        <n v="10"/>
        <n v="115"/>
        <n v="55"/>
        <n v="145"/>
        <n v="110"/>
        <n v="25"/>
        <n v="70"/>
        <n v="50"/>
        <n v="375"/>
        <n v="75"/>
        <n v="150"/>
        <n v="35"/>
        <n v="40"/>
        <n v="220"/>
        <n v="60"/>
        <n v="45"/>
        <n v="140"/>
        <n v="200"/>
        <n v="100"/>
        <n v="210"/>
        <n v="120"/>
        <n v="80"/>
        <n v="65"/>
      </sharedItems>
    </cacheField>
    <cacheField name="RoundedCouponDuration" numFmtId="0">
      <sharedItems containsSemiMixedTypes="0" containsString="0" containsNumber="1" containsInteger="1" minValue="0" maxValue="4" count="5">
        <n v="2"/>
        <n v="4"/>
        <n v="1"/>
        <n v="3"/>
        <n v="0"/>
      </sharedItems>
    </cacheField>
    <cacheField name="HasFewerCouponsOnSameNameThanCanBuy" numFmtId="0">
      <sharedItems count="2">
        <s v="No"/>
        <s v="Yes"/>
      </sharedItems>
    </cacheField>
    <cacheField name="URL" numFmtId="0">
      <sharedItems containsBlank="1"/>
    </cacheField>
    <cacheField name="DaysForActivation" numFmtId="0">
      <sharedItems containsSemiMixedTypes="0" containsString="0" containsNumber="1" containsInteger="1" minValue="0" maxValue="20"/>
    </cacheField>
    <cacheField name="QuantizedDealsForActivation" numFmtId="0">
      <sharedItems containsSemiMixedTypes="0" containsString="0" containsNumber="1" containsInteger="1" minValue="0" maxValue="5" count="6">
        <n v="2"/>
        <n v="1"/>
        <n v="5"/>
        <n v="3"/>
        <n v="0"/>
        <n v="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6">
  <r>
    <d v="2010-05-26T00:00:00"/>
    <d v="2010-05-28T23:59:00"/>
    <n v="2191"/>
    <n v="19.5"/>
    <n v="1"/>
    <s v="Pizza Hut"/>
    <x v="0"/>
    <s v="Non-Greek"/>
    <m/>
    <s v="Yes"/>
    <s v="No"/>
    <s v="Yes"/>
    <s v="Yes"/>
    <x v="0"/>
    <s v="Yes"/>
    <n v="1"/>
    <n v="1"/>
    <n v="100"/>
    <m/>
    <x v="0"/>
    <x v="0"/>
    <x v="0"/>
    <s v="No"/>
    <x v="0"/>
    <x v="0"/>
    <x v="0"/>
    <x v="0"/>
    <x v="0"/>
    <s v="No"/>
    <m/>
    <m/>
    <s v="Single"/>
    <d v="2010-05-31T00:00:00"/>
    <d v="2010-08-31T00:00:00"/>
    <s v="Athens"/>
    <n v="2191"/>
    <n v="730.50243111886573"/>
    <x v="0"/>
    <n v="93"/>
    <s v="No"/>
    <n v="5"/>
    <n v="595"/>
    <n v="1.2277351783510349"/>
    <s v="5_26_Pizza Hut_Athens_No"/>
    <x v="0"/>
    <x v="0"/>
    <x v="0"/>
    <x v="0"/>
    <s v="NULL"/>
    <n v="2"/>
    <x v="0"/>
  </r>
  <r>
    <d v="2010-05-29T00:00:00"/>
    <d v="2010-05-31T23:59:00"/>
    <n v="46"/>
    <n v="60"/>
    <n v="30"/>
    <s v="Pastis"/>
    <x v="0"/>
    <s v="Non-Greek"/>
    <m/>
    <s v="Yes"/>
    <s v="No"/>
    <s v="Yes"/>
    <s v="No"/>
    <x v="0"/>
    <s v="No"/>
    <n v="2"/>
    <n v="2"/>
    <n v="10"/>
    <s v="Μαρούσι"/>
    <x v="1"/>
    <x v="0"/>
    <x v="0"/>
    <s v="Yes"/>
    <x v="1"/>
    <x v="1"/>
    <x v="1"/>
    <x v="0"/>
    <x v="1"/>
    <s v="No"/>
    <m/>
    <m/>
    <s v="Single"/>
    <d v="2010-06-02T00:00:00"/>
    <d v="2010-08-31T00:00:00"/>
    <s v="Athens"/>
    <n v="1380"/>
    <n v="460.10650613602678"/>
    <x v="1"/>
    <n v="91"/>
    <s v="Yes"/>
    <n v="5"/>
    <n v="595"/>
    <n v="0.77328824560676768"/>
    <s v="5_29_Pastis_Athens_No"/>
    <x v="1"/>
    <x v="1"/>
    <x v="0"/>
    <x v="0"/>
    <s v="NULL"/>
    <n v="1"/>
    <x v="1"/>
  </r>
  <r>
    <d v="2010-06-01T00:00:00"/>
    <d v="2010-06-02T23:59:00"/>
    <n v="83"/>
    <n v="130"/>
    <n v="5"/>
    <s v="BodyLine"/>
    <x v="1"/>
    <m/>
    <m/>
    <s v="Yes"/>
    <s v="No"/>
    <s v="Yes"/>
    <s v="No"/>
    <x v="0"/>
    <s v="Yes"/>
    <n v="1"/>
    <n v="1"/>
    <n v="30"/>
    <s v="Σύνταγμα"/>
    <x v="2"/>
    <x v="0"/>
    <x v="0"/>
    <s v="No"/>
    <x v="0"/>
    <x v="0"/>
    <x v="1"/>
    <x v="0"/>
    <x v="0"/>
    <s v="No"/>
    <m/>
    <m/>
    <s v="Multiple"/>
    <d v="2010-06-04T00:00:00"/>
    <d v="2010-12-31T00:00:00"/>
    <s v="Athens"/>
    <n v="415"/>
    <n v="207.57207363691441"/>
    <x v="2"/>
    <n v="211"/>
    <s v="No"/>
    <n v="6"/>
    <n v="4695"/>
    <n v="4.4211304289012654E-2"/>
    <s v="6_1_BodyLine_Athens_No"/>
    <x v="0"/>
    <x v="2"/>
    <x v="1"/>
    <x v="0"/>
    <s v="NULL"/>
    <n v="1"/>
    <x v="1"/>
  </r>
  <r>
    <d v="2010-06-03T00:00:00"/>
    <d v="2010-06-04T23:59:00"/>
    <n v="220"/>
    <n v="25"/>
    <n v="15"/>
    <s v="Allou Fun Park"/>
    <x v="2"/>
    <m/>
    <m/>
    <s v="Yes"/>
    <s v="No"/>
    <s v="Yes"/>
    <s v="No"/>
    <x v="0"/>
    <s v="No"/>
    <n v="4"/>
    <n v="4"/>
    <n v="30"/>
    <s v="Αγ. Ιωάννης Ρέντης "/>
    <x v="3"/>
    <x v="1"/>
    <x v="0"/>
    <s v="No"/>
    <x v="1"/>
    <x v="1"/>
    <x v="1"/>
    <x v="0"/>
    <x v="0"/>
    <s v="No"/>
    <m/>
    <m/>
    <s v="Single"/>
    <d v="2010-06-07T00:00:00"/>
    <d v="2010-07-31T00:00:00"/>
    <s v="Athens"/>
    <n v="3300"/>
    <n v="1650.5731156670304"/>
    <x v="3"/>
    <n v="55"/>
    <s v="No"/>
    <n v="6"/>
    <n v="4695"/>
    <n v="0.3515597690451609"/>
    <s v="6_3_Allou Fun Park_Athens_No"/>
    <x v="2"/>
    <x v="3"/>
    <x v="2"/>
    <x v="0"/>
    <s v="NULL"/>
    <n v="2"/>
    <x v="0"/>
  </r>
  <r>
    <d v="2010-06-05T00:00:00"/>
    <d v="2010-06-07T23:59:00"/>
    <n v="122"/>
    <n v="40"/>
    <n v="20"/>
    <s v="Iskandar"/>
    <x v="0"/>
    <s v="Non-Greek"/>
    <m/>
    <s v="Yes"/>
    <s v="No"/>
    <s v="Yes"/>
    <s v="No"/>
    <x v="0"/>
    <s v="No"/>
    <n v="2"/>
    <n v="2"/>
    <n v="10"/>
    <s v="Λ. Ελευθερίας 6 (Αμφιθέας) &amp; Λ. Ποσειδώνος"/>
    <x v="4"/>
    <x v="0"/>
    <x v="0"/>
    <s v="Yes"/>
    <x v="1"/>
    <x v="0"/>
    <x v="0"/>
    <x v="0"/>
    <x v="0"/>
    <s v="No"/>
    <m/>
    <m/>
    <s v="Single"/>
    <d v="2010-06-09T00:00:00"/>
    <d v="2010-08-31T00:00:00"/>
    <s v="Athens"/>
    <n v="2440"/>
    <n v="813.52164853036629"/>
    <x v="1"/>
    <n v="84"/>
    <s v="Yes"/>
    <n v="6"/>
    <n v="477"/>
    <n v="1.7054961185122983"/>
    <s v="6_5_Iskandar_Athens_No"/>
    <x v="1"/>
    <x v="4"/>
    <x v="0"/>
    <x v="0"/>
    <s v="http://www.goldendeals.gr/deals/20euros-iskandar"/>
    <n v="1"/>
    <x v="1"/>
  </r>
  <r>
    <d v="2010-06-08T00:00:00"/>
    <d v="2010-06-08T23:59:00"/>
    <n v="32"/>
    <n v="25"/>
    <n v="15"/>
    <s v="Crowne Plaza"/>
    <x v="3"/>
    <m/>
    <m/>
    <s v="Yes"/>
    <s v="No"/>
    <s v="Yes"/>
    <s v="No"/>
    <x v="0"/>
    <s v="Yes"/>
    <n v="100"/>
    <n v="100"/>
    <n v="10"/>
    <s v="Ιλίσια"/>
    <x v="2"/>
    <x v="0"/>
    <x v="0"/>
    <s v="No"/>
    <x v="0"/>
    <x v="0"/>
    <x v="1"/>
    <x v="0"/>
    <x v="0"/>
    <s v="No"/>
    <m/>
    <m/>
    <s v="Single"/>
    <d v="2010-06-10T00:00:00"/>
    <d v="2010-09-30T00:00:00"/>
    <s v="Athens"/>
    <n v="480"/>
    <n v="480"/>
    <x v="3"/>
    <n v="113"/>
    <s v="No"/>
    <n v="6"/>
    <n v="4695"/>
    <n v="0.10223642172523961"/>
    <s v="6_8_Crowne Plaza_Athens_No"/>
    <x v="2"/>
    <x v="3"/>
    <x v="3"/>
    <x v="0"/>
    <s v="http://www.goldendeals.gr/deals/15euros-crowne-plaza"/>
    <n v="1"/>
    <x v="1"/>
  </r>
  <r>
    <d v="2010-06-09T00:00:00"/>
    <d v="2010-06-09T23:59:00"/>
    <n v="56"/>
    <n v="65"/>
    <n v="19.5"/>
    <s v="ikonomakis"/>
    <x v="4"/>
    <s v="Hair Salon"/>
    <m/>
    <s v="Yes"/>
    <s v="No"/>
    <s v="Yes"/>
    <s v="No"/>
    <x v="1"/>
    <s v="No"/>
    <n v="4"/>
    <n v="4"/>
    <n v="30"/>
    <s v=" Χαλάνδρι"/>
    <x v="1"/>
    <x v="0"/>
    <x v="0"/>
    <s v="Yes"/>
    <x v="1"/>
    <x v="1"/>
    <x v="0"/>
    <x v="0"/>
    <x v="0"/>
    <s v="No"/>
    <m/>
    <m/>
    <s v="Single"/>
    <d v="2010-06-15T00:00:00"/>
    <d v="2010-12-31T00:00:00"/>
    <s v="Athens"/>
    <n v="1092"/>
    <n v="1092"/>
    <x v="4"/>
    <n v="200"/>
    <s v="No"/>
    <n v="6"/>
    <n v="4695"/>
    <n v="0.23258785942492013"/>
    <s v="6_9_ikonomakis_Athens_No"/>
    <x v="3"/>
    <x v="4"/>
    <x v="1"/>
    <x v="0"/>
    <s v="http://www.goldendeals.gr/deals/19.50euros-ikonomakis-vip"/>
    <n v="5"/>
    <x v="2"/>
  </r>
  <r>
    <d v="2010-06-10T00:00:00"/>
    <d v="2010-06-10T23:59:00"/>
    <n v="710"/>
    <n v="30"/>
    <n v="15"/>
    <s v="Αττικό Πάρκο"/>
    <x v="2"/>
    <m/>
    <m/>
    <s v="Yes"/>
    <s v="No"/>
    <s v="Yes"/>
    <s v="No"/>
    <x v="1"/>
    <s v="No"/>
    <n v="2"/>
    <n v="2"/>
    <n v="20"/>
    <s v="Σπάτα"/>
    <x v="5"/>
    <x v="0"/>
    <x v="0"/>
    <s v="No"/>
    <x v="0"/>
    <x v="0"/>
    <x v="1"/>
    <x v="0"/>
    <x v="1"/>
    <s v="No"/>
    <m/>
    <m/>
    <s v="Single"/>
    <d v="2010-06-14T00:00:00"/>
    <d v="2010-09-30T00:00:00"/>
    <s v="Athens"/>
    <n v="10650"/>
    <n v="10650"/>
    <x v="1"/>
    <n v="109"/>
    <s v="No"/>
    <n v="6"/>
    <n v="4695"/>
    <n v="2.2683706070287539"/>
    <s v="6_10_Αττικό Πάρκο_Athens_No"/>
    <x v="1"/>
    <x v="3"/>
    <x v="0"/>
    <x v="0"/>
    <s v="http://www.goldendeals.gr/deals/15euros-attica-zoo"/>
    <n v="3"/>
    <x v="3"/>
  </r>
  <r>
    <d v="2010-06-11T00:00:00"/>
    <d v="2010-06-11T23:59:00"/>
    <n v="48"/>
    <n v="25"/>
    <n v="15"/>
    <s v="Mad Video Music Awards"/>
    <x v="3"/>
    <s v="live performance"/>
    <m/>
    <s v="Yes"/>
    <s v="No"/>
    <s v="Yes"/>
    <s v="No"/>
    <x v="0"/>
    <s v="Yes"/>
    <n v="2"/>
    <n v="2"/>
    <n v="20"/>
    <s v="Παλαιού Φαλήρου"/>
    <x v="4"/>
    <x v="1"/>
    <x v="0"/>
    <s v="No"/>
    <x v="1"/>
    <x v="1"/>
    <x v="0"/>
    <x v="1"/>
    <x v="0"/>
    <s v="No"/>
    <m/>
    <m/>
    <s v="Single"/>
    <d v="2010-06-14T00:00:00"/>
    <d v="2010-06-14T00:00:00"/>
    <s v="Athens"/>
    <n v="720"/>
    <n v="720"/>
    <x v="3"/>
    <n v="1"/>
    <s v="No"/>
    <n v="6"/>
    <n v="4695"/>
    <n v="0.15335463258785942"/>
    <s v="6_11_Mad Video Music Awards_Athens_No"/>
    <x v="2"/>
    <x v="3"/>
    <x v="2"/>
    <x v="0"/>
    <s v="http://www.goldendeals.gr/deals/15euros-mad-vma"/>
    <n v="2"/>
    <x v="0"/>
  </r>
  <r>
    <d v="2010-06-12T00:00:00"/>
    <d v="2010-06-14T23:59:00"/>
    <n v="89"/>
    <n v="20"/>
    <n v="12"/>
    <s v="Sniper Club"/>
    <x v="5"/>
    <m/>
    <m/>
    <s v="Yes"/>
    <s v="No"/>
    <s v="Yes"/>
    <s v="No"/>
    <x v="0"/>
    <s v="No"/>
    <n v="10"/>
    <n v="10"/>
    <n v="10"/>
    <s v="Παλλήνη"/>
    <x v="5"/>
    <x v="1"/>
    <x v="0"/>
    <s v="Yes"/>
    <x v="0"/>
    <x v="0"/>
    <x v="1"/>
    <x v="0"/>
    <x v="0"/>
    <s v="No"/>
    <m/>
    <m/>
    <s v="Single"/>
    <d v="2010-06-16T00:00:00"/>
    <d v="2010-12-31T00:00:00"/>
    <s v="Athens"/>
    <n v="1068"/>
    <n v="356.08242648788161"/>
    <x v="3"/>
    <n v="199"/>
    <s v="Yes"/>
    <n v="6"/>
    <n v="477"/>
    <n v="0.74650403875866167"/>
    <s v="6_12_Sniper Club_Athens_No"/>
    <x v="2"/>
    <x v="5"/>
    <x v="1"/>
    <x v="0"/>
    <s v="NULL"/>
    <n v="1"/>
    <x v="1"/>
  </r>
  <r>
    <d v="2010-06-15T00:00:00"/>
    <d v="2010-06-15T23:59:00"/>
    <n v="259"/>
    <n v="33"/>
    <n v="15"/>
    <s v="Περαν"/>
    <x v="0"/>
    <s v="Greek"/>
    <m/>
    <s v="Yes"/>
    <s v="No"/>
    <s v="Yes"/>
    <s v="No"/>
    <x v="1"/>
    <s v="No"/>
    <n v="2"/>
    <n v="4"/>
    <n v="10"/>
    <s v=" Νέα Χαλκηδόνα"/>
    <x v="6"/>
    <x v="1"/>
    <x v="0"/>
    <s v="Yes"/>
    <x v="0"/>
    <x v="0"/>
    <x v="1"/>
    <x v="0"/>
    <x v="0"/>
    <s v="No"/>
    <m/>
    <m/>
    <s v="Single"/>
    <d v="2010-06-17T00:00:00"/>
    <d v="2010-08-31T00:00:00"/>
    <s v="Athens"/>
    <n v="3885"/>
    <n v="3885"/>
    <x v="5"/>
    <n v="76"/>
    <s v="No"/>
    <n v="6"/>
    <n v="4695"/>
    <n v="0.82747603833865813"/>
    <s v="6_15_Περαν_Athens_No"/>
    <x v="1"/>
    <x v="3"/>
    <x v="2"/>
    <x v="0"/>
    <s v="NULL"/>
    <n v="1"/>
    <x v="1"/>
  </r>
  <r>
    <d v="2010-06-16T00:00:00"/>
    <d v="2010-06-16T23:59:00"/>
    <n v="156"/>
    <n v="50"/>
    <n v="5"/>
    <s v="AstroCafe"/>
    <x v="3"/>
    <m/>
    <m/>
    <s v="Yes"/>
    <s v="No"/>
    <s v="Yes"/>
    <s v="No"/>
    <x v="0"/>
    <s v="No"/>
    <n v="1"/>
    <n v="100"/>
    <n v="30"/>
    <s v="Αθήνα"/>
    <x v="2"/>
    <x v="0"/>
    <x v="0"/>
    <s v="Yes"/>
    <x v="0"/>
    <x v="0"/>
    <x v="1"/>
    <x v="0"/>
    <x v="0"/>
    <s v="No"/>
    <m/>
    <m/>
    <s v="Single"/>
    <d v="2010-06-18T00:00:00"/>
    <d v="2010-12-31T00:00:00"/>
    <s v="Athens"/>
    <n v="780"/>
    <n v="780"/>
    <x v="6"/>
    <n v="197"/>
    <s v="No"/>
    <n v="6"/>
    <n v="4695"/>
    <n v="0.16613418530351437"/>
    <s v="6_16_AstroCafe_Athens_No"/>
    <x v="0"/>
    <x v="2"/>
    <x v="1"/>
    <x v="0"/>
    <s v="NULL"/>
    <n v="1"/>
    <x v="1"/>
  </r>
  <r>
    <d v="2010-06-17T00:00:00"/>
    <d v="2010-06-17T23:59:00"/>
    <n v="294"/>
    <n v="45"/>
    <n v="18"/>
    <s v="MF Day Spa"/>
    <x v="4"/>
    <m/>
    <m/>
    <s v="Yes"/>
    <s v="No"/>
    <s v="Yes"/>
    <s v="No"/>
    <x v="0"/>
    <s v="No"/>
    <n v="10"/>
    <n v="10"/>
    <n v="10"/>
    <s v="Ν. Κόσμος "/>
    <x v="2"/>
    <x v="1"/>
    <x v="1"/>
    <s v="Yes"/>
    <x v="0"/>
    <x v="0"/>
    <x v="1"/>
    <x v="0"/>
    <x v="0"/>
    <s v="No"/>
    <m/>
    <m/>
    <s v="Single"/>
    <d v="2010-06-19T00:00:00"/>
    <d v="2010-12-31T00:00:00"/>
    <s v="Athens"/>
    <n v="5292"/>
    <n v="5292"/>
    <x v="7"/>
    <n v="196"/>
    <s v="No"/>
    <n v="6"/>
    <n v="4695"/>
    <n v="1.1271565495207667"/>
    <s v="6_17_MF Day Spa_Athens_No"/>
    <x v="1"/>
    <x v="4"/>
    <x v="1"/>
    <x v="0"/>
    <s v="NULL"/>
    <n v="1"/>
    <x v="1"/>
  </r>
  <r>
    <d v="2010-06-18T00:00:00"/>
    <d v="2010-06-18T23:59:00"/>
    <n v="74"/>
    <n v="29"/>
    <n v="17.5"/>
    <s v="Adventure Park"/>
    <x v="5"/>
    <m/>
    <m/>
    <s v="Yes"/>
    <s v="No"/>
    <s v="Yes"/>
    <s v="No"/>
    <x v="0"/>
    <s v="No"/>
    <n v="5"/>
    <n v="5"/>
    <n v="10"/>
    <s v="Μαλακάσα "/>
    <x v="5"/>
    <x v="0"/>
    <x v="0"/>
    <s v="Yes"/>
    <x v="0"/>
    <x v="0"/>
    <x v="0"/>
    <x v="0"/>
    <x v="0"/>
    <s v="Yes"/>
    <m/>
    <m/>
    <s v="Single"/>
    <d v="2010-06-21T00:00:00"/>
    <d v="2010-09-30T00:00:00"/>
    <s v="Athens"/>
    <n v="1295"/>
    <n v="1295"/>
    <x v="3"/>
    <n v="102"/>
    <s v="No"/>
    <n v="6"/>
    <n v="4695"/>
    <n v="0.27582534611288606"/>
    <s v="6_18_Adventure Park_Athens_No"/>
    <x v="2"/>
    <x v="4"/>
    <x v="0"/>
    <x v="0"/>
    <s v="NULL"/>
    <n v="2"/>
    <x v="0"/>
  </r>
  <r>
    <d v="2010-06-19T00:00:00"/>
    <d v="2010-06-21T23:59:00"/>
    <n v="19"/>
    <n v="226"/>
    <n v="117"/>
    <s v="Curves"/>
    <x v="1"/>
    <m/>
    <m/>
    <s v="Yes"/>
    <s v="No"/>
    <s v="Yes"/>
    <s v="Yes"/>
    <x v="0"/>
    <s v="No"/>
    <n v="1"/>
    <n v="1"/>
    <n v="10"/>
    <m/>
    <x v="0"/>
    <x v="0"/>
    <x v="0"/>
    <s v="Yes"/>
    <x v="0"/>
    <x v="0"/>
    <x v="1"/>
    <x v="0"/>
    <x v="0"/>
    <s v="No"/>
    <m/>
    <m/>
    <s v="Unlimited"/>
    <d v="2010-06-23T00:00:00"/>
    <d v="2010-10-31T00:00:00"/>
    <s v="Athens"/>
    <n v="2223"/>
    <n v="741.17156749303444"/>
    <x v="8"/>
    <n v="131"/>
    <s v="Yes"/>
    <n v="6"/>
    <n v="477"/>
    <n v="1.5538187997757535"/>
    <s v="6_19_Curves_Athens_No"/>
    <x v="2"/>
    <x v="6"/>
    <x v="3"/>
    <x v="0"/>
    <s v="NULL"/>
    <n v="1"/>
    <x v="1"/>
  </r>
  <r>
    <d v="2010-06-22T00:00:00"/>
    <d v="2010-06-22T23:59:00"/>
    <n v="96"/>
    <n v="30"/>
    <n v="15"/>
    <s v="Polly Magoo"/>
    <x v="0"/>
    <s v="Non-Greek"/>
    <m/>
    <s v="Yes"/>
    <s v="No"/>
    <s v="Yes"/>
    <s v="No"/>
    <x v="0"/>
    <s v="No"/>
    <n v="2"/>
    <n v="4"/>
    <n v="20"/>
    <s v="Μεταξουργείο"/>
    <x v="2"/>
    <x v="0"/>
    <x v="0"/>
    <s v="Yes"/>
    <x v="0"/>
    <x v="0"/>
    <x v="1"/>
    <x v="0"/>
    <x v="0"/>
    <s v="No"/>
    <m/>
    <m/>
    <s v="Single"/>
    <d v="2010-06-24T00:00:00"/>
    <d v="2010-09-30T00:00:00"/>
    <s v="Athens"/>
    <n v="1440"/>
    <n v="1440"/>
    <x v="1"/>
    <n v="99"/>
    <s v="No"/>
    <n v="6"/>
    <n v="4695"/>
    <n v="0.30670926517571884"/>
    <s v="6_22_Polly Magoo_Athens_No"/>
    <x v="1"/>
    <x v="3"/>
    <x v="0"/>
    <x v="0"/>
    <s v="NULL"/>
    <n v="1"/>
    <x v="1"/>
  </r>
  <r>
    <d v="2010-06-23T00:00:00"/>
    <d v="2010-06-23T23:59:00"/>
    <n v="1933"/>
    <n v="13"/>
    <n v="3"/>
    <s v="Soft Touch"/>
    <x v="6"/>
    <s v="car wash"/>
    <m/>
    <s v="Yes"/>
    <s v="No"/>
    <s v="Yes"/>
    <s v="No"/>
    <x v="0"/>
    <s v="No"/>
    <n v="2"/>
    <n v="2"/>
    <n v="30"/>
    <s v="Αγία Παρασκευή"/>
    <x v="5"/>
    <x v="0"/>
    <x v="0"/>
    <s v="No"/>
    <x v="0"/>
    <x v="0"/>
    <x v="1"/>
    <x v="0"/>
    <x v="0"/>
    <s v="No"/>
    <m/>
    <m/>
    <s v="Single"/>
    <d v="2010-06-25T00:00:00"/>
    <d v="2010-12-31T00:00:00"/>
    <s v="Athens"/>
    <n v="5799"/>
    <n v="5799"/>
    <x v="9"/>
    <n v="190"/>
    <s v="No"/>
    <n v="6"/>
    <n v="4695"/>
    <n v="1.2351437699680512"/>
    <s v="6_23_Soft Touch_Athens_No"/>
    <x v="3"/>
    <x v="2"/>
    <x v="1"/>
    <x v="0"/>
    <s v="NULL"/>
    <n v="1"/>
    <x v="1"/>
  </r>
  <r>
    <d v="2010-06-24T00:00:00"/>
    <d v="2010-06-24T23:59:00"/>
    <n v="3001"/>
    <n v="100"/>
    <n v="10"/>
    <s v="Athens Med Spa"/>
    <x v="4"/>
    <m/>
    <m/>
    <s v="Yes"/>
    <s v="No"/>
    <s v="Yes"/>
    <s v="No"/>
    <x v="0"/>
    <s v="No"/>
    <n v="4"/>
    <n v="4"/>
    <n v="20"/>
    <s v="Καλλιθέα"/>
    <x v="2"/>
    <x v="0"/>
    <x v="0"/>
    <s v="Yes"/>
    <x v="0"/>
    <x v="0"/>
    <x v="1"/>
    <x v="0"/>
    <x v="0"/>
    <s v="No"/>
    <m/>
    <m/>
    <s v="Single"/>
    <d v="2010-06-26T00:00:00"/>
    <d v="2010-12-31T00:00:00"/>
    <s v="Athens"/>
    <n v="30010"/>
    <n v="30010"/>
    <x v="6"/>
    <n v="189"/>
    <s v="No"/>
    <n v="6"/>
    <n v="4695"/>
    <n v="6.3919062832800853"/>
    <s v="6_24_Athens Med Spa_Athens_No"/>
    <x v="0"/>
    <x v="5"/>
    <x v="1"/>
    <x v="0"/>
    <s v="NULL"/>
    <n v="1"/>
    <x v="1"/>
  </r>
  <r>
    <d v="2010-06-25T00:00:00"/>
    <d v="2010-06-25T23:59:00"/>
    <n v="1134"/>
    <n v="56.5"/>
    <n v="5"/>
    <s v="Funmily"/>
    <x v="2"/>
    <m/>
    <m/>
    <s v="Yes"/>
    <s v="No"/>
    <s v="Yes"/>
    <s v="No"/>
    <x v="0"/>
    <s v="No"/>
    <n v="2"/>
    <n v="2"/>
    <n v="10"/>
    <s v="Μαρούσι"/>
    <x v="1"/>
    <x v="0"/>
    <x v="0"/>
    <s v="Yes"/>
    <x v="0"/>
    <x v="0"/>
    <x v="1"/>
    <x v="0"/>
    <x v="1"/>
    <s v="No"/>
    <m/>
    <m/>
    <s v="Single"/>
    <d v="2010-06-29T00:00:00"/>
    <d v="2010-12-31T00:00:00"/>
    <s v="Athens"/>
    <n v="5670"/>
    <n v="5670"/>
    <x v="10"/>
    <n v="186"/>
    <s v="No"/>
    <n v="6"/>
    <n v="4695"/>
    <n v="1.2076677316293929"/>
    <s v="6_25_Funmily_Athens_No"/>
    <x v="0"/>
    <x v="2"/>
    <x v="1"/>
    <x v="0"/>
    <s v="NULL"/>
    <n v="3"/>
    <x v="3"/>
  </r>
  <r>
    <d v="2010-06-26T00:00:00"/>
    <d v="2010-06-28T23:59:00"/>
    <n v="4"/>
    <n v="87.5"/>
    <n v="52.5"/>
    <s v="Telis Kikeris"/>
    <x v="4"/>
    <s v="Hair Salon"/>
    <m/>
    <s v="Yes"/>
    <s v="No"/>
    <s v="Yes"/>
    <s v="No"/>
    <x v="1"/>
    <s v="No"/>
    <n v="1"/>
    <n v="1"/>
    <n v="10"/>
    <s v="Πειραιάς"/>
    <x v="3"/>
    <x v="0"/>
    <x v="0"/>
    <s v="Yes"/>
    <x v="0"/>
    <x v="0"/>
    <x v="1"/>
    <x v="0"/>
    <x v="0"/>
    <s v="No"/>
    <m/>
    <m/>
    <s v="Single"/>
    <d v="2010-06-30T00:00:00"/>
    <d v="2010-09-04T00:00:00"/>
    <s v="Athens"/>
    <n v="0"/>
    <n v="0"/>
    <x v="3"/>
    <n v="67"/>
    <s v="Yes"/>
    <n v="6"/>
    <n v="477"/>
    <n v="0"/>
    <s v="6_26_Telis Kikeris_Athens_No"/>
    <x v="2"/>
    <x v="7"/>
    <x v="2"/>
    <x v="0"/>
    <s v="NULL"/>
    <n v="1"/>
    <x v="1"/>
  </r>
  <r>
    <d v="2010-06-29T00:00:00"/>
    <d v="2010-06-29T23:59:00"/>
    <n v="214"/>
    <n v="40"/>
    <n v="20"/>
    <s v="Τζουγκρί"/>
    <x v="0"/>
    <s v="Greek"/>
    <m/>
    <s v="Yes"/>
    <s v="No"/>
    <s v="Yes"/>
    <s v="No"/>
    <x v="1"/>
    <s v="No"/>
    <n v="4"/>
    <n v="4"/>
    <n v="20"/>
    <s v="Άλιμος"/>
    <x v="4"/>
    <x v="0"/>
    <x v="0"/>
    <s v="Yes"/>
    <x v="0"/>
    <x v="0"/>
    <x v="1"/>
    <x v="0"/>
    <x v="0"/>
    <s v="No"/>
    <m/>
    <m/>
    <s v="Single"/>
    <d v="2010-07-01T00:00:00"/>
    <d v="2010-09-05T00:00:00"/>
    <s v="Athens"/>
    <n v="4280"/>
    <n v="4280"/>
    <x v="1"/>
    <n v="67"/>
    <s v="No"/>
    <n v="6"/>
    <n v="4695"/>
    <n v="0.91160809371671991"/>
    <s v="6_29_Τζουγκρί_Athens_No"/>
    <x v="1"/>
    <x v="4"/>
    <x v="2"/>
    <x v="0"/>
    <s v="NULL"/>
    <n v="1"/>
    <x v="1"/>
  </r>
  <r>
    <d v="2010-06-30T00:00:00"/>
    <d v="2010-06-30T23:59:00"/>
    <n v="374"/>
    <n v="25"/>
    <n v="5"/>
    <s v="Body and Face"/>
    <x v="4"/>
    <m/>
    <m/>
    <s v="Yes"/>
    <s v="No"/>
    <s v="Yes"/>
    <s v="No"/>
    <x v="0"/>
    <s v="No"/>
    <n v="4"/>
    <n v="4"/>
    <n v="20"/>
    <s v="Νέα Σμύρνη"/>
    <x v="4"/>
    <x v="0"/>
    <x v="0"/>
    <s v="Yes"/>
    <x v="0"/>
    <x v="0"/>
    <x v="1"/>
    <x v="1"/>
    <x v="0"/>
    <s v="No"/>
    <m/>
    <m/>
    <s v="Single"/>
    <d v="2010-07-02T00:00:00"/>
    <d v="2010-12-31T00:00:00"/>
    <s v="Athens"/>
    <n v="1870"/>
    <n v="1870"/>
    <x v="11"/>
    <n v="183"/>
    <s v="No"/>
    <n v="6"/>
    <n v="4695"/>
    <n v="0.39829605963791265"/>
    <s v="6_30_Body and Face_Athens_No"/>
    <x v="3"/>
    <x v="2"/>
    <x v="1"/>
    <x v="0"/>
    <s v="NULL"/>
    <n v="1"/>
    <x v="1"/>
  </r>
  <r>
    <d v="2010-07-01T00:00:00"/>
    <d v="2010-07-01T23:59:00"/>
    <n v="133"/>
    <n v="80"/>
    <n v="8"/>
    <s v="Light Life"/>
    <x v="4"/>
    <m/>
    <m/>
    <s v="Yes"/>
    <s v="No"/>
    <s v="Yes"/>
    <s v="No"/>
    <x v="0"/>
    <s v="No"/>
    <n v="2"/>
    <n v="5"/>
    <n v="10"/>
    <s v="Περιστέρι"/>
    <x v="6"/>
    <x v="0"/>
    <x v="0"/>
    <s v="Yes"/>
    <x v="0"/>
    <x v="0"/>
    <x v="1"/>
    <x v="1"/>
    <x v="0"/>
    <s v="No"/>
    <m/>
    <m/>
    <s v="Single"/>
    <d v="2010-07-03T00:00:00"/>
    <d v="2010-12-31T00:00:00"/>
    <s v="Athens"/>
    <n v="1064"/>
    <n v="1064"/>
    <x v="6"/>
    <n v="182"/>
    <s v="No"/>
    <n v="7"/>
    <n v="12428"/>
    <n v="8.5613131638236237E-2"/>
    <s v="7_1_Light Life_Athens_No"/>
    <x v="0"/>
    <x v="5"/>
    <x v="1"/>
    <x v="0"/>
    <s v="NULL"/>
    <n v="1"/>
    <x v="1"/>
  </r>
  <r>
    <d v="2010-07-02T00:00:00"/>
    <d v="2010-07-02T23:59:00"/>
    <n v="648"/>
    <n v="39"/>
    <n v="11.5"/>
    <s v="Mystic Pizza"/>
    <x v="0"/>
    <s v="Non-Greek"/>
    <m/>
    <s v="Yes"/>
    <s v="No"/>
    <s v="Yes"/>
    <s v="Yes"/>
    <x v="0"/>
    <s v="No"/>
    <n v="2"/>
    <n v="2"/>
    <n v="10"/>
    <s v="Κουκάκι"/>
    <x v="2"/>
    <x v="0"/>
    <x v="0"/>
    <s v="Yes"/>
    <x v="0"/>
    <x v="1"/>
    <x v="0"/>
    <x v="0"/>
    <x v="1"/>
    <s v="No"/>
    <m/>
    <m/>
    <s v="Single"/>
    <d v="2010-07-05T00:00:00"/>
    <d v="2010-08-06T00:00:00"/>
    <s v="Athens"/>
    <n v="7452"/>
    <n v="7452"/>
    <x v="12"/>
    <n v="33"/>
    <s v="No"/>
    <n v="7"/>
    <n v="12428"/>
    <n v="0.59961377534599292"/>
    <s v="7_2_Mystic Pizza_Athens_No"/>
    <x v="3"/>
    <x v="5"/>
    <x v="2"/>
    <x v="0"/>
    <s v="NULL"/>
    <n v="2"/>
    <x v="0"/>
  </r>
  <r>
    <d v="2010-07-03T00:00:00"/>
    <d v="2010-07-05T23:59:00"/>
    <n v="71"/>
    <n v="240"/>
    <n v="144"/>
    <s v="Royal Myconian"/>
    <x v="3"/>
    <s v="Vacations"/>
    <m/>
    <s v="Yes"/>
    <s v="No"/>
    <s v="Yes"/>
    <s v="No"/>
    <x v="0"/>
    <s v="Yes"/>
    <n v="10"/>
    <n v="10"/>
    <n v="20"/>
    <s v="Μύκονος"/>
    <x v="7"/>
    <x v="1"/>
    <x v="0"/>
    <s v="Yes"/>
    <x v="0"/>
    <x v="0"/>
    <x v="0"/>
    <x v="0"/>
    <x v="0"/>
    <s v="No"/>
    <m/>
    <m/>
    <s v="Single"/>
    <d v="2010-07-07T00:00:00"/>
    <d v="2010-09-23T00:00:00"/>
    <s v="Athens"/>
    <n v="10224"/>
    <n v="3408.7890715469116"/>
    <x v="3"/>
    <n v="79"/>
    <s v="Yes"/>
    <n v="7"/>
    <n v="2746"/>
    <n v="1.2413652846128593"/>
    <s v="7_3_Royal Myconian_Athens_No"/>
    <x v="2"/>
    <x v="8"/>
    <x v="0"/>
    <x v="0"/>
    <s v="NULL"/>
    <n v="1"/>
    <x v="1"/>
  </r>
  <r>
    <d v="2010-07-06T00:00:00"/>
    <d v="2010-07-06T23:59:00"/>
    <n v="1152"/>
    <n v="110"/>
    <n v="20"/>
    <s v="olotropiki"/>
    <x v="4"/>
    <m/>
    <m/>
    <s v="Yes"/>
    <s v="No"/>
    <s v="Yes"/>
    <s v="No"/>
    <x v="1"/>
    <s v="No"/>
    <n v="4"/>
    <n v="4"/>
    <n v="10"/>
    <s v="Κολωνάκι"/>
    <x v="2"/>
    <x v="0"/>
    <x v="0"/>
    <s v="Yes"/>
    <x v="0"/>
    <x v="0"/>
    <x v="1"/>
    <x v="0"/>
    <x v="0"/>
    <s v="Yes"/>
    <m/>
    <m/>
    <s v="Single"/>
    <d v="2010-07-08T00:00:00"/>
    <d v="2010-12-31T00:00:00"/>
    <s v="Athens"/>
    <n v="23040"/>
    <n v="23040"/>
    <x v="13"/>
    <n v="177"/>
    <s v="No"/>
    <n v="7"/>
    <n v="12428"/>
    <n v="1.8538783392339877"/>
    <s v="7_6_olotropiki_Athens_No"/>
    <x v="3"/>
    <x v="4"/>
    <x v="1"/>
    <x v="0"/>
    <s v="NULL"/>
    <n v="1"/>
    <x v="1"/>
  </r>
  <r>
    <d v="2010-07-07T00:00:00"/>
    <d v="2010-07-07T23:59:00"/>
    <n v="325"/>
    <n v="25"/>
    <n v="15"/>
    <s v="Oro Toro"/>
    <x v="0"/>
    <s v="Non-Greek"/>
    <m/>
    <s v="Yes"/>
    <s v="No"/>
    <s v="Yes"/>
    <s v="No"/>
    <x v="0"/>
    <s v="No"/>
    <n v="2"/>
    <n v="2"/>
    <n v="20"/>
    <s v="Βάρη"/>
    <x v="4"/>
    <x v="1"/>
    <x v="0"/>
    <s v="Yes"/>
    <x v="0"/>
    <x v="0"/>
    <x v="1"/>
    <x v="0"/>
    <x v="0"/>
    <s v="No"/>
    <m/>
    <m/>
    <s v="Single"/>
    <d v="2010-07-09T00:00:00"/>
    <d v="2010-09-15T00:00:00"/>
    <s v="Athens"/>
    <n v="4875"/>
    <n v="4875"/>
    <x v="3"/>
    <n v="69"/>
    <s v="No"/>
    <n v="7"/>
    <n v="12428"/>
    <n v="0.39225941422594141"/>
    <s v="7_7_Oro Toro_Athens_No"/>
    <x v="2"/>
    <x v="3"/>
    <x v="2"/>
    <x v="0"/>
    <s v="NULL"/>
    <n v="1"/>
    <x v="1"/>
  </r>
  <r>
    <d v="2010-07-08T00:00:00"/>
    <d v="2010-07-08T23:59:00"/>
    <n v="373"/>
    <n v="60"/>
    <n v="10"/>
    <s v="Your Majesty"/>
    <x v="3"/>
    <m/>
    <m/>
    <s v="Yes"/>
    <s v="No"/>
    <s v="Yes"/>
    <s v="No"/>
    <x v="0"/>
    <s v="No"/>
    <n v="1"/>
    <n v="1"/>
    <n v="20"/>
    <s v="Μαρούσι"/>
    <x v="1"/>
    <x v="0"/>
    <x v="0"/>
    <s v="Yes"/>
    <x v="0"/>
    <x v="1"/>
    <x v="1"/>
    <x v="0"/>
    <x v="0"/>
    <s v="Yes"/>
    <m/>
    <m/>
    <s v="Multiple"/>
    <d v="2010-07-10T00:00:00"/>
    <d v="2010-12-31T00:00:00"/>
    <s v="Athens"/>
    <n v="3730"/>
    <n v="3730"/>
    <x v="14"/>
    <n v="175"/>
    <s v="No"/>
    <n v="7"/>
    <n v="12428"/>
    <n v="0.30012874155133568"/>
    <s v="7_8_Your Majesty_Athens_No"/>
    <x v="3"/>
    <x v="5"/>
    <x v="3"/>
    <x v="0"/>
    <s v="NULL"/>
    <n v="1"/>
    <x v="1"/>
  </r>
  <r>
    <d v="2010-07-09T00:00:00"/>
    <d v="2010-07-09T23:59:00"/>
    <n v="735"/>
    <n v="20"/>
    <n v="8"/>
    <s v="Aidonakia"/>
    <x v="2"/>
    <m/>
    <m/>
    <s v="Yes"/>
    <s v="No"/>
    <s v="Yes"/>
    <s v="No"/>
    <x v="1"/>
    <s v="No"/>
    <n v="2"/>
    <n v="2"/>
    <n v="30"/>
    <s v="Λεωφόρος Κηφισίας 89 &amp; Διονύσου 155, "/>
    <x v="1"/>
    <x v="1"/>
    <x v="0"/>
    <s v="Yes"/>
    <x v="0"/>
    <x v="0"/>
    <x v="1"/>
    <x v="0"/>
    <x v="0"/>
    <s v="No"/>
    <m/>
    <m/>
    <s v="Single"/>
    <d v="2010-07-13T00:00:00"/>
    <d v="2010-12-31T00:00:00"/>
    <s v="Athens"/>
    <n v="5880"/>
    <n v="5880"/>
    <x v="7"/>
    <n v="172"/>
    <s v="No"/>
    <n v="7"/>
    <n v="12428"/>
    <n v="0.47312520115867396"/>
    <s v="7_9_Aidonakia_Athens_No"/>
    <x v="1"/>
    <x v="5"/>
    <x v="3"/>
    <x v="0"/>
    <s v="NULL"/>
    <n v="3"/>
    <x v="3"/>
  </r>
  <r>
    <d v="2010-07-10T00:00:00"/>
    <d v="2010-07-12T23:59:00"/>
    <n v="4"/>
    <n v="200"/>
    <n v="110"/>
    <s v="Prezerakou"/>
    <x v="1"/>
    <m/>
    <m/>
    <s v="Yes"/>
    <s v="No"/>
    <s v="Yes"/>
    <s v="No"/>
    <x v="0"/>
    <s v="No"/>
    <n v="100"/>
    <m/>
    <n v="10"/>
    <m/>
    <x v="1"/>
    <x v="1"/>
    <x v="0"/>
    <s v="No"/>
    <x v="2"/>
    <x v="2"/>
    <x v="2"/>
    <x v="2"/>
    <x v="2"/>
    <s v="No"/>
    <m/>
    <m/>
    <s v="Multiple"/>
    <d v="2010-07-14T00:00:00"/>
    <d v="2010-08-31T00:00:00"/>
    <s v="Athens"/>
    <n v="0"/>
    <n v="0"/>
    <x v="15"/>
    <n v="49"/>
    <s v="Yes"/>
    <n v="7"/>
    <n v="2746"/>
    <n v="0"/>
    <s v="7_10_Prezerakou_Athens_No"/>
    <x v="2"/>
    <x v="9"/>
    <x v="2"/>
    <x v="1"/>
    <s v="NULL"/>
    <n v="1"/>
    <x v="1"/>
  </r>
  <r>
    <d v="2010-07-13T00:00:00"/>
    <d v="2010-07-13T23:59:00"/>
    <n v="2814"/>
    <n v="80"/>
    <n v="8"/>
    <s v="Velvet Health Spa"/>
    <x v="4"/>
    <m/>
    <m/>
    <s v="Yes"/>
    <s v="No"/>
    <s v="Yes"/>
    <s v="No"/>
    <x v="0"/>
    <s v="No"/>
    <n v="5"/>
    <n v="5"/>
    <n v="20"/>
    <s v="Πειραιάς"/>
    <x v="4"/>
    <x v="0"/>
    <x v="0"/>
    <s v="Yes"/>
    <x v="0"/>
    <x v="1"/>
    <x v="1"/>
    <x v="0"/>
    <x v="0"/>
    <s v="No"/>
    <m/>
    <m/>
    <s v="Single"/>
    <d v="2010-07-15T00:00:00"/>
    <d v="2010-12-31T00:00:00"/>
    <s v="Athens"/>
    <n v="22512"/>
    <n v="22512"/>
    <x v="6"/>
    <n v="170"/>
    <s v="No"/>
    <n v="7"/>
    <n v="12428"/>
    <n v="1.811393627293209"/>
    <s v="7_13_Velvet Health Spa_Athens_No"/>
    <x v="0"/>
    <x v="5"/>
    <x v="3"/>
    <x v="0"/>
    <s v="NULL"/>
    <n v="1"/>
    <x v="1"/>
  </r>
  <r>
    <d v="2010-07-14T00:00:00"/>
    <d v="2010-07-14T23:59:00"/>
    <n v="1013"/>
    <n v="20.399999999999999"/>
    <n v="9.9"/>
    <s v="MeatMe"/>
    <x v="0"/>
    <s v="Greek"/>
    <m/>
    <s v="Yes"/>
    <s v="No"/>
    <s v="Yes"/>
    <s v="Yes"/>
    <x v="0"/>
    <s v="No"/>
    <n v="100"/>
    <n v="100"/>
    <n v="100"/>
    <s v="Γκάζι"/>
    <x v="8"/>
    <x v="0"/>
    <x v="1"/>
    <s v="Yes"/>
    <x v="0"/>
    <x v="0"/>
    <x v="1"/>
    <x v="0"/>
    <x v="0"/>
    <s v="No"/>
    <m/>
    <m/>
    <s v="Single"/>
    <d v="2010-07-16T00:00:00"/>
    <d v="2010-09-30T00:00:00"/>
    <s v="Athens"/>
    <n v="10028.700000000001"/>
    <n v="10028.700000000001"/>
    <x v="16"/>
    <n v="77"/>
    <s v="No"/>
    <n v="7"/>
    <n v="12428"/>
    <n v="0.80694399742516898"/>
    <s v="7_14_MeatMe_Athens_No"/>
    <x v="1"/>
    <x v="5"/>
    <x v="2"/>
    <x v="0"/>
    <s v="NULL"/>
    <n v="1"/>
    <x v="1"/>
  </r>
  <r>
    <d v="2010-07-15T00:00:00"/>
    <d v="2010-07-15T23:59:00"/>
    <n v="813"/>
    <n v="450"/>
    <n v="30"/>
    <s v="Silk Line"/>
    <x v="4"/>
    <m/>
    <m/>
    <s v="Yes"/>
    <s v="No"/>
    <s v="Yes"/>
    <s v="No"/>
    <x v="0"/>
    <s v="No"/>
    <n v="4"/>
    <n v="4"/>
    <n v="10"/>
    <s v="Γλυφάδα"/>
    <x v="4"/>
    <x v="1"/>
    <x v="0"/>
    <s v="Yes"/>
    <x v="0"/>
    <x v="1"/>
    <x v="1"/>
    <x v="0"/>
    <x v="0"/>
    <s v="No"/>
    <m/>
    <m/>
    <s v="Single"/>
    <d v="2010-07-17T00:00:00"/>
    <d v="2010-12-31T00:00:00"/>
    <s v="Athens"/>
    <n v="24390"/>
    <n v="24390"/>
    <x v="17"/>
    <n v="168"/>
    <s v="No"/>
    <n v="7"/>
    <n v="12428"/>
    <n v="1.9625040231734792"/>
    <s v="7_15_Silk Line_Athens_No"/>
    <x v="0"/>
    <x v="1"/>
    <x v="3"/>
    <x v="0"/>
    <s v="NULL"/>
    <n v="1"/>
    <x v="1"/>
  </r>
  <r>
    <d v="2010-07-16T00:00:00"/>
    <d v="2010-07-16T23:59:00"/>
    <n v="123"/>
    <n v="60"/>
    <n v="15"/>
    <s v="Fake Bake"/>
    <x v="4"/>
    <s v="tanning"/>
    <m/>
    <s v="Yes"/>
    <s v="No"/>
    <s v="Yes"/>
    <s v="Yes"/>
    <x v="0"/>
    <s v="No"/>
    <n v="4"/>
    <n v="4"/>
    <n v="10"/>
    <s v="Πλατεία Μαβίλη"/>
    <x v="2"/>
    <x v="1"/>
    <x v="0"/>
    <s v="Yes"/>
    <x v="0"/>
    <x v="0"/>
    <x v="1"/>
    <x v="1"/>
    <x v="0"/>
    <s v="No"/>
    <m/>
    <m/>
    <s v="Single"/>
    <d v="2010-07-19T00:00:00"/>
    <d v="2010-10-31T00:00:00"/>
    <s v="Athens"/>
    <n v="1845"/>
    <n v="1845"/>
    <x v="18"/>
    <n v="105"/>
    <s v="No"/>
    <n v="7"/>
    <n v="12428"/>
    <n v="0.14845510138397167"/>
    <s v="7_16_Fake Bake_Athens_No"/>
    <x v="3"/>
    <x v="3"/>
    <x v="0"/>
    <x v="0"/>
    <s v="NULL"/>
    <n v="2"/>
    <x v="0"/>
  </r>
  <r>
    <d v="2010-07-17T00:00:00"/>
    <d v="2010-07-18T23:59:00"/>
    <n v="108"/>
    <n v="50"/>
    <n v="24"/>
    <s v="Planet Blue"/>
    <x v="5"/>
    <m/>
    <m/>
    <s v="Yes"/>
    <s v="No"/>
    <s v="Yes"/>
    <s v="No"/>
    <x v="0"/>
    <s v="No"/>
    <n v="1"/>
    <n v="1"/>
    <n v="20"/>
    <s v="1o χιλιόμετρο Λαυρίου - Σουνίου (πρώην εργοστάσιο ΒΕΛΠΕΞ)"/>
    <x v="5"/>
    <x v="1"/>
    <x v="1"/>
    <s v="Yes"/>
    <x v="0"/>
    <x v="0"/>
    <x v="1"/>
    <x v="0"/>
    <x v="0"/>
    <s v="No"/>
    <m/>
    <m/>
    <s v="Single"/>
    <d v="2010-07-21T00:00:00"/>
    <d v="2010-12-31T00:00:00"/>
    <s v="Athens"/>
    <n v="2592"/>
    <n v="1296.4501563057402"/>
    <x v="19"/>
    <n v="164"/>
    <s v="Yes"/>
    <n v="7"/>
    <n v="2746"/>
    <n v="0.47212314504943198"/>
    <s v="7_17_Planet Blue_Athens_No"/>
    <x v="1"/>
    <x v="10"/>
    <x v="3"/>
    <x v="0"/>
    <s v="NULL"/>
    <n v="2"/>
    <x v="0"/>
  </r>
  <r>
    <d v="2010-07-19T00:00:00"/>
    <d v="2010-07-19T23:59:00"/>
    <n v="517"/>
    <n v="75"/>
    <n v="12"/>
    <s v="Chic To Chic"/>
    <x v="4"/>
    <m/>
    <m/>
    <s v="Yes"/>
    <s v="No"/>
    <s v="Yes"/>
    <s v="No"/>
    <x v="0"/>
    <s v="No"/>
    <n v="3"/>
    <n v="3"/>
    <n v="20"/>
    <s v="Γλυφάδα"/>
    <x v="4"/>
    <x v="0"/>
    <x v="1"/>
    <s v="Yes"/>
    <x v="0"/>
    <x v="0"/>
    <x v="1"/>
    <x v="1"/>
    <x v="0"/>
    <s v="No"/>
    <m/>
    <m/>
    <s v="Single"/>
    <d v="2010-07-21T00:00:00"/>
    <d v="2010-10-31T00:00:00"/>
    <s v="Athens"/>
    <n v="6204"/>
    <n v="6204"/>
    <x v="20"/>
    <n v="103"/>
    <s v="No"/>
    <n v="7"/>
    <n v="12428"/>
    <n v="0.49919536530415193"/>
    <s v="7_19_Chic To Chic_Athens_No"/>
    <x v="3"/>
    <x v="5"/>
    <x v="0"/>
    <x v="0"/>
    <s v="NULL"/>
    <n v="1"/>
    <x v="1"/>
  </r>
  <r>
    <d v="2010-07-20T00:00:00"/>
    <d v="2010-07-20T23:59:00"/>
    <n v="548"/>
    <n v="58"/>
    <n v="25"/>
    <s v="Kona Kai"/>
    <x v="0"/>
    <s v="Non-Greek"/>
    <m/>
    <s v="Yes"/>
    <s v="No"/>
    <s v="Yes"/>
    <s v="No"/>
    <x v="0"/>
    <s v="No"/>
    <n v="2"/>
    <n v="2"/>
    <n v="20"/>
    <s v="Ν. Κόσμος"/>
    <x v="2"/>
    <x v="0"/>
    <x v="1"/>
    <s v="Yes"/>
    <x v="0"/>
    <x v="0"/>
    <x v="1"/>
    <x v="0"/>
    <x v="0"/>
    <s v="No"/>
    <m/>
    <m/>
    <s v="Single"/>
    <d v="2010-07-22T00:00:00"/>
    <d v="2010-12-31T00:00:00"/>
    <s v="Athens"/>
    <n v="13700"/>
    <n v="13700"/>
    <x v="21"/>
    <n v="163"/>
    <s v="No"/>
    <n v="7"/>
    <n v="12428"/>
    <n v="1.1023495333118765"/>
    <s v="7_20_Kona Kai_Athens_No"/>
    <x v="1"/>
    <x v="10"/>
    <x v="3"/>
    <x v="0"/>
    <s v="NULL"/>
    <n v="1"/>
    <x v="1"/>
  </r>
  <r>
    <d v="2010-07-21T00:00:00"/>
    <d v="2010-07-21T23:59:00"/>
    <n v="67"/>
    <n v="30"/>
    <n v="9"/>
    <s v="Zanias"/>
    <x v="6"/>
    <s v="car tuning"/>
    <m/>
    <s v="Yes"/>
    <s v="No"/>
    <s v="Yes"/>
    <s v="No"/>
    <x v="1"/>
    <s v="No"/>
    <n v="100"/>
    <n v="100"/>
    <n v="10"/>
    <s v="Ελληνικό"/>
    <x v="4"/>
    <x v="0"/>
    <x v="0"/>
    <s v="Yes"/>
    <x v="0"/>
    <x v="0"/>
    <x v="1"/>
    <x v="0"/>
    <x v="0"/>
    <s v="No"/>
    <m/>
    <m/>
    <s v="Single"/>
    <d v="2010-07-23T00:00:00"/>
    <d v="2010-12-31T00:00:00"/>
    <s v="Athens"/>
    <n v="603"/>
    <n v="603"/>
    <x v="4"/>
    <n v="162"/>
    <s v="No"/>
    <n v="7"/>
    <n v="12428"/>
    <n v="4.8519472159639525E-2"/>
    <s v="7_21_Zanias_Athens_No"/>
    <x v="3"/>
    <x v="5"/>
    <x v="3"/>
    <x v="0"/>
    <s v="NULL"/>
    <n v="1"/>
    <x v="1"/>
  </r>
  <r>
    <d v="2010-07-22T00:00:00"/>
    <d v="2010-07-22T23:59:00"/>
    <n v="622"/>
    <n v="23.5"/>
    <n v="11.5"/>
    <s v="gbk"/>
    <x v="0"/>
    <s v="Non-Greek"/>
    <m/>
    <s v="Yes"/>
    <s v="No"/>
    <s v="Yes"/>
    <s v="No"/>
    <x v="0"/>
    <s v="No"/>
    <n v="2"/>
    <n v="2"/>
    <n v="20"/>
    <s v="Μαρούσι"/>
    <x v="1"/>
    <x v="0"/>
    <x v="1"/>
    <s v="No"/>
    <x v="1"/>
    <x v="0"/>
    <x v="1"/>
    <x v="0"/>
    <x v="1"/>
    <s v="No"/>
    <m/>
    <m/>
    <s v="Single"/>
    <d v="2010-07-26T00:00:00"/>
    <d v="2010-10-30T00:00:00"/>
    <s v="Athens"/>
    <n v="7153"/>
    <n v="7153"/>
    <x v="16"/>
    <n v="97"/>
    <s v="No"/>
    <n v="7"/>
    <n v="12428"/>
    <n v="0.57555519794013521"/>
    <s v="7_22_gbk_Athens_No"/>
    <x v="1"/>
    <x v="5"/>
    <x v="0"/>
    <x v="0"/>
    <s v="NULL"/>
    <n v="3"/>
    <x v="3"/>
  </r>
  <r>
    <d v="2010-07-23T00:00:00"/>
    <d v="2010-07-23T23:59:00"/>
    <n v="469"/>
    <n v="185"/>
    <n v="15"/>
    <s v="pure"/>
    <x v="1"/>
    <m/>
    <m/>
    <s v="Yes"/>
    <s v="No"/>
    <s v="Yes"/>
    <s v="No"/>
    <x v="0"/>
    <s v="No"/>
    <n v="4"/>
    <n v="4"/>
    <n v="10"/>
    <s v="Γλυφάδα"/>
    <x v="4"/>
    <x v="0"/>
    <x v="0"/>
    <s v="Yes"/>
    <x v="0"/>
    <x v="1"/>
    <x v="1"/>
    <x v="0"/>
    <x v="0"/>
    <s v="No"/>
    <m/>
    <m/>
    <s v="Multiple"/>
    <d v="2010-07-26T00:00:00"/>
    <d v="2010-12-03T00:00:00"/>
    <s v="Athens"/>
    <n v="7035"/>
    <n v="7035"/>
    <x v="22"/>
    <n v="131"/>
    <s v="No"/>
    <n v="7"/>
    <n v="12428"/>
    <n v="0.56606050852912781"/>
    <s v="7_23_pure_Athens_No"/>
    <x v="0"/>
    <x v="3"/>
    <x v="3"/>
    <x v="0"/>
    <s v="NULL"/>
    <n v="2"/>
    <x v="0"/>
  </r>
  <r>
    <d v="2010-07-24T00:00:00"/>
    <d v="2010-07-25T23:59:00"/>
    <n v="413"/>
    <n v="35"/>
    <n v="19"/>
    <s v="Atlantis Sports Club"/>
    <x v="3"/>
    <m/>
    <m/>
    <s v="Yes"/>
    <s v="No"/>
    <s v="Yes"/>
    <s v="No"/>
    <x v="0"/>
    <s v="No"/>
    <n v="4"/>
    <n v="4"/>
    <n v="10"/>
    <s v="Παλλήνη "/>
    <x v="5"/>
    <x v="0"/>
    <x v="1"/>
    <s v="Yes"/>
    <x v="0"/>
    <x v="0"/>
    <x v="1"/>
    <x v="0"/>
    <x v="0"/>
    <s v="No"/>
    <m/>
    <m/>
    <s v="Single"/>
    <d v="2010-07-27T00:00:00"/>
    <d v="2010-12-31T00:00:00"/>
    <s v="Athens"/>
    <n v="7847"/>
    <n v="3924.8627995876323"/>
    <x v="23"/>
    <n v="158"/>
    <s v="Yes"/>
    <n v="7"/>
    <n v="2746"/>
    <n v="1.4293018206801282"/>
    <s v="7_24_Atlantis Sports Club_Athens_No"/>
    <x v="2"/>
    <x v="4"/>
    <x v="3"/>
    <x v="0"/>
    <s v="NULL"/>
    <n v="1"/>
    <x v="1"/>
  </r>
  <r>
    <d v="2010-07-26T00:00:00"/>
    <d v="2010-07-26T23:59:00"/>
    <n v="1374"/>
    <n v="600"/>
    <n v="70"/>
    <s v="nails+more"/>
    <x v="4"/>
    <m/>
    <m/>
    <s v="Yes"/>
    <s v="No"/>
    <s v="Yes"/>
    <s v="Yes"/>
    <x v="0"/>
    <s v="No"/>
    <n v="100"/>
    <n v="100"/>
    <n v="10"/>
    <s v=" Κηφισιά"/>
    <x v="8"/>
    <x v="0"/>
    <x v="0"/>
    <s v="Yes"/>
    <x v="0"/>
    <x v="0"/>
    <x v="1"/>
    <x v="0"/>
    <x v="0"/>
    <s v="No"/>
    <m/>
    <m/>
    <s v="Unlimited"/>
    <d v="2010-08-02T00:00:00"/>
    <d v="2011-08-02T00:00:00"/>
    <s v="Athens"/>
    <n v="96180"/>
    <n v="96180"/>
    <x v="24"/>
    <n v="366"/>
    <s v="No"/>
    <n v="7"/>
    <n v="12428"/>
    <n v="7.7389765046668808"/>
    <s v="7_26_nails+more_Athens_No"/>
    <x v="3"/>
    <x v="11"/>
    <x v="1"/>
    <x v="0"/>
    <s v="http://www.goldendeals.gr/deals/70euros-nails-and-more"/>
    <n v="6"/>
    <x v="2"/>
  </r>
  <r>
    <d v="2010-07-27T00:00:00"/>
    <d v="2010-07-27T23:59:00"/>
    <n v="100"/>
    <n v="40"/>
    <n v="24"/>
    <s v="misueno"/>
    <x v="0"/>
    <s v="Non-Greek"/>
    <m/>
    <s v="Yes"/>
    <s v="No"/>
    <s v="Yes"/>
    <s v="No"/>
    <x v="0"/>
    <s v="No"/>
    <n v="2"/>
    <n v="2"/>
    <n v="20"/>
    <s v="Μετς"/>
    <x v="2"/>
    <x v="0"/>
    <x v="0"/>
    <s v="Yes"/>
    <x v="1"/>
    <x v="0"/>
    <x v="1"/>
    <x v="0"/>
    <x v="0"/>
    <s v="No"/>
    <m/>
    <m/>
    <s v="Single"/>
    <d v="2010-07-29T00:00:00"/>
    <d v="2010-09-30T00:00:00"/>
    <s v="Athens"/>
    <n v="2400"/>
    <n v="2400"/>
    <x v="3"/>
    <n v="64"/>
    <s v="No"/>
    <n v="7"/>
    <n v="12428"/>
    <n v="0.19311232700354039"/>
    <s v="7_27_misueno_Athens_No"/>
    <x v="2"/>
    <x v="10"/>
    <x v="2"/>
    <x v="0"/>
    <s v="http://www.goldendeals.gr/deals/24euros-misueno"/>
    <n v="1"/>
    <x v="1"/>
  </r>
  <r>
    <d v="2010-07-28T00:00:00"/>
    <d v="2010-07-28T23:59:00"/>
    <n v="310"/>
    <n v="19.399999999999999"/>
    <n v="8"/>
    <s v="volta fun park"/>
    <x v="2"/>
    <m/>
    <m/>
    <s v="Yes"/>
    <s v="No"/>
    <s v="Yes"/>
    <s v="Yes"/>
    <x v="0"/>
    <s v="No"/>
    <n v="2"/>
    <n v="2"/>
    <n v="20"/>
    <s v="Μαρούσι, Άλιμος, Π. Φάληρο, Αγ. Κοσμάς, Σαρωνίδα"/>
    <x v="9"/>
    <x v="0"/>
    <x v="0"/>
    <s v="No"/>
    <x v="1"/>
    <x v="1"/>
    <x v="1"/>
    <x v="0"/>
    <x v="1"/>
    <s v="Yes"/>
    <m/>
    <m/>
    <s v="Single"/>
    <d v="2010-07-30T00:00:00"/>
    <d v="2010-09-30T00:00:00"/>
    <s v="Athens"/>
    <n v="2480"/>
    <n v="2480"/>
    <x v="25"/>
    <n v="63"/>
    <s v="No"/>
    <n v="7"/>
    <n v="12428"/>
    <n v="0.19954940457032508"/>
    <s v="7_28_volta fun park_Athens_No"/>
    <x v="1"/>
    <x v="5"/>
    <x v="2"/>
    <x v="0"/>
    <s v="http://www.goldendeals.gr/deals/8euros-volta-fun-park"/>
    <n v="1"/>
    <x v="1"/>
  </r>
  <r>
    <d v="2010-07-29T00:00:00"/>
    <d v="2010-07-29T23:59:00"/>
    <n v="21"/>
    <n v="50"/>
    <n v="15"/>
    <s v="Old School Surf Shop"/>
    <x v="5"/>
    <m/>
    <m/>
    <s v="Yes"/>
    <s v="No"/>
    <s v="Yes"/>
    <s v="No"/>
    <x v="0"/>
    <s v="No"/>
    <n v="4"/>
    <n v="1"/>
    <n v="10"/>
    <s v="Νέος Κόσμος"/>
    <x v="2"/>
    <x v="1"/>
    <x v="0"/>
    <s v="Yes"/>
    <x v="0"/>
    <x v="0"/>
    <x v="1"/>
    <x v="0"/>
    <x v="0"/>
    <s v="No"/>
    <m/>
    <m/>
    <s v="Single"/>
    <d v="2010-07-31T00:00:00"/>
    <d v="2010-12-31T00:00:00"/>
    <s v="Athens"/>
    <n v="315"/>
    <n v="315"/>
    <x v="4"/>
    <n v="154"/>
    <s v="No"/>
    <n v="7"/>
    <n v="12428"/>
    <n v="2.5345992919214678E-2"/>
    <s v="7_29_Old School Surf Shop_Athens_No"/>
    <x v="3"/>
    <x v="3"/>
    <x v="3"/>
    <x v="1"/>
    <s v="http://www.goldendeals.gr/deals/15euros-old-school-surf-shop"/>
    <n v="1"/>
    <x v="1"/>
  </r>
  <r>
    <d v="2010-07-30T00:00:00"/>
    <d v="2010-07-30T23:59:00"/>
    <n v="768"/>
    <n v="120"/>
    <n v="10"/>
    <s v="Beauty for you"/>
    <x v="4"/>
    <m/>
    <m/>
    <s v="Yes"/>
    <s v="No"/>
    <s v="Yes"/>
    <s v="No"/>
    <x v="0"/>
    <s v="No"/>
    <n v="100"/>
    <n v="100"/>
    <n v="10"/>
    <s v="Νέα Ιωνία"/>
    <x v="1"/>
    <x v="0"/>
    <x v="0"/>
    <s v="Yes"/>
    <x v="0"/>
    <x v="0"/>
    <x v="1"/>
    <x v="0"/>
    <x v="0"/>
    <s v="No"/>
    <m/>
    <m/>
    <s v="Single"/>
    <d v="2010-08-20T00:00:00"/>
    <d v="2011-02-20T00:00:00"/>
    <s v="Athens"/>
    <n v="7680"/>
    <n v="7680"/>
    <x v="22"/>
    <n v="185"/>
    <s v="No"/>
    <n v="7"/>
    <n v="12428"/>
    <n v="0.61795944641132927"/>
    <s v="7_30_Beauty for you_Athens_No"/>
    <x v="0"/>
    <x v="5"/>
    <x v="1"/>
    <x v="0"/>
    <s v="http://www.goldendeals.gr/deals/10euros-beauty-for-you"/>
    <n v="20"/>
    <x v="2"/>
  </r>
  <r>
    <d v="2010-07-31T00:00:00"/>
    <d v="2010-08-02T23:59:00"/>
    <n v="306"/>
    <n v="170"/>
    <n v="50"/>
    <s v="Dolphin Resort Hotel"/>
    <x v="3"/>
    <s v="Vacations"/>
    <m/>
    <s v="Yes"/>
    <s v="No"/>
    <s v="Yes"/>
    <s v="No"/>
    <x v="0"/>
    <s v="No"/>
    <n v="10"/>
    <n v="10"/>
    <n v="10"/>
    <s v="Κάλαμος"/>
    <x v="5"/>
    <x v="0"/>
    <x v="0"/>
    <s v="Yes"/>
    <x v="0"/>
    <x v="0"/>
    <x v="1"/>
    <x v="0"/>
    <x v="0"/>
    <s v="No"/>
    <m/>
    <m/>
    <s v="Single"/>
    <d v="2010-08-04T00:00:00"/>
    <d v="2010-09-30T00:00:00"/>
    <s v="Athens"/>
    <n v="15300"/>
    <n v="5101.180828899428"/>
    <x v="12"/>
    <n v="58"/>
    <s v="Yes"/>
    <n v="7"/>
    <n v="2746"/>
    <n v="1.8576769223960043"/>
    <s v="7_31_Dolphin Resort Hotel_Athens_No"/>
    <x v="3"/>
    <x v="12"/>
    <x v="2"/>
    <x v="0"/>
    <s v="http://www.goldendeals.gr/deals/50euros-dolphin-resort-hotel"/>
    <n v="1"/>
    <x v="1"/>
  </r>
  <r>
    <d v="2010-08-03T00:00:00"/>
    <d v="2010-08-03T23:59:00"/>
    <n v="172"/>
    <n v="52"/>
    <n v="26"/>
    <s v="Sao Tao Chinese Restaurant"/>
    <x v="0"/>
    <s v="Non-Greek"/>
    <m/>
    <s v="Yes"/>
    <s v="No"/>
    <s v="Yes"/>
    <s v="No"/>
    <x v="0"/>
    <s v="No"/>
    <n v="2"/>
    <n v="2"/>
    <n v="20"/>
    <s v="Γλυφάδα"/>
    <x v="4"/>
    <x v="0"/>
    <x v="0"/>
    <s v="Yes"/>
    <x v="0"/>
    <x v="0"/>
    <x v="1"/>
    <x v="0"/>
    <x v="1"/>
    <s v="No"/>
    <m/>
    <m/>
    <s v="Single"/>
    <d v="2010-08-05T00:00:00"/>
    <d v="2010-10-31T00:00:00"/>
    <s v="Athens"/>
    <n v="4472"/>
    <n v="4472"/>
    <x v="1"/>
    <n v="88"/>
    <s v="No"/>
    <n v="8"/>
    <n v="4547"/>
    <n v="0.98350560809324827"/>
    <s v="8_3_Sao Tao Chinese Restaurant_Athens_No"/>
    <x v="1"/>
    <x v="10"/>
    <x v="0"/>
    <x v="0"/>
    <s v="http://www.goldendeals.gr/deals/26euros-sao-tao"/>
    <n v="1"/>
    <x v="1"/>
  </r>
  <r>
    <d v="2010-08-04T00:00:00"/>
    <d v="2010-08-04T23:59:00"/>
    <n v="524"/>
    <n v="17"/>
    <n v="5"/>
    <s v="Gala by Thodoris"/>
    <x v="4"/>
    <s v="Hair Salon"/>
    <m/>
    <s v="Yes"/>
    <s v="No"/>
    <s v="Yes"/>
    <s v="No"/>
    <x v="0"/>
    <s v="No"/>
    <n v="2"/>
    <n v="2"/>
    <n v="20"/>
    <s v="Χαλάνδρι"/>
    <x v="1"/>
    <x v="1"/>
    <x v="0"/>
    <s v="Yes"/>
    <x v="1"/>
    <x v="1"/>
    <x v="0"/>
    <x v="0"/>
    <x v="0"/>
    <s v="No"/>
    <m/>
    <m/>
    <s v="Single"/>
    <d v="2010-08-24T00:00:00"/>
    <d v="2011-02-28T00:00:00"/>
    <s v="Athens"/>
    <n v="2620"/>
    <n v="2620"/>
    <x v="12"/>
    <n v="189"/>
    <s v="No"/>
    <n v="8"/>
    <n v="4547"/>
    <n v="0.57620409060919286"/>
    <s v="8_4_Gala by Thodoris_Athens_No"/>
    <x v="3"/>
    <x v="2"/>
    <x v="1"/>
    <x v="0"/>
    <s v="http://www.goldendeals.gr/deals/5euros-gala-by-thodoris"/>
    <n v="19"/>
    <x v="2"/>
  </r>
  <r>
    <d v="2010-08-05T00:00:00"/>
    <d v="2010-08-05T23:59:00"/>
    <n v="605"/>
    <n v="115"/>
    <n v="25"/>
    <s v="Beauty Bar"/>
    <x v="4"/>
    <m/>
    <m/>
    <s v="Yes"/>
    <s v="No"/>
    <s v="Yes"/>
    <s v="No"/>
    <x v="0"/>
    <s v="No"/>
    <n v="100"/>
    <n v="100"/>
    <n v="20"/>
    <s v="Πειραιάς"/>
    <x v="3"/>
    <x v="0"/>
    <x v="0"/>
    <s v="Yes"/>
    <x v="0"/>
    <x v="0"/>
    <x v="1"/>
    <x v="0"/>
    <x v="0"/>
    <s v="No"/>
    <m/>
    <m/>
    <s v="Single"/>
    <d v="2010-08-07T00:00:00"/>
    <d v="2011-02-28T00:00:00"/>
    <s v="Athens"/>
    <n v="15125"/>
    <n v="15125"/>
    <x v="26"/>
    <n v="206"/>
    <s v="No"/>
    <n v="8"/>
    <n v="4547"/>
    <n v="3.3263690345282604"/>
    <s v="8_5_Beauty Bar_Athens_No"/>
    <x v="3"/>
    <x v="10"/>
    <x v="1"/>
    <x v="0"/>
    <s v="http://www.goldendeals.gr/deals/25euros-beauty-bar"/>
    <n v="1"/>
    <x v="1"/>
  </r>
  <r>
    <d v="2010-08-06T00:00:00"/>
    <d v="2010-08-06T23:59:00"/>
    <n v="509"/>
    <n v="35"/>
    <n v="9"/>
    <s v="Athens Segway Tours"/>
    <x v="3"/>
    <m/>
    <m/>
    <s v="Yes"/>
    <s v="No"/>
    <s v="Yes"/>
    <s v="No"/>
    <x v="0"/>
    <s v="Yes"/>
    <n v="100"/>
    <n v="100"/>
    <n v="10"/>
    <s v=" Πλάκα"/>
    <x v="2"/>
    <x v="1"/>
    <x v="0"/>
    <s v="Yes"/>
    <x v="0"/>
    <x v="0"/>
    <x v="1"/>
    <x v="1"/>
    <x v="0"/>
    <s v="No"/>
    <m/>
    <m/>
    <s v="Single"/>
    <d v="2010-08-10T00:00:00"/>
    <d v="2010-12-31T00:00:00"/>
    <s v="Athens"/>
    <n v="4581"/>
    <n v="4581"/>
    <x v="27"/>
    <n v="144"/>
    <s v="No"/>
    <n v="8"/>
    <n v="4547"/>
    <n v="1.0074774576643941"/>
    <s v="8_6_Athens Segway Tours_Athens_No"/>
    <x v="3"/>
    <x v="5"/>
    <x v="3"/>
    <x v="0"/>
    <s v="http://www.goldendeals.gr/deals/9euros-athens-segway-tours"/>
    <n v="3"/>
    <x v="3"/>
  </r>
  <r>
    <d v="2010-08-07T00:00:00"/>
    <d v="2010-08-09T23:59:00"/>
    <n v="204"/>
    <n v="24"/>
    <n v="9"/>
    <s v="Πισίνα"/>
    <x v="3"/>
    <m/>
    <m/>
    <s v="Yes"/>
    <s v="No"/>
    <s v="Yes"/>
    <s v="No"/>
    <x v="1"/>
    <s v="Yes"/>
    <n v="6"/>
    <n v="6"/>
    <n v="30"/>
    <s v="Φρεαττύδα, Πειραιάς"/>
    <x v="3"/>
    <x v="0"/>
    <x v="0"/>
    <s v="No"/>
    <x v="0"/>
    <x v="0"/>
    <x v="1"/>
    <x v="0"/>
    <x v="0"/>
    <s v="No"/>
    <m/>
    <m/>
    <s v="Single"/>
    <d v="2010-08-11T00:00:00"/>
    <d v="2010-09-30T00:00:00"/>
    <s v="Athens"/>
    <n v="1836"/>
    <n v="612.14169946793129"/>
    <x v="28"/>
    <n v="51"/>
    <s v="Yes"/>
    <n v="8"/>
    <n v="1501"/>
    <n v="0.40782258458889492"/>
    <s v="8_7_Πισίνα_Athens_No"/>
    <x v="1"/>
    <x v="5"/>
    <x v="2"/>
    <x v="0"/>
    <s v="http://www.goldendeals.gr/deals/9euros-pisina"/>
    <n v="1"/>
    <x v="1"/>
  </r>
  <r>
    <d v="2010-08-10T00:00:00"/>
    <d v="2010-08-10T23:59:00"/>
    <n v="125"/>
    <n v="60"/>
    <n v="30"/>
    <s v="Saloon Piano Restaurant"/>
    <x v="0"/>
    <s v="Greek"/>
    <m/>
    <s v="Yes"/>
    <s v="No"/>
    <s v="Yes"/>
    <s v="No"/>
    <x v="0"/>
    <s v="No"/>
    <n v="4"/>
    <n v="4"/>
    <n v="10"/>
    <s v="Ιλίσια"/>
    <x v="2"/>
    <x v="0"/>
    <x v="0"/>
    <s v="Yes"/>
    <x v="0"/>
    <x v="0"/>
    <x v="1"/>
    <x v="0"/>
    <x v="1"/>
    <s v="No"/>
    <m/>
    <m/>
    <s v="Single"/>
    <d v="2010-08-12T00:00:00"/>
    <d v="2010-09-30T00:00:00"/>
    <s v="Athens"/>
    <n v="3750"/>
    <n v="3750"/>
    <x v="1"/>
    <n v="50"/>
    <s v="No"/>
    <n v="8"/>
    <n v="4547"/>
    <n v="0.82471959533758521"/>
    <s v="8_10_Saloon Piano Restaurant_Athens_No"/>
    <x v="1"/>
    <x v="1"/>
    <x v="2"/>
    <x v="0"/>
    <s v="http://www.goldendeals.gr/deals/30euros-saloon-piano-restaurant"/>
    <n v="1"/>
    <x v="1"/>
  </r>
  <r>
    <d v="2010-08-11T00:00:00"/>
    <d v="2010-08-11T23:59:00"/>
    <n v="404"/>
    <n v="120"/>
    <n v="10"/>
    <s v="Lipogen"/>
    <x v="4"/>
    <m/>
    <m/>
    <s v="Yes"/>
    <s v="No"/>
    <s v="Yes"/>
    <s v="No"/>
    <x v="0"/>
    <s v="No"/>
    <n v="2"/>
    <n v="2"/>
    <n v="10"/>
    <s v=" Νέα Σμύρνη "/>
    <x v="4"/>
    <x v="0"/>
    <x v="0"/>
    <s v="Yes"/>
    <x v="0"/>
    <x v="1"/>
    <x v="1"/>
    <x v="1"/>
    <x v="0"/>
    <s v="No"/>
    <m/>
    <m/>
    <s v="Single"/>
    <d v="2010-08-17T00:00:00"/>
    <d v="2011-03-31T00:00:00"/>
    <s v="Athens"/>
    <n v="4040"/>
    <n v="4040"/>
    <x v="22"/>
    <n v="227"/>
    <s v="No"/>
    <n v="8"/>
    <n v="4547"/>
    <n v="0.88849791071035844"/>
    <s v="8_11_Lipogen_Athens_No"/>
    <x v="0"/>
    <x v="5"/>
    <x v="1"/>
    <x v="0"/>
    <s v="http://www.goldendeals.gr/deals/10euros-lipogen"/>
    <n v="5"/>
    <x v="2"/>
  </r>
  <r>
    <d v="2010-08-12T00:00:00"/>
    <d v="2010-08-12T23:59:00"/>
    <n v="429"/>
    <n v="24"/>
    <n v="7"/>
    <s v="Retro B"/>
    <x v="4"/>
    <s v="Hair Salon"/>
    <m/>
    <s v="Yes"/>
    <s v="No"/>
    <s v="Yes"/>
    <s v="No"/>
    <x v="0"/>
    <s v="No"/>
    <n v="100"/>
    <n v="100"/>
    <n v="10"/>
    <s v="Περιστέρι "/>
    <x v="6"/>
    <x v="0"/>
    <x v="1"/>
    <s v="Yes"/>
    <x v="0"/>
    <x v="1"/>
    <x v="0"/>
    <x v="1"/>
    <x v="0"/>
    <s v="No"/>
    <m/>
    <m/>
    <s v="Single"/>
    <d v="2010-08-27T00:00:00"/>
    <d v="2011-03-31T00:00:00"/>
    <s v="Athens"/>
    <n v="3003"/>
    <n v="3003"/>
    <x v="12"/>
    <n v="217"/>
    <s v="No"/>
    <n v="8"/>
    <n v="4547"/>
    <n v="0.66043545194633824"/>
    <s v="8_12_Retro B_Athens_No"/>
    <x v="3"/>
    <x v="2"/>
    <x v="1"/>
    <x v="0"/>
    <s v="http://www.goldendeals.gr/deals/7euros-retrob"/>
    <n v="14"/>
    <x v="2"/>
  </r>
  <r>
    <d v="2010-08-13T00:00:00"/>
    <d v="2010-08-13T23:59:00"/>
    <n v="153"/>
    <n v="150"/>
    <n v="25"/>
    <s v="Fitstudio"/>
    <x v="1"/>
    <m/>
    <m/>
    <s v="Yes"/>
    <s v="No"/>
    <s v="No"/>
    <s v="Yes"/>
    <x v="0"/>
    <s v="No"/>
    <n v="3"/>
    <n v="3"/>
    <n v="10"/>
    <s v="HOME"/>
    <x v="10"/>
    <x v="1"/>
    <x v="0"/>
    <s v="Yes"/>
    <x v="0"/>
    <x v="0"/>
    <x v="1"/>
    <x v="0"/>
    <x v="0"/>
    <s v="No"/>
    <m/>
    <m/>
    <s v="Multiple"/>
    <d v="2010-08-23T00:00:00"/>
    <d v="2011-03-31T00:00:00"/>
    <s v="Athens"/>
    <n v="3825"/>
    <n v="3825"/>
    <x v="14"/>
    <n v="221"/>
    <s v="No"/>
    <n v="8"/>
    <n v="4547"/>
    <n v="0.84121398724433694"/>
    <s v="8_13_Fitstudio_Athens_No"/>
    <x v="3"/>
    <x v="10"/>
    <x v="1"/>
    <x v="0"/>
    <s v="http://www.goldendeals.gr/deals/25euros-fitstudio"/>
    <n v="9"/>
    <x v="2"/>
  </r>
  <r>
    <d v="2010-08-14T00:00:00"/>
    <d v="2010-08-15T23:59:00"/>
    <n v="2"/>
    <n v="624"/>
    <n v="373"/>
    <s v="Capsis Hotel Rhodes + ANEK"/>
    <x v="3"/>
    <s v="Vacations"/>
    <m/>
    <s v="Yes"/>
    <s v="No"/>
    <s v="Yes"/>
    <s v="No"/>
    <x v="0"/>
    <s v="Yes"/>
    <n v="2"/>
    <m/>
    <n v="10"/>
    <s v="Ρόδος"/>
    <x v="11"/>
    <x v="0"/>
    <x v="0"/>
    <s v="Yes"/>
    <x v="2"/>
    <x v="2"/>
    <x v="2"/>
    <x v="2"/>
    <x v="2"/>
    <s v="No"/>
    <m/>
    <m/>
    <s v="Single"/>
    <d v="2010-08-23T00:00:00"/>
    <d v="2010-10-15T00:00:00"/>
    <s v="Athens"/>
    <n v="0"/>
    <n v="0"/>
    <x v="3"/>
    <n v="54"/>
    <s v="Yes"/>
    <n v="8"/>
    <n v="1501"/>
    <n v="0"/>
    <s v="8_14_Capsis Hotel Rhodes + ANEK_Athens_No"/>
    <x v="2"/>
    <x v="13"/>
    <x v="2"/>
    <x v="1"/>
    <s v="NULL"/>
    <n v="7"/>
    <x v="2"/>
  </r>
  <r>
    <d v="2010-08-16T00:00:00"/>
    <d v="2010-08-16T23:59:00"/>
    <n v="2"/>
    <n v="100"/>
    <n v="50"/>
    <s v="Venti"/>
    <x v="3"/>
    <s v="night club"/>
    <m/>
    <s v="Yes"/>
    <s v="No"/>
    <s v="Yes"/>
    <s v="No"/>
    <x v="0"/>
    <s v="No"/>
    <n v="4"/>
    <m/>
    <n v="10"/>
    <s v=" Ψυρρή"/>
    <x v="2"/>
    <x v="0"/>
    <x v="0"/>
    <s v="Yes"/>
    <x v="2"/>
    <x v="2"/>
    <x v="2"/>
    <x v="2"/>
    <x v="2"/>
    <s v="No"/>
    <m/>
    <m/>
    <s v="Single"/>
    <d v="2010-08-24T00:00:00"/>
    <d v="2010-12-31T00:00:00"/>
    <s v="Athens"/>
    <n v="0"/>
    <n v="0"/>
    <x v="1"/>
    <n v="130"/>
    <s v="No"/>
    <n v="8"/>
    <n v="4547"/>
    <n v="0"/>
    <s v="8_16_Venti_Athens_No"/>
    <x v="1"/>
    <x v="12"/>
    <x v="3"/>
    <x v="1"/>
    <s v="NULL"/>
    <n v="7"/>
    <x v="2"/>
  </r>
  <r>
    <d v="2010-08-17T00:00:00"/>
    <d v="2010-08-17T23:59:00"/>
    <n v="43"/>
    <n v="53"/>
    <n v="18"/>
    <s v="G&amp;G Beauty"/>
    <x v="4"/>
    <m/>
    <m/>
    <s v="Yes"/>
    <s v="No"/>
    <s v="Yes"/>
    <s v="No"/>
    <x v="0"/>
    <s v="No"/>
    <n v="4"/>
    <n v="4"/>
    <n v="10"/>
    <s v="Κερατσίνι"/>
    <x v="3"/>
    <x v="0"/>
    <x v="0"/>
    <s v="Yes"/>
    <x v="0"/>
    <x v="1"/>
    <x v="1"/>
    <x v="0"/>
    <x v="0"/>
    <s v="No"/>
    <m/>
    <m/>
    <s v="Single"/>
    <d v="2010-08-19T00:00:00"/>
    <d v="2010-12-31T00:00:00"/>
    <s v="Athens"/>
    <n v="774"/>
    <n v="774"/>
    <x v="29"/>
    <n v="135"/>
    <s v="No"/>
    <n v="8"/>
    <n v="4547"/>
    <n v="0.17022212447767759"/>
    <s v="8_17_G&amp;G Beauty_Athens_No"/>
    <x v="1"/>
    <x v="4"/>
    <x v="3"/>
    <x v="0"/>
    <s v="http://www.goldendeals.gr/deals/18euros-gandg-beauty"/>
    <n v="1"/>
    <x v="1"/>
  </r>
  <r>
    <d v="2010-08-19T00:00:00"/>
    <d v="2010-08-19T23:59:00"/>
    <n v="42"/>
    <n v="62"/>
    <n v="13"/>
    <s v="ols on line solutions"/>
    <x v="6"/>
    <s v="Computer support"/>
    <m/>
    <s v="Yes"/>
    <s v="No"/>
    <s v="Yes"/>
    <s v="No"/>
    <x v="0"/>
    <s v="No"/>
    <n v="4"/>
    <n v="4"/>
    <n v="10"/>
    <s v="HOME"/>
    <x v="10"/>
    <x v="0"/>
    <x v="1"/>
    <s v="Yes"/>
    <x v="0"/>
    <x v="0"/>
    <x v="1"/>
    <x v="0"/>
    <x v="0"/>
    <s v="No"/>
    <m/>
    <m/>
    <s v="Single"/>
    <d v="2010-08-20T00:00:00"/>
    <d v="2010-12-31T00:00:00"/>
    <s v="Athens"/>
    <n v="546"/>
    <n v="546"/>
    <x v="30"/>
    <n v="134"/>
    <s v="No"/>
    <n v="8"/>
    <n v="4547"/>
    <n v="0.1200791730811524"/>
    <s v="8_19_ols on line solutions_Athens_No"/>
    <x v="3"/>
    <x v="3"/>
    <x v="3"/>
    <x v="0"/>
    <s v="http://www.goldendeals.gr/deals/13euros-onlinesolutions"/>
    <n v="0"/>
    <x v="4"/>
  </r>
  <r>
    <d v="2010-08-20T00:00:00"/>
    <d v="2010-08-20T23:59:00"/>
    <n v="239"/>
    <n v="36.25"/>
    <n v="17"/>
    <s v="Bufallo Bill's"/>
    <x v="0"/>
    <s v="Non-Greek"/>
    <m/>
    <s v="Yes"/>
    <s v="No"/>
    <s v="Yes"/>
    <s v="No"/>
    <x v="0"/>
    <s v="No"/>
    <n v="4"/>
    <n v="4"/>
    <n v="15"/>
    <s v="Γλυφάδα "/>
    <x v="4"/>
    <x v="0"/>
    <x v="0"/>
    <s v="Yes"/>
    <x v="0"/>
    <x v="0"/>
    <x v="1"/>
    <x v="0"/>
    <x v="0"/>
    <s v="No"/>
    <m/>
    <m/>
    <s v="Single"/>
    <d v="2010-08-23T00:00:00"/>
    <d v="2010-11-30T00:00:00"/>
    <s v="Athens"/>
    <n v="4063"/>
    <n v="4063"/>
    <x v="31"/>
    <n v="100"/>
    <s v="No"/>
    <n v="8"/>
    <n v="4547"/>
    <n v="0.89355619089509564"/>
    <s v="8_20_Bufallo Bill's_Athens_No"/>
    <x v="1"/>
    <x v="3"/>
    <x v="0"/>
    <x v="0"/>
    <s v="http://www.goldendeals.gr/deals/17euros-buffalo-bills"/>
    <n v="2"/>
    <x v="0"/>
  </r>
  <r>
    <d v="2010-08-21T00:00:00"/>
    <d v="2010-08-23T23:59:00"/>
    <n v="46"/>
    <n v="15"/>
    <n v="5"/>
    <s v="Atlantis Sports Club"/>
    <x v="1"/>
    <m/>
    <m/>
    <s v="No"/>
    <s v="Yes"/>
    <s v="Yes"/>
    <s v="No"/>
    <x v="0"/>
    <s v="No"/>
    <n v="5"/>
    <n v="4"/>
    <n v="10"/>
    <s v="Παλλήνη"/>
    <x v="5"/>
    <x v="0"/>
    <x v="0"/>
    <s v="Yes"/>
    <x v="0"/>
    <x v="0"/>
    <x v="0"/>
    <x v="1"/>
    <x v="0"/>
    <s v="No"/>
    <m/>
    <m/>
    <s v="Single"/>
    <d v="2010-08-25T00:00:00"/>
    <d v="2010-12-31T00:00:00"/>
    <s v="Athens"/>
    <n v="230"/>
    <n v="76.684417689337806"/>
    <x v="32"/>
    <n v="129"/>
    <s v="Yes"/>
    <n v="8"/>
    <n v="1116"/>
    <n v="6.8713635922345709E-2"/>
    <s v="8_21_Atlantis Sports Club_Athens_Yes"/>
    <x v="1"/>
    <x v="2"/>
    <x v="3"/>
    <x v="1"/>
    <s v="http://www.goldendeals.gr/deals/5euros-atlantis"/>
    <n v="1"/>
    <x v="1"/>
  </r>
  <r>
    <d v="2010-08-21T00:00:00"/>
    <d v="2010-08-23T23:59:00"/>
    <n v="1138"/>
    <n v="156"/>
    <n v="10"/>
    <s v="Adventure Park"/>
    <x v="2"/>
    <m/>
    <m/>
    <s v="Yes"/>
    <s v="No"/>
    <s v="Yes"/>
    <s v="No"/>
    <x v="0"/>
    <s v="No"/>
    <n v="2"/>
    <n v="2"/>
    <n v="10"/>
    <s v="Μαλακάσα"/>
    <x v="5"/>
    <x v="0"/>
    <x v="0"/>
    <s v="Yes"/>
    <x v="0"/>
    <x v="0"/>
    <x v="0"/>
    <x v="0"/>
    <x v="0"/>
    <s v="No"/>
    <m/>
    <m/>
    <s v="Single"/>
    <d v="2010-08-25T00:00:00"/>
    <d v="2010-12-31T00:00:00"/>
    <s v="Athens"/>
    <n v="11380"/>
    <n v="3794.2116230637571"/>
    <x v="33"/>
    <n v="129"/>
    <s v="Yes"/>
    <n v="8"/>
    <n v="1501"/>
    <n v="2.5277892225607976"/>
    <s v="8_21_Adventure Park_Athens_No"/>
    <x v="0"/>
    <x v="5"/>
    <x v="3"/>
    <x v="0"/>
    <s v="http://www.goldendeals.gr/deals/10euros-adventure-park"/>
    <n v="1"/>
    <x v="1"/>
  </r>
  <r>
    <d v="2010-08-24T00:00:00"/>
    <d v="2010-08-24T23:59:00"/>
    <n v="512"/>
    <n v="50"/>
    <n v="25"/>
    <s v="Bohemia"/>
    <x v="0"/>
    <s v="Non-Greek"/>
    <m/>
    <s v="Yes"/>
    <s v="No"/>
    <s v="Yes"/>
    <s v="No"/>
    <x v="0"/>
    <s v="No"/>
    <n v="2"/>
    <n v="2"/>
    <n v="20"/>
    <s v="Αμπελόκηποι "/>
    <x v="2"/>
    <x v="0"/>
    <x v="1"/>
    <s v="Yes"/>
    <x v="1"/>
    <x v="0"/>
    <x v="0"/>
    <x v="0"/>
    <x v="0"/>
    <s v="No"/>
    <m/>
    <m/>
    <s v="Single"/>
    <d v="2010-08-26T00:00:00"/>
    <d v="2010-10-31T00:00:00"/>
    <s v="Athens"/>
    <n v="12800"/>
    <n v="12800"/>
    <x v="1"/>
    <n v="67"/>
    <s v="No"/>
    <n v="8"/>
    <n v="4547"/>
    <n v="2.8150428854189578"/>
    <s v="8_24_Bohemia_Athens_No"/>
    <x v="1"/>
    <x v="10"/>
    <x v="2"/>
    <x v="0"/>
    <s v="http://www.goldendeals.gr/deals/25euros-bohemia"/>
    <n v="1"/>
    <x v="1"/>
  </r>
  <r>
    <d v="2010-08-25T00:00:00"/>
    <d v="2010-08-25T23:59:00"/>
    <n v="387"/>
    <n v="25"/>
    <n v="10"/>
    <s v="Κέντρο Ιππασίας Μαραθώνα"/>
    <x v="2"/>
    <m/>
    <m/>
    <s v="Yes"/>
    <s v="No"/>
    <s v="Yes"/>
    <s v="No"/>
    <x v="1"/>
    <s v="No"/>
    <n v="2"/>
    <n v="2"/>
    <n v="10"/>
    <s v="Μαραθώνας "/>
    <x v="5"/>
    <x v="0"/>
    <x v="0"/>
    <s v="Yes"/>
    <x v="0"/>
    <x v="0"/>
    <x v="0"/>
    <x v="0"/>
    <x v="0"/>
    <s v="No"/>
    <m/>
    <m/>
    <s v="Single"/>
    <d v="2010-08-27T00:00:00"/>
    <d v="2010-11-25T00:00:00"/>
    <s v="Athens"/>
    <n v="3870"/>
    <n v="3870"/>
    <x v="7"/>
    <n v="91"/>
    <s v="No"/>
    <n v="8"/>
    <n v="4547"/>
    <n v="0.85111062238838797"/>
    <s v="8_25_Κέντρο Ιππασίας Μαραθώνα_Athens_No"/>
    <x v="1"/>
    <x v="5"/>
    <x v="0"/>
    <x v="0"/>
    <s v="http://www.goldendeals.gr/deals/10euros-keim"/>
    <n v="1"/>
    <x v="1"/>
  </r>
  <r>
    <d v="2010-08-24T00:00:00"/>
    <d v="2010-08-25T23:59:00"/>
    <n v="323"/>
    <n v="227"/>
    <n v="11.9"/>
    <s v="Light Life"/>
    <x v="1"/>
    <m/>
    <m/>
    <s v="No"/>
    <s v="Yes"/>
    <s v="Yes"/>
    <s v="No"/>
    <x v="0"/>
    <s v="No"/>
    <n v="7"/>
    <n v="1"/>
    <n v="10"/>
    <s v="Περιστέρι"/>
    <x v="6"/>
    <x v="0"/>
    <x v="0"/>
    <s v="Yes"/>
    <x v="1"/>
    <x v="1"/>
    <x v="1"/>
    <x v="0"/>
    <x v="0"/>
    <s v="No"/>
    <m/>
    <m/>
    <s v="Multiple"/>
    <d v="2010-08-27T00:00:00"/>
    <d v="2010-12-31T00:00:00"/>
    <s v="Athens"/>
    <n v="3843.7000000000003"/>
    <n v="1922.5175408149591"/>
    <x v="0"/>
    <n v="127"/>
    <s v="No"/>
    <n v="8"/>
    <n v="1116"/>
    <n v="1.7226859684721856"/>
    <s v="8_24_Light Life_Athens_Yes"/>
    <x v="0"/>
    <x v="5"/>
    <x v="3"/>
    <x v="1"/>
    <s v="http://www.goldendeals.gr/deals/11.90euros-lightlife"/>
    <n v="1"/>
    <x v="1"/>
  </r>
  <r>
    <d v="2010-08-26T00:00:00"/>
    <d v="2010-08-26T23:59:00"/>
    <n v="314"/>
    <n v="140"/>
    <n v="25"/>
    <s v="Lillian"/>
    <x v="1"/>
    <m/>
    <m/>
    <s v="Yes"/>
    <s v="No"/>
    <s v="Yes"/>
    <s v="No"/>
    <x v="0"/>
    <s v="No"/>
    <n v="4"/>
    <n v="1"/>
    <n v="10"/>
    <s v="Αγία Παρασκευή "/>
    <x v="5"/>
    <x v="0"/>
    <x v="0"/>
    <s v="Yes"/>
    <x v="0"/>
    <x v="0"/>
    <x v="1"/>
    <x v="0"/>
    <x v="0"/>
    <s v="No"/>
    <m/>
    <m/>
    <s v="Multiple"/>
    <d v="2010-09-10T00:00:00"/>
    <d v="2011-01-10T00:00:00"/>
    <s v="Athens"/>
    <n v="7850"/>
    <n v="7850"/>
    <x v="13"/>
    <n v="123"/>
    <s v="No"/>
    <n v="8"/>
    <n v="4547"/>
    <n v="1.7264130195733451"/>
    <s v="8_26_Lillian_Athens_No"/>
    <x v="3"/>
    <x v="10"/>
    <x v="3"/>
    <x v="1"/>
    <s v="http://www.goldendeals.gr/deals/25euros-lillian-dance-school"/>
    <n v="14"/>
    <x v="2"/>
  </r>
  <r>
    <d v="2010-08-26T00:00:00"/>
    <d v="2010-08-27T23:59:00"/>
    <n v="80"/>
    <n v="46"/>
    <n v="20"/>
    <s v="Crowne Plaza"/>
    <x v="0"/>
    <s v="Non-Greek"/>
    <m/>
    <s v="No"/>
    <s v="Yes"/>
    <s v="Yes"/>
    <s v="No"/>
    <x v="0"/>
    <s v="Yes"/>
    <n v="100"/>
    <n v="100"/>
    <n v="10"/>
    <s v="Ιλίσια"/>
    <x v="2"/>
    <x v="0"/>
    <x v="1"/>
    <s v="Yes"/>
    <x v="0"/>
    <x v="0"/>
    <x v="1"/>
    <x v="0"/>
    <x v="0"/>
    <s v="No"/>
    <m/>
    <m/>
    <s v="Single"/>
    <d v="2010-08-31T00:00:00"/>
    <d v="2010-09-30T00:00:00"/>
    <s v="Athens"/>
    <n v="1600"/>
    <n v="800.27787426280258"/>
    <x v="21"/>
    <n v="31"/>
    <s v="No"/>
    <n v="8"/>
    <n v="1116"/>
    <n v="0.71709486941111344"/>
    <s v="8_26_Crowne Plaza_Athens_Yes"/>
    <x v="1"/>
    <x v="4"/>
    <x v="2"/>
    <x v="0"/>
    <s v="http://www.goldendeals.gr/deals/20euros-crowne-plaza"/>
    <n v="3"/>
    <x v="3"/>
  </r>
  <r>
    <d v="2010-08-27T00:00:00"/>
    <d v="2010-08-27T23:59:00"/>
    <n v="340"/>
    <n v="60"/>
    <n v="10"/>
    <s v="Pearl Beauty &amp; Spa"/>
    <x v="4"/>
    <m/>
    <m/>
    <s v="Yes"/>
    <s v="No"/>
    <s v="Yes"/>
    <s v="No"/>
    <x v="0"/>
    <s v="No"/>
    <n v="2"/>
    <n v="2"/>
    <n v="10"/>
    <s v="Γλυκά Νερά "/>
    <x v="5"/>
    <x v="0"/>
    <x v="0"/>
    <s v="Yes"/>
    <x v="0"/>
    <x v="0"/>
    <x v="1"/>
    <x v="0"/>
    <x v="0"/>
    <s v="Yes"/>
    <m/>
    <m/>
    <s v="Single"/>
    <d v="2010-08-31T00:00:00"/>
    <d v="2010-09-30T00:00:00"/>
    <s v="Athens"/>
    <n v="3400"/>
    <n v="3400"/>
    <x v="14"/>
    <n v="31"/>
    <s v="No"/>
    <n v="8"/>
    <n v="4547"/>
    <n v="0.7477457664394106"/>
    <s v="8_27_Pearl Beauty &amp; Spa_Athens_No"/>
    <x v="3"/>
    <x v="5"/>
    <x v="2"/>
    <x v="0"/>
    <s v="http://www.goldendeals.gr/deals/10euros-pearl-beauty-and-spa"/>
    <n v="3"/>
    <x v="3"/>
  </r>
  <r>
    <d v="2010-08-28T00:00:00"/>
    <d v="2010-08-30T23:59:00"/>
    <n v="64"/>
    <n v="441"/>
    <n v="75"/>
    <s v="Art of Hair"/>
    <x v="4"/>
    <s v="Hair Salon"/>
    <m/>
    <s v="Yes"/>
    <s v="No"/>
    <s v="Yes"/>
    <s v="No"/>
    <x v="0"/>
    <s v="No"/>
    <n v="100"/>
    <n v="1"/>
    <n v="10"/>
    <s v="Μελίσσια "/>
    <x v="1"/>
    <x v="0"/>
    <x v="0"/>
    <s v="Yes"/>
    <x v="1"/>
    <x v="1"/>
    <x v="0"/>
    <x v="0"/>
    <x v="0"/>
    <s v="No"/>
    <m/>
    <m/>
    <s v="Multiple"/>
    <d v="2010-09-02T00:00:00"/>
    <d v="2011-04-30T00:00:00"/>
    <s v="Athens"/>
    <n v="4800"/>
    <n v="1600.3704561253107"/>
    <x v="14"/>
    <n v="241"/>
    <s v="Yes"/>
    <n v="8"/>
    <n v="1501"/>
    <n v="1.0662028355265227"/>
    <s v="8_28_Art of Hair_Athens_No"/>
    <x v="3"/>
    <x v="14"/>
    <x v="1"/>
    <x v="1"/>
    <s v="http://www.goldendeals.gr/deals/75euros-art-of-hair"/>
    <n v="2"/>
    <x v="0"/>
  </r>
  <r>
    <d v="2010-08-28T00:00:00"/>
    <d v="2010-08-30T23:59:00"/>
    <n v="214"/>
    <n v="15"/>
    <n v="6"/>
    <s v="Jumicar"/>
    <x v="2"/>
    <m/>
    <m/>
    <s v="No"/>
    <s v="Yes"/>
    <s v="Yes"/>
    <s v="No"/>
    <x v="0"/>
    <s v="No"/>
    <n v="4"/>
    <n v="4"/>
    <n v="20"/>
    <s v="Νέα Μάκρη "/>
    <x v="5"/>
    <x v="0"/>
    <x v="0"/>
    <s v="No"/>
    <x v="0"/>
    <x v="0"/>
    <x v="0"/>
    <x v="1"/>
    <x v="0"/>
    <s v="No"/>
    <m/>
    <m/>
    <s v="Single"/>
    <d v="2010-09-04T00:00:00"/>
    <d v="2010-12-04T00:00:00"/>
    <s v="Athens"/>
    <n v="1284"/>
    <n v="428.09909701352058"/>
    <x v="7"/>
    <n v="92"/>
    <s v="Yes"/>
    <n v="8"/>
    <n v="1116"/>
    <n v="0.38360134140996466"/>
    <s v="8_28_Jumicar_Athens_Yes"/>
    <x v="1"/>
    <x v="2"/>
    <x v="0"/>
    <x v="0"/>
    <s v="http://www.goldendeals.gr/deals/6euros-jumi-car"/>
    <n v="4"/>
    <x v="5"/>
  </r>
  <r>
    <d v="2010-08-31T00:00:00"/>
    <d v="2010-08-31T23:59:00"/>
    <n v="173"/>
    <n v="60"/>
    <n v="15"/>
    <s v="Red Gym"/>
    <x v="1"/>
    <m/>
    <m/>
    <s v="Yes"/>
    <s v="No"/>
    <s v="Yes"/>
    <s v="No"/>
    <x v="0"/>
    <s v="No"/>
    <n v="100"/>
    <n v="100"/>
    <n v="20"/>
    <s v="Στάδιο Γ. Καραϊσκάκης (Θύρα 15-17), Νέο Φάληρο"/>
    <x v="3"/>
    <x v="0"/>
    <x v="0"/>
    <s v="Yes"/>
    <x v="0"/>
    <x v="0"/>
    <x v="1"/>
    <x v="0"/>
    <x v="0"/>
    <s v="No"/>
    <m/>
    <m/>
    <s v="Single"/>
    <d v="2010-09-02T00:00:00"/>
    <d v="2010-12-31T00:00:00"/>
    <s v="Athens"/>
    <n v="2595"/>
    <n v="2595"/>
    <x v="18"/>
    <n v="121"/>
    <s v="No"/>
    <n v="8"/>
    <n v="4547"/>
    <n v="0.57070595997360896"/>
    <s v="8_31_Red Gym_Athens_No"/>
    <x v="3"/>
    <x v="3"/>
    <x v="3"/>
    <x v="0"/>
    <s v="http://www.goldendeals.gr/deals/15euros-red-gym"/>
    <n v="1"/>
    <x v="1"/>
  </r>
  <r>
    <d v="2010-08-31T00:00:00"/>
    <d v="2010-09-01T23:59:00"/>
    <n v="392"/>
    <n v="24"/>
    <n v="12"/>
    <s v="Mercatino"/>
    <x v="0"/>
    <s v="Non-Greek"/>
    <m/>
    <s v="No"/>
    <s v="Yes"/>
    <s v="Yes"/>
    <s v="No"/>
    <x v="0"/>
    <s v="No"/>
    <n v="10"/>
    <n v="10"/>
    <n v="20"/>
    <s v="Πειραιάς "/>
    <x v="3"/>
    <x v="0"/>
    <x v="1"/>
    <s v="Yes"/>
    <x v="1"/>
    <x v="1"/>
    <x v="1"/>
    <x v="0"/>
    <x v="0"/>
    <s v="No"/>
    <m/>
    <m/>
    <s v="Single"/>
    <d v="2010-09-03T00:00:00"/>
    <d v="2010-11-30T00:00:00"/>
    <s v="Athens"/>
    <n v="4704"/>
    <n v="2352.8169503326394"/>
    <x v="1"/>
    <n v="89"/>
    <s v="No"/>
    <n v="8"/>
    <n v="3967"/>
    <n v="0.59309729022753699"/>
    <s v="8_31_Mercatino_Athens_Yes"/>
    <x v="1"/>
    <x v="5"/>
    <x v="0"/>
    <x v="0"/>
    <s v="http://www.goldendeals.gr/deals/12euros-il-mercatino"/>
    <n v="1"/>
    <x v="1"/>
  </r>
  <r>
    <d v="2010-09-01T00:00:00"/>
    <d v="2010-09-01T23:59:00"/>
    <n v="576"/>
    <n v="17.899999999999999"/>
    <n v="8.9499999999999993"/>
    <s v="Αγαπητός"/>
    <x v="0"/>
    <s v="Pastries"/>
    <m/>
    <s v="Yes"/>
    <s v="No"/>
    <s v="Yes"/>
    <s v="Yes"/>
    <x v="1"/>
    <s v="No"/>
    <n v="4"/>
    <n v="4"/>
    <n v="30"/>
    <s v="Σύνταγμα"/>
    <x v="8"/>
    <x v="0"/>
    <x v="1"/>
    <s v="No"/>
    <x v="0"/>
    <x v="0"/>
    <x v="1"/>
    <x v="0"/>
    <x v="0"/>
    <s v="Yes"/>
    <m/>
    <m/>
    <s v="Single"/>
    <d v="2010-09-03T00:00:00"/>
    <d v="2010-10-03T00:00:00"/>
    <s v="Athens"/>
    <n v="5155.2"/>
    <n v="5155.2"/>
    <x v="1"/>
    <n v="31"/>
    <s v="No"/>
    <n v="9"/>
    <n v="14148"/>
    <n v="0.36437659033078879"/>
    <s v="9_1_Αγαπητός_Athens_No"/>
    <x v="1"/>
    <x v="5"/>
    <x v="2"/>
    <x v="0"/>
    <s v="http://www.goldendeals.gr/deals/8.95euros-agapitos"/>
    <n v="1"/>
    <x v="1"/>
  </r>
  <r>
    <d v="2010-09-01T00:00:00"/>
    <d v="2010-09-03T23:59:00"/>
    <n v="320"/>
    <n v="6.5"/>
    <n v="1.5"/>
    <s v="Αγαπητός"/>
    <x v="0"/>
    <s v="Pastries"/>
    <m/>
    <s v="Yes"/>
    <s v="No"/>
    <s v="Yes"/>
    <s v="Yes"/>
    <x v="1"/>
    <s v="No"/>
    <n v="2"/>
    <n v="2"/>
    <n v="30"/>
    <s v="Τσιμισκή 10, Πλατεία Αριστοτέλους 8,  Ελ. Βενιζέλου 26, Καλαμαριά, Εμπ. Κέντρο Med. Cosmos, Κομνηνών 3, Πανόραμα, Πλατεία Ευόσμου, Τομπάζη 5, Πυλαία "/>
    <x v="12"/>
    <x v="0"/>
    <x v="1"/>
    <s v="No"/>
    <x v="0"/>
    <x v="0"/>
    <x v="1"/>
    <x v="0"/>
    <x v="0"/>
    <s v="Yes"/>
    <m/>
    <m/>
    <s v="Single"/>
    <d v="2010-09-07T00:00:00"/>
    <d v="2010-10-07T00:00:00"/>
    <s v="Thessaloniki"/>
    <n v="480"/>
    <n v="160.03704561253107"/>
    <x v="9"/>
    <n v="31"/>
    <s v="No"/>
    <n v="9"/>
    <n v="582"/>
    <n v="0.27497774160228705"/>
    <s v="9_1_Αγαπητός_Thessaloniki_No"/>
    <x v="3"/>
    <x v="0"/>
    <x v="2"/>
    <x v="0"/>
    <s v="http://www.goldendeals.gr/deals/1.5euros-agapitos"/>
    <n v="3"/>
    <x v="3"/>
  </r>
  <r>
    <d v="2010-09-02T00:00:00"/>
    <d v="2010-09-02T23:59:00"/>
    <n v="128"/>
    <n v="54"/>
    <n v="17"/>
    <s v="Ice Hair Lab"/>
    <x v="4"/>
    <s v="Hair Salon"/>
    <m/>
    <s v="Yes"/>
    <s v="No"/>
    <s v="Yes"/>
    <s v="No"/>
    <x v="0"/>
    <s v="No"/>
    <n v="4"/>
    <n v="1"/>
    <n v="15"/>
    <s v="Χαλάνδρι "/>
    <x v="1"/>
    <x v="0"/>
    <x v="0"/>
    <s v="Yes"/>
    <x v="1"/>
    <x v="1"/>
    <x v="1"/>
    <x v="0"/>
    <x v="0"/>
    <s v="No"/>
    <m/>
    <m/>
    <s v="Single"/>
    <d v="2010-09-04T00:00:00"/>
    <d v="2011-02-28T00:00:00"/>
    <s v="Athens"/>
    <n v="2176"/>
    <n v="2176"/>
    <x v="34"/>
    <n v="178"/>
    <s v="No"/>
    <n v="9"/>
    <n v="14148"/>
    <n v="0.1538026576194515"/>
    <s v="9_2_Ice Hair Lab_Athens_No"/>
    <x v="1"/>
    <x v="3"/>
    <x v="1"/>
    <x v="1"/>
    <s v="http://www.goldendeals.gr/deals/17euros-ice-hair-lab"/>
    <n v="1"/>
    <x v="1"/>
  </r>
  <r>
    <d v="2010-09-02T00:00:00"/>
    <d v="2010-09-03T23:59:00"/>
    <n v="479"/>
    <n v="100"/>
    <n v="8"/>
    <s v="Vita Plus"/>
    <x v="4"/>
    <m/>
    <m/>
    <s v="No"/>
    <s v="Yes"/>
    <s v="Yes"/>
    <s v="Yes"/>
    <x v="0"/>
    <s v="No"/>
    <n v="10"/>
    <n v="4"/>
    <n v="10"/>
    <s v="Χαλκίδα"/>
    <x v="13"/>
    <x v="0"/>
    <x v="0"/>
    <s v="Yes"/>
    <x v="0"/>
    <x v="0"/>
    <x v="1"/>
    <x v="0"/>
    <x v="0"/>
    <s v="Yes"/>
    <m/>
    <m/>
    <s v="Single"/>
    <d v="2010-09-07T00:00:00"/>
    <d v="2011-03-31T00:00:00"/>
    <s v="Athens"/>
    <n v="3832"/>
    <n v="1916.6655088594121"/>
    <x v="22"/>
    <n v="206"/>
    <s v="No"/>
    <n v="9"/>
    <n v="1588"/>
    <n v="1.2069682045714181"/>
    <s v="9_2_Vita Plus_Athens_Yes"/>
    <x v="0"/>
    <x v="5"/>
    <x v="1"/>
    <x v="1"/>
    <s v="http://www.goldendeals.gr/deals/8euros-vita-plus"/>
    <n v="3"/>
    <x v="3"/>
  </r>
  <r>
    <d v="2010-09-03T00:00:00"/>
    <d v="2010-09-03T23:59:00"/>
    <n v="53"/>
    <n v="44"/>
    <n v="22"/>
    <s v="Μαγεμένος Αυλός"/>
    <x v="0"/>
    <s v="Greek"/>
    <m/>
    <s v="Yes"/>
    <s v="No"/>
    <s v="Yes"/>
    <s v="No"/>
    <x v="1"/>
    <s v="No"/>
    <n v="4"/>
    <n v="4"/>
    <n v="20"/>
    <s v="Αμύντα 4, Παγκράτι"/>
    <x v="2"/>
    <x v="0"/>
    <x v="1"/>
    <s v="Yes"/>
    <x v="1"/>
    <x v="0"/>
    <x v="1"/>
    <x v="0"/>
    <x v="0"/>
    <s v="No"/>
    <m/>
    <m/>
    <s v="Single"/>
    <d v="2010-09-07T00:00:00"/>
    <d v="2010-11-07T00:00:00"/>
    <s v="Athens"/>
    <n v="1166"/>
    <n v="1166"/>
    <x v="1"/>
    <n v="62"/>
    <s v="No"/>
    <n v="9"/>
    <n v="14148"/>
    <n v="8.2414475544246538E-2"/>
    <s v="9_3_Μαγεμένος Αυλός_Athens_No"/>
    <x v="1"/>
    <x v="4"/>
    <x v="2"/>
    <x v="0"/>
    <s v="http://www.goldendeals.gr/deals/22euros-magemenos-avlos"/>
    <n v="3"/>
    <x v="3"/>
  </r>
  <r>
    <d v="2010-09-04T00:00:00"/>
    <d v="2010-09-06T23:59:00"/>
    <n v="299"/>
    <n v="45"/>
    <n v="9"/>
    <s v="C + Beauty"/>
    <x v="4"/>
    <m/>
    <m/>
    <s v="Yes"/>
    <s v="No"/>
    <s v="Yes"/>
    <s v="No"/>
    <x v="0"/>
    <s v="No"/>
    <n v="2"/>
    <n v="1"/>
    <n v="20"/>
    <m/>
    <x v="12"/>
    <x v="0"/>
    <x v="0"/>
    <s v="Yes"/>
    <x v="1"/>
    <x v="1"/>
    <x v="1"/>
    <x v="0"/>
    <x v="0"/>
    <s v="No"/>
    <m/>
    <m/>
    <s v="Single"/>
    <d v="2010-09-08T00:00:00"/>
    <d v="2011-01-31T00:00:00"/>
    <s v="Thessaloniki"/>
    <n v="2691"/>
    <n v="897.20768696525226"/>
    <x v="11"/>
    <n v="146"/>
    <s v="Yes"/>
    <n v="9"/>
    <n v="416"/>
    <n v="2.1567492475126255"/>
    <s v="9_4_C + Beauty_Thessaloniki_No"/>
    <x v="3"/>
    <x v="5"/>
    <x v="3"/>
    <x v="1"/>
    <s v="http://www.goldendeals.gr/deals/9euros-c-beauty"/>
    <n v="1"/>
    <x v="1"/>
  </r>
  <r>
    <d v="2010-09-04T00:00:00"/>
    <d v="2010-09-06T23:59:00"/>
    <n v="80"/>
    <n v="125"/>
    <n v="25"/>
    <s v="Came Photography"/>
    <x v="2"/>
    <m/>
    <m/>
    <s v="Yes"/>
    <s v="No"/>
    <s v="Yes"/>
    <s v="No"/>
    <x v="0"/>
    <s v="No"/>
    <n v="1"/>
    <n v="1"/>
    <n v="10"/>
    <s v="Γλυκά Νερά"/>
    <x v="5"/>
    <x v="0"/>
    <x v="0"/>
    <s v="Yes"/>
    <x v="0"/>
    <x v="1"/>
    <x v="1"/>
    <x v="0"/>
    <x v="0"/>
    <s v="Yes"/>
    <m/>
    <m/>
    <s v="Single"/>
    <d v="2010-09-08T00:00:00"/>
    <d v="2010-12-08T00:00:00"/>
    <s v="Athens"/>
    <n v="2000"/>
    <n v="666.82102338554614"/>
    <x v="11"/>
    <n v="92"/>
    <s v="Yes"/>
    <n v="9"/>
    <n v="4736"/>
    <n v="0.14079835797836701"/>
    <s v="9_4_Came Photography_Athens_No"/>
    <x v="3"/>
    <x v="10"/>
    <x v="0"/>
    <x v="0"/>
    <s v="http://www.goldendeals.gr/deals/25euros-came-photography"/>
    <n v="1"/>
    <x v="1"/>
  </r>
  <r>
    <d v="2010-09-04T00:00:00"/>
    <d v="2010-09-06T23:59:00"/>
    <n v="139"/>
    <n v="22"/>
    <n v="9"/>
    <s v="Family Luna Park"/>
    <x v="2"/>
    <m/>
    <m/>
    <s v="No"/>
    <s v="Yes"/>
    <s v="Yes"/>
    <s v="No"/>
    <x v="0"/>
    <s v="No"/>
    <n v="100"/>
    <n v="100"/>
    <n v="10"/>
    <s v="Λεωφ. Μαραθώνος Ο.Τ. 640,Νέα Μάκρη "/>
    <x v="5"/>
    <x v="0"/>
    <x v="0"/>
    <s v="No"/>
    <x v="0"/>
    <x v="0"/>
    <x v="1"/>
    <x v="0"/>
    <x v="0"/>
    <s v="No"/>
    <m/>
    <m/>
    <s v="Single"/>
    <d v="2010-09-08T00:00:00"/>
    <d v="2010-12-31T00:00:00"/>
    <s v="Athens"/>
    <n v="1251"/>
    <n v="417.0965501276591"/>
    <x v="25"/>
    <n v="115"/>
    <s v="Yes"/>
    <n v="9"/>
    <n v="3867"/>
    <n v="0.10786049912791805"/>
    <s v="9_4_Family Luna Park_Athens_Yes"/>
    <x v="1"/>
    <x v="5"/>
    <x v="3"/>
    <x v="0"/>
    <s v="http://www.goldendeals.gr/deals/8euros-family-luna-park"/>
    <n v="1"/>
    <x v="1"/>
  </r>
  <r>
    <d v="2010-09-07T00:00:00"/>
    <d v="2010-09-07T23:59:00"/>
    <n v="464"/>
    <n v="49"/>
    <n v="24.5"/>
    <s v="Τα κατσαρολάκια"/>
    <x v="0"/>
    <s v="Greek"/>
    <m/>
    <s v="Yes"/>
    <s v="No"/>
    <s v="Yes"/>
    <s v="No"/>
    <x v="1"/>
    <s v="No"/>
    <n v="100"/>
    <n v="100"/>
    <n v="10"/>
    <s v="Ακτή Μουτσοπούλου 21, Πασαλιμάνι, Πειραιάς"/>
    <x v="3"/>
    <x v="0"/>
    <x v="1"/>
    <s v="Yes"/>
    <x v="1"/>
    <x v="1"/>
    <x v="1"/>
    <x v="0"/>
    <x v="1"/>
    <s v="No"/>
    <m/>
    <m/>
    <s v="Single"/>
    <d v="2010-09-09T00:00:00"/>
    <d v="2010-11-30T00:00:00"/>
    <s v="Athens"/>
    <n v="11368"/>
    <n v="11368"/>
    <x v="1"/>
    <n v="83"/>
    <s v="No"/>
    <n v="9"/>
    <n v="14148"/>
    <n v="0.80350579587220805"/>
    <s v="9_7_Τα κατσαρολάκια_Athens_No"/>
    <x v="1"/>
    <x v="10"/>
    <x v="0"/>
    <x v="0"/>
    <s v="http://www.goldendeals.gr/deals/24.5euros-ta-katsarolakia"/>
    <n v="1"/>
    <x v="1"/>
  </r>
  <r>
    <d v="2010-09-07T00:00:00"/>
    <d v="2010-09-08T23:59:00"/>
    <n v="30"/>
    <n v="260"/>
    <n v="25"/>
    <s v="Ξένες Γλώσσες Όμηρος"/>
    <x v="7"/>
    <m/>
    <m/>
    <s v="No"/>
    <s v="Yes"/>
    <s v="Yes"/>
    <s v="Yes"/>
    <x v="1"/>
    <s v="No"/>
    <n v="4"/>
    <n v="1"/>
    <n v="20"/>
    <s v="Λεωφ. Μαραθώνος 46, Παλλήνη, Πεντέλης 1, Αγία Παρασκευή "/>
    <x v="5"/>
    <x v="0"/>
    <x v="0"/>
    <s v="No"/>
    <x v="0"/>
    <x v="1"/>
    <x v="1"/>
    <x v="0"/>
    <x v="0"/>
    <s v="Yes"/>
    <m/>
    <m/>
    <s v="Multiple"/>
    <d v="2010-09-10T00:00:00"/>
    <d v="2011-01-15T00:00:00"/>
    <s v="Athens"/>
    <n v="750"/>
    <n v="375.13025356068869"/>
    <x v="6"/>
    <n v="128"/>
    <s v="No"/>
    <n v="9"/>
    <n v="1588"/>
    <n v="0.23622811937071075"/>
    <s v="9_7_Ξένες Γλώσσες Όμηρος_Athens_Yes"/>
    <x v="0"/>
    <x v="10"/>
    <x v="3"/>
    <x v="1"/>
    <s v="http://www.goldendeals.gr/deals/25euros-omiros"/>
    <n v="1"/>
    <x v="1"/>
  </r>
  <r>
    <d v="2010-09-07T00:00:00"/>
    <d v="2010-09-08T23:59:00"/>
    <n v="72"/>
    <n v="38"/>
    <n v="16"/>
    <s v="La Place Mignone"/>
    <x v="0"/>
    <s v="Non-Greek"/>
    <m/>
    <s v="Yes"/>
    <s v="No"/>
    <s v="Yes"/>
    <s v="No"/>
    <x v="0"/>
    <s v="No"/>
    <n v="4"/>
    <n v="4"/>
    <n v="20"/>
    <s v="Εθνικής Αμύνης 4, Θεσσαλονίκη"/>
    <x v="12"/>
    <x v="0"/>
    <x v="1"/>
    <s v="Yes"/>
    <x v="0"/>
    <x v="0"/>
    <x v="1"/>
    <x v="0"/>
    <x v="0"/>
    <s v="No"/>
    <m/>
    <m/>
    <s v="Single"/>
    <d v="2010-09-10T00:00:00"/>
    <d v="2010-10-15T00:00:00"/>
    <s v="Thessaloniki"/>
    <n v="1152"/>
    <n v="576.20006946921785"/>
    <x v="35"/>
    <n v="36"/>
    <s v="No"/>
    <n v="9"/>
    <n v="582"/>
    <n v="0.99003448362408564"/>
    <s v="9_7_La Place Mignone_Thessaloniki_No"/>
    <x v="1"/>
    <x v="3"/>
    <x v="2"/>
    <x v="0"/>
    <s v="http://www.goldendeals.gr/deals/16euros-la-place-mignone"/>
    <n v="1"/>
    <x v="1"/>
  </r>
  <r>
    <d v="2010-09-08T00:00:00"/>
    <d v="2010-09-08T23:59:00"/>
    <n v="1175"/>
    <n v="95"/>
    <n v="14"/>
    <s v="Eternal Beauty"/>
    <x v="4"/>
    <m/>
    <m/>
    <s v="Yes"/>
    <s v="No"/>
    <s v="Yes"/>
    <s v="No"/>
    <x v="0"/>
    <s v="No"/>
    <n v="4"/>
    <n v="2"/>
    <n v="20"/>
    <s v="Σίνα 17 και Σκουφά, Κολωνάκι"/>
    <x v="2"/>
    <x v="1"/>
    <x v="0"/>
    <s v="Yes"/>
    <x v="0"/>
    <x v="0"/>
    <x v="1"/>
    <x v="0"/>
    <x v="0"/>
    <s v="No"/>
    <m/>
    <m/>
    <s v="Single"/>
    <d v="2010-09-10T00:00:00"/>
    <d v="2010-12-08T00:00:00"/>
    <s v="Athens"/>
    <n v="16450"/>
    <n v="16450"/>
    <x v="36"/>
    <n v="90"/>
    <s v="No"/>
    <n v="9"/>
    <n v="14148"/>
    <n v="1.1627085100367542"/>
    <s v="9_8_Eternal Beauty_Athens_No"/>
    <x v="3"/>
    <x v="3"/>
    <x v="0"/>
    <x v="1"/>
    <s v="http://www.goldendeals.gr/deals/14euros-eternal-beauty"/>
    <n v="1"/>
    <x v="1"/>
  </r>
  <r>
    <d v="2010-09-09T00:00:00"/>
    <d v="2010-09-09T23:59:00"/>
    <n v="2497"/>
    <n v="69"/>
    <n v="10"/>
    <s v="Villa Lima"/>
    <x v="4"/>
    <m/>
    <m/>
    <s v="Yes"/>
    <s v="No"/>
    <s v="Yes"/>
    <s v="No"/>
    <x v="0"/>
    <s v="No"/>
    <n v="2"/>
    <n v="1"/>
    <n v="10"/>
    <s v="Κυριαζή 6-8, Κηφισιά"/>
    <x v="1"/>
    <x v="0"/>
    <x v="1"/>
    <s v="Yes"/>
    <x v="0"/>
    <x v="0"/>
    <x v="1"/>
    <x v="0"/>
    <x v="0"/>
    <s v="No"/>
    <m/>
    <m/>
    <s v="Single"/>
    <d v="2010-09-11T00:00:00"/>
    <d v="2011-06-11T00:00:00"/>
    <s v="Athens"/>
    <n v="24970"/>
    <n v="24970"/>
    <x v="37"/>
    <n v="274"/>
    <s v="No"/>
    <n v="9"/>
    <n v="14148"/>
    <n v="1.7649137687305627"/>
    <s v="9_9_Villa Lima_Athens_No"/>
    <x v="3"/>
    <x v="5"/>
    <x v="1"/>
    <x v="1"/>
    <s v="http://www.goldendeals.gr/deals/10euros-villa-lima"/>
    <n v="1"/>
    <x v="1"/>
  </r>
  <r>
    <d v="2010-09-09T00:00:00"/>
    <d v="2010-09-10T23:59:00"/>
    <n v="157"/>
    <n v="60"/>
    <n v="23"/>
    <s v="Sea Breaze"/>
    <x v="1"/>
    <m/>
    <m/>
    <s v="No"/>
    <s v="Yes"/>
    <s v="Yes"/>
    <s v="No"/>
    <x v="0"/>
    <s v="No"/>
    <n v="100"/>
    <n v="2"/>
    <n v="20"/>
    <s v="Ρήγα Φερραίου 32, Μοσχάτο"/>
    <x v="3"/>
    <x v="1"/>
    <x v="0"/>
    <s v="Yes"/>
    <x v="0"/>
    <x v="0"/>
    <x v="1"/>
    <x v="0"/>
    <x v="0"/>
    <s v="No"/>
    <m/>
    <m/>
    <s v="Single"/>
    <d v="2010-09-14T00:00:00"/>
    <d v="2011-06-30T00:00:00"/>
    <s v="Athens"/>
    <n v="3611"/>
    <n v="1806.1271274768626"/>
    <x v="38"/>
    <n v="290"/>
    <s v="No"/>
    <n v="9"/>
    <n v="1588"/>
    <n v="1.1373596520635154"/>
    <s v="9_9_Sea Breaze_Athens_Yes"/>
    <x v="1"/>
    <x v="10"/>
    <x v="1"/>
    <x v="1"/>
    <s v="http://www.goldendeals.gr/deals/23euros-sea-breaze"/>
    <n v="3"/>
    <x v="3"/>
  </r>
  <r>
    <d v="2010-09-09T00:00:00"/>
    <d v="2010-09-10T23:59:00"/>
    <n v="69"/>
    <n v="60"/>
    <n v="9"/>
    <s v="Giota Firfiri"/>
    <x v="1"/>
    <m/>
    <m/>
    <s v="Yes"/>
    <s v="No"/>
    <s v="Yes"/>
    <s v="No"/>
    <x v="0"/>
    <s v="No"/>
    <n v="2"/>
    <n v="1"/>
    <n v="20"/>
    <s v="Μητροπόλεως 60, 1ος όροφος, Θεσσαλονίκη"/>
    <x v="12"/>
    <x v="0"/>
    <x v="0"/>
    <s v="Yes"/>
    <x v="0"/>
    <x v="0"/>
    <x v="1"/>
    <x v="0"/>
    <x v="0"/>
    <s v="No"/>
    <m/>
    <m/>
    <s v="Multiple"/>
    <d v="2010-09-14T00:00:00"/>
    <d v="2011-02-28T00:00:00"/>
    <s v="Thessaloniki"/>
    <n v="621"/>
    <n v="310.60784994825025"/>
    <x v="36"/>
    <n v="168"/>
    <s v="No"/>
    <n v="9"/>
    <n v="582"/>
    <n v="0.53369046382860863"/>
    <s v="9_9_Giota Firfiri_Thessaloniki_No"/>
    <x v="3"/>
    <x v="5"/>
    <x v="3"/>
    <x v="1"/>
    <s v="http://www.goldendeals.gr/deals/9euros-power-plate"/>
    <n v="3"/>
    <x v="3"/>
  </r>
  <r>
    <d v="2010-09-10T00:00:00"/>
    <d v="2010-09-10T23:59:00"/>
    <n v="430"/>
    <n v="46"/>
    <n v="21"/>
    <s v="Whispers of Wine"/>
    <x v="0"/>
    <s v="Non-Greek"/>
    <m/>
    <s v="Yes"/>
    <s v="No"/>
    <s v="Yes"/>
    <s v="No"/>
    <x v="0"/>
    <s v="No"/>
    <n v="2"/>
    <n v="1"/>
    <n v="40"/>
    <s v="Αγίου Κωνσταντίνου 48, Μαρούσι"/>
    <x v="1"/>
    <x v="0"/>
    <x v="0"/>
    <s v="Yes"/>
    <x v="0"/>
    <x v="1"/>
    <x v="1"/>
    <x v="0"/>
    <x v="0"/>
    <s v="No"/>
    <m/>
    <m/>
    <s v="Single"/>
    <d v="2010-09-15T00:00:00"/>
    <d v="2010-12-15T00:00:00"/>
    <s v="Athens"/>
    <n v="9030"/>
    <n v="9030"/>
    <x v="39"/>
    <n v="92"/>
    <s v="No"/>
    <n v="9"/>
    <n v="14148"/>
    <n v="0.63825275657336722"/>
    <s v="9_10_Whispers of Wine_Athens_No"/>
    <x v="1"/>
    <x v="4"/>
    <x v="0"/>
    <x v="1"/>
    <s v="http://www.goldendeals.gr/deals/21euros-whispers-of-wine"/>
    <n v="4"/>
    <x v="5"/>
  </r>
  <r>
    <d v="2010-09-11T00:00:00"/>
    <d v="2010-09-13T23:59:00"/>
    <n v="28"/>
    <n v="45"/>
    <n v="19"/>
    <s v="Μουσικό Εργαστηράκι"/>
    <x v="2"/>
    <m/>
    <m/>
    <s v="Yes"/>
    <s v="No"/>
    <s v="Yes"/>
    <s v="No"/>
    <x v="1"/>
    <s v="No"/>
    <n v="4"/>
    <n v="2"/>
    <n v="20"/>
    <s v="Πανδώρας 54, Γλυφάδα"/>
    <x v="4"/>
    <x v="0"/>
    <x v="1"/>
    <s v="Yes"/>
    <x v="0"/>
    <x v="0"/>
    <x v="1"/>
    <x v="0"/>
    <x v="0"/>
    <s v="No"/>
    <m/>
    <m/>
    <s v="Multiple"/>
    <d v="2010-09-15T00:00:00"/>
    <d v="2010-10-31T00:00:00"/>
    <s v="Athens"/>
    <n v="532"/>
    <n v="177.37439222055525"/>
    <x v="35"/>
    <n v="47"/>
    <s v="Yes"/>
    <n v="9"/>
    <n v="4736"/>
    <n v="3.745236322224562E-2"/>
    <s v="9_11_Μουσικό Εργαστηράκι_Athens_No"/>
    <x v="1"/>
    <x v="4"/>
    <x v="2"/>
    <x v="1"/>
    <s v="http://www.goldendeals.gr/deals/19euros-mousiko-ergastiraki"/>
    <n v="1"/>
    <x v="1"/>
  </r>
  <r>
    <d v="2010-09-11T00:00:00"/>
    <d v="2010-09-13T23:59:00"/>
    <n v="224"/>
    <n v="1000"/>
    <n v="150"/>
    <s v="Athens Med Spa"/>
    <x v="4"/>
    <m/>
    <m/>
    <s v="No"/>
    <s v="Yes"/>
    <s v="Yes"/>
    <s v="No"/>
    <x v="0"/>
    <s v="No"/>
    <n v="4"/>
    <n v="2"/>
    <n v="10"/>
    <s v="Ελευθερίου Βενιζέλου 156, Καλλιθέα, 5ος όροφος"/>
    <x v="2"/>
    <x v="0"/>
    <x v="0"/>
    <s v="Yes"/>
    <x v="0"/>
    <x v="0"/>
    <x v="1"/>
    <x v="0"/>
    <x v="0"/>
    <s v="No"/>
    <m/>
    <m/>
    <s v="Multiple"/>
    <d v="2010-09-15T00:00:00"/>
    <d v="2011-12-31T00:00:00"/>
    <s v="Athens"/>
    <n v="33600"/>
    <n v="11202.593192877175"/>
    <x v="36"/>
    <n v="473"/>
    <s v="Yes"/>
    <n v="9"/>
    <n v="3867"/>
    <n v="2.896972638447679"/>
    <s v="9_11_Athens Med Spa_Athens_Yes"/>
    <x v="3"/>
    <x v="15"/>
    <x v="1"/>
    <x v="1"/>
    <s v="http://www.goldendeals.gr/deals/150euros-athens-med-spa"/>
    <n v="1"/>
    <x v="1"/>
  </r>
  <r>
    <d v="2010-09-11T00:00:00"/>
    <d v="2010-09-13T23:59:00"/>
    <n v="149"/>
    <n v="37"/>
    <n v="10"/>
    <s v="Pola &amp; Art"/>
    <x v="4"/>
    <m/>
    <m/>
    <s v="Yes"/>
    <s v="No"/>
    <s v="Yes"/>
    <s v="No"/>
    <x v="0"/>
    <s v="No"/>
    <n v="2"/>
    <n v="1"/>
    <n v="20"/>
    <s v="Λασσάνη 6,Θεσσαλονίκη"/>
    <x v="12"/>
    <x v="0"/>
    <x v="1"/>
    <s v="Yes"/>
    <x v="0"/>
    <x v="1"/>
    <x v="1"/>
    <x v="0"/>
    <x v="0"/>
    <s v="No"/>
    <m/>
    <m/>
    <s v="Single"/>
    <d v="2010-09-15T00:00:00"/>
    <d v="2010-11-30T00:00:00"/>
    <s v="Thessaloniki"/>
    <n v="1490"/>
    <n v="496.78166242223182"/>
    <x v="40"/>
    <n v="77"/>
    <s v="Yes"/>
    <n v="9"/>
    <n v="416"/>
    <n v="1.1941866885149803"/>
    <s v="9_11_Pola &amp; Art_Thessaloniki_No"/>
    <x v="3"/>
    <x v="5"/>
    <x v="2"/>
    <x v="1"/>
    <s v="http://www.goldendeals.gr/deals/10euros-pola-and-art"/>
    <n v="1"/>
    <x v="1"/>
  </r>
  <r>
    <d v="2010-09-14T00:00:00"/>
    <d v="2010-09-14T23:59:00"/>
    <n v="320"/>
    <n v="33.799999999999997"/>
    <n v="16.899999999999999"/>
    <s v="Mystic Pizza"/>
    <x v="0"/>
    <s v="Non-Greek"/>
    <m/>
    <s v="Yes"/>
    <s v="No"/>
    <s v="Yes"/>
    <s v="No"/>
    <x v="0"/>
    <s v="No"/>
    <n v="2"/>
    <n v="1"/>
    <n v="20"/>
    <s v="Κουκάκι"/>
    <x v="2"/>
    <x v="0"/>
    <x v="1"/>
    <s v="Yes"/>
    <x v="0"/>
    <x v="0"/>
    <x v="1"/>
    <x v="0"/>
    <x v="1"/>
    <s v="No"/>
    <m/>
    <m/>
    <s v="Single"/>
    <d v="2010-09-16T00:00:00"/>
    <d v="2010-11-30T00:00:00"/>
    <s v="Athens"/>
    <n v="5408"/>
    <n v="5408"/>
    <x v="1"/>
    <n v="76"/>
    <s v="No"/>
    <n v="9"/>
    <n v="14148"/>
    <n v="0.38224484026010741"/>
    <s v="9_14_Mystic Pizza_Athens_No"/>
    <x v="1"/>
    <x v="3"/>
    <x v="2"/>
    <x v="1"/>
    <s v="http://www.goldendeals.gr/deals/16.90euros-mystic-pizza"/>
    <n v="1"/>
    <x v="1"/>
  </r>
  <r>
    <d v="2010-09-15T00:00:00"/>
    <d v="2010-09-15T23:59:00"/>
    <n v="41"/>
    <n v="50"/>
    <n v="12"/>
    <s v="Blue Gym"/>
    <x v="1"/>
    <m/>
    <m/>
    <s v="No"/>
    <s v="Yes"/>
    <s v="Yes"/>
    <s v="No"/>
    <x v="0"/>
    <s v="No"/>
    <n v="6"/>
    <n v="6"/>
    <n v="20"/>
    <s v="Περιστέρι"/>
    <x v="6"/>
    <x v="0"/>
    <x v="1"/>
    <s v="Yes"/>
    <x v="0"/>
    <x v="0"/>
    <x v="1"/>
    <x v="0"/>
    <x v="0"/>
    <s v="No"/>
    <m/>
    <m/>
    <s v="Multiple"/>
    <d v="2010-09-17T00:00:00"/>
    <d v="2010-12-15T00:00:00"/>
    <s v="Athens"/>
    <n v="492"/>
    <n v="492"/>
    <x v="41"/>
    <n v="90"/>
    <s v="No"/>
    <n v="9"/>
    <n v="1588"/>
    <n v="0.30982367758186397"/>
    <s v="9_15_Blue Gym_Athens_Yes"/>
    <x v="3"/>
    <x v="5"/>
    <x v="0"/>
    <x v="0"/>
    <s v="http://www.goldendeals.gr/deals/12euros-blue-gym"/>
    <n v="1"/>
    <x v="1"/>
  </r>
  <r>
    <d v="2010-09-15T00:00:00"/>
    <d v="2010-09-15T23:59:00"/>
    <n v="906"/>
    <n v="147"/>
    <n v="33"/>
    <s v="Kokkinos Cars"/>
    <x v="6"/>
    <s v="car wash"/>
    <m/>
    <s v="Yes"/>
    <s v="No"/>
    <s v="Yes"/>
    <s v="No"/>
    <x v="0"/>
    <s v="No"/>
    <n v="2"/>
    <n v="2"/>
    <n v="10"/>
    <s v="Μεταμόρφωση"/>
    <x v="1"/>
    <x v="0"/>
    <x v="1"/>
    <s v="Yes"/>
    <x v="0"/>
    <x v="1"/>
    <x v="1"/>
    <x v="0"/>
    <x v="0"/>
    <s v="No"/>
    <m/>
    <m/>
    <s v="Single"/>
    <d v="2010-09-17T00:00:00"/>
    <d v="2011-03-31T00:00:00"/>
    <s v="Athens"/>
    <n v="29898"/>
    <n v="29898"/>
    <x v="26"/>
    <n v="196"/>
    <s v="No"/>
    <n v="9"/>
    <n v="14148"/>
    <n v="2.11323155216285"/>
    <s v="9_15_Kokkinos Cars_Athens_No"/>
    <x v="3"/>
    <x v="16"/>
    <x v="1"/>
    <x v="0"/>
    <s v="http://www.goldendeals.gr/deals/33euros-kokkinos-cars"/>
    <n v="1"/>
    <x v="1"/>
  </r>
  <r>
    <d v="2010-09-16T00:00:00"/>
    <d v="2010-09-16T23:59:00"/>
    <n v="620"/>
    <n v="23"/>
    <n v="5"/>
    <s v="Mini Sports Club"/>
    <x v="2"/>
    <m/>
    <m/>
    <s v="Yes"/>
    <s v="No"/>
    <s v="Yes"/>
    <s v="No"/>
    <x v="0"/>
    <s v="No"/>
    <n v="4"/>
    <n v="4"/>
    <n v="10"/>
    <s v="Πειραιάς"/>
    <x v="3"/>
    <x v="1"/>
    <x v="0"/>
    <s v="No"/>
    <x v="0"/>
    <x v="0"/>
    <x v="1"/>
    <x v="0"/>
    <x v="0"/>
    <s v="Yes"/>
    <m/>
    <m/>
    <s v="Single"/>
    <d v="2010-09-18T00:00:00"/>
    <d v="2010-12-31T00:00:00"/>
    <s v="Athens"/>
    <n v="3100"/>
    <n v="3100"/>
    <x v="26"/>
    <n v="105"/>
    <s v="No"/>
    <n v="9"/>
    <n v="14148"/>
    <n v="0.21911224201300536"/>
    <s v="9_16_Mini Sports Club_Athens_No"/>
    <x v="3"/>
    <x v="2"/>
    <x v="0"/>
    <x v="0"/>
    <s v="http://www.goldendeals.gr/deals/5euros-mini-sports-club"/>
    <n v="1"/>
    <x v="1"/>
  </r>
  <r>
    <d v="2010-09-17T00:00:00"/>
    <d v="2010-09-17T23:59:00"/>
    <n v="1521"/>
    <n v="20"/>
    <n v="10"/>
    <s v="Adrenaline Paintball"/>
    <x v="5"/>
    <m/>
    <m/>
    <s v="Yes"/>
    <s v="No"/>
    <s v="Yes"/>
    <s v="No"/>
    <x v="0"/>
    <s v="No"/>
    <n v="100"/>
    <n v="100"/>
    <n v="20"/>
    <s v="Κορωπί"/>
    <x v="5"/>
    <x v="0"/>
    <x v="1"/>
    <s v="Yes"/>
    <x v="0"/>
    <x v="0"/>
    <x v="1"/>
    <x v="0"/>
    <x v="0"/>
    <s v="No"/>
    <m/>
    <m/>
    <s v="Single"/>
    <d v="2010-09-21T00:00:00"/>
    <d v="2010-12-31T00:00:00"/>
    <s v="Athens"/>
    <n v="15210"/>
    <n v="15210"/>
    <x v="1"/>
    <n v="102"/>
    <s v="No"/>
    <n v="9"/>
    <n v="14148"/>
    <n v="1.0750636132315521"/>
    <s v="9_17_Adrenaline Paintball_Athens_No"/>
    <x v="1"/>
    <x v="5"/>
    <x v="0"/>
    <x v="0"/>
    <s v="http://www.goldendeals.gr/deals/10euros-adrenaline-paintball"/>
    <n v="3"/>
    <x v="3"/>
  </r>
  <r>
    <d v="2010-09-16T00:00:00"/>
    <d v="2010-09-17T23:59:00"/>
    <n v="37"/>
    <n v="25"/>
    <n v="14"/>
    <s v="Drink Works"/>
    <x v="6"/>
    <m/>
    <m/>
    <s v="No"/>
    <s v="Yes"/>
    <s v="No"/>
    <s v="Yes"/>
    <x v="0"/>
    <s v="No"/>
    <n v="100"/>
    <n v="100"/>
    <n v="10"/>
    <m/>
    <x v="14"/>
    <x v="0"/>
    <x v="1"/>
    <s v="No"/>
    <x v="0"/>
    <x v="0"/>
    <x v="1"/>
    <x v="0"/>
    <x v="0"/>
    <s v="No"/>
    <m/>
    <m/>
    <s v="Single"/>
    <d v="2010-09-22T00:00:00"/>
    <d v="2010-12-31T00:00:00"/>
    <s v="Athens"/>
    <n v="518"/>
    <n v="259.08996179258236"/>
    <x v="42"/>
    <n v="101"/>
    <s v="No"/>
    <n v="9"/>
    <n v="1588"/>
    <n v="0.16315488777870427"/>
    <s v="9_16_Drink Works_Athens_Yes"/>
    <x v="2"/>
    <x v="3"/>
    <x v="0"/>
    <x v="0"/>
    <s v="http://www.goldendeals.gr/deals/14euros-drink-works"/>
    <n v="4"/>
    <x v="5"/>
  </r>
  <r>
    <d v="2010-09-18T00:00:00"/>
    <d v="2010-09-20T23:59:00"/>
    <n v="309"/>
    <n v="70"/>
    <n v="10"/>
    <s v="Zen Fighting Club"/>
    <x v="1"/>
    <m/>
    <m/>
    <s v="Yes"/>
    <s v="No"/>
    <s v="Yes"/>
    <s v="No"/>
    <x v="0"/>
    <s v="No"/>
    <n v="4"/>
    <n v="2"/>
    <n v="10"/>
    <s v="Νεα Ερυθραία"/>
    <x v="1"/>
    <x v="0"/>
    <x v="1"/>
    <s v="Yes"/>
    <x v="0"/>
    <x v="1"/>
    <x v="0"/>
    <x v="0"/>
    <x v="0"/>
    <s v="No"/>
    <m/>
    <m/>
    <s v="Multiple"/>
    <d v="2010-09-22T00:00:00"/>
    <d v="2011-03-31T00:00:00"/>
    <s v="Athens"/>
    <n v="3090"/>
    <n v="1030.2384811306688"/>
    <x v="37"/>
    <n v="191"/>
    <s v="Yes"/>
    <n v="9"/>
    <n v="4736"/>
    <n v="0.21753346307657703"/>
    <s v="9_18_Zen Fighting Club_Athens_No"/>
    <x v="3"/>
    <x v="5"/>
    <x v="1"/>
    <x v="1"/>
    <s v="http://www.goldendeals.gr/deals/10euros-zen-fighting-club"/>
    <n v="1"/>
    <x v="1"/>
  </r>
  <r>
    <d v="2010-09-18T00:00:00"/>
    <d v="2010-09-20T23:59:00"/>
    <n v="1851"/>
    <n v="24"/>
    <n v="4.5"/>
    <s v="Smart Cut"/>
    <x v="4"/>
    <s v="Hair Salon"/>
    <m/>
    <s v="No"/>
    <s v="Yes"/>
    <s v="Yes"/>
    <s v="No"/>
    <x v="0"/>
    <s v="No"/>
    <n v="100"/>
    <n v="100"/>
    <n v="20"/>
    <s v="Κηφισιά"/>
    <x v="1"/>
    <x v="0"/>
    <x v="1"/>
    <s v="Yes"/>
    <x v="0"/>
    <x v="1"/>
    <x v="1"/>
    <x v="1"/>
    <x v="0"/>
    <s v="No"/>
    <m/>
    <m/>
    <s v="Single"/>
    <d v="2010-09-22T00:00:00"/>
    <d v="2011-04-30T00:00:00"/>
    <s v="Athens"/>
    <n v="8329.5"/>
    <n v="2777.1428571449533"/>
    <x v="43"/>
    <n v="221"/>
    <s v="Yes"/>
    <n v="9"/>
    <n v="3867"/>
    <n v="0.71816469023660545"/>
    <s v="9_18_Smart Cut_Athens_Yes"/>
    <x v="3"/>
    <x v="2"/>
    <x v="1"/>
    <x v="0"/>
    <s v="http://www.goldendeals.gr/deals/4.5euros-smart-cut"/>
    <n v="1"/>
    <x v="1"/>
  </r>
  <r>
    <d v="2010-09-21T00:00:00"/>
    <d v="2010-09-21T23:59:00"/>
    <n v="2778"/>
    <n v="70.5"/>
    <n v="28"/>
    <s v="Το Κοχύλι"/>
    <x v="0"/>
    <s v="Greek"/>
    <m/>
    <s v="Yes"/>
    <s v="No"/>
    <s v="Yes"/>
    <s v="No"/>
    <x v="1"/>
    <s v="No"/>
    <n v="6"/>
    <n v="6"/>
    <n v="20"/>
    <s v="Μελίσσια"/>
    <x v="1"/>
    <x v="0"/>
    <x v="1"/>
    <s v="Yes"/>
    <x v="0"/>
    <x v="0"/>
    <x v="1"/>
    <x v="0"/>
    <x v="1"/>
    <s v="No"/>
    <m/>
    <m/>
    <s v="Single"/>
    <d v="2010-09-23T00:00:00"/>
    <d v="2010-12-20T00:00:00"/>
    <s v="Athens"/>
    <n v="77784"/>
    <n v="77784"/>
    <x v="7"/>
    <n v="89"/>
    <s v="No"/>
    <n v="9"/>
    <n v="14148"/>
    <n v="5.4978795589482612"/>
    <s v="9_21_Το Κοχύλι_Athens_No"/>
    <x v="1"/>
    <x v="1"/>
    <x v="0"/>
    <x v="0"/>
    <s v="http://www.goldendeals.gr/deals/28euros-to-kohuli"/>
    <n v="1"/>
    <x v="1"/>
  </r>
  <r>
    <d v="2010-09-21T00:00:00"/>
    <d v="2010-09-22T23:59:00"/>
    <n v="560"/>
    <n v="44"/>
    <n v="5"/>
    <s v="Ματζέντα"/>
    <x v="7"/>
    <m/>
    <m/>
    <s v="No"/>
    <s v="Yes"/>
    <s v="No"/>
    <s v="Yes"/>
    <x v="0"/>
    <s v="No"/>
    <n v="100"/>
    <n v="100"/>
    <n v="10"/>
    <m/>
    <x v="14"/>
    <x v="0"/>
    <x v="0"/>
    <s v="No"/>
    <x v="0"/>
    <x v="0"/>
    <x v="1"/>
    <x v="0"/>
    <x v="0"/>
    <s v="No"/>
    <m/>
    <m/>
    <s v="Single"/>
    <d v="2010-09-24T00:00:00"/>
    <d v="2010-12-31T00:00:00"/>
    <s v="Athens"/>
    <n v="2800"/>
    <n v="1400.4862799599046"/>
    <x v="44"/>
    <n v="99"/>
    <s v="No"/>
    <n v="9"/>
    <n v="1588"/>
    <n v="0.88191831231732021"/>
    <s v="9_21_Ματζέντα_Athens_Yes"/>
    <x v="3"/>
    <x v="2"/>
    <x v="0"/>
    <x v="0"/>
    <s v="http://www.goldendeals.gr/deals/5euros-matzenta"/>
    <n v="1"/>
    <x v="1"/>
  </r>
  <r>
    <d v="2010-09-22T00:00:00"/>
    <d v="2010-09-22T23:59:00"/>
    <n v="41"/>
    <n v="50"/>
    <n v="12"/>
    <s v="Gracie Barra Greece"/>
    <x v="1"/>
    <m/>
    <m/>
    <s v="Yes"/>
    <s v="No"/>
    <s v="Yes"/>
    <s v="No"/>
    <x v="0"/>
    <s v="No"/>
    <n v="2"/>
    <n v="1"/>
    <n v="10"/>
    <s v="Καλλιθέα"/>
    <x v="2"/>
    <x v="1"/>
    <x v="0"/>
    <s v="Yes"/>
    <x v="1"/>
    <x v="1"/>
    <x v="1"/>
    <x v="0"/>
    <x v="0"/>
    <s v="No"/>
    <m/>
    <m/>
    <s v="Multiple"/>
    <d v="2010-09-24T00:00:00"/>
    <d v="2010-11-30T00:00:00"/>
    <s v="Athens"/>
    <n v="492"/>
    <n v="492"/>
    <x v="41"/>
    <n v="68"/>
    <s v="No"/>
    <n v="9"/>
    <n v="14148"/>
    <n v="3.477523324851569E-2"/>
    <s v="9_22_Gracie Barra Greece_Athens_No"/>
    <x v="3"/>
    <x v="5"/>
    <x v="2"/>
    <x v="1"/>
    <s v="http://www.goldendeals.gr/deals/12euros-gracie-barra-greece"/>
    <n v="1"/>
    <x v="1"/>
  </r>
  <r>
    <d v="2010-09-23T00:00:00"/>
    <d v="2010-09-23T23:59:00"/>
    <n v="629"/>
    <n v="88"/>
    <n v="8"/>
    <s v="Salsa Sinners Dance Company"/>
    <x v="1"/>
    <m/>
    <m/>
    <s v="Yes"/>
    <s v="No"/>
    <s v="Yes"/>
    <s v="No"/>
    <x v="0"/>
    <s v="No"/>
    <n v="2"/>
    <n v="1"/>
    <n v="10"/>
    <s v="Αμπελόκηποι"/>
    <x v="2"/>
    <x v="1"/>
    <x v="1"/>
    <s v="Yes"/>
    <x v="0"/>
    <x v="0"/>
    <x v="1"/>
    <x v="0"/>
    <x v="0"/>
    <s v="No"/>
    <m/>
    <m/>
    <s v="Multiple"/>
    <d v="2010-09-25T00:00:00"/>
    <d v="2010-11-22T00:00:00"/>
    <s v="Athens"/>
    <n v="5032"/>
    <n v="5032"/>
    <x v="10"/>
    <n v="59"/>
    <s v="No"/>
    <n v="9"/>
    <n v="14148"/>
    <n v="0.35566864574498164"/>
    <s v="9_23_Salsa Sinners Dance Company_Athens_No"/>
    <x v="0"/>
    <x v="5"/>
    <x v="2"/>
    <x v="1"/>
    <s v="http://www.goldendeals.gr/deals/8euros-salsa-sinners"/>
    <n v="1"/>
    <x v="1"/>
  </r>
  <r>
    <d v="2010-09-23T00:00:00"/>
    <d v="2010-09-24T23:59:00"/>
    <n v="196"/>
    <n v="65"/>
    <n v="20"/>
    <s v="Silk Nails"/>
    <x v="4"/>
    <m/>
    <m/>
    <s v="No"/>
    <s v="Yes"/>
    <s v="Yes"/>
    <s v="Yes"/>
    <x v="0"/>
    <s v="No"/>
    <n v="10"/>
    <n v="1"/>
    <n v="20"/>
    <s v="Κηφισιά, Ομόνοια, Κέρκυρα"/>
    <x v="15"/>
    <x v="0"/>
    <x v="1"/>
    <s v="Yes"/>
    <x v="0"/>
    <x v="1"/>
    <x v="1"/>
    <x v="0"/>
    <x v="0"/>
    <s v="Yes"/>
    <m/>
    <m/>
    <s v="Single"/>
    <d v="2010-09-28T00:00:00"/>
    <d v="2010-12-30T00:00:00"/>
    <s v="Athens"/>
    <n v="3920"/>
    <n v="1960.6807919438663"/>
    <x v="34"/>
    <n v="94"/>
    <s v="No"/>
    <n v="9"/>
    <n v="1588"/>
    <n v="1.2346856372442483"/>
    <s v="9_23_Silk Nails_Athens_Yes"/>
    <x v="1"/>
    <x v="4"/>
    <x v="0"/>
    <x v="1"/>
    <s v="http://www.goldendeals.gr/deals/20euros-silk-nails"/>
    <n v="3"/>
    <x v="3"/>
  </r>
  <r>
    <d v="2010-09-24T00:00:00"/>
    <d v="2010-09-24T23:59:00"/>
    <n v="774"/>
    <n v="26"/>
    <n v="13"/>
    <s v="Πράσινος Λόφος"/>
    <x v="0"/>
    <s v="Greek"/>
    <m/>
    <s v="Yes"/>
    <s v="No"/>
    <s v="Yes"/>
    <s v="No"/>
    <x v="1"/>
    <s v="No"/>
    <n v="4"/>
    <n v="4"/>
    <n v="20"/>
    <s v="Αργυρούπολη"/>
    <x v="4"/>
    <x v="0"/>
    <x v="1"/>
    <s v="No"/>
    <x v="1"/>
    <x v="0"/>
    <x v="1"/>
    <x v="0"/>
    <x v="0"/>
    <s v="No"/>
    <m/>
    <m/>
    <s v="Single"/>
    <d v="2010-09-28T00:00:00"/>
    <d v="2010-10-31T00:00:00"/>
    <s v="Athens"/>
    <n v="10062"/>
    <n v="10062"/>
    <x v="1"/>
    <n v="34"/>
    <s v="No"/>
    <n v="9"/>
    <n v="14148"/>
    <n v="0.71119592875318061"/>
    <s v="9_24_Πράσινος Λόφος_Athens_No"/>
    <x v="1"/>
    <x v="3"/>
    <x v="2"/>
    <x v="0"/>
    <s v="http://www.goldendeals.gr/deals/13euros-prasinos-lofos"/>
    <n v="3"/>
    <x v="3"/>
  </r>
  <r>
    <d v="2010-09-25T00:00:00"/>
    <d v="2010-09-26T23:59:00"/>
    <n v="2844"/>
    <n v="25"/>
    <n v="12"/>
    <s v="Allou Fun Park"/>
    <x v="2"/>
    <m/>
    <m/>
    <s v="Yes"/>
    <s v="No"/>
    <s v="Yes"/>
    <s v="No"/>
    <x v="0"/>
    <s v="No"/>
    <n v="4"/>
    <n v="4"/>
    <n v="30"/>
    <s v="Αγ. Ιωάννης Ρέντης"/>
    <x v="3"/>
    <x v="0"/>
    <x v="1"/>
    <s v="No"/>
    <x v="0"/>
    <x v="0"/>
    <x v="1"/>
    <x v="0"/>
    <x v="0"/>
    <s v="No"/>
    <m/>
    <m/>
    <s v="Single"/>
    <d v="2010-09-28T00:00:00"/>
    <d v="2010-12-09T00:00:00"/>
    <s v="Athens"/>
    <n v="34128"/>
    <n v="17069.92705802558"/>
    <x v="19"/>
    <n v="73"/>
    <s v="Yes"/>
    <n v="9"/>
    <n v="4736"/>
    <n v="3.6042920308331037"/>
    <s v="9_25_Allou Fun Park_Athens_No"/>
    <x v="1"/>
    <x v="5"/>
    <x v="2"/>
    <x v="0"/>
    <s v="http://www.goldendeals.gr/deals/12euros-allou-pass"/>
    <n v="1"/>
    <x v="1"/>
  </r>
  <r>
    <d v="2010-09-25T00:00:00"/>
    <d v="2010-09-27T23:59:00"/>
    <n v="111"/>
    <n v="59.4"/>
    <n v="29"/>
    <s v="Qenglish"/>
    <x v="7"/>
    <m/>
    <m/>
    <s v="No"/>
    <s v="Yes"/>
    <s v="No"/>
    <s v="Yes"/>
    <x v="0"/>
    <s v="No"/>
    <n v="100"/>
    <n v="100"/>
    <n v="10"/>
    <m/>
    <x v="14"/>
    <x v="1"/>
    <x v="0"/>
    <s v="No"/>
    <x v="0"/>
    <x v="0"/>
    <x v="1"/>
    <x v="0"/>
    <x v="0"/>
    <s v="No"/>
    <m/>
    <m/>
    <s v="Single"/>
    <d v="2010-09-29T00:00:00"/>
    <d v="2010-12-31T00:00:00"/>
    <s v="Athens"/>
    <n v="3219"/>
    <n v="1073.2484371390365"/>
    <x v="16"/>
    <n v="94"/>
    <s v="Yes"/>
    <n v="9"/>
    <n v="3867"/>
    <n v="0.27754032509413923"/>
    <s v="9_25_Qenglish_Athens_Yes"/>
    <x v="1"/>
    <x v="1"/>
    <x v="0"/>
    <x v="0"/>
    <s v="http://www.goldendeals.gr/deals/29euros-technoplus"/>
    <n v="1"/>
    <x v="1"/>
  </r>
  <r>
    <d v="2010-09-14T00:00:00"/>
    <d v="2010-09-15T23:59:00"/>
    <n v="67"/>
    <n v="46"/>
    <n v="19"/>
    <s v="omilos"/>
    <x v="0"/>
    <s v="Greek"/>
    <m/>
    <s v="Yes"/>
    <s v="No"/>
    <s v="Yes"/>
    <s v="No"/>
    <x v="0"/>
    <s v="No"/>
    <n v="4"/>
    <n v="4"/>
    <n v="30"/>
    <m/>
    <x v="12"/>
    <x v="0"/>
    <x v="1"/>
    <s v="Yes"/>
    <x v="0"/>
    <x v="0"/>
    <x v="1"/>
    <x v="0"/>
    <x v="1"/>
    <s v="No"/>
    <m/>
    <m/>
    <s v="Single"/>
    <d v="2010-09-17T00:00:00"/>
    <d v="2010-10-10T00:00:00"/>
    <s v="Thessaloniki"/>
    <n v="1273"/>
    <n v="636.72108371034233"/>
    <x v="25"/>
    <n v="24"/>
    <s v="No"/>
    <n v="9"/>
    <n v="582"/>
    <n v="1.0940224806019627"/>
    <s v="9_14_omilos_Thessaloniki_No"/>
    <x v="1"/>
    <x v="4"/>
    <x v="2"/>
    <x v="0"/>
    <s v="http://www.goldendeals.gr/deals/19euros-omilos"/>
    <n v="1"/>
    <x v="1"/>
  </r>
  <r>
    <d v="2010-09-16T00:00:00"/>
    <d v="2010-09-17T23:59:00"/>
    <n v="120"/>
    <n v="50"/>
    <n v="15"/>
    <s v="Centre De Beaute"/>
    <x v="4"/>
    <m/>
    <m/>
    <s v="Yes"/>
    <s v="No"/>
    <s v="Yes"/>
    <s v="No"/>
    <x v="0"/>
    <s v="No"/>
    <n v="2"/>
    <n v="1"/>
    <n v="10"/>
    <m/>
    <x v="12"/>
    <x v="0"/>
    <x v="0"/>
    <s v="Yes"/>
    <x v="0"/>
    <x v="0"/>
    <x v="1"/>
    <x v="0"/>
    <x v="0"/>
    <s v="No"/>
    <m/>
    <m/>
    <s v="Single"/>
    <d v="2010-09-21T00:00:00"/>
    <d v="2010-11-30T00:00:00"/>
    <s v="Thessaloniki"/>
    <n v="1800"/>
    <n v="900.31260854565289"/>
    <x v="4"/>
    <n v="71"/>
    <s v="No"/>
    <n v="9"/>
    <n v="582"/>
    <n v="1.5469288806626338"/>
    <s v="9_16_Centre De Beaute_Thessaloniki_No"/>
    <x v="3"/>
    <x v="3"/>
    <x v="2"/>
    <x v="1"/>
    <s v="http://www.goldendeals.gr/deals/15euros-centre-de-beaute"/>
    <n v="3"/>
    <x v="3"/>
  </r>
  <r>
    <d v="2010-09-18T00:00:00"/>
    <d v="2010-09-20T23:59:00"/>
    <n v="2"/>
    <n v="6"/>
    <n v="3"/>
    <s v="Το ρόδι"/>
    <x v="2"/>
    <m/>
    <m/>
    <s v="Yes"/>
    <s v="No"/>
    <s v="Yes"/>
    <s v="No"/>
    <x v="1"/>
    <s v="No"/>
    <n v="100"/>
    <n v="100"/>
    <n v="10"/>
    <m/>
    <x v="12"/>
    <x v="0"/>
    <x v="0"/>
    <s v="No"/>
    <x v="0"/>
    <x v="0"/>
    <x v="1"/>
    <x v="0"/>
    <x v="0"/>
    <s v="Yes"/>
    <s v="No"/>
    <m/>
    <s v="Single"/>
    <d v="2010-09-22T00:00:00"/>
    <d v="2010-11-22T00:00:00"/>
    <s v="Thessaloniki"/>
    <n v="0"/>
    <n v="0"/>
    <x v="1"/>
    <n v="62"/>
    <s v="Yes"/>
    <n v="9"/>
    <n v="416"/>
    <n v="0"/>
    <s v="9_18_Το ρόδι_Thessaloniki_No"/>
    <x v="1"/>
    <x v="2"/>
    <x v="2"/>
    <x v="0"/>
    <s v="http://www.goldendeals.gr/deals/3euros-to-rodi"/>
    <n v="1"/>
    <x v="1"/>
  </r>
  <r>
    <d v="2010-09-21T00:00:00"/>
    <d v="2010-09-22T23:59:00"/>
    <n v="139"/>
    <n v="50"/>
    <n v="10"/>
    <s v="Ansura"/>
    <x v="1"/>
    <m/>
    <m/>
    <s v="Yes"/>
    <s v="No"/>
    <s v="Yes"/>
    <s v="Yes"/>
    <x v="0"/>
    <s v="No"/>
    <n v="1"/>
    <n v="1"/>
    <n v="20"/>
    <m/>
    <x v="12"/>
    <x v="0"/>
    <x v="0"/>
    <s v="Yes"/>
    <x v="0"/>
    <x v="0"/>
    <x v="1"/>
    <x v="0"/>
    <x v="0"/>
    <s v="No"/>
    <m/>
    <m/>
    <s v="Multiple"/>
    <d v="2010-09-24T00:00:00"/>
    <d v="2011-01-30T00:00:00"/>
    <s v="Thessaloniki"/>
    <n v="1390"/>
    <n v="695.24140326580971"/>
    <x v="11"/>
    <n v="129"/>
    <s v="No"/>
    <n v="9"/>
    <n v="582"/>
    <n v="1.1945728578450339"/>
    <s v="9_21_Ansura_Thessaloniki_No"/>
    <x v="3"/>
    <x v="5"/>
    <x v="3"/>
    <x v="0"/>
    <s v="http://www.goldendeals.gr/deals/10euros-ansura"/>
    <n v="1"/>
    <x v="1"/>
  </r>
  <r>
    <d v="2010-09-23T00:00:00"/>
    <d v="2010-09-24T23:59:00"/>
    <n v="154"/>
    <n v="45"/>
    <n v="13"/>
    <s v="Beauty Studio"/>
    <x v="4"/>
    <m/>
    <m/>
    <s v="Yes"/>
    <s v="No"/>
    <s v="Yes"/>
    <s v="Yes"/>
    <x v="0"/>
    <s v="No"/>
    <n v="2"/>
    <n v="2"/>
    <n v="10"/>
    <m/>
    <x v="12"/>
    <x v="0"/>
    <x v="1"/>
    <s v="Yes"/>
    <x v="0"/>
    <x v="0"/>
    <x v="1"/>
    <x v="0"/>
    <x v="0"/>
    <s v="Yes"/>
    <m/>
    <m/>
    <s v="Single"/>
    <d v="2010-09-28T00:00:00"/>
    <d v="2010-11-30T00:00:00"/>
    <s v="Thessaloniki"/>
    <n v="2002"/>
    <n v="1001.3476901713317"/>
    <x v="12"/>
    <n v="64"/>
    <s v="No"/>
    <n v="9"/>
    <n v="582"/>
    <n v="1.7205286772703294"/>
    <s v="9_23_Beauty Studio_Thessaloniki_No"/>
    <x v="3"/>
    <x v="3"/>
    <x v="2"/>
    <x v="0"/>
    <s v="http://www.goldendeals.gr/deals/13euros-beauty-studio"/>
    <n v="3"/>
    <x v="3"/>
  </r>
  <r>
    <d v="2010-09-25T00:00:00"/>
    <d v="2010-09-27T23:59:00"/>
    <n v="28"/>
    <n v="59.4"/>
    <n v="29"/>
    <s v="Qenglish"/>
    <x v="7"/>
    <m/>
    <m/>
    <s v="Yes"/>
    <s v="No"/>
    <s v="No"/>
    <s v="Yes"/>
    <x v="0"/>
    <s v="No"/>
    <n v="100"/>
    <n v="100"/>
    <n v="10"/>
    <m/>
    <x v="12"/>
    <x v="1"/>
    <x v="0"/>
    <s v="Yes"/>
    <x v="0"/>
    <x v="0"/>
    <x v="1"/>
    <x v="0"/>
    <x v="0"/>
    <s v="No"/>
    <m/>
    <m/>
    <s v="Unlimited"/>
    <d v="2010-09-29T00:00:00"/>
    <d v="2011-12-31T00:00:00"/>
    <s v="Thessaloniki"/>
    <n v="812"/>
    <n v="270.72933549453171"/>
    <x v="16"/>
    <n v="459"/>
    <s v="Yes"/>
    <n v="9"/>
    <n v="416"/>
    <n v="0.65079167186185505"/>
    <s v="9_25_Qenglish_Thessaloniki_No"/>
    <x v="1"/>
    <x v="1"/>
    <x v="1"/>
    <x v="0"/>
    <s v="http://www.goldendeals.gr/deals/29euros-technoplus-thes"/>
    <n v="1"/>
    <x v="1"/>
  </r>
  <r>
    <d v="2010-09-27T00:00:00"/>
    <d v="2010-09-27T23:59:00"/>
    <n v="631"/>
    <n v="80"/>
    <n v="15"/>
    <s v="olotropiki"/>
    <x v="4"/>
    <m/>
    <m/>
    <s v="Yes"/>
    <s v="No"/>
    <s v="Yes"/>
    <s v="No"/>
    <x v="0"/>
    <s v="No"/>
    <n v="100"/>
    <n v="100"/>
    <n v="10"/>
    <s v="Αθήνα"/>
    <x v="2"/>
    <x v="0"/>
    <x v="1"/>
    <s v="Yes"/>
    <x v="0"/>
    <x v="1"/>
    <x v="1"/>
    <x v="0"/>
    <x v="0"/>
    <s v="No"/>
    <m/>
    <m/>
    <s v="Single"/>
    <d v="2010-09-29T00:00:00"/>
    <d v="2011-03-31T00:00:00"/>
    <s v="Athens"/>
    <n v="9465"/>
    <n v="9465"/>
    <x v="43"/>
    <n v="184"/>
    <s v="No"/>
    <n v="9"/>
    <n v="14148"/>
    <n v="0.66899915182357927"/>
    <s v="9_27_olotropiki_Athens_No"/>
    <x v="3"/>
    <x v="3"/>
    <x v="1"/>
    <x v="0"/>
    <s v="http://www.goldendeals.gr/deals/15euros-olotropiki"/>
    <n v="1"/>
    <x v="1"/>
  </r>
  <r>
    <d v="2010-09-28T00:00:00"/>
    <d v="2010-09-29T23:59:00"/>
    <n v="560"/>
    <n v="80"/>
    <n v="10"/>
    <s v="Type &amp; Style"/>
    <x v="4"/>
    <m/>
    <m/>
    <s v="No"/>
    <s v="Yes"/>
    <s v="Yes"/>
    <s v="No"/>
    <x v="0"/>
    <s v="No"/>
    <n v="4"/>
    <n v="4"/>
    <n v="10"/>
    <s v="Χαλάνδρι"/>
    <x v="1"/>
    <x v="0"/>
    <x v="0"/>
    <s v="Yes"/>
    <x v="0"/>
    <x v="0"/>
    <x v="1"/>
    <x v="0"/>
    <x v="0"/>
    <s v="No"/>
    <m/>
    <m/>
    <s v="Single"/>
    <d v="2010-10-01T00:00:00"/>
    <d v="2011-02-28T00:00:00"/>
    <s v="Athens"/>
    <n v="5600"/>
    <n v="2800.9725599198091"/>
    <x v="24"/>
    <n v="151"/>
    <s v="No"/>
    <n v="9"/>
    <n v="1588"/>
    <n v="1.7638366246346404"/>
    <s v="9_28_Type &amp; Style_Athens_Yes"/>
    <x v="3"/>
    <x v="5"/>
    <x v="3"/>
    <x v="0"/>
    <s v="http://www.goldendeals.gr/deals/10euros-type-and-style"/>
    <n v="1"/>
    <x v="1"/>
  </r>
  <r>
    <d v="2010-09-28T00:00:00"/>
    <d v="2010-09-28T23:59:00"/>
    <n v="1881"/>
    <n v="27"/>
    <n v="13.5"/>
    <s v="Applebee's"/>
    <x v="0"/>
    <s v="Non-Greek"/>
    <m/>
    <s v="Yes"/>
    <s v="No"/>
    <s v="Yes"/>
    <s v="Yes"/>
    <x v="0"/>
    <s v="Yes"/>
    <n v="5"/>
    <n v="5"/>
    <n v="10"/>
    <m/>
    <x v="16"/>
    <x v="0"/>
    <x v="1"/>
    <s v="No"/>
    <x v="0"/>
    <x v="1"/>
    <x v="1"/>
    <x v="0"/>
    <x v="0"/>
    <s v="No"/>
    <m/>
    <m/>
    <s v="Single"/>
    <d v="2010-09-30T00:00:00"/>
    <d v="2010-12-31T00:00:00"/>
    <s v="Athens"/>
    <n v="25393.5"/>
    <n v="25393.5"/>
    <x v="1"/>
    <n v="93"/>
    <s v="No"/>
    <n v="9"/>
    <n v="14148"/>
    <n v="1.7948473282442747"/>
    <s v="9_28_Applebee's_Athens_No"/>
    <x v="1"/>
    <x v="3"/>
    <x v="0"/>
    <x v="0"/>
    <s v="http://www.goldendeals.gr/deals/13.50euros-applebees"/>
    <n v="1"/>
    <x v="1"/>
  </r>
  <r>
    <d v="2010-09-29T00:00:00"/>
    <d v="2010-09-29T23:59:00"/>
    <n v="366"/>
    <n v="60"/>
    <n v="15"/>
    <s v="Whispers of beauty"/>
    <x v="4"/>
    <s v="Hair Salon"/>
    <m/>
    <s v="Yes"/>
    <s v="No"/>
    <s v="Yes"/>
    <s v="No"/>
    <x v="0"/>
    <s v="No"/>
    <n v="4"/>
    <n v="4"/>
    <n v="10"/>
    <s v="Νεα Ερυθραία"/>
    <x v="1"/>
    <x v="0"/>
    <x v="0"/>
    <s v="Yes"/>
    <x v="1"/>
    <x v="1"/>
    <x v="1"/>
    <x v="1"/>
    <x v="0"/>
    <s v="Yes"/>
    <m/>
    <m/>
    <s v="Single"/>
    <d v="2010-10-04T00:00:00"/>
    <d v="2011-03-31T00:00:00"/>
    <s v="Athens"/>
    <n v="5490"/>
    <n v="5490"/>
    <x v="18"/>
    <n v="179"/>
    <s v="No"/>
    <n v="9"/>
    <n v="14148"/>
    <n v="0.38804071246819338"/>
    <s v="9_29_Whispers of beauty_Athens_No"/>
    <x v="3"/>
    <x v="3"/>
    <x v="1"/>
    <x v="0"/>
    <s v="http://www.goldendeals.gr/deals/15euros-whispers-of-beauty"/>
    <n v="4"/>
    <x v="5"/>
  </r>
  <r>
    <d v="2010-09-30T00:00:00"/>
    <d v="2010-09-30T23:59:00"/>
    <n v="385"/>
    <n v="108"/>
    <n v="29"/>
    <s v="konstantinos hatzis"/>
    <x v="4"/>
    <s v="Hair Salon"/>
    <m/>
    <s v="Yes"/>
    <s v="No"/>
    <s v="Yes"/>
    <s v="No"/>
    <x v="0"/>
    <s v="No"/>
    <n v="2"/>
    <n v="1"/>
    <n v="10"/>
    <s v="Γλυφάδα"/>
    <x v="4"/>
    <x v="0"/>
    <x v="0"/>
    <s v="Yes"/>
    <x v="0"/>
    <x v="1"/>
    <x v="0"/>
    <x v="0"/>
    <x v="0"/>
    <s v="Yes"/>
    <m/>
    <m/>
    <s v="Single"/>
    <d v="2010-10-02T00:00:00"/>
    <d v="2011-02-28T00:00:00"/>
    <s v="Athens"/>
    <n v="11165"/>
    <n v="11165"/>
    <x v="40"/>
    <n v="150"/>
    <s v="No"/>
    <n v="9"/>
    <n v="14148"/>
    <n v="0.78915747808877579"/>
    <s v="9_30_konstantinos hatzis_Athens_No"/>
    <x v="3"/>
    <x v="1"/>
    <x v="3"/>
    <x v="1"/>
    <s v="http://www.goldendeals.gr/deals/29euros-natural-hair-care"/>
    <n v="1"/>
    <x v="1"/>
  </r>
  <r>
    <d v="2010-09-30T00:00:00"/>
    <d v="2010-10-01T23:59:00"/>
    <n v="134"/>
    <n v="150"/>
    <n v="49"/>
    <s v="The Fitting Room"/>
    <x v="1"/>
    <m/>
    <m/>
    <s v="No"/>
    <s v="Yes"/>
    <s v="Yes"/>
    <s v="No"/>
    <x v="0"/>
    <s v="No"/>
    <n v="2"/>
    <n v="1"/>
    <n v="10"/>
    <s v="Κολωνάκι"/>
    <x v="2"/>
    <x v="0"/>
    <x v="1"/>
    <s v="Yes"/>
    <x v="0"/>
    <x v="1"/>
    <x v="1"/>
    <x v="0"/>
    <x v="0"/>
    <s v="No"/>
    <m/>
    <m/>
    <s v="Multiple"/>
    <d v="2010-10-05T00:00:00"/>
    <d v="2010-12-31T00:00:00"/>
    <s v="Athens"/>
    <n v="6566"/>
    <n v="3284.1403265059762"/>
    <x v="32"/>
    <n v="88"/>
    <s v="No"/>
    <n v="9"/>
    <n v="1588"/>
    <n v="2.068098442384116"/>
    <s v="9_30_The Fitting Room_Athens_Yes"/>
    <x v="1"/>
    <x v="12"/>
    <x v="0"/>
    <x v="1"/>
    <s v="http://www.goldendeals.gr/deals/49euros-the-fitting-room"/>
    <n v="3"/>
    <x v="3"/>
  </r>
  <r>
    <d v="2010-09-28T00:00:00"/>
    <d v="2010-09-29T23:59:00"/>
    <n v="346"/>
    <n v="27"/>
    <n v="13.5"/>
    <s v="Applebee's"/>
    <x v="0"/>
    <s v="Non-Greek"/>
    <m/>
    <s v="Yes"/>
    <s v="No"/>
    <s v="Yes"/>
    <s v="Yes"/>
    <x v="0"/>
    <s v="Yes"/>
    <n v="5"/>
    <n v="5"/>
    <n v="10"/>
    <m/>
    <x v="12"/>
    <x v="0"/>
    <x v="1"/>
    <s v="No"/>
    <x v="0"/>
    <x v="1"/>
    <x v="1"/>
    <x v="0"/>
    <x v="0"/>
    <s v="No"/>
    <m/>
    <m/>
    <s v="Single"/>
    <d v="2010-10-01T00:00:00"/>
    <d v="2010-12-31T00:00:00"/>
    <s v="Thessaloniki"/>
    <n v="4671"/>
    <n v="2336.3112191759692"/>
    <x v="1"/>
    <n v="92"/>
    <s v="No"/>
    <n v="9"/>
    <n v="582"/>
    <n v="4.0142804453195344"/>
    <s v="9_28_Applebee's_Thessaloniki_No"/>
    <x v="1"/>
    <x v="3"/>
    <x v="0"/>
    <x v="0"/>
    <s v="http://www.goldendeals.gr/deals/13.50euros-applebees-thes"/>
    <n v="1"/>
    <x v="1"/>
  </r>
  <r>
    <d v="2010-10-02T00:00:00"/>
    <d v="2010-10-04T23:59:00"/>
    <n v="36"/>
    <n v="35"/>
    <n v="9"/>
    <s v="Pet Corner"/>
    <x v="4"/>
    <m/>
    <m/>
    <s v="Yes"/>
    <s v="No"/>
    <s v="Yes"/>
    <s v="No"/>
    <x v="0"/>
    <s v="No"/>
    <n v="4"/>
    <n v="4"/>
    <n v="10"/>
    <m/>
    <x v="12"/>
    <x v="0"/>
    <x v="0"/>
    <s v="Yes"/>
    <x v="0"/>
    <x v="0"/>
    <x v="1"/>
    <x v="0"/>
    <x v="0"/>
    <s v="No"/>
    <m/>
    <m/>
    <s v="Single"/>
    <d v="2010-10-06T00:00:00"/>
    <d v="2011-01-06T00:00:00"/>
    <s v="Thessaloniki"/>
    <n v="324"/>
    <n v="108.02500578845847"/>
    <x v="27"/>
    <n v="93"/>
    <s v="Yes"/>
    <n v="10"/>
    <n v="334"/>
    <n v="0.32342816104328886"/>
    <s v="10_2_Pet Corner_Thessaloniki_No"/>
    <x v="3"/>
    <x v="5"/>
    <x v="0"/>
    <x v="0"/>
    <s v="http://www.goldendeals.gr/deals/9euros-pet-corner"/>
    <n v="1"/>
    <x v="1"/>
  </r>
  <r>
    <d v="2010-09-30T00:00:00"/>
    <d v="2010-10-01T23:59:00"/>
    <n v="152"/>
    <n v="20"/>
    <n v="5"/>
    <s v="Narcissus"/>
    <x v="4"/>
    <s v="Hair Salon"/>
    <m/>
    <s v="Yes"/>
    <s v="No"/>
    <s v="Yes"/>
    <s v="No"/>
    <x v="0"/>
    <s v="No"/>
    <n v="2"/>
    <n v="1"/>
    <n v="20"/>
    <m/>
    <x v="12"/>
    <x v="0"/>
    <x v="0"/>
    <s v="Yes"/>
    <x v="1"/>
    <x v="1"/>
    <x v="0"/>
    <x v="0"/>
    <x v="0"/>
    <s v="No"/>
    <m/>
    <m/>
    <s v="Single"/>
    <d v="2010-10-05T00:00:00"/>
    <d v="2010-12-30T00:00:00"/>
    <s v="Thessaloniki"/>
    <n v="760"/>
    <n v="380.1319902748312"/>
    <x v="18"/>
    <n v="87"/>
    <s v="No"/>
    <n v="9"/>
    <n v="582"/>
    <n v="0.65314774961311206"/>
    <s v="9_30_Narcissus_Thessaloniki_No"/>
    <x v="3"/>
    <x v="2"/>
    <x v="0"/>
    <x v="1"/>
    <s v="http://www.goldendeals.gr/deals/5euros-narcissus-haute-coiffure"/>
    <n v="3"/>
    <x v="3"/>
  </r>
  <r>
    <d v="2010-10-01T00:00:00"/>
    <d v="2010-10-01T23:59:00"/>
    <n v="301"/>
    <n v="40"/>
    <n v="20"/>
    <s v="Paussa"/>
    <x v="0"/>
    <s v="Non-Greek"/>
    <m/>
    <s v="Yes"/>
    <s v="No"/>
    <s v="Yes"/>
    <s v="No"/>
    <x v="0"/>
    <s v="No"/>
    <n v="10"/>
    <n v="10"/>
    <n v="20"/>
    <s v="Μαρούσι"/>
    <x v="1"/>
    <x v="0"/>
    <x v="1"/>
    <s v="Yes"/>
    <x v="1"/>
    <x v="0"/>
    <x v="0"/>
    <x v="0"/>
    <x v="0"/>
    <s v="Yes"/>
    <m/>
    <m/>
    <s v="Single"/>
    <d v="2010-10-05T00:00:00"/>
    <d v="2010-12-05T00:00:00"/>
    <s v="Athens"/>
    <n v="6020"/>
    <n v="6020"/>
    <x v="1"/>
    <n v="62"/>
    <s v="No"/>
    <n v="10"/>
    <n v="17528"/>
    <n v="0.34345047923322686"/>
    <s v="10_1_Paussa_Athens_No"/>
    <x v="1"/>
    <x v="4"/>
    <x v="2"/>
    <x v="0"/>
    <s v="http://www.goldendeals.gr/deals/20euros-pausa"/>
    <n v="3"/>
    <x v="3"/>
  </r>
  <r>
    <d v="2010-10-02T00:00:00"/>
    <d v="2010-10-03T23:59:00"/>
    <n v="512"/>
    <n v="83.9"/>
    <n v="25"/>
    <s v="volta fun park"/>
    <x v="2"/>
    <m/>
    <m/>
    <s v="Yes"/>
    <s v="No"/>
    <s v="Yes"/>
    <s v="No"/>
    <x v="0"/>
    <s v="No"/>
    <n v="4"/>
    <n v="4"/>
    <n v="20"/>
    <s v="Σπάτα"/>
    <x v="5"/>
    <x v="0"/>
    <x v="1"/>
    <s v="No"/>
    <x v="1"/>
    <x v="1"/>
    <x v="1"/>
    <x v="1"/>
    <x v="0"/>
    <s v="Yes"/>
    <m/>
    <m/>
    <s v="Single"/>
    <d v="2010-10-05T00:00:00"/>
    <d v="2011-03-31T00:00:00"/>
    <s v="Athens"/>
    <n v="12800"/>
    <n v="6402.2229941024207"/>
    <x v="4"/>
    <n v="178"/>
    <s v="Yes"/>
    <n v="10"/>
    <n v="2496"/>
    <n v="2.564993186739752"/>
    <s v="10_2_volta fun park_Athens_No"/>
    <x v="3"/>
    <x v="10"/>
    <x v="1"/>
    <x v="0"/>
    <s v="http://www.goldendeals.gr/deals/25euros-volta-fun-park"/>
    <n v="1"/>
    <x v="1"/>
  </r>
  <r>
    <d v="2010-10-04T00:00:00"/>
    <d v="2010-10-04T23:59:00"/>
    <n v="2222"/>
    <n v="90"/>
    <n v="14"/>
    <s v="Chryssalis"/>
    <x v="4"/>
    <s v="massage, photo analysis"/>
    <m/>
    <s v="Yes"/>
    <s v="No"/>
    <s v="Yes"/>
    <s v="No"/>
    <x v="0"/>
    <s v="No"/>
    <n v="4"/>
    <n v="2"/>
    <n v="30"/>
    <s v="Κηφισιά"/>
    <x v="1"/>
    <x v="0"/>
    <x v="1"/>
    <s v="Yes"/>
    <x v="1"/>
    <x v="1"/>
    <x v="1"/>
    <x v="0"/>
    <x v="0"/>
    <s v="No"/>
    <s v="No"/>
    <m/>
    <s v="Single"/>
    <d v="2010-10-06T00:00:00"/>
    <d v="2011-04-30T00:00:00"/>
    <s v="Athens"/>
    <n v="31108"/>
    <n v="31108"/>
    <x v="20"/>
    <n v="207"/>
    <s v="No"/>
    <n v="10"/>
    <n v="17528"/>
    <n v="1.7747603833865815"/>
    <s v="10_4_Chryssalis_Athens_No"/>
    <x v="3"/>
    <x v="3"/>
    <x v="1"/>
    <x v="1"/>
    <s v="http://www.goldendeals.gr/deals/14euros-chryssalis"/>
    <n v="1"/>
    <x v="1"/>
  </r>
  <r>
    <d v="2010-10-02T00:00:00"/>
    <d v="2010-10-04T23:59:00"/>
    <n v="559"/>
    <n v="67"/>
    <n v="30"/>
    <s v="Rafting Club"/>
    <x v="5"/>
    <m/>
    <m/>
    <s v="No"/>
    <s v="Yes"/>
    <s v="Yes"/>
    <s v="No"/>
    <x v="0"/>
    <s v="No"/>
    <n v="8"/>
    <n v="8"/>
    <n v="20"/>
    <s v="Αρκαδία"/>
    <x v="17"/>
    <x v="0"/>
    <x v="1"/>
    <s v="Yes"/>
    <x v="0"/>
    <x v="0"/>
    <x v="1"/>
    <x v="0"/>
    <x v="0"/>
    <s v="No"/>
    <m/>
    <m/>
    <s v="Single"/>
    <d v="2010-10-06T00:00:00"/>
    <d v="2011-03-27T00:00:00"/>
    <s v="Athens"/>
    <n v="16770"/>
    <n v="5591.2942810878039"/>
    <x v="5"/>
    <n v="173"/>
    <s v="Yes"/>
    <n v="10"/>
    <n v="2455"/>
    <n v="2.2775129454532808"/>
    <s v="10_2_Rafting Club_Athens_Yes"/>
    <x v="1"/>
    <x v="1"/>
    <x v="3"/>
    <x v="0"/>
    <s v="http://www.goldendeals.gr/deals/30euros-peripetia"/>
    <n v="1"/>
    <x v="1"/>
  </r>
  <r>
    <d v="2010-10-05T00:00:00"/>
    <d v="2010-10-05T23:59:00"/>
    <n v="882"/>
    <n v="34"/>
    <n v="15"/>
    <s v="Afamia"/>
    <x v="0"/>
    <s v="Non-Greek"/>
    <m/>
    <s v="Yes"/>
    <s v="No"/>
    <s v="Yes"/>
    <s v="No"/>
    <x v="0"/>
    <s v="No"/>
    <n v="4"/>
    <n v="4"/>
    <n v="20"/>
    <s v="Βριλήσια"/>
    <x v="1"/>
    <x v="0"/>
    <x v="1"/>
    <s v="Yes"/>
    <x v="0"/>
    <x v="0"/>
    <x v="0"/>
    <x v="0"/>
    <x v="0"/>
    <s v="No"/>
    <m/>
    <m/>
    <s v="Single"/>
    <d v="2010-10-07T00:00:00"/>
    <d v="2010-12-31T00:00:00"/>
    <s v="Athens"/>
    <n v="13230"/>
    <n v="13230"/>
    <x v="45"/>
    <n v="86"/>
    <s v="No"/>
    <n v="10"/>
    <n v="17528"/>
    <n v="0.75479233226837061"/>
    <s v="10_5_Afamia_Athens_No"/>
    <x v="1"/>
    <x v="3"/>
    <x v="0"/>
    <x v="0"/>
    <s v="http://www.goldendeals.gr/deals/15euros-afamia"/>
    <n v="1"/>
    <x v="1"/>
  </r>
  <r>
    <d v="2010-10-05T00:00:00"/>
    <d v="2010-10-05T23:59:00"/>
    <n v="23"/>
    <n v="100"/>
    <n v="40"/>
    <s v="Mundialito Real Football"/>
    <x v="5"/>
    <m/>
    <m/>
    <s v="No"/>
    <s v="Yes"/>
    <s v="Yes"/>
    <s v="No"/>
    <x v="0"/>
    <s v="No"/>
    <n v="3"/>
    <n v="3"/>
    <n v="10"/>
    <s v="Πεντέλη"/>
    <x v="1"/>
    <x v="1"/>
    <x v="0"/>
    <s v="Yes"/>
    <x v="0"/>
    <x v="0"/>
    <x v="1"/>
    <x v="0"/>
    <x v="0"/>
    <s v="No"/>
    <m/>
    <m/>
    <s v="Single"/>
    <d v="2010-10-08T00:00:00"/>
    <d v="2011-07-31T00:00:00"/>
    <s v="Athens"/>
    <n v="920"/>
    <n v="920"/>
    <x v="7"/>
    <n v="297"/>
    <s v="No"/>
    <n v="10"/>
    <n v="2932"/>
    <n v="0.31377899045020463"/>
    <s v="10_5_Mundialito Real Football_Athens_Yes"/>
    <x v="1"/>
    <x v="17"/>
    <x v="1"/>
    <x v="0"/>
    <s v="http://www.goldendeals.gr/deals/40euros-real-football"/>
    <n v="2"/>
    <x v="0"/>
  </r>
  <r>
    <d v="2010-10-06T00:00:00"/>
    <d v="2010-10-06T23:59:00"/>
    <n v="532"/>
    <n v="1710"/>
    <n v="70"/>
    <s v="Vital Med"/>
    <x v="1"/>
    <m/>
    <m/>
    <s v="Yes"/>
    <s v="No"/>
    <s v="No"/>
    <s v="No"/>
    <x v="0"/>
    <s v="No"/>
    <n v="100"/>
    <n v="1"/>
    <n v="10"/>
    <s v="Άγιος Ελευθέριος"/>
    <x v="2"/>
    <x v="0"/>
    <x v="1"/>
    <s v="Yes"/>
    <x v="1"/>
    <x v="1"/>
    <x v="1"/>
    <x v="0"/>
    <x v="0"/>
    <s v="No"/>
    <m/>
    <m/>
    <s v="Multiple"/>
    <d v="2010-10-08T00:00:00"/>
    <d v="2010-12-31T00:00:00"/>
    <s v="Athens"/>
    <n v="37240"/>
    <n v="37240"/>
    <x v="2"/>
    <n v="85"/>
    <s v="No"/>
    <n v="10"/>
    <n v="17528"/>
    <n v="2.1246006389776357"/>
    <s v="10_6_Vital Med_Athens_No"/>
    <x v="0"/>
    <x v="11"/>
    <x v="0"/>
    <x v="1"/>
    <s v="http://www.goldendeals.gr/deals/70euros-vital-med"/>
    <n v="1"/>
    <x v="1"/>
  </r>
  <r>
    <d v="2010-10-07T00:00:00"/>
    <d v="2010-10-07T23:59:00"/>
    <n v="1405"/>
    <n v="555"/>
    <n v="35"/>
    <s v="Bella Rosa"/>
    <x v="4"/>
    <s v="Hair Salon"/>
    <m/>
    <s v="Yes"/>
    <s v="No"/>
    <s v="Yes"/>
    <s v="No"/>
    <x v="0"/>
    <s v="No"/>
    <n v="4"/>
    <n v="2"/>
    <n v="20"/>
    <s v="Χαλάνδρι"/>
    <x v="1"/>
    <x v="0"/>
    <x v="1"/>
    <s v="Yes"/>
    <x v="0"/>
    <x v="0"/>
    <x v="1"/>
    <x v="1"/>
    <x v="0"/>
    <s v="Yes"/>
    <m/>
    <m/>
    <s v="Multiple"/>
    <d v="2010-10-09T00:00:00"/>
    <d v="2011-03-30T00:00:00"/>
    <s v="Athens"/>
    <n v="49175"/>
    <n v="49175"/>
    <x v="33"/>
    <n v="173"/>
    <s v="No"/>
    <n v="10"/>
    <n v="17528"/>
    <n v="2.805511182108626"/>
    <s v="10_7_Bella Rosa_Athens_No"/>
    <x v="0"/>
    <x v="16"/>
    <x v="3"/>
    <x v="1"/>
    <s v="http://www.goldendeals.gr/deals/35euros-bella-rosa"/>
    <n v="1"/>
    <x v="1"/>
  </r>
  <r>
    <d v="2010-10-08T00:00:00"/>
    <d v="2010-10-08T23:59:00"/>
    <n v="1124"/>
    <n v="60"/>
    <n v="24"/>
    <s v="Mecca"/>
    <x v="0"/>
    <s v="Non-Greek"/>
    <m/>
    <s v="Yes"/>
    <s v="No"/>
    <s v="Yes"/>
    <s v="No"/>
    <x v="0"/>
    <s v="No"/>
    <n v="100"/>
    <n v="100"/>
    <n v="25"/>
    <s v="Πειραιάς"/>
    <x v="3"/>
    <x v="0"/>
    <x v="1"/>
    <s v="Yes"/>
    <x v="0"/>
    <x v="1"/>
    <x v="1"/>
    <x v="0"/>
    <x v="1"/>
    <s v="No"/>
    <m/>
    <m/>
    <s v="Single"/>
    <d v="2010-10-12T00:00:00"/>
    <d v="2010-12-15T00:00:00"/>
    <s v="Athens"/>
    <n v="26976"/>
    <n v="26976"/>
    <x v="7"/>
    <n v="65"/>
    <s v="No"/>
    <n v="10"/>
    <n v="17528"/>
    <n v="1.5390232770424463"/>
    <s v="10_8_Mecca_Athens_No"/>
    <x v="1"/>
    <x v="10"/>
    <x v="2"/>
    <x v="0"/>
    <s v="http://www.goldendeals.gr/deals/24euros-mecca"/>
    <n v="3"/>
    <x v="3"/>
  </r>
  <r>
    <d v="2010-10-07T00:00:00"/>
    <d v="2010-10-07T23:59:00"/>
    <n v="266"/>
    <n v="90"/>
    <n v="18"/>
    <s v="Image"/>
    <x v="1"/>
    <m/>
    <m/>
    <s v="No"/>
    <s v="Yes"/>
    <s v="Yes"/>
    <s v="No"/>
    <x v="0"/>
    <s v="No"/>
    <n v="100"/>
    <n v="2"/>
    <n v="10"/>
    <s v="Χολαργός"/>
    <x v="1"/>
    <x v="0"/>
    <x v="1"/>
    <s v="Yes"/>
    <x v="1"/>
    <x v="1"/>
    <x v="1"/>
    <x v="0"/>
    <x v="0"/>
    <s v="No"/>
    <m/>
    <m/>
    <s v="Multiple"/>
    <d v="2010-10-12T00:00:00"/>
    <d v="2011-04-30T00:00:00"/>
    <s v="Athens"/>
    <n v="4788"/>
    <n v="4788"/>
    <x v="11"/>
    <n v="201"/>
    <s v="No"/>
    <n v="10"/>
    <n v="2932"/>
    <n v="1.6330150068212823"/>
    <s v="10_7_Image_Athens_Yes"/>
    <x v="3"/>
    <x v="4"/>
    <x v="1"/>
    <x v="1"/>
    <s v="http://www.goldendeals.gr/deals/18euros-image"/>
    <n v="4"/>
    <x v="5"/>
  </r>
  <r>
    <d v="2010-10-09T00:00:00"/>
    <d v="2010-10-10T23:59:00"/>
    <n v="18"/>
    <n v="50"/>
    <n v="12"/>
    <s v="Smartkidz"/>
    <x v="2"/>
    <m/>
    <m/>
    <s v="Yes"/>
    <s v="No"/>
    <s v="Yes"/>
    <s v="No"/>
    <x v="0"/>
    <s v="No"/>
    <n v="100"/>
    <n v="2"/>
    <n v="15"/>
    <s v="Πειραιάς"/>
    <x v="3"/>
    <x v="1"/>
    <x v="0"/>
    <s v="Yes"/>
    <x v="0"/>
    <x v="1"/>
    <x v="1"/>
    <x v="0"/>
    <x v="0"/>
    <s v="Yes"/>
    <m/>
    <m/>
    <s v="Multiple"/>
    <d v="2010-10-12T00:00:00"/>
    <d v="2011-02-28T00:00:00"/>
    <s v="Athens"/>
    <n v="216"/>
    <n v="108.03751302547835"/>
    <x v="41"/>
    <n v="140"/>
    <s v="Yes"/>
    <n v="10"/>
    <n v="2496"/>
    <n v="4.3284260026233312E-2"/>
    <s v="10_9_Smartkidz_Athens_No"/>
    <x v="3"/>
    <x v="5"/>
    <x v="3"/>
    <x v="1"/>
    <s v="http://www.goldendeals.gr/deals/12euros-smart-kids"/>
    <n v="1"/>
    <x v="1"/>
  </r>
  <r>
    <d v="2010-10-09T00:00:00"/>
    <d v="2010-10-11T23:59:00"/>
    <n v="64"/>
    <n v="120"/>
    <n v="40"/>
    <s v="Πυξίδα"/>
    <x v="5"/>
    <m/>
    <m/>
    <s v="No"/>
    <s v="Yes"/>
    <s v="Yes"/>
    <s v="No"/>
    <x v="1"/>
    <s v="No"/>
    <n v="6"/>
    <n v="2"/>
    <n v="10"/>
    <s v="Πειραιάς"/>
    <x v="3"/>
    <x v="0"/>
    <x v="1"/>
    <s v="Yes"/>
    <x v="1"/>
    <x v="1"/>
    <x v="1"/>
    <x v="0"/>
    <x v="0"/>
    <s v="No"/>
    <m/>
    <m/>
    <s v="Multiple"/>
    <d v="2010-10-13T00:00:00"/>
    <d v="2011-01-15T00:00:00"/>
    <s v="Athens"/>
    <n v="2560"/>
    <n v="853.53090993349895"/>
    <x v="32"/>
    <n v="95"/>
    <s v="Yes"/>
    <n v="10"/>
    <n v="2455"/>
    <n v="0.34767043174480611"/>
    <s v="10_9_Πυξίδα_Athens_Yes"/>
    <x v="1"/>
    <x v="17"/>
    <x v="0"/>
    <x v="1"/>
    <s v="http://www.goldendeals.gr/deals/40euros-pyxida"/>
    <n v="1"/>
    <x v="1"/>
  </r>
  <r>
    <d v="2010-10-11T00:00:00"/>
    <d v="2010-10-11T23:59:00"/>
    <n v="467"/>
    <n v="2400"/>
    <n v="219"/>
    <s v="VitaPlus"/>
    <x v="4"/>
    <m/>
    <m/>
    <s v="Yes"/>
    <s v="No"/>
    <s v="Yes"/>
    <s v="Yes"/>
    <x v="0"/>
    <s v="No"/>
    <n v="5"/>
    <n v="1"/>
    <n v="10"/>
    <s v="Αμπελόκηποι, Γλυφάδα, Χαλκίδα"/>
    <x v="18"/>
    <x v="0"/>
    <x v="1"/>
    <s v="Yes"/>
    <x v="0"/>
    <x v="0"/>
    <x v="1"/>
    <x v="0"/>
    <x v="0"/>
    <s v="No"/>
    <m/>
    <m/>
    <s v="Multiple"/>
    <d v="2010-10-13T00:00:00"/>
    <d v="2011-12-13T00:00:00"/>
    <s v="Athens"/>
    <n v="102273"/>
    <n v="102273"/>
    <x v="10"/>
    <n v="427"/>
    <s v="No"/>
    <n v="10"/>
    <n v="17528"/>
    <n v="5.8348356914650843"/>
    <s v="10_11_VitaPlus_Athens_No"/>
    <x v="0"/>
    <x v="18"/>
    <x v="1"/>
    <x v="1"/>
    <s v="http://www.goldendeals.gr/deals/219euros-vital-plus"/>
    <n v="1"/>
    <x v="1"/>
  </r>
  <r>
    <d v="2010-10-12T00:00:00"/>
    <d v="2010-10-12T23:59:00"/>
    <n v="988"/>
    <n v="39.200000000000003"/>
    <n v="17"/>
    <s v="my Sushi"/>
    <x v="0"/>
    <s v="Non-Greek"/>
    <m/>
    <s v="Yes"/>
    <s v="No"/>
    <s v="Yes"/>
    <s v="Yes"/>
    <x v="0"/>
    <s v="No"/>
    <n v="6"/>
    <n v="3"/>
    <n v="10"/>
    <s v="Κολωνάκι, Νέα Ερυθραία"/>
    <x v="8"/>
    <x v="0"/>
    <x v="1"/>
    <s v="Yes"/>
    <x v="0"/>
    <x v="1"/>
    <x v="1"/>
    <x v="0"/>
    <x v="0"/>
    <s v="No"/>
    <m/>
    <m/>
    <s v="Single"/>
    <d v="2010-10-14T00:00:00"/>
    <d v="2011-12-31T00:00:00"/>
    <s v="Athens"/>
    <n v="16796"/>
    <n v="16796"/>
    <x v="21"/>
    <n v="444"/>
    <s v="No"/>
    <n v="10"/>
    <n v="17528"/>
    <n v="0.95823824737562757"/>
    <s v="10_12_my Sushi_Athens_No"/>
    <x v="1"/>
    <x v="3"/>
    <x v="1"/>
    <x v="1"/>
    <s v="http://www.goldendeals.gr/deals/17euros-my-sushi"/>
    <n v="1"/>
    <x v="1"/>
  </r>
  <r>
    <d v="2010-10-12T00:00:00"/>
    <d v="2010-10-13T23:59:00"/>
    <n v="62"/>
    <n v="18"/>
    <n v="9"/>
    <s v="Void Dance Bar"/>
    <x v="3"/>
    <s v="live performance"/>
    <m/>
    <s v="No"/>
    <s v="Yes"/>
    <s v="Yes"/>
    <s v="No"/>
    <x v="0"/>
    <s v="No"/>
    <n v="100"/>
    <n v="100"/>
    <n v="10"/>
    <s v="Αθήνα"/>
    <x v="2"/>
    <x v="0"/>
    <x v="0"/>
    <s v="Yes"/>
    <x v="1"/>
    <x v="0"/>
    <x v="0"/>
    <x v="1"/>
    <x v="0"/>
    <s v="No"/>
    <m/>
    <m/>
    <s v="Single"/>
    <d v="2010-10-17T00:00:00"/>
    <d v="2011-04-17T00:00:00"/>
    <s v="Athens"/>
    <n v="558"/>
    <n v="279.0969086491524"/>
    <x v="1"/>
    <n v="183"/>
    <s v="No"/>
    <n v="10"/>
    <n v="2932"/>
    <n v="9.5189941558373944E-2"/>
    <s v="10_12_Void Dance Bar_Athens_Yes"/>
    <x v="1"/>
    <x v="5"/>
    <x v="1"/>
    <x v="0"/>
    <s v="http://www.goldendeals.gr/deals/9euros-actors"/>
    <n v="3"/>
    <x v="3"/>
  </r>
  <r>
    <d v="2010-10-13T00:00:00"/>
    <d v="2010-10-13T23:59:00"/>
    <n v="592"/>
    <n v="45"/>
    <n v="15"/>
    <s v="nails etc"/>
    <x v="4"/>
    <m/>
    <m/>
    <s v="Yes"/>
    <s v="No"/>
    <s v="Yes"/>
    <s v="No"/>
    <x v="0"/>
    <s v="No"/>
    <n v="1"/>
    <n v="1"/>
    <n v="20"/>
    <s v="Χαλάνδρι"/>
    <x v="1"/>
    <x v="0"/>
    <x v="1"/>
    <s v="Yes"/>
    <x v="0"/>
    <x v="1"/>
    <x v="1"/>
    <x v="1"/>
    <x v="0"/>
    <s v="No"/>
    <m/>
    <m/>
    <s v="Single"/>
    <d v="2010-10-15T00:00:00"/>
    <d v="2011-03-10T00:00:00"/>
    <s v="Athens"/>
    <n v="8880"/>
    <n v="8880"/>
    <x v="32"/>
    <n v="147"/>
    <s v="No"/>
    <n v="10"/>
    <n v="17528"/>
    <n v="0.5066179826563213"/>
    <s v="10_13_nails etc_Athens_No"/>
    <x v="1"/>
    <x v="3"/>
    <x v="3"/>
    <x v="0"/>
    <s v="http://www.goldendeals.gr/deals/15euros-nails-etc"/>
    <n v="1"/>
    <x v="1"/>
  </r>
  <r>
    <d v="2010-10-14T00:00:00"/>
    <d v="2010-10-14T23:59:00"/>
    <n v="48"/>
    <n v="98.4"/>
    <n v="39"/>
    <s v="Galena's Dance Studio"/>
    <x v="1"/>
    <m/>
    <m/>
    <s v="Yes"/>
    <s v="No"/>
    <s v="Yes"/>
    <s v="No"/>
    <x v="0"/>
    <s v="No"/>
    <n v="4"/>
    <n v="2"/>
    <n v="10"/>
    <s v="Χολαργός"/>
    <x v="1"/>
    <x v="0"/>
    <x v="1"/>
    <s v="Yes"/>
    <x v="0"/>
    <x v="0"/>
    <x v="1"/>
    <x v="0"/>
    <x v="0"/>
    <s v="No"/>
    <m/>
    <m/>
    <s v="Multiple"/>
    <d v="2010-10-16T00:00:00"/>
    <d v="2011-01-31T00:00:00"/>
    <s v="Athens"/>
    <n v="1872"/>
    <n v="1872"/>
    <x v="7"/>
    <n v="108"/>
    <s v="No"/>
    <n v="10"/>
    <n v="17528"/>
    <n v="0.10680054769511639"/>
    <s v="10_14_Galena's Dance Studio_Athens_No"/>
    <x v="1"/>
    <x v="17"/>
    <x v="0"/>
    <x v="1"/>
    <s v="http://www.goldendeals.gr/deals/39euros-galenas-dance-studios"/>
    <n v="1"/>
    <x v="1"/>
  </r>
  <r>
    <d v="2010-10-14T00:00:00"/>
    <d v="2010-10-15T23:59:00"/>
    <n v="259"/>
    <n v="210"/>
    <n v="39"/>
    <s v="Crystal Clear"/>
    <x v="6"/>
    <s v="car wash"/>
    <m/>
    <s v="No"/>
    <s v="Yes"/>
    <s v="Yes"/>
    <s v="No"/>
    <x v="0"/>
    <s v="No"/>
    <n v="4"/>
    <n v="1"/>
    <n v="10"/>
    <s v="Κερατσίνι"/>
    <x v="3"/>
    <x v="0"/>
    <x v="0"/>
    <s v="Yes"/>
    <x v="1"/>
    <x v="1"/>
    <x v="1"/>
    <x v="0"/>
    <x v="0"/>
    <s v="Yes"/>
    <m/>
    <m/>
    <s v="Single"/>
    <d v="2010-10-19T00:00:00"/>
    <d v="2011-03-31T00:00:00"/>
    <s v="Athens"/>
    <n v="10101"/>
    <n v="5052.2542549553555"/>
    <x v="43"/>
    <n v="164"/>
    <s v="No"/>
    <n v="10"/>
    <n v="2932"/>
    <n v="1.7231426517583068"/>
    <s v="10_14_Crystal Clear_Athens_Yes"/>
    <x v="3"/>
    <x v="17"/>
    <x v="3"/>
    <x v="1"/>
    <s v="http://www.goldendeals.gr/deals/39euros-crystal-clear"/>
    <n v="3"/>
    <x v="3"/>
  </r>
  <r>
    <d v="2010-10-15T00:00:00"/>
    <d v="2010-10-15T23:59:00"/>
    <n v="205"/>
    <n v="30"/>
    <n v="15"/>
    <s v="Λιαστή ντομάτα"/>
    <x v="0"/>
    <s v="Greek"/>
    <m/>
    <s v="Yes"/>
    <s v="No"/>
    <s v="Yes"/>
    <s v="No"/>
    <x v="1"/>
    <s v="No"/>
    <n v="4"/>
    <n v="2"/>
    <n v="10"/>
    <s v="Χολαργός"/>
    <x v="1"/>
    <x v="0"/>
    <x v="1"/>
    <s v="Yes"/>
    <x v="1"/>
    <x v="0"/>
    <x v="1"/>
    <x v="0"/>
    <x v="0"/>
    <s v="No"/>
    <m/>
    <m/>
    <s v="Single"/>
    <d v="2010-10-19T00:00:00"/>
    <d v="2011-02-15T00:00:00"/>
    <s v="Athens"/>
    <n v="3075"/>
    <n v="3075"/>
    <x v="1"/>
    <n v="120"/>
    <s v="No"/>
    <n v="10"/>
    <n v="17528"/>
    <n v="0.17543359196713829"/>
    <s v="10_15_Λιαστή ντομάτα_Athens_No"/>
    <x v="1"/>
    <x v="3"/>
    <x v="3"/>
    <x v="1"/>
    <s v="http://www.goldendeals.gr/deals/15euros-liasti-ntomata"/>
    <n v="3"/>
    <x v="3"/>
  </r>
  <r>
    <d v="2010-10-05T00:00:00"/>
    <d v="2010-10-06T23:59:00"/>
    <n v="396"/>
    <n v="54"/>
    <n v="12"/>
    <s v="Nailspot"/>
    <x v="4"/>
    <m/>
    <m/>
    <s v="Yes"/>
    <s v="No"/>
    <s v="Yes"/>
    <s v="No"/>
    <x v="0"/>
    <s v="No"/>
    <n v="6"/>
    <n v="2"/>
    <n v="25"/>
    <m/>
    <x v="12"/>
    <x v="0"/>
    <x v="0"/>
    <s v="Yes"/>
    <x v="0"/>
    <x v="1"/>
    <x v="1"/>
    <x v="0"/>
    <x v="0"/>
    <s v="No"/>
    <m/>
    <m/>
    <s v="Single"/>
    <d v="2010-10-08T00:00:00"/>
    <d v="2010-12-07T00:00:00"/>
    <s v="Thessaloniki"/>
    <n v="4752"/>
    <n v="2376.8252865605236"/>
    <x v="26"/>
    <n v="61"/>
    <s v="No"/>
    <n v="10"/>
    <n v="1640"/>
    <n v="1.4492837113173924"/>
    <s v="10_5_Nailspot_Thessaloniki_No"/>
    <x v="3"/>
    <x v="5"/>
    <x v="2"/>
    <x v="1"/>
    <s v="http://www.goldendeals.gr/deals/12euros-nail-spot"/>
    <n v="1"/>
    <x v="1"/>
  </r>
  <r>
    <d v="2010-10-07T00:00:00"/>
    <d v="2010-10-08T23:59:00"/>
    <n v="87"/>
    <n v="100"/>
    <n v="19"/>
    <s v="Dietherapy"/>
    <x v="1"/>
    <m/>
    <m/>
    <s v="Yes"/>
    <s v="No"/>
    <s v="Yes"/>
    <s v="Yes"/>
    <x v="0"/>
    <s v="No"/>
    <n v="3"/>
    <n v="1"/>
    <n v="5"/>
    <m/>
    <x v="12"/>
    <x v="0"/>
    <x v="1"/>
    <s v="Yes"/>
    <x v="0"/>
    <x v="0"/>
    <x v="1"/>
    <x v="0"/>
    <x v="0"/>
    <s v="No"/>
    <m/>
    <m/>
    <s v="Multiple"/>
    <d v="2010-10-12T00:00:00"/>
    <d v="2010-12-31T00:00:00"/>
    <s v="Thessaloniki"/>
    <n v="1653"/>
    <n v="826.78707884775793"/>
    <x v="43"/>
    <n v="81"/>
    <s v="No"/>
    <n v="10"/>
    <n v="1640"/>
    <n v="0.50413846271204754"/>
    <s v="10_7_Dietherapy_Thessaloniki_No"/>
    <x v="3"/>
    <x v="4"/>
    <x v="0"/>
    <x v="1"/>
    <s v="http://www.goldendeals.gr/deals/19euros-kararizoo"/>
    <n v="3"/>
    <x v="3"/>
  </r>
  <r>
    <d v="2010-10-12T00:00:00"/>
    <d v="2010-10-13T23:59:00"/>
    <n v="96"/>
    <n v="68"/>
    <n v="34"/>
    <s v="Bungalow"/>
    <x v="0"/>
    <s v="Greek"/>
    <m/>
    <s v="Yes"/>
    <s v="No"/>
    <s v="Yes"/>
    <s v="No"/>
    <x v="0"/>
    <s v="No"/>
    <n v="2"/>
    <n v="1"/>
    <n v="40"/>
    <m/>
    <x v="12"/>
    <x v="0"/>
    <x v="1"/>
    <s v="Yes"/>
    <x v="0"/>
    <x v="1"/>
    <x v="1"/>
    <x v="0"/>
    <x v="1"/>
    <s v="No"/>
    <m/>
    <m/>
    <s v="Single"/>
    <d v="2010-10-15T00:00:00"/>
    <d v="2010-12-15T00:00:00"/>
    <s v="Thessaloniki"/>
    <n v="3264"/>
    <n v="1632.5668634961173"/>
    <x v="1"/>
    <n v="62"/>
    <s v="No"/>
    <n v="10"/>
    <n v="1640"/>
    <n v="0.99546759969275445"/>
    <s v="10_12_Bungalow_Thessaloniki_No"/>
    <x v="1"/>
    <x v="16"/>
    <x v="2"/>
    <x v="1"/>
    <s v="http://www.goldendeals.gr/deals/34euros-bungalow"/>
    <n v="1"/>
    <x v="1"/>
  </r>
  <r>
    <d v="2010-10-14T00:00:00"/>
    <d v="2010-10-15T23:59:00"/>
    <n v="26"/>
    <n v="45"/>
    <n v="15"/>
    <s v="Fitness Lifestyle Club"/>
    <x v="1"/>
    <m/>
    <m/>
    <s v="Yes"/>
    <s v="No"/>
    <s v="Yes"/>
    <s v="No"/>
    <x v="0"/>
    <s v="No"/>
    <n v="3"/>
    <n v="3"/>
    <n v="15"/>
    <m/>
    <x v="12"/>
    <x v="0"/>
    <x v="0"/>
    <s v="Yes"/>
    <x v="0"/>
    <x v="1"/>
    <x v="1"/>
    <x v="0"/>
    <x v="0"/>
    <s v="No"/>
    <m/>
    <m/>
    <s v="Multiple"/>
    <d v="2010-10-19T00:00:00"/>
    <d v="2010-11-30T00:00:00"/>
    <s v="Thessaloniki"/>
    <n v="390"/>
    <n v="195.06773185155814"/>
    <x v="32"/>
    <n v="43"/>
    <s v="No"/>
    <n v="10"/>
    <n v="1640"/>
    <n v="0.11894373893387691"/>
    <s v="10_14_Fitness Lifestyle Club_Thessaloniki_No"/>
    <x v="1"/>
    <x v="3"/>
    <x v="2"/>
    <x v="0"/>
    <s v="http://www.goldendeals.gr/deals/15euros-fitness-lifestyle-club"/>
    <n v="3"/>
    <x v="3"/>
  </r>
  <r>
    <d v="2010-10-16T00:00:00"/>
    <d v="2010-10-18T23:59:00"/>
    <n v="157"/>
    <n v="46"/>
    <n v="14"/>
    <s v="Kteis.gr"/>
    <x v="4"/>
    <s v="Hair Salon"/>
    <m/>
    <s v="Yes"/>
    <s v="No"/>
    <s v="Yes"/>
    <s v="Yes"/>
    <x v="0"/>
    <s v="No"/>
    <n v="2"/>
    <n v="1"/>
    <n v="20"/>
    <m/>
    <x v="12"/>
    <x v="0"/>
    <x v="1"/>
    <s v="Yes"/>
    <x v="0"/>
    <x v="1"/>
    <x v="1"/>
    <x v="0"/>
    <x v="0"/>
    <s v="Yes"/>
    <m/>
    <m/>
    <s v="Single"/>
    <d v="2010-10-20T00:00:00"/>
    <d v="2010-12-10T00:00:00"/>
    <s v="Thessaloniki"/>
    <n v="2198"/>
    <n v="732.83630470071512"/>
    <x v="4"/>
    <n v="52"/>
    <s v="Yes"/>
    <n v="10"/>
    <n v="334"/>
    <n v="2.194120672756632"/>
    <s v="10_16_Kteis.gr_Thessaloniki_No"/>
    <x v="3"/>
    <x v="3"/>
    <x v="2"/>
    <x v="1"/>
    <s v="http://www.goldendeals.gr/deals/14euros-kteis"/>
    <n v="1"/>
    <x v="1"/>
  </r>
  <r>
    <d v="2010-10-16T00:00:00"/>
    <d v="2010-10-17T23:59:00"/>
    <n v="85"/>
    <n v="50"/>
    <n v="16"/>
    <s v="Melina's De-Light Cuisine"/>
    <x v="3"/>
    <s v="creative past-time"/>
    <m/>
    <s v="Yes"/>
    <s v="No"/>
    <s v="Yes"/>
    <s v="No"/>
    <x v="0"/>
    <s v="No"/>
    <n v="4"/>
    <n v="2"/>
    <n v="20"/>
    <s v="Χαλάνδρι"/>
    <x v="1"/>
    <x v="0"/>
    <x v="1"/>
    <s v="Yes"/>
    <x v="0"/>
    <x v="0"/>
    <x v="1"/>
    <x v="1"/>
    <x v="0"/>
    <s v="No"/>
    <m/>
    <m/>
    <s v="Single"/>
    <d v="2010-10-19T00:00:00"/>
    <d v="2011-03-15T00:00:00"/>
    <s v="Athens"/>
    <n v="1360"/>
    <n v="680.23619312338224"/>
    <x v="46"/>
    <n v="148"/>
    <s v="Yes"/>
    <n v="10"/>
    <n v="2496"/>
    <n v="0.27253052609109868"/>
    <s v="10_16_Melina's De-Light Cuisine_Athens_No"/>
    <x v="1"/>
    <x v="3"/>
    <x v="3"/>
    <x v="1"/>
    <s v="http://www.goldendeals.gr/deals/16euros-melinas-de-light-cuisine"/>
    <n v="1"/>
    <x v="1"/>
  </r>
  <r>
    <d v="2010-10-16T00:00:00"/>
    <d v="2010-10-18T23:59:00"/>
    <n v="67"/>
    <n v="120"/>
    <n v="50"/>
    <s v="New school Tattoo and Piercing"/>
    <x v="3"/>
    <m/>
    <m/>
    <s v="No"/>
    <s v="Yes"/>
    <s v="Yes"/>
    <s v="No"/>
    <x v="0"/>
    <s v="No"/>
    <n v="100"/>
    <n v="2"/>
    <n v="20"/>
    <s v="Πειραιάς"/>
    <x v="3"/>
    <x v="0"/>
    <x v="1"/>
    <s v="Yes"/>
    <x v="0"/>
    <x v="1"/>
    <x v="1"/>
    <x v="1"/>
    <x v="0"/>
    <s v="Yes"/>
    <m/>
    <m/>
    <s v="Single"/>
    <d v="2010-10-20T00:00:00"/>
    <d v="2011-01-31T00:00:00"/>
    <s v="Athens"/>
    <n v="3350"/>
    <n v="1116.9252141707898"/>
    <x v="35"/>
    <n v="104"/>
    <s v="Yes"/>
    <n v="10"/>
    <n v="2455"/>
    <n v="0.45495935404105492"/>
    <s v="10_16_New school Tattoo and Piercing_Athens_Yes"/>
    <x v="1"/>
    <x v="12"/>
    <x v="0"/>
    <x v="1"/>
    <s v="http://www.goldendeals.gr/deals/50euros-new-school-studio"/>
    <n v="1"/>
    <x v="1"/>
  </r>
  <r>
    <d v="2010-10-09T00:00:00"/>
    <d v="2010-10-11T23:59:00"/>
    <n v="5"/>
    <n v="300"/>
    <n v="50"/>
    <s v="Rania's Beauty Institute"/>
    <x v="4"/>
    <s v="hair removal"/>
    <m/>
    <s v="Yes"/>
    <s v="No"/>
    <s v="Yes"/>
    <s v="No"/>
    <x v="0"/>
    <s v="No"/>
    <n v="100"/>
    <n v="1"/>
    <n v="10"/>
    <m/>
    <x v="12"/>
    <x v="0"/>
    <x v="1"/>
    <s v="Yes"/>
    <x v="1"/>
    <x v="1"/>
    <x v="1"/>
    <x v="0"/>
    <x v="0"/>
    <s v="Yes"/>
    <s v="No"/>
    <m/>
    <s v="Unlimited"/>
    <d v="2010-10-13T00:00:00"/>
    <d v="2010-12-31T00:00:00"/>
    <s v="Thessaloniki"/>
    <n v="0"/>
    <n v="0"/>
    <x v="14"/>
    <n v="80"/>
    <s v="Yes"/>
    <n v="10"/>
    <n v="334"/>
    <n v="0"/>
    <s v="10_9_Rania's Beauty Institute_Thessaloniki_No"/>
    <x v="3"/>
    <x v="12"/>
    <x v="0"/>
    <x v="1"/>
    <s v="http://www.goldendeals.gr/deals/50euros-ranias-beauty-studio"/>
    <n v="1"/>
    <x v="1"/>
  </r>
  <r>
    <d v="2010-10-18T00:00:00"/>
    <d v="2010-10-18T23:59:00"/>
    <n v="169"/>
    <n v="90"/>
    <n v="22.5"/>
    <s v="The One Spa Beaute"/>
    <x v="4"/>
    <m/>
    <m/>
    <s v="Yes"/>
    <s v="No"/>
    <s v="Yes"/>
    <s v="No"/>
    <x v="0"/>
    <s v="No"/>
    <n v="4"/>
    <n v="1"/>
    <n v="20"/>
    <s v="Χαλάνδρι"/>
    <x v="1"/>
    <x v="1"/>
    <x v="0"/>
    <s v="Yes"/>
    <x v="0"/>
    <x v="1"/>
    <x v="0"/>
    <x v="1"/>
    <x v="0"/>
    <s v="No"/>
    <m/>
    <m/>
    <s v="Single"/>
    <d v="2010-10-20T00:00:00"/>
    <d v="2011-01-31T00:00:00"/>
    <s v="Athens"/>
    <n v="3802.5"/>
    <n v="3802.5"/>
    <x v="18"/>
    <n v="104"/>
    <s v="No"/>
    <n v="10"/>
    <n v="17528"/>
    <n v="0.21693861250570515"/>
    <s v="10_18_The One Spa Beaute_Athens_No"/>
    <x v="3"/>
    <x v="10"/>
    <x v="0"/>
    <x v="1"/>
    <s v="http://www.goldendeals.gr/deals/22.5euros-the-one-spa-beaute"/>
    <n v="1"/>
    <x v="1"/>
  </r>
  <r>
    <d v="2010-10-19T00:00:00"/>
    <d v="2010-10-19T23:59:00"/>
    <n v="1139"/>
    <n v="23"/>
    <n v="11.5"/>
    <s v="Ruby Tuesday's"/>
    <x v="0"/>
    <s v="Non-Greek"/>
    <m/>
    <s v="Yes"/>
    <s v="No"/>
    <s v="Yes"/>
    <s v="Yes"/>
    <x v="0"/>
    <s v="Yes"/>
    <n v="4"/>
    <n v="4"/>
    <n v="30"/>
    <s v="Αγ. Ιωάννης Ρέντη, Μαρούσι"/>
    <x v="19"/>
    <x v="0"/>
    <x v="1"/>
    <s v="Yes"/>
    <x v="1"/>
    <x v="0"/>
    <x v="1"/>
    <x v="0"/>
    <x v="0"/>
    <s v="No"/>
    <m/>
    <m/>
    <s v="Single"/>
    <d v="2010-10-21T00:00:00"/>
    <d v="2010-11-30T00:00:00"/>
    <s v="Athens"/>
    <n v="13098.5"/>
    <n v="13098.5"/>
    <x v="1"/>
    <n v="41"/>
    <s v="No"/>
    <n v="10"/>
    <n v="17528"/>
    <n v="0.74729005020538564"/>
    <s v="10_19_Ruby Tuesday's_Athens_No"/>
    <x v="1"/>
    <x v="5"/>
    <x v="2"/>
    <x v="0"/>
    <s v="http://www.goldendeals.gr/deals/11.5euros-ruby-tuesday"/>
    <n v="1"/>
    <x v="1"/>
  </r>
  <r>
    <d v="2010-10-19T00:00:00"/>
    <d v="2010-10-20T23:59:00"/>
    <n v="998"/>
    <n v="77"/>
    <n v="14"/>
    <s v="Nikos Zisis Hair Gallery"/>
    <x v="4"/>
    <s v="Hair Salon"/>
    <m/>
    <s v="No"/>
    <s v="Yes"/>
    <s v="Yes"/>
    <s v="No"/>
    <x v="0"/>
    <s v="No"/>
    <n v="4"/>
    <n v="2"/>
    <n v="10"/>
    <s v="Νέο Ψυχικό"/>
    <x v="1"/>
    <x v="0"/>
    <x v="1"/>
    <s v="Yes"/>
    <x v="0"/>
    <x v="1"/>
    <x v="1"/>
    <x v="1"/>
    <x v="0"/>
    <s v="No"/>
    <m/>
    <m/>
    <s v="Single"/>
    <d v="2010-10-22T00:00:00"/>
    <d v="2011-03-31T00:00:00"/>
    <s v="Athens"/>
    <n v="13972"/>
    <n v="6988.4265369999239"/>
    <x v="13"/>
    <n v="161"/>
    <s v="No"/>
    <n v="10"/>
    <n v="2932"/>
    <n v="2.3835015474078869"/>
    <s v="10_19_Nikos Zisis Hair Gallery_Athens_Yes"/>
    <x v="3"/>
    <x v="3"/>
    <x v="3"/>
    <x v="1"/>
    <s v="http://www.goldendeals.gr/deals/14euros-hair-gallery"/>
    <n v="1"/>
    <x v="1"/>
  </r>
  <r>
    <d v="2010-10-19T00:00:00"/>
    <d v="2010-10-20T23:59:00"/>
    <n v="230"/>
    <n v="23"/>
    <n v="11.5"/>
    <s v="Ruby Tuesday's"/>
    <x v="0"/>
    <s v="Non-Greek"/>
    <m/>
    <s v="Yes"/>
    <s v="No"/>
    <s v="Yes"/>
    <s v="No"/>
    <x v="0"/>
    <s v="Yes"/>
    <n v="4"/>
    <n v="4"/>
    <n v="30"/>
    <m/>
    <x v="12"/>
    <x v="0"/>
    <x v="1"/>
    <s v="Yes"/>
    <x v="1"/>
    <x v="0"/>
    <x v="1"/>
    <x v="0"/>
    <x v="0"/>
    <s v="No"/>
    <m/>
    <m/>
    <s v="Single"/>
    <d v="2010-10-21T00:00:00"/>
    <d v="2010-11-30T00:00:00"/>
    <s v="Thessaloniki"/>
    <n v="2645"/>
    <n v="1322.9593608906955"/>
    <x v="1"/>
    <n v="41"/>
    <s v="No"/>
    <n v="10"/>
    <n v="1640"/>
    <n v="0.80668253712847282"/>
    <s v="10_19_Ruby Tuesday's_Thessaloniki_No"/>
    <x v="1"/>
    <x v="5"/>
    <x v="2"/>
    <x v="0"/>
    <s v="http://www.goldendeals.gr/deals/11.5euros-ruby-tuesday-thes"/>
    <n v="0"/>
    <x v="4"/>
  </r>
  <r>
    <d v="2010-10-20T00:00:00"/>
    <d v="2010-10-20T23:59:00"/>
    <n v="177"/>
    <n v="98.4"/>
    <n v="17"/>
    <s v="Τεχνότοπος"/>
    <x v="3"/>
    <s v="creative past-time"/>
    <m/>
    <s v="Yes"/>
    <s v="No"/>
    <s v="Yes"/>
    <s v="No"/>
    <x v="1"/>
    <s v="No"/>
    <n v="4"/>
    <n v="2"/>
    <n v="25"/>
    <s v="Χαλάνδρι"/>
    <x v="1"/>
    <x v="0"/>
    <x v="1"/>
    <s v="Yes"/>
    <x v="1"/>
    <x v="1"/>
    <x v="0"/>
    <x v="0"/>
    <x v="0"/>
    <s v="Yes"/>
    <m/>
    <m/>
    <s v="Multiple"/>
    <d v="2010-10-22T00:00:00"/>
    <d v="2011-02-28T00:00:00"/>
    <s v="Athens"/>
    <n v="3009"/>
    <n v="3009"/>
    <x v="14"/>
    <n v="130"/>
    <s v="No"/>
    <n v="10"/>
    <n v="17528"/>
    <n v="0.17166818804198997"/>
    <s v="10_20_Τεχνότοπος_Athens_No"/>
    <x v="3"/>
    <x v="3"/>
    <x v="3"/>
    <x v="1"/>
    <s v="http://www.goldendeals.gr/deals/17euros-texnotopos"/>
    <n v="1"/>
    <x v="1"/>
  </r>
  <r>
    <d v="2010-10-21T00:00:00"/>
    <d v="2010-10-21T23:59:00"/>
    <n v="568"/>
    <n v="60"/>
    <n v="20"/>
    <s v="Οίνος ο Αγαπητός"/>
    <x v="3"/>
    <s v="wine tasting"/>
    <m/>
    <s v="Yes"/>
    <s v="No"/>
    <s v="Yes"/>
    <s v="No"/>
    <x v="1"/>
    <s v="No"/>
    <n v="100"/>
    <n v="2"/>
    <n v="10"/>
    <s v="Μαρούσι"/>
    <x v="1"/>
    <x v="0"/>
    <x v="1"/>
    <s v="Yes"/>
    <x v="1"/>
    <x v="1"/>
    <x v="0"/>
    <x v="1"/>
    <x v="0"/>
    <s v="No"/>
    <m/>
    <m/>
    <s v="Single"/>
    <d v="2010-10-25T00:00:00"/>
    <d v="2011-04-30T00:00:00"/>
    <s v="Athens"/>
    <n v="11360"/>
    <n v="11360"/>
    <x v="32"/>
    <n v="188"/>
    <s v="No"/>
    <n v="10"/>
    <n v="17528"/>
    <n v="0.64810588772250111"/>
    <s v="10_21_Οίνος ο Αγαπητός_Athens_No"/>
    <x v="1"/>
    <x v="4"/>
    <x v="1"/>
    <x v="1"/>
    <s v="http://www.goldendeals.gr/deals/20euros-oinos-o-agapitos"/>
    <n v="3"/>
    <x v="3"/>
  </r>
  <r>
    <d v="2010-10-21T00:00:00"/>
    <d v="2010-10-21T23:59:00"/>
    <n v="67"/>
    <n v="150"/>
    <n v="29"/>
    <s v="High Care Center"/>
    <x v="4"/>
    <m/>
    <m/>
    <s v="No"/>
    <s v="Yes"/>
    <s v="Yes"/>
    <s v="No"/>
    <x v="0"/>
    <s v="No"/>
    <n v="4"/>
    <n v="1"/>
    <n v="10"/>
    <s v="Νέα Ιωνία"/>
    <x v="6"/>
    <x v="0"/>
    <x v="1"/>
    <s v="Yes"/>
    <x v="1"/>
    <x v="1"/>
    <x v="1"/>
    <x v="0"/>
    <x v="0"/>
    <s v="No"/>
    <m/>
    <m/>
    <s v="Multiple"/>
    <d v="2010-10-26T00:00:00"/>
    <d v="2011-04-30T00:00:00"/>
    <s v="Athens"/>
    <n v="1943"/>
    <n v="1943"/>
    <x v="43"/>
    <n v="187"/>
    <s v="No"/>
    <n v="10"/>
    <n v="2932"/>
    <n v="0.66268758526603"/>
    <s v="10_21_High Care Center_Athens_Yes"/>
    <x v="3"/>
    <x v="1"/>
    <x v="1"/>
    <x v="1"/>
    <s v="http://www.goldendeals.gr/deals/29euros-high-care-center"/>
    <n v="4"/>
    <x v="5"/>
  </r>
  <r>
    <d v="2010-10-22T00:00:00"/>
    <d v="2010-10-22T23:59:00"/>
    <n v="506"/>
    <n v="40"/>
    <n v="20"/>
    <s v="Μπαχάλικο"/>
    <x v="0"/>
    <s v="Greek"/>
    <m/>
    <s v="Yes"/>
    <s v="No"/>
    <s v="Yes"/>
    <s v="No"/>
    <x v="1"/>
    <s v="No"/>
    <n v="4"/>
    <m/>
    <n v="10"/>
    <s v="Πειραιάς"/>
    <x v="3"/>
    <x v="0"/>
    <x v="1"/>
    <s v="Yes"/>
    <x v="1"/>
    <x v="0"/>
    <x v="1"/>
    <x v="1"/>
    <x v="1"/>
    <s v="No"/>
    <m/>
    <m/>
    <s v="Single"/>
    <d v="2010-10-26T00:00:00"/>
    <d v="2011-01-31T00:00:00"/>
    <s v="Athens"/>
    <n v="10120"/>
    <n v="10120"/>
    <x v="1"/>
    <n v="98"/>
    <s v="No"/>
    <n v="10"/>
    <n v="17528"/>
    <n v="0.57736193518941126"/>
    <s v="10_22_Μπαχάλικο_Athens_No"/>
    <x v="1"/>
    <x v="4"/>
    <x v="0"/>
    <x v="1"/>
    <s v="http://www.goldendeals.gr/deals/20euros-mpahaliko"/>
    <n v="3"/>
    <x v="3"/>
  </r>
  <r>
    <d v="2010-10-21T00:00:00"/>
    <d v="2010-10-22T23:59:00"/>
    <n v="97"/>
    <n v="60"/>
    <n v="9"/>
    <s v="How 2 Wow"/>
    <x v="4"/>
    <m/>
    <m/>
    <s v="Yes"/>
    <s v="No"/>
    <s v="Yes"/>
    <s v="No"/>
    <x v="0"/>
    <s v="No"/>
    <n v="6"/>
    <n v="2"/>
    <n v="15"/>
    <m/>
    <x v="12"/>
    <x v="0"/>
    <x v="1"/>
    <s v="Yes"/>
    <x v="1"/>
    <x v="1"/>
    <x v="1"/>
    <x v="0"/>
    <x v="0"/>
    <s v="No"/>
    <m/>
    <m/>
    <s v="Single"/>
    <d v="2010-10-26T00:00:00"/>
    <d v="2011-02-28T00:00:00"/>
    <s v="Thessaloniki"/>
    <n v="873"/>
    <n v="436.65161514464165"/>
    <x v="36"/>
    <n v="126"/>
    <s v="No"/>
    <n v="10"/>
    <n v="1640"/>
    <n v="0.26625098484429371"/>
    <s v="10_21_How 2 Wow_Thessaloniki_No"/>
    <x v="3"/>
    <x v="5"/>
    <x v="3"/>
    <x v="1"/>
    <s v="http://www.goldendeals.gr/deals/9euros-how-to-wow"/>
    <n v="3"/>
    <x v="3"/>
  </r>
  <r>
    <d v="2010-10-23T00:00:00"/>
    <d v="2010-10-24T23:59:00"/>
    <n v="967"/>
    <n v="19.899999999999999"/>
    <n v="9.9"/>
    <s v="Αγαπητός"/>
    <x v="0"/>
    <s v="Pastries"/>
    <m/>
    <s v="Yes"/>
    <s v="No"/>
    <s v="Yes"/>
    <s v="Yes"/>
    <x v="1"/>
    <s v="No"/>
    <n v="4"/>
    <n v="4"/>
    <n v="30"/>
    <s v="Μαρούσι, Σύνταγμα"/>
    <x v="8"/>
    <x v="0"/>
    <x v="1"/>
    <s v="Yes"/>
    <x v="0"/>
    <x v="0"/>
    <x v="1"/>
    <x v="0"/>
    <x v="0"/>
    <s v="Yes"/>
    <m/>
    <m/>
    <s v="Single"/>
    <d v="2010-10-27T00:00:00"/>
    <d v="2010-11-30T00:00:00"/>
    <s v="Athens"/>
    <n v="9573.3000000000011"/>
    <n v="4788.3126085500553"/>
    <x v="1"/>
    <n v="35"/>
    <s v="Yes"/>
    <n v="10"/>
    <n v="2496"/>
    <n v="1.9183944745793491"/>
    <s v="10_23_Αγαπητός_Athens_No"/>
    <x v="1"/>
    <x v="5"/>
    <x v="2"/>
    <x v="0"/>
    <s v="http://www.goldendeals.gr/deals/9.90euros-agapitos"/>
    <n v="2"/>
    <x v="0"/>
  </r>
  <r>
    <d v="2010-10-23T00:00:00"/>
    <d v="2010-10-25T23:59:00"/>
    <n v="177"/>
    <n v="14"/>
    <n v="8.4"/>
    <s v="Αγαπητός"/>
    <x v="0"/>
    <s v="Pastries"/>
    <m/>
    <s v="Yes"/>
    <s v="No"/>
    <s v="Yes"/>
    <s v="Yes"/>
    <x v="1"/>
    <s v="No"/>
    <n v="4"/>
    <n v="4"/>
    <n v="30"/>
    <m/>
    <x v="12"/>
    <x v="0"/>
    <x v="1"/>
    <s v="Yes"/>
    <x v="0"/>
    <x v="0"/>
    <x v="1"/>
    <x v="0"/>
    <x v="0"/>
    <s v="Yes"/>
    <m/>
    <m/>
    <s v="Single"/>
    <d v="2010-10-27T00:00:00"/>
    <d v="2010-11-30T00:00:00"/>
    <s v="Thessaloniki"/>
    <n v="1486.8"/>
    <n v="495.71474878481496"/>
    <x v="3"/>
    <n v="35"/>
    <s v="Yes"/>
    <n v="10"/>
    <n v="334"/>
    <n v="1.4841758945653143"/>
    <s v="10_23_Αγαπητός_Thessaloniki_No"/>
    <x v="2"/>
    <x v="5"/>
    <x v="2"/>
    <x v="0"/>
    <s v="http://www.goldendeals.gr/deals/8.40euros-agapitos-thess"/>
    <n v="1"/>
    <x v="1"/>
  </r>
  <r>
    <d v="2010-10-23T00:00:00"/>
    <d v="2010-10-25T23:59:00"/>
    <n v="100"/>
    <n v="1350"/>
    <n v="115"/>
    <s v="Beauty for you"/>
    <x v="4"/>
    <m/>
    <m/>
    <s v="No"/>
    <s v="Yes"/>
    <s v="Yes"/>
    <s v="No"/>
    <x v="0"/>
    <s v="No"/>
    <n v="100"/>
    <n v="2"/>
    <n v="10"/>
    <s v="Νέα Ιωνία"/>
    <x v="6"/>
    <x v="0"/>
    <x v="0"/>
    <s v="Yes"/>
    <x v="0"/>
    <x v="1"/>
    <x v="1"/>
    <x v="0"/>
    <x v="0"/>
    <s v="No"/>
    <m/>
    <m/>
    <s v="Multiple"/>
    <d v="2010-10-27T00:00:00"/>
    <d v="2010-12-31T00:00:00"/>
    <s v="Athens"/>
    <n v="11500"/>
    <n v="3834.2208844668899"/>
    <x v="10"/>
    <n v="66"/>
    <s v="Yes"/>
    <n v="10"/>
    <n v="2455"/>
    <n v="1.5618007676036212"/>
    <s v="10_23_Beauty for you_Athens_Yes"/>
    <x v="0"/>
    <x v="6"/>
    <x v="2"/>
    <x v="1"/>
    <s v="http://www.goldendeals.gr/deals/115euros-beauty-for-you"/>
    <n v="1"/>
    <x v="1"/>
  </r>
  <r>
    <d v="2010-10-25T00:00:00"/>
    <d v="2010-10-25T23:59:00"/>
    <n v="95"/>
    <n v="60"/>
    <n v="30"/>
    <s v="Verde Papagalo"/>
    <x v="0"/>
    <s v="Non-Greek"/>
    <m/>
    <s v="Yes"/>
    <s v="No"/>
    <s v="Yes"/>
    <s v="No"/>
    <x v="0"/>
    <s v="No"/>
    <n v="100"/>
    <n v="100"/>
    <n v="10"/>
    <s v="Κορυδαλλός"/>
    <x v="3"/>
    <x v="0"/>
    <x v="1"/>
    <s v="Yes"/>
    <x v="1"/>
    <x v="1"/>
    <x v="0"/>
    <x v="1"/>
    <x v="1"/>
    <s v="No"/>
    <m/>
    <m/>
    <s v="Single"/>
    <d v="2010-10-27T00:00:00"/>
    <d v="2010-12-31T00:00:00"/>
    <s v="Athens"/>
    <n v="2850"/>
    <n v="2850"/>
    <x v="1"/>
    <n v="66"/>
    <s v="No"/>
    <n v="10"/>
    <n v="17528"/>
    <n v="0.16259698767685987"/>
    <s v="10_25_Verde Papagalo_Athens_No"/>
    <x v="1"/>
    <x v="1"/>
    <x v="2"/>
    <x v="0"/>
    <s v="http://www.goldendeals.gr/deals/30euros-verde-papagalo"/>
    <n v="1"/>
    <x v="1"/>
  </r>
  <r>
    <d v="2010-10-26T00:00:00"/>
    <d v="2010-10-26T23:59:00"/>
    <n v="931"/>
    <n v="182"/>
    <n v="20"/>
    <s v="Intergraphics"/>
    <x v="7"/>
    <m/>
    <m/>
    <s v="Yes"/>
    <s v="No"/>
    <s v="Yes"/>
    <s v="No"/>
    <x v="0"/>
    <s v="No"/>
    <n v="100"/>
    <n v="100"/>
    <n v="10"/>
    <s v="Αθήνα"/>
    <x v="2"/>
    <x v="0"/>
    <x v="0"/>
    <s v="Yes"/>
    <x v="0"/>
    <x v="1"/>
    <x v="1"/>
    <x v="0"/>
    <x v="0"/>
    <s v="No"/>
    <m/>
    <m/>
    <s v="Multiple"/>
    <d v="2010-11-15T00:00:00"/>
    <d v="2011-06-30T00:00:00"/>
    <s v="Athens"/>
    <n v="18620"/>
    <n v="18620"/>
    <x v="44"/>
    <n v="228"/>
    <s v="No"/>
    <n v="10"/>
    <n v="17528"/>
    <n v="1.0623003194888179"/>
    <s v="10_26_Intergraphics_Athens_No"/>
    <x v="3"/>
    <x v="4"/>
    <x v="1"/>
    <x v="0"/>
    <s v="http://www.goldendeals.gr/deals/20euros-intergraphics"/>
    <n v="19"/>
    <x v="2"/>
  </r>
  <r>
    <d v="2010-10-27T00:00:00"/>
    <d v="2010-10-27T23:59:00"/>
    <n v="349"/>
    <n v="36"/>
    <n v="13"/>
    <s v="Βρεττός"/>
    <x v="3"/>
    <m/>
    <m/>
    <s v="Yes"/>
    <s v="No"/>
    <s v="Yes"/>
    <s v="No"/>
    <x v="1"/>
    <s v="No"/>
    <n v="100"/>
    <n v="100"/>
    <n v="20"/>
    <s v="Πλάκα"/>
    <x v="2"/>
    <x v="1"/>
    <x v="0"/>
    <s v="No"/>
    <x v="0"/>
    <x v="0"/>
    <x v="1"/>
    <x v="0"/>
    <x v="1"/>
    <s v="No"/>
    <m/>
    <m/>
    <s v="Single"/>
    <d v="2010-10-30T00:00:00"/>
    <d v="2011-01-30T00:00:00"/>
    <s v="Athens"/>
    <n v="4537"/>
    <n v="4537"/>
    <x v="47"/>
    <n v="93"/>
    <s v="No"/>
    <n v="10"/>
    <n v="17528"/>
    <n v="0.25884299406663624"/>
    <s v="10_27_Βρεττός_Athens_No"/>
    <x v="1"/>
    <x v="3"/>
    <x v="0"/>
    <x v="0"/>
    <s v="http://www.goldendeals.gr/deals/13euros-brettos"/>
    <n v="2"/>
    <x v="0"/>
  </r>
  <r>
    <d v="2010-10-26T00:00:00"/>
    <d v="2010-10-27T23:59:00"/>
    <n v="17"/>
    <n v="200"/>
    <n v="50"/>
    <s v="Ερμής"/>
    <x v="1"/>
    <m/>
    <m/>
    <s v="No"/>
    <s v="Yes"/>
    <s v="Yes"/>
    <s v="No"/>
    <x v="1"/>
    <s v="No"/>
    <n v="100"/>
    <n v="100"/>
    <n v="10"/>
    <s v="Κορυδαλλός"/>
    <x v="3"/>
    <x v="1"/>
    <x v="0"/>
    <s v="Yes"/>
    <x v="1"/>
    <x v="1"/>
    <x v="1"/>
    <x v="1"/>
    <x v="0"/>
    <s v="No"/>
    <m/>
    <m/>
    <s v="Multiple"/>
    <d v="2010-10-30T00:00:00"/>
    <d v="2011-05-31T00:00:00"/>
    <s v="Athens"/>
    <n v="850"/>
    <n v="425.14762070211384"/>
    <x v="18"/>
    <n v="214"/>
    <s v="No"/>
    <n v="10"/>
    <n v="2932"/>
    <n v="0.14500259914806066"/>
    <s v="10_26_Ερμής_Athens_Yes"/>
    <x v="3"/>
    <x v="12"/>
    <x v="1"/>
    <x v="0"/>
    <s v="http://www.goldendeals.gr/deals/50euros-ermis"/>
    <n v="2"/>
    <x v="0"/>
  </r>
  <r>
    <d v="2010-10-26T00:00:00"/>
    <d v="2010-10-27T23:59:00"/>
    <n v="170"/>
    <n v="182"/>
    <n v="30"/>
    <s v="Intergraphics"/>
    <x v="7"/>
    <m/>
    <m/>
    <s v="Yes"/>
    <s v="No"/>
    <s v="Yes"/>
    <s v="No"/>
    <x v="0"/>
    <s v="No"/>
    <n v="100"/>
    <n v="1"/>
    <n v="10"/>
    <m/>
    <x v="12"/>
    <x v="0"/>
    <x v="0"/>
    <s v="Yes"/>
    <x v="0"/>
    <x v="1"/>
    <x v="1"/>
    <x v="0"/>
    <x v="0"/>
    <s v="No"/>
    <m/>
    <m/>
    <s v="Multiple"/>
    <d v="2010-11-15T00:00:00"/>
    <d v="2011-06-30T00:00:00"/>
    <s v="Thessaloniki"/>
    <n v="5100"/>
    <n v="2550.8857242126833"/>
    <x v="20"/>
    <n v="228"/>
    <s v="No"/>
    <n v="10"/>
    <n v="1640"/>
    <n v="1.5554181245199288"/>
    <s v="10_26_Intergraphics_Thessaloniki_No"/>
    <x v="3"/>
    <x v="1"/>
    <x v="1"/>
    <x v="1"/>
    <s v="http://www.goldendeals.gr/deals/20euros-intergraphics-thess"/>
    <n v="18"/>
    <x v="2"/>
  </r>
  <r>
    <d v="2010-10-28T00:00:00"/>
    <d v="2010-10-28T23:59:00"/>
    <n v="190"/>
    <n v="540"/>
    <n v="59"/>
    <s v="Εύμορφον"/>
    <x v="4"/>
    <m/>
    <m/>
    <s v="Yes"/>
    <s v="No"/>
    <s v="Yes"/>
    <s v="No"/>
    <x v="1"/>
    <s v="No"/>
    <n v="4"/>
    <n v="1"/>
    <n v="20"/>
    <s v="Μαρούσι"/>
    <x v="1"/>
    <x v="0"/>
    <x v="1"/>
    <s v="Yes"/>
    <x v="1"/>
    <x v="1"/>
    <x v="1"/>
    <x v="1"/>
    <x v="0"/>
    <s v="No"/>
    <m/>
    <m/>
    <s v="Multiple"/>
    <d v="2010-10-30T00:00:00"/>
    <d v="2011-05-31T00:00:00"/>
    <s v="Athens"/>
    <n v="11210"/>
    <n v="11210"/>
    <x v="44"/>
    <n v="214"/>
    <s v="No"/>
    <n v="10"/>
    <n v="17528"/>
    <n v="0.63954815152898215"/>
    <s v="10_28_Εύμορφον_Athens_No"/>
    <x v="3"/>
    <x v="19"/>
    <x v="1"/>
    <x v="1"/>
    <s v="http://www.goldendeals.gr/deals/59euros-evmorfon"/>
    <n v="1"/>
    <x v="1"/>
  </r>
  <r>
    <d v="2010-10-28T00:00:00"/>
    <d v="2010-10-29T23:59:00"/>
    <n v="408"/>
    <n v="70"/>
    <n v="15"/>
    <s v="Pearl Beauty &amp; Spa"/>
    <x v="4"/>
    <m/>
    <m/>
    <s v="No"/>
    <s v="Yes"/>
    <s v="Yes"/>
    <s v="No"/>
    <x v="0"/>
    <s v="No"/>
    <n v="6"/>
    <n v="2"/>
    <n v="10"/>
    <s v="Γλυκά Νερά"/>
    <x v="5"/>
    <x v="0"/>
    <x v="0"/>
    <s v="Yes"/>
    <x v="0"/>
    <x v="1"/>
    <x v="1"/>
    <x v="0"/>
    <x v="0"/>
    <s v="Yes"/>
    <m/>
    <m/>
    <s v="Single"/>
    <d v="2010-11-02T00:00:00"/>
    <d v="2011-03-31T00:00:00"/>
    <s v="Athens"/>
    <n v="6120"/>
    <n v="3061.0628690552198"/>
    <x v="30"/>
    <n v="150"/>
    <s v="No"/>
    <n v="10"/>
    <n v="2932"/>
    <n v="1.0440187138660368"/>
    <s v="10_28_Pearl Beauty &amp; Spa_Athens_Yes"/>
    <x v="3"/>
    <x v="3"/>
    <x v="3"/>
    <x v="1"/>
    <s v="http://www.goldendeals.gr/deals/15euros-pearl-beauty-and-spa"/>
    <n v="3"/>
    <x v="3"/>
  </r>
  <r>
    <d v="2010-10-28T00:00:00"/>
    <d v="2010-11-01T23:59:00"/>
    <n v="350"/>
    <n v="540"/>
    <n v="54"/>
    <s v="C + Beauty"/>
    <x v="4"/>
    <m/>
    <m/>
    <s v="Yes"/>
    <s v="No"/>
    <s v="Yes"/>
    <s v="Yes"/>
    <x v="0"/>
    <s v="No"/>
    <n v="2"/>
    <n v="1"/>
    <n v="10"/>
    <m/>
    <x v="12"/>
    <x v="0"/>
    <x v="1"/>
    <s v="Yes"/>
    <x v="1"/>
    <x v="1"/>
    <x v="1"/>
    <x v="0"/>
    <x v="1"/>
    <s v="No"/>
    <m/>
    <m/>
    <s v="Multiple"/>
    <d v="2010-11-03T00:00:00"/>
    <d v="2011-12-31T00:00:00"/>
    <s v="Thessaloniki"/>
    <n v="18900"/>
    <n v="3780.5250729285071"/>
    <x v="6"/>
    <n v="424"/>
    <s v="Yes"/>
    <n v="10"/>
    <n v="1640"/>
    <n v="2.3051982152003094"/>
    <s v="10_28_C + Beauty_Thessaloniki_No"/>
    <x v="0"/>
    <x v="7"/>
    <x v="1"/>
    <x v="1"/>
    <s v="http://www.goldendeals.gr/deals/54euros-c-beauty"/>
    <n v="1"/>
    <x v="1"/>
  </r>
  <r>
    <d v="2010-10-29T00:00:00"/>
    <d v="2010-10-29T23:59:00"/>
    <n v="257"/>
    <n v="51"/>
    <n v="25"/>
    <s v="Valevole"/>
    <x v="0"/>
    <s v="Greek"/>
    <m/>
    <s v="Yes"/>
    <s v="No"/>
    <s v="Yes"/>
    <s v="No"/>
    <x v="0"/>
    <s v="No"/>
    <n v="4"/>
    <n v="2"/>
    <n v="20"/>
    <s v="Γέρακας"/>
    <x v="5"/>
    <x v="0"/>
    <x v="1"/>
    <s v="Yes"/>
    <x v="1"/>
    <x v="1"/>
    <x v="0"/>
    <x v="1"/>
    <x v="1"/>
    <s v="No"/>
    <m/>
    <m/>
    <s v="Single"/>
    <d v="2010-11-02T00:00:00"/>
    <d v="2011-01-30T00:00:00"/>
    <s v="Athens"/>
    <n v="6425"/>
    <n v="6425"/>
    <x v="16"/>
    <n v="90"/>
    <s v="No"/>
    <n v="10"/>
    <n v="17528"/>
    <n v="0.36655636695572796"/>
    <s v="10_29_Valevole_Athens_No"/>
    <x v="1"/>
    <x v="10"/>
    <x v="0"/>
    <x v="1"/>
    <s v="http://www.goldendeals.gr/deals/25euros-valevole"/>
    <n v="3"/>
    <x v="3"/>
  </r>
  <r>
    <d v="2010-10-30T00:00:00"/>
    <d v="2010-10-31T23:59:00"/>
    <n v="101"/>
    <n v="50"/>
    <n v="10"/>
    <s v="V Dance Palladium"/>
    <x v="1"/>
    <m/>
    <m/>
    <s v="Yes"/>
    <s v="No"/>
    <s v="Yes"/>
    <s v="No"/>
    <x v="0"/>
    <s v="No"/>
    <n v="4"/>
    <n v="2"/>
    <n v="20"/>
    <s v="Κηφισιά"/>
    <x v="1"/>
    <x v="0"/>
    <x v="0"/>
    <s v="Yes"/>
    <x v="0"/>
    <x v="1"/>
    <x v="1"/>
    <x v="1"/>
    <x v="0"/>
    <s v="No"/>
    <m/>
    <m/>
    <s v="Multiple"/>
    <d v="2010-11-02T00:00:00"/>
    <d v="2011-03-30T00:00:00"/>
    <s v="Athens"/>
    <n v="1010"/>
    <n v="505.17540812839411"/>
    <x v="11"/>
    <n v="149"/>
    <s v="Yes"/>
    <n v="10"/>
    <n v="2496"/>
    <n v="0.20239399364118354"/>
    <s v="10_30_V Dance Palladium_Athens_No"/>
    <x v="3"/>
    <x v="5"/>
    <x v="3"/>
    <x v="1"/>
    <s v="http://www.goldendeals.gr/deals/10euros-v-dance-palladium"/>
    <n v="1"/>
    <x v="1"/>
  </r>
  <r>
    <d v="2010-10-30T00:00:00"/>
    <d v="2010-11-01T23:59:00"/>
    <n v="88"/>
    <n v="150"/>
    <n v="30"/>
    <s v="True Pilates"/>
    <x v="1"/>
    <m/>
    <m/>
    <s v="No"/>
    <s v="Yes"/>
    <s v="Yes"/>
    <s v="No"/>
    <x v="0"/>
    <s v="No"/>
    <n v="3"/>
    <n v="1"/>
    <n v="10"/>
    <s v="Γλυφάδα"/>
    <x v="4"/>
    <x v="0"/>
    <x v="0"/>
    <s v="Yes"/>
    <x v="0"/>
    <x v="1"/>
    <x v="0"/>
    <x v="0"/>
    <x v="0"/>
    <s v="No"/>
    <m/>
    <m/>
    <s v="Multiple"/>
    <d v="2010-11-03T00:00:00"/>
    <d v="2011-03-03T00:00:00"/>
    <s v="Athens"/>
    <n v="2640"/>
    <n v="880.20375086892079"/>
    <x v="11"/>
    <n v="121"/>
    <s v="Yes"/>
    <n v="10"/>
    <n v="2455"/>
    <n v="0.3585351327368313"/>
    <s v="10_30_True Pilates_Athens_Yes"/>
    <x v="3"/>
    <x v="1"/>
    <x v="3"/>
    <x v="1"/>
    <s v="http://www.goldendeals.gr/deals/30euros-true-pilates"/>
    <n v="1"/>
    <x v="1"/>
  </r>
  <r>
    <d v="2010-11-01T00:00:00"/>
    <d v="2010-11-01T23:59:00"/>
    <n v="285"/>
    <n v="145"/>
    <n v="39"/>
    <s v="Nilaya Mystic Spa"/>
    <x v="4"/>
    <m/>
    <m/>
    <s v="Yes"/>
    <s v="No"/>
    <s v="Yes"/>
    <s v="No"/>
    <x v="0"/>
    <s v="No"/>
    <n v="3"/>
    <n v="1"/>
    <n v="20"/>
    <s v="Κηφισιά"/>
    <x v="1"/>
    <x v="0"/>
    <x v="1"/>
    <s v="Yes"/>
    <x v="0"/>
    <x v="1"/>
    <x v="1"/>
    <x v="0"/>
    <x v="0"/>
    <s v="No"/>
    <m/>
    <m/>
    <s v="Single"/>
    <d v="2010-11-03T00:00:00"/>
    <d v="2011-04-30T00:00:00"/>
    <s v="Athens"/>
    <n v="11115"/>
    <n v="11115"/>
    <x v="40"/>
    <n v="179"/>
    <s v="No"/>
    <n v="11"/>
    <n v="12156"/>
    <n v="0.91436327739387957"/>
    <s v="11_1_Nilaya Mystic Spa_Athens_No"/>
    <x v="3"/>
    <x v="17"/>
    <x v="1"/>
    <x v="1"/>
    <s v="http://www.goldendeals.gr/deals/39euros-nilaya-mystic-spa"/>
    <n v="1"/>
    <x v="1"/>
  </r>
  <r>
    <d v="2010-11-02T00:00:00"/>
    <d v="2010-11-02T23:59:00"/>
    <n v="1157"/>
    <n v="91.3"/>
    <n v="28"/>
    <s v="Venti"/>
    <x v="0"/>
    <s v="Non-Greek"/>
    <m/>
    <s v="Yes"/>
    <s v="No"/>
    <s v="Yes"/>
    <s v="No"/>
    <x v="0"/>
    <s v="No"/>
    <n v="100"/>
    <n v="100"/>
    <n v="10"/>
    <s v="Ψυρρή"/>
    <x v="2"/>
    <x v="0"/>
    <x v="1"/>
    <s v="Yes"/>
    <x v="1"/>
    <x v="0"/>
    <x v="1"/>
    <x v="0"/>
    <x v="1"/>
    <s v="No"/>
    <m/>
    <m/>
    <s v="Single"/>
    <d v="2010-11-04T00:00:00"/>
    <d v="2011-02-28T00:00:00"/>
    <s v="Athens"/>
    <n v="32396"/>
    <n v="32396"/>
    <x v="34"/>
    <n v="117"/>
    <s v="No"/>
    <n v="11"/>
    <n v="12156"/>
    <n v="2.6650213886146759"/>
    <s v="11_2_Venti_Athens_No"/>
    <x v="1"/>
    <x v="1"/>
    <x v="3"/>
    <x v="0"/>
    <s v="http://www.goldendeals.gr/deals/28euros-venti"/>
    <n v="1"/>
    <x v="1"/>
  </r>
  <r>
    <d v="2010-11-02T00:00:00"/>
    <d v="2010-11-03T23:59:00"/>
    <n v="243"/>
    <n v="19"/>
    <n v="9"/>
    <s v="Two Tone Beauty"/>
    <x v="4"/>
    <s v="Hair Salon"/>
    <m/>
    <s v="No"/>
    <s v="Yes"/>
    <s v="Yes"/>
    <s v="Yes"/>
    <x v="0"/>
    <s v="No"/>
    <n v="2"/>
    <n v="2"/>
    <n v="10"/>
    <s v="Χαλάνδρι, Νέο Ηράκλειο"/>
    <x v="1"/>
    <x v="0"/>
    <x v="1"/>
    <s v="Yes"/>
    <x v="0"/>
    <x v="1"/>
    <x v="1"/>
    <x v="1"/>
    <x v="0"/>
    <s v="No"/>
    <m/>
    <m/>
    <s v="Single"/>
    <d v="2010-11-05T00:00:00"/>
    <d v="2011-03-31T00:00:00"/>
    <s v="Athens"/>
    <n v="2187"/>
    <n v="1093.8798193829682"/>
    <x v="31"/>
    <n v="147"/>
    <s v="No"/>
    <n v="11"/>
    <n v="4318"/>
    <n v="0.25333020365515707"/>
    <s v="11_2_Two Tone Beauty_Athens_Yes"/>
    <x v="1"/>
    <x v="5"/>
    <x v="3"/>
    <x v="0"/>
    <s v="http://www.goldendeals.gr/deals/9euros-two-tone-cut"/>
    <n v="1"/>
    <x v="1"/>
  </r>
  <r>
    <d v="2010-11-02T00:00:00"/>
    <d v="2010-11-03T23:59:00"/>
    <n v="212"/>
    <n v="40"/>
    <n v="20"/>
    <s v="Ρόδι &amp; Μέλι"/>
    <x v="0"/>
    <s v="Greek"/>
    <m/>
    <s v="Yes"/>
    <s v="No"/>
    <s v="Yes"/>
    <s v="No"/>
    <x v="1"/>
    <s v="No"/>
    <n v="4"/>
    <n v="2"/>
    <n v="20"/>
    <m/>
    <x v="12"/>
    <x v="0"/>
    <x v="1"/>
    <s v="Yes"/>
    <x v="0"/>
    <x v="0"/>
    <x v="1"/>
    <x v="1"/>
    <x v="1"/>
    <s v="No"/>
    <m/>
    <m/>
    <s v="Single"/>
    <d v="2010-11-05T00:00:00"/>
    <d v="2011-02-20T00:00:00"/>
    <s v="Thessaloniki"/>
    <n v="4240"/>
    <n v="2120.7363667964269"/>
    <x v="1"/>
    <n v="108"/>
    <s v="No"/>
    <n v="11"/>
    <n v="1254"/>
    <n v="1.6911773259939609"/>
    <s v="11_2_Ρόδι &amp; Μέλι_Thessaloniki_No"/>
    <x v="1"/>
    <x v="4"/>
    <x v="0"/>
    <x v="1"/>
    <s v="http://www.goldendeals.gr/deals/20euros-rodi-meli"/>
    <n v="1"/>
    <x v="1"/>
  </r>
  <r>
    <d v="2010-11-03T00:00:00"/>
    <d v="2010-11-03T23:59:00"/>
    <n v="126"/>
    <n v="200"/>
    <n v="49"/>
    <s v="THREE SIXTY Personal Training Studio"/>
    <x v="1"/>
    <m/>
    <m/>
    <s v="Yes"/>
    <s v="No"/>
    <s v="Yes"/>
    <s v="No"/>
    <x v="0"/>
    <s v="No"/>
    <n v="4"/>
    <n v="2"/>
    <n v="10"/>
    <s v="Χαλάνδρι"/>
    <x v="1"/>
    <x v="0"/>
    <x v="0"/>
    <s v="Yes"/>
    <x v="1"/>
    <x v="0"/>
    <x v="1"/>
    <x v="0"/>
    <x v="0"/>
    <s v="No"/>
    <m/>
    <m/>
    <s v="Multiple"/>
    <d v="2010-11-05T00:00:00"/>
    <d v="2011-04-30T00:00:00"/>
    <s v="Athens"/>
    <n v="6174"/>
    <n v="6174"/>
    <x v="41"/>
    <n v="177"/>
    <s v="No"/>
    <n v="11"/>
    <n v="12156"/>
    <n v="0.50789733464955578"/>
    <s v="11_3_THREE SIXTY Personal Training Studio_Athens_No"/>
    <x v="3"/>
    <x v="12"/>
    <x v="1"/>
    <x v="1"/>
    <s v="http://www.goldendeals.gr/deals/49euros-three-sixty"/>
    <n v="1"/>
    <x v="1"/>
  </r>
  <r>
    <d v="2010-11-04T00:00:00"/>
    <d v="2010-11-04T23:59:00"/>
    <n v="972"/>
    <n v="12"/>
    <n v="5"/>
    <s v="Caprice de Crepe"/>
    <x v="0"/>
    <s v="Non-Greek"/>
    <m/>
    <s v="Yes"/>
    <s v="No"/>
    <s v="Yes"/>
    <s v="No"/>
    <x v="0"/>
    <s v="No"/>
    <n v="100"/>
    <n v="100"/>
    <n v="20"/>
    <s v="Αγία Παρασκεύη"/>
    <x v="1"/>
    <x v="0"/>
    <x v="1"/>
    <s v="Yes"/>
    <x v="0"/>
    <x v="1"/>
    <x v="1"/>
    <x v="0"/>
    <x v="0"/>
    <s v="No"/>
    <m/>
    <m/>
    <s v="Single"/>
    <d v="2010-11-06T00:00:00"/>
    <d v="2011-02-28T00:00:00"/>
    <s v="Athens"/>
    <n v="4860"/>
    <n v="4860"/>
    <x v="35"/>
    <n v="115"/>
    <s v="No"/>
    <n v="11"/>
    <n v="12156"/>
    <n v="0.39980256663376113"/>
    <s v="11_4_Caprice de Crepe_Athens_No"/>
    <x v="1"/>
    <x v="2"/>
    <x v="3"/>
    <x v="0"/>
    <s v="http://www.goldendeals.gr/deals/5euros-caprice-de-crepe"/>
    <n v="1"/>
    <x v="1"/>
  </r>
  <r>
    <d v="2010-11-04T00:00:00"/>
    <d v="2010-11-05T23:59:00"/>
    <n v="869"/>
    <n v="22"/>
    <n v="6"/>
    <s v="Auto Spa Delivery"/>
    <x v="6"/>
    <s v="car wash"/>
    <m/>
    <s v="No"/>
    <s v="Yes"/>
    <s v="Yes"/>
    <s v="No"/>
    <x v="0"/>
    <s v="No"/>
    <n v="100"/>
    <n v="1"/>
    <n v="20"/>
    <s v="Ίλιον"/>
    <x v="6"/>
    <x v="0"/>
    <x v="1"/>
    <s v="Yes"/>
    <x v="1"/>
    <x v="1"/>
    <x v="1"/>
    <x v="0"/>
    <x v="0"/>
    <s v="Yes"/>
    <m/>
    <m/>
    <s v="Single"/>
    <d v="2010-11-09T00:00:00"/>
    <d v="2011-04-10T00:00:00"/>
    <s v="Athens"/>
    <n v="5214"/>
    <n v="2607.9055227539079"/>
    <x v="40"/>
    <n v="153"/>
    <s v="No"/>
    <n v="11"/>
    <n v="4318"/>
    <n v="0.60396144575125243"/>
    <s v="11_4_Auto Spa Delivery_Athens_Yes"/>
    <x v="3"/>
    <x v="2"/>
    <x v="3"/>
    <x v="1"/>
    <s v="NULL"/>
    <n v="3"/>
    <x v="3"/>
  </r>
  <r>
    <d v="2010-11-04T00:00:00"/>
    <d v="2010-11-05T23:59:00"/>
    <n v="136"/>
    <n v="52"/>
    <n v="19"/>
    <s v="Finesse - Desange Paris"/>
    <x v="4"/>
    <s v="Hair Salon"/>
    <m/>
    <s v="Yes"/>
    <s v="No"/>
    <s v="Yes"/>
    <s v="Yes"/>
    <x v="0"/>
    <s v="No"/>
    <n v="5"/>
    <n v="1"/>
    <n v="15"/>
    <m/>
    <x v="12"/>
    <x v="0"/>
    <x v="1"/>
    <s v="Yes"/>
    <x v="1"/>
    <x v="1"/>
    <x v="0"/>
    <x v="0"/>
    <x v="0"/>
    <s v="Yes"/>
    <m/>
    <m/>
    <s v="Single"/>
    <d v="2010-11-09T00:00:00"/>
    <d v="2011-02-28T00:00:00"/>
    <s v="Thessaloniki"/>
    <n v="2584"/>
    <n v="1292.4487669344262"/>
    <x v="28"/>
    <n v="112"/>
    <s v="No"/>
    <n v="11"/>
    <n v="1254"/>
    <n v="1.0306608986717913"/>
    <s v="11_4_Finesse - Desange Paris_Thessaloniki_No"/>
    <x v="1"/>
    <x v="4"/>
    <x v="3"/>
    <x v="1"/>
    <s v="http://www.goldendeals.gr/deals/19euros-finesse-dessange-paris"/>
    <n v="3"/>
    <x v="3"/>
  </r>
  <r>
    <d v="2010-11-05T00:00:00"/>
    <d v="2010-11-05T23:59:00"/>
    <n v="452"/>
    <n v="40"/>
    <n v="19"/>
    <s v="Jima's ginger"/>
    <x v="0"/>
    <s v="Greek"/>
    <m/>
    <s v="Yes"/>
    <s v="No"/>
    <s v="Yes"/>
    <s v="No"/>
    <x v="0"/>
    <s v="No"/>
    <n v="100"/>
    <n v="100"/>
    <n v="20"/>
    <s v="Πλατεία Μαβίλη"/>
    <x v="2"/>
    <x v="0"/>
    <x v="1"/>
    <s v="Yes"/>
    <x v="0"/>
    <x v="0"/>
    <x v="1"/>
    <x v="1"/>
    <x v="1"/>
    <s v="No"/>
    <m/>
    <m/>
    <s v="Single"/>
    <d v="2010-11-09T00:00:00"/>
    <d v="2011-02-15T00:00:00"/>
    <s v="Athens"/>
    <n v="8588"/>
    <n v="8588"/>
    <x v="31"/>
    <n v="99"/>
    <s v="No"/>
    <n v="11"/>
    <n v="12156"/>
    <n v="0.70648239552484371"/>
    <s v="11_5_Jima's ginger_Athens_No"/>
    <x v="1"/>
    <x v="4"/>
    <x v="0"/>
    <x v="0"/>
    <s v="NULL"/>
    <n v="3"/>
    <x v="3"/>
  </r>
  <r>
    <d v="2010-11-06T00:00:00"/>
    <d v="2010-11-08T23:59:00"/>
    <n v="597"/>
    <n v="30"/>
    <n v="10"/>
    <s v="Nails In Heaven"/>
    <x v="4"/>
    <m/>
    <m/>
    <s v="Yes"/>
    <s v="No"/>
    <s v="Yes"/>
    <s v="No"/>
    <x v="0"/>
    <s v="No"/>
    <n v="4"/>
    <n v="2"/>
    <n v="20"/>
    <m/>
    <x v="12"/>
    <x v="0"/>
    <x v="1"/>
    <s v="Yes"/>
    <x v="0"/>
    <x v="0"/>
    <x v="1"/>
    <x v="1"/>
    <x v="0"/>
    <s v="No"/>
    <m/>
    <m/>
    <s v="Single"/>
    <d v="2010-11-10T00:00:00"/>
    <d v="2011-02-28T00:00:00"/>
    <s v="Thessaloniki"/>
    <n v="5970"/>
    <n v="1990.460754805855"/>
    <x v="32"/>
    <n v="111"/>
    <s v="Yes"/>
    <n v="11"/>
    <n v="2896"/>
    <n v="0.68731379654898306"/>
    <s v="11_6_Nails In Heaven_Thessaloniki_No"/>
    <x v="1"/>
    <x v="5"/>
    <x v="3"/>
    <x v="1"/>
    <s v="http://www.goldendeals.gr/deals/10euros-nails-in-heaven"/>
    <n v="1"/>
    <x v="1"/>
  </r>
  <r>
    <d v="2010-11-06T00:00:00"/>
    <d v="2010-11-07T23:59:00"/>
    <n v="956"/>
    <n v="22"/>
    <n v="8"/>
    <s v="Lateau"/>
    <x v="0"/>
    <s v="Non-Greek"/>
    <m/>
    <s v="Yes"/>
    <s v="No"/>
    <s v="Yes"/>
    <s v="No"/>
    <x v="0"/>
    <s v="No"/>
    <n v="100"/>
    <n v="100"/>
    <n v="10"/>
    <s v="Αμπελόκηποι"/>
    <x v="2"/>
    <x v="0"/>
    <x v="0"/>
    <s v="No"/>
    <x v="0"/>
    <x v="0"/>
    <x v="1"/>
    <x v="0"/>
    <x v="0"/>
    <s v="No"/>
    <m/>
    <m/>
    <s v="Single"/>
    <d v="2010-11-09T00:00:00"/>
    <d v="2011-03-31T00:00:00"/>
    <s v="Athens"/>
    <n v="7648"/>
    <n v="3825.3282389761962"/>
    <x v="47"/>
    <n v="143"/>
    <s v="Yes"/>
    <n v="11"/>
    <n v="4547"/>
    <n v="0.84128617527516958"/>
    <s v="11_6_Lateau_Athens_No"/>
    <x v="1"/>
    <x v="5"/>
    <x v="3"/>
    <x v="0"/>
    <s v="NULL"/>
    <n v="1"/>
    <x v="1"/>
  </r>
  <r>
    <d v="2010-11-06T00:00:00"/>
    <d v="2010-11-08T23:59:00"/>
    <n v="165"/>
    <n v="21"/>
    <n v="8"/>
    <s v="Akadoo"/>
    <x v="2"/>
    <m/>
    <m/>
    <s v="No"/>
    <s v="Yes"/>
    <s v="Yes"/>
    <s v="No"/>
    <x v="0"/>
    <s v="No"/>
    <n v="2"/>
    <n v="1"/>
    <n v="10"/>
    <s v="Περιστέρι"/>
    <x v="6"/>
    <x v="0"/>
    <x v="1"/>
    <s v="Yes"/>
    <x v="0"/>
    <x v="1"/>
    <x v="1"/>
    <x v="0"/>
    <x v="1"/>
    <s v="Yes"/>
    <m/>
    <m/>
    <s v="Single"/>
    <d v="2010-11-10T00:00:00"/>
    <d v="2011-02-28T00:00:00"/>
    <s v="Athens"/>
    <n v="1320"/>
    <n v="440.1018754344604"/>
    <x v="38"/>
    <n v="111"/>
    <s v="Yes"/>
    <n v="11"/>
    <n v="2744"/>
    <n v="0.16038698084346226"/>
    <s v="11_6_Akadoo_Athens_Yes"/>
    <x v="1"/>
    <x v="5"/>
    <x v="3"/>
    <x v="1"/>
    <s v="NULL"/>
    <n v="1"/>
    <x v="1"/>
  </r>
  <r>
    <d v="2010-11-08T00:00:00"/>
    <d v="2010-11-08T23:59:00"/>
    <n v="1563"/>
    <n v="72"/>
    <n v="12"/>
    <s v="Type &amp; Style"/>
    <x v="4"/>
    <m/>
    <m/>
    <s v="Yes"/>
    <s v="No"/>
    <s v="Yes"/>
    <s v="No"/>
    <x v="0"/>
    <s v="No"/>
    <n v="8"/>
    <n v="3"/>
    <n v="20"/>
    <s v="Χαλάνδρι"/>
    <x v="1"/>
    <x v="0"/>
    <x v="0"/>
    <s v="Yes"/>
    <x v="0"/>
    <x v="1"/>
    <x v="1"/>
    <x v="1"/>
    <x v="0"/>
    <s v="No"/>
    <m/>
    <m/>
    <s v="Multiple"/>
    <d v="2010-11-10T00:00:00"/>
    <d v="2011-04-30T00:00:00"/>
    <s v="Athens"/>
    <n v="18756"/>
    <n v="18756"/>
    <x v="14"/>
    <n v="172"/>
    <s v="No"/>
    <n v="11"/>
    <n v="12156"/>
    <n v="1.5429417571569595"/>
    <s v="11_8_Type &amp; Style_Athens_No"/>
    <x v="3"/>
    <x v="5"/>
    <x v="3"/>
    <x v="1"/>
    <s v="NULL"/>
    <n v="1"/>
    <x v="1"/>
  </r>
  <r>
    <d v="2010-11-09T00:00:00"/>
    <d v="2010-11-09T23:59:00"/>
    <n v="830"/>
    <n v="44.65"/>
    <n v="20"/>
    <s v="Hooters"/>
    <x v="0"/>
    <s v="Non-Greek"/>
    <m/>
    <s v="Yes"/>
    <s v="No"/>
    <s v="Yes"/>
    <s v="No"/>
    <x v="0"/>
    <s v="Yes"/>
    <n v="4"/>
    <n v="4"/>
    <n v="30"/>
    <s v="Μαρούσι"/>
    <x v="1"/>
    <x v="0"/>
    <x v="1"/>
    <s v="Yes"/>
    <x v="0"/>
    <x v="0"/>
    <x v="1"/>
    <x v="0"/>
    <x v="1"/>
    <s v="No"/>
    <m/>
    <m/>
    <s v="Single"/>
    <d v="2010-11-11T00:00:00"/>
    <d v="2010-12-15T00:00:00"/>
    <s v="Athens"/>
    <n v="16600"/>
    <n v="16600"/>
    <x v="5"/>
    <n v="35"/>
    <s v="No"/>
    <n v="11"/>
    <n v="12156"/>
    <n v="1.3655807831523528"/>
    <s v="11_9_Hooters_Athens_No"/>
    <x v="1"/>
    <x v="4"/>
    <x v="2"/>
    <x v="0"/>
    <s v="NULL"/>
    <n v="1"/>
    <x v="1"/>
  </r>
  <r>
    <d v="2010-11-09T00:00:00"/>
    <d v="2010-11-10T23:59:00"/>
    <n v="232"/>
    <n v="55"/>
    <n v="15"/>
    <s v="my gym"/>
    <x v="1"/>
    <m/>
    <m/>
    <s v="Yes"/>
    <s v="No"/>
    <s v="Yes"/>
    <s v="No"/>
    <x v="0"/>
    <s v="No"/>
    <n v="4"/>
    <n v="2"/>
    <n v="15"/>
    <m/>
    <x v="12"/>
    <x v="0"/>
    <x v="1"/>
    <s v="No"/>
    <x v="0"/>
    <x v="1"/>
    <x v="1"/>
    <x v="0"/>
    <x v="0"/>
    <s v="No"/>
    <m/>
    <m/>
    <s v="Unlimited"/>
    <d v="2010-11-12T00:00:00"/>
    <d v="2011-02-28T00:00:00"/>
    <s v="Thessaloniki"/>
    <n v="3480"/>
    <n v="1740.6043765215957"/>
    <x v="40"/>
    <n v="109"/>
    <s v="No"/>
    <n v="11"/>
    <n v="1254"/>
    <n v="1.388041767561081"/>
    <s v="11_9_my gym_Thessaloniki_No"/>
    <x v="3"/>
    <x v="3"/>
    <x v="0"/>
    <x v="1"/>
    <s v="http://www.goldendeals.gr/deals/15euros-my-gym"/>
    <n v="1"/>
    <x v="1"/>
  </r>
  <r>
    <d v="2010-11-09T00:00:00"/>
    <d v="2010-11-10T23:59:00"/>
    <n v="67"/>
    <n v="16"/>
    <n v="8"/>
    <s v="Hannan"/>
    <x v="3"/>
    <m/>
    <m/>
    <s v="No"/>
    <s v="Yes"/>
    <s v="Yes"/>
    <s v="No"/>
    <x v="0"/>
    <s v="No"/>
    <n v="10"/>
    <n v="10"/>
    <n v="15"/>
    <s v="Μικρολίμανο"/>
    <x v="3"/>
    <x v="0"/>
    <x v="0"/>
    <s v="Yes"/>
    <x v="1"/>
    <x v="0"/>
    <x v="1"/>
    <x v="1"/>
    <x v="0"/>
    <s v="Yes"/>
    <m/>
    <m/>
    <s v="Single"/>
    <d v="2010-11-12T00:00:00"/>
    <d v="2011-01-31T00:00:00"/>
    <s v="Athens"/>
    <n v="536"/>
    <n v="268.09308787803889"/>
    <x v="1"/>
    <n v="81"/>
    <s v="No"/>
    <n v="11"/>
    <n v="4318"/>
    <n v="6.208732929088441E-2"/>
    <s v="11_9_Hannan_Athens_Yes"/>
    <x v="1"/>
    <x v="5"/>
    <x v="0"/>
    <x v="0"/>
    <s v="NULL"/>
    <n v="1"/>
    <x v="1"/>
  </r>
  <r>
    <d v="2010-11-10T00:00:00"/>
    <d v="2010-11-10T23:59:00"/>
    <n v="999"/>
    <n v="81.5"/>
    <n v="15"/>
    <s v="Κόμη της Βερενίκης"/>
    <x v="4"/>
    <s v="Hair Salon"/>
    <m/>
    <s v="Yes"/>
    <s v="No"/>
    <s v="Yes"/>
    <s v="No"/>
    <x v="1"/>
    <s v="No"/>
    <n v="3"/>
    <n v="1"/>
    <n v="20"/>
    <s v="Γλυφάδα"/>
    <x v="4"/>
    <x v="0"/>
    <x v="1"/>
    <s v="Yes"/>
    <x v="0"/>
    <x v="1"/>
    <x v="1"/>
    <x v="1"/>
    <x v="0"/>
    <s v="Yes"/>
    <m/>
    <m/>
    <s v="Single"/>
    <d v="2010-11-12T00:00:00"/>
    <d v="2010-12-31T00:00:00"/>
    <s v="Athens"/>
    <n v="14985"/>
    <n v="14985"/>
    <x v="13"/>
    <n v="50"/>
    <s v="No"/>
    <n v="11"/>
    <n v="12156"/>
    <n v="1.2327245804540967"/>
    <s v="11_10_Κόμη της Βερενίκης_Athens_No"/>
    <x v="3"/>
    <x v="3"/>
    <x v="2"/>
    <x v="1"/>
    <s v="NULL"/>
    <n v="1"/>
    <x v="1"/>
  </r>
  <r>
    <d v="2010-11-11T00:00:00"/>
    <d v="2010-11-11T23:59:00"/>
    <n v="999"/>
    <n v="60"/>
    <n v="12"/>
    <s v="Therme Spa"/>
    <x v="4"/>
    <m/>
    <m/>
    <s v="Yes"/>
    <s v="No"/>
    <s v="Yes"/>
    <s v="No"/>
    <x v="0"/>
    <s v="No"/>
    <n v="100"/>
    <n v="100"/>
    <n v="10"/>
    <s v="Αχαρνές"/>
    <x v="6"/>
    <x v="0"/>
    <x v="0"/>
    <s v="Yes"/>
    <x v="0"/>
    <x v="1"/>
    <x v="1"/>
    <x v="0"/>
    <x v="0"/>
    <s v="No"/>
    <m/>
    <m/>
    <s v="Single"/>
    <d v="2010-11-13T00:00:00"/>
    <d v="2011-03-31T00:00:00"/>
    <s v="Athens"/>
    <n v="11988"/>
    <n v="11988"/>
    <x v="11"/>
    <n v="139"/>
    <s v="No"/>
    <n v="11"/>
    <n v="12156"/>
    <n v="0.98617966436327742"/>
    <s v="11_11_Therme Spa_Athens_No"/>
    <x v="3"/>
    <x v="5"/>
    <x v="3"/>
    <x v="0"/>
    <s v="NULL"/>
    <n v="1"/>
    <x v="1"/>
  </r>
  <r>
    <d v="2010-11-11T00:00:00"/>
    <d v="2010-11-12T23:59:00"/>
    <n v="499"/>
    <n v="77"/>
    <n v="15"/>
    <s v="Skinville"/>
    <x v="4"/>
    <m/>
    <m/>
    <s v="No"/>
    <s v="Yes"/>
    <s v="Yes"/>
    <s v="No"/>
    <x v="0"/>
    <s v="No"/>
    <n v="4"/>
    <n v="2"/>
    <n v="10"/>
    <s v="Χαλάνδρι"/>
    <x v="1"/>
    <x v="0"/>
    <x v="1"/>
    <s v="Yes"/>
    <x v="0"/>
    <x v="0"/>
    <x v="1"/>
    <x v="1"/>
    <x v="0"/>
    <s v="No"/>
    <m/>
    <m/>
    <s v="Single"/>
    <d v="2010-11-16T00:00:00"/>
    <d v="2011-03-15T00:00:00"/>
    <s v="Athens"/>
    <n v="7485"/>
    <n v="3743.7999305356734"/>
    <x v="43"/>
    <n v="120"/>
    <s v="No"/>
    <n v="11"/>
    <n v="4318"/>
    <n v="0.86702175325050335"/>
    <s v="11_11_Skinville_Athens_Yes"/>
    <x v="3"/>
    <x v="3"/>
    <x v="3"/>
    <x v="1"/>
    <s v="NULL"/>
    <n v="3"/>
    <x v="3"/>
  </r>
  <r>
    <d v="2010-11-11T00:00:00"/>
    <d v="2010-11-12T23:59:00"/>
    <n v="79"/>
    <n v="43"/>
    <n v="19"/>
    <s v="Γράδα Nuevo"/>
    <x v="0"/>
    <s v="Non-Greek"/>
    <m/>
    <s v="Yes"/>
    <s v="No"/>
    <s v="Yes"/>
    <s v="No"/>
    <x v="0"/>
    <s v="No"/>
    <n v="16"/>
    <n v="4"/>
    <n v="20"/>
    <m/>
    <x v="12"/>
    <x v="0"/>
    <x v="1"/>
    <s v="Yes"/>
    <x v="1"/>
    <x v="0"/>
    <x v="1"/>
    <x v="0"/>
    <x v="0"/>
    <s v="No"/>
    <m/>
    <m/>
    <s v="Single"/>
    <d v="2010-11-16T00:00:00"/>
    <d v="2011-02-15T00:00:00"/>
    <s v="Thessaloniki"/>
    <n v="1501"/>
    <n v="750.76068079279162"/>
    <x v="45"/>
    <n v="92"/>
    <s v="No"/>
    <n v="11"/>
    <n v="1254"/>
    <n v="0.59869272790493755"/>
    <s v="11_11_Γράδα Nuevo_Thessaloniki_No"/>
    <x v="1"/>
    <x v="4"/>
    <x v="0"/>
    <x v="1"/>
    <s v="http://www.goldendeals.gr/deals/19euros-grada-nuevo"/>
    <n v="3"/>
    <x v="3"/>
  </r>
  <r>
    <d v="2010-11-12T00:00:00"/>
    <d v="2010-11-12T23:59:00"/>
    <n v="499"/>
    <n v="49"/>
    <n v="25"/>
    <s v="El Pecado"/>
    <x v="0"/>
    <s v="Non-Greek"/>
    <m/>
    <s v="Yes"/>
    <s v="No"/>
    <s v="Yes"/>
    <s v="No"/>
    <x v="0"/>
    <s v="No"/>
    <n v="100"/>
    <n v="100"/>
    <n v="20"/>
    <s v="Ψυρρή"/>
    <x v="2"/>
    <x v="0"/>
    <x v="1"/>
    <s v="Yes"/>
    <x v="0"/>
    <x v="1"/>
    <x v="0"/>
    <x v="1"/>
    <x v="0"/>
    <s v="No"/>
    <m/>
    <m/>
    <s v="Single"/>
    <d v="2010-11-16T00:00:00"/>
    <d v="2011-03-12T00:00:00"/>
    <s v="Athens"/>
    <n v="12475"/>
    <n v="12475"/>
    <x v="48"/>
    <n v="117"/>
    <s v="No"/>
    <n v="11"/>
    <n v="12156"/>
    <n v="1.0262421849292531"/>
    <s v="11_12_El Pecado_Athens_No"/>
    <x v="2"/>
    <x v="10"/>
    <x v="3"/>
    <x v="0"/>
    <s v="NULL"/>
    <n v="3"/>
    <x v="3"/>
  </r>
  <r>
    <d v="2010-11-13T00:00:00"/>
    <d v="2010-11-14T23:59:00"/>
    <n v="841"/>
    <n v="6.5"/>
    <n v="3.9"/>
    <s v="Voyager"/>
    <x v="6"/>
    <m/>
    <m/>
    <s v="Yes"/>
    <s v="No"/>
    <s v="No"/>
    <s v="Yes"/>
    <x v="0"/>
    <s v="No"/>
    <n v="6"/>
    <n v="3"/>
    <n v="50"/>
    <s v="Γλυφάδα, Κολωνάκι, Μαρούσι"/>
    <x v="20"/>
    <x v="0"/>
    <x v="1"/>
    <s v="No"/>
    <x v="0"/>
    <x v="0"/>
    <x v="1"/>
    <x v="0"/>
    <x v="0"/>
    <s v="No"/>
    <m/>
    <m/>
    <s v="Single"/>
    <d v="2010-11-16T00:00:00"/>
    <d v="2010-12-16T00:00:00"/>
    <s v="Athens"/>
    <n v="3279.9"/>
    <n v="1640.5196248716038"/>
    <x v="3"/>
    <n v="31"/>
    <s v="Yes"/>
    <n v="11"/>
    <n v="4547"/>
    <n v="0.36079164831132698"/>
    <s v="11_13_Voyager_Athens_No"/>
    <x v="2"/>
    <x v="2"/>
    <x v="2"/>
    <x v="1"/>
    <s v="http://www.goldendeals.gr/deals/3.9euros-voyager"/>
    <n v="1"/>
    <x v="1"/>
  </r>
  <r>
    <d v="2010-11-13T00:00:00"/>
    <d v="2010-11-15T23:59:00"/>
    <n v="4"/>
    <n v="6.5"/>
    <n v="3.9"/>
    <s v="Voyager"/>
    <x v="6"/>
    <m/>
    <m/>
    <s v="Yes"/>
    <s v="No"/>
    <s v="No"/>
    <s v="No"/>
    <x v="0"/>
    <s v="No"/>
    <n v="6"/>
    <n v="3"/>
    <n v="50"/>
    <m/>
    <x v="14"/>
    <x v="0"/>
    <x v="0"/>
    <s v="No"/>
    <x v="0"/>
    <x v="0"/>
    <x v="1"/>
    <x v="0"/>
    <x v="0"/>
    <s v="No"/>
    <m/>
    <m/>
    <s v="Single"/>
    <d v="2010-11-17T00:00:00"/>
    <d v="2011-01-17T00:00:00"/>
    <s v="Thessaloniki"/>
    <n v="0"/>
    <n v="0"/>
    <x v="3"/>
    <n v="62"/>
    <s v="Yes"/>
    <n v="11"/>
    <n v="2896"/>
    <n v="0"/>
    <s v="11_13_Voyager_Thessaloniki_No"/>
    <x v="2"/>
    <x v="2"/>
    <x v="2"/>
    <x v="1"/>
    <s v="http://www.goldendeals.gr/deals/3.9euros-voyager-thess"/>
    <n v="1"/>
    <x v="1"/>
  </r>
  <r>
    <d v="2010-11-13T00:00:00"/>
    <d v="2010-11-15T23:59:00"/>
    <n v="276"/>
    <n v="24"/>
    <n v="12"/>
    <s v="Bonne Bouche"/>
    <x v="0"/>
    <s v="Pastries"/>
    <m/>
    <s v="No"/>
    <s v="Yes"/>
    <s v="Yes"/>
    <s v="No"/>
    <x v="0"/>
    <s v="No"/>
    <n v="100"/>
    <n v="100"/>
    <n v="10"/>
    <s v="Πειραιάς"/>
    <x v="3"/>
    <x v="0"/>
    <x v="1"/>
    <s v="No"/>
    <x v="0"/>
    <x v="0"/>
    <x v="1"/>
    <x v="0"/>
    <x v="0"/>
    <s v="No"/>
    <m/>
    <m/>
    <s v="Single"/>
    <d v="2010-11-17T00:00:00"/>
    <d v="2011-02-28T00:00:00"/>
    <s v="Athens"/>
    <n v="3312"/>
    <n v="1104.2556147264643"/>
    <x v="1"/>
    <n v="104"/>
    <s v="Yes"/>
    <n v="11"/>
    <n v="2744"/>
    <n v="0.40242551557086892"/>
    <s v="11_13_Bonne Bouche_Athens_Yes"/>
    <x v="1"/>
    <x v="5"/>
    <x v="0"/>
    <x v="0"/>
    <s v="NULL"/>
    <n v="1"/>
    <x v="1"/>
  </r>
  <r>
    <d v="2010-11-15T00:00:00"/>
    <d v="2010-11-15T23:59:00"/>
    <n v="253"/>
    <n v="1330"/>
    <n v="59"/>
    <s v="So Beautiful"/>
    <x v="4"/>
    <m/>
    <m/>
    <s v="Yes"/>
    <s v="No"/>
    <s v="Yes"/>
    <s v="No"/>
    <x v="0"/>
    <s v="No"/>
    <n v="100"/>
    <n v="1"/>
    <n v="20"/>
    <s v="Πειραιάς"/>
    <x v="3"/>
    <x v="0"/>
    <x v="0"/>
    <s v="Yes"/>
    <x v="1"/>
    <x v="1"/>
    <x v="1"/>
    <x v="0"/>
    <x v="0"/>
    <s v="No"/>
    <m/>
    <m/>
    <s v="Multiple"/>
    <d v="2010-11-17T00:00:00"/>
    <d v="2012-12-31T00:00:00"/>
    <s v="Athens"/>
    <n v="14927"/>
    <n v="14927"/>
    <x v="2"/>
    <n v="776"/>
    <s v="No"/>
    <n v="11"/>
    <n v="12156"/>
    <n v="1.2279532741033234"/>
    <s v="11_15_So Beautiful_Athens_No"/>
    <x v="0"/>
    <x v="19"/>
    <x v="4"/>
    <x v="1"/>
    <s v="NULL"/>
    <n v="1"/>
    <x v="1"/>
  </r>
  <r>
    <d v="2010-11-16T00:00:00"/>
    <d v="2010-11-16T23:59:00"/>
    <n v="267"/>
    <n v="60"/>
    <n v="30"/>
    <s v="Cosca"/>
    <x v="0"/>
    <s v="Non-Greek"/>
    <m/>
    <s v="Yes"/>
    <s v="No"/>
    <s v="Yes"/>
    <s v="No"/>
    <x v="0"/>
    <s v="No"/>
    <n v="100"/>
    <n v="100"/>
    <n v="20"/>
    <s v="Κουκάκι"/>
    <x v="2"/>
    <x v="0"/>
    <x v="1"/>
    <s v="Yes"/>
    <x v="1"/>
    <x v="0"/>
    <x v="0"/>
    <x v="1"/>
    <x v="1"/>
    <s v="No"/>
    <m/>
    <m/>
    <s v="Single"/>
    <d v="2010-11-18T00:00:00"/>
    <d v="2011-04-30T00:00:00"/>
    <s v="Athens"/>
    <n v="8010"/>
    <n v="8010"/>
    <x v="1"/>
    <n v="164"/>
    <s v="No"/>
    <n v="11"/>
    <n v="12156"/>
    <n v="0.65893385982231001"/>
    <s v="11_16_Cosca_Athens_No"/>
    <x v="1"/>
    <x v="1"/>
    <x v="3"/>
    <x v="0"/>
    <s v="NULL"/>
    <n v="1"/>
    <x v="1"/>
  </r>
  <r>
    <d v="2010-11-16T00:00:00"/>
    <d v="2010-11-17T23:59:00"/>
    <n v="449"/>
    <n v="50"/>
    <n v="12"/>
    <s v="Dance Action"/>
    <x v="1"/>
    <m/>
    <m/>
    <s v="No"/>
    <s v="Yes"/>
    <s v="Yes"/>
    <s v="No"/>
    <x v="0"/>
    <s v="No"/>
    <n v="4"/>
    <n v="2"/>
    <n v="20"/>
    <s v="Αγία Παρασκευή"/>
    <x v="1"/>
    <x v="0"/>
    <x v="0"/>
    <s v="Yes"/>
    <x v="0"/>
    <x v="1"/>
    <x v="1"/>
    <x v="1"/>
    <x v="0"/>
    <s v="No"/>
    <m/>
    <m/>
    <s v="Multiple"/>
    <d v="2010-11-19T00:00:00"/>
    <d v="2011-03-30T00:00:00"/>
    <s v="Athens"/>
    <n v="5388"/>
    <n v="2694.9357415799877"/>
    <x v="41"/>
    <n v="132"/>
    <s v="No"/>
    <n v="11"/>
    <n v="4318"/>
    <n v="0.62411666085687534"/>
    <s v="11_16_Dance Action_Athens_Yes"/>
    <x v="3"/>
    <x v="5"/>
    <x v="3"/>
    <x v="1"/>
    <s v="NULL"/>
    <n v="1"/>
    <x v="1"/>
  </r>
  <r>
    <d v="2010-11-16T00:00:00"/>
    <d v="2010-11-17T23:59:00"/>
    <n v="194"/>
    <n v="15"/>
    <n v="4.5"/>
    <s v="Eclectic"/>
    <x v="0"/>
    <s v="Hair Salon"/>
    <m/>
    <s v="Yes"/>
    <s v="No"/>
    <s v="Yes"/>
    <s v="No"/>
    <x v="0"/>
    <s v="No"/>
    <n v="5"/>
    <n v="1"/>
    <n v="30"/>
    <s v="Κέντρο Θεσσαλονίκης"/>
    <x v="12"/>
    <x v="0"/>
    <x v="1"/>
    <s v="Yes"/>
    <x v="0"/>
    <x v="0"/>
    <x v="1"/>
    <x v="1"/>
    <x v="0"/>
    <s v="No"/>
    <m/>
    <m/>
    <s v="Single"/>
    <d v="2010-11-19T00:00:00"/>
    <d v="2011-02-28T00:00:00"/>
    <s v="Thessaloniki"/>
    <n v="873"/>
    <n v="436.65161514464165"/>
    <x v="4"/>
    <n v="102"/>
    <s v="No"/>
    <n v="11"/>
    <n v="1254"/>
    <n v="0.34820702962092637"/>
    <s v="11_16_Eclectic_Thessaloniki_No"/>
    <x v="3"/>
    <x v="2"/>
    <x v="0"/>
    <x v="1"/>
    <s v="http://www.goldendeals.gr/deals/4.5euros-eclectic"/>
    <n v="1"/>
    <x v="1"/>
  </r>
  <r>
    <d v="2010-11-17T00:00:00"/>
    <d v="2010-11-17T23:59:00"/>
    <n v="1522"/>
    <n v="115"/>
    <n v="16"/>
    <s v="Elena's day spa"/>
    <x v="4"/>
    <m/>
    <m/>
    <s v="Yes"/>
    <s v="No"/>
    <s v="Yes"/>
    <s v="No"/>
    <x v="0"/>
    <s v="No"/>
    <n v="4"/>
    <n v="2"/>
    <n v="20"/>
    <s v="Κολωνάκι"/>
    <x v="2"/>
    <x v="0"/>
    <x v="1"/>
    <s v="Yes"/>
    <x v="0"/>
    <x v="1"/>
    <x v="1"/>
    <x v="0"/>
    <x v="0"/>
    <s v="No"/>
    <m/>
    <m/>
    <s v="Single"/>
    <d v="2010-11-19T00:00:00"/>
    <d v="2011-04-19T00:00:00"/>
    <s v="Athens"/>
    <n v="24352"/>
    <n v="24352"/>
    <x v="37"/>
    <n v="152"/>
    <s v="No"/>
    <n v="11"/>
    <n v="12156"/>
    <n v="2.0032905561039818"/>
    <s v="11_17_Elena's day spa_Athens_No"/>
    <x v="3"/>
    <x v="3"/>
    <x v="3"/>
    <x v="1"/>
    <s v="NULL"/>
    <n v="1"/>
    <x v="1"/>
  </r>
  <r>
    <d v="2010-11-18T00:00:00"/>
    <d v="2010-11-19T23:59:00"/>
    <n v="381"/>
    <n v="55"/>
    <n v="15"/>
    <s v="Kalota Aesthetics"/>
    <x v="4"/>
    <m/>
    <m/>
    <s v="Yes"/>
    <s v="No"/>
    <s v="Yes"/>
    <s v="No"/>
    <x v="0"/>
    <s v="No"/>
    <n v="3"/>
    <n v="1"/>
    <n v="35"/>
    <s v="Κέντρο Θεσσαλονίκης"/>
    <x v="12"/>
    <x v="0"/>
    <x v="1"/>
    <s v="Yes"/>
    <x v="0"/>
    <x v="0"/>
    <x v="1"/>
    <x v="1"/>
    <x v="0"/>
    <s v="No"/>
    <m/>
    <m/>
    <s v="Single"/>
    <d v="2010-11-23T00:00:00"/>
    <d v="2011-03-11T00:00:00"/>
    <s v="Thessaloniki"/>
    <n v="5715"/>
    <n v="2858.4925321324481"/>
    <x v="40"/>
    <n v="109"/>
    <s v="No"/>
    <n v="11"/>
    <n v="1254"/>
    <n v="2.2794996268998791"/>
    <s v="11_18_Kalota Aesthetics_Thessaloniki_No"/>
    <x v="3"/>
    <x v="3"/>
    <x v="0"/>
    <x v="1"/>
    <s v="http://www.goldendeals.gr/deals/15euros-kalota-aesthetics"/>
    <n v="3"/>
    <x v="3"/>
  </r>
  <r>
    <d v="2010-11-18T00:00:00"/>
    <d v="2010-11-18T23:59:00"/>
    <n v="226"/>
    <n v="47"/>
    <n v="14"/>
    <s v="Chic To Chic"/>
    <x v="4"/>
    <m/>
    <m/>
    <s v="Yes"/>
    <s v="No"/>
    <s v="Yes"/>
    <s v="No"/>
    <x v="0"/>
    <s v="No"/>
    <n v="4"/>
    <n v="2"/>
    <n v="10"/>
    <s v="Γλυφάδα"/>
    <x v="4"/>
    <x v="0"/>
    <x v="1"/>
    <s v="Yes"/>
    <x v="0"/>
    <x v="1"/>
    <x v="0"/>
    <x v="1"/>
    <x v="0"/>
    <s v="Yes"/>
    <m/>
    <m/>
    <s v="Single"/>
    <d v="2010-11-20T00:00:00"/>
    <d v="2011-03-31T00:00:00"/>
    <s v="Athens"/>
    <n v="3164"/>
    <n v="3164"/>
    <x v="4"/>
    <n v="132"/>
    <s v="No"/>
    <n v="11"/>
    <n v="12156"/>
    <n v="0.26028298782494241"/>
    <s v="11_18_Chic To Chic_Athens_No"/>
    <x v="3"/>
    <x v="3"/>
    <x v="3"/>
    <x v="1"/>
    <s v="NULL"/>
    <n v="1"/>
    <x v="1"/>
  </r>
  <r>
    <d v="2010-11-18T00:00:00"/>
    <d v="2010-11-19T23:59:00"/>
    <n v="592"/>
    <n v="41"/>
    <n v="9"/>
    <s v="Beyond Beauty"/>
    <x v="4"/>
    <s v="Hair Salon"/>
    <m/>
    <s v="No"/>
    <s v="Yes"/>
    <s v="Yes"/>
    <s v="No"/>
    <x v="0"/>
    <s v="No"/>
    <n v="4"/>
    <n v="2"/>
    <n v="20"/>
    <s v="Αγία Παρασκευή"/>
    <x v="1"/>
    <x v="0"/>
    <x v="1"/>
    <s v="Yes"/>
    <x v="0"/>
    <x v="1"/>
    <x v="0"/>
    <x v="1"/>
    <x v="0"/>
    <s v="Yes"/>
    <m/>
    <m/>
    <s v="Single"/>
    <d v="2010-11-23T00:00:00"/>
    <d v="2011-05-20T00:00:00"/>
    <s v="Athens"/>
    <n v="5328"/>
    <n v="2664.9253212951326"/>
    <x v="26"/>
    <n v="179"/>
    <s v="No"/>
    <n v="11"/>
    <n v="4318"/>
    <n v="0.61716658668252256"/>
    <s v="11_18_Beyond Beauty_Athens_Yes"/>
    <x v="3"/>
    <x v="5"/>
    <x v="1"/>
    <x v="1"/>
    <s v="NULL"/>
    <n v="3"/>
    <x v="3"/>
  </r>
  <r>
    <d v="2010-11-19T00:00:00"/>
    <d v="2010-11-19T23:59:00"/>
    <n v="1174"/>
    <n v="51"/>
    <n v="24"/>
    <s v="Vosporos"/>
    <x v="0"/>
    <s v="Greek"/>
    <m/>
    <s v="Yes"/>
    <s v="No"/>
    <s v="Yes"/>
    <s v="No"/>
    <x v="0"/>
    <s v="No"/>
    <n v="100"/>
    <n v="100"/>
    <n v="20"/>
    <s v="Πειραιάς"/>
    <x v="3"/>
    <x v="0"/>
    <x v="1"/>
    <s v="Yes"/>
    <x v="1"/>
    <x v="0"/>
    <x v="1"/>
    <x v="1"/>
    <x v="1"/>
    <s v="No"/>
    <m/>
    <m/>
    <s v="Single"/>
    <d v="2010-11-23T00:00:00"/>
    <d v="2011-02-28T00:00:00"/>
    <s v="Athens"/>
    <n v="28176"/>
    <n v="28176"/>
    <x v="31"/>
    <n v="98"/>
    <s v="No"/>
    <n v="11"/>
    <n v="12156"/>
    <n v="2.31786771964462"/>
    <s v="11_19_Vosporos_Athens_No"/>
    <x v="1"/>
    <x v="10"/>
    <x v="0"/>
    <x v="0"/>
    <s v="NULL"/>
    <n v="3"/>
    <x v="3"/>
  </r>
  <r>
    <d v="2010-11-20T00:00:00"/>
    <d v="2010-11-21T23:59:00"/>
    <n v="105"/>
    <n v="180"/>
    <n v="39"/>
    <s v="Derma Care Center"/>
    <x v="4"/>
    <m/>
    <m/>
    <s v="Yes"/>
    <s v="No"/>
    <s v="Yes"/>
    <s v="No"/>
    <x v="0"/>
    <s v="No"/>
    <n v="4"/>
    <n v="2"/>
    <n v="10"/>
    <s v="Μαρούσι"/>
    <x v="1"/>
    <x v="1"/>
    <x v="0"/>
    <s v="Yes"/>
    <x v="0"/>
    <x v="1"/>
    <x v="1"/>
    <x v="1"/>
    <x v="0"/>
    <s v="No"/>
    <m/>
    <m/>
    <s v="Single"/>
    <d v="2010-11-23T00:00:00"/>
    <d v="2011-04-30T00:00:00"/>
    <s v="Athens"/>
    <n v="4095"/>
    <n v="2048.2111844413603"/>
    <x v="26"/>
    <n v="159"/>
    <s v="Yes"/>
    <n v="11"/>
    <n v="4547"/>
    <n v="0.45045330645290527"/>
    <s v="11_20_Derma Care Center_Athens_No"/>
    <x v="3"/>
    <x v="17"/>
    <x v="3"/>
    <x v="1"/>
    <s v="NULL"/>
    <n v="1"/>
    <x v="1"/>
  </r>
  <r>
    <d v="2010-11-20T00:00:00"/>
    <d v="2010-11-22T23:59:00"/>
    <n v="489"/>
    <n v="100"/>
    <n v="15"/>
    <s v="Athens Massage &amp; Yoga Academy"/>
    <x v="1"/>
    <m/>
    <m/>
    <s v="No"/>
    <s v="Yes"/>
    <s v="Yes"/>
    <s v="No"/>
    <x v="0"/>
    <s v="No"/>
    <n v="4"/>
    <n v="1"/>
    <n v="10"/>
    <s v="Ακρόπολη"/>
    <x v="2"/>
    <x v="0"/>
    <x v="0"/>
    <s v="Yes"/>
    <x v="0"/>
    <x v="0"/>
    <x v="1"/>
    <x v="0"/>
    <x v="0"/>
    <s v="No"/>
    <m/>
    <m/>
    <s v="Multiple"/>
    <d v="2010-11-24T00:00:00"/>
    <d v="2011-05-30T00:00:00"/>
    <s v="Athens"/>
    <n v="7335"/>
    <n v="2445.5661032664902"/>
    <x v="36"/>
    <n v="188"/>
    <s v="Yes"/>
    <n v="11"/>
    <n v="2744"/>
    <n v="0.89124129127787544"/>
    <s v="11_20_Athens Massage &amp; Yoga Academy_Athens_Yes"/>
    <x v="3"/>
    <x v="3"/>
    <x v="1"/>
    <x v="1"/>
    <s v="NULL"/>
    <n v="1"/>
    <x v="1"/>
  </r>
  <r>
    <d v="2010-11-20T00:00:00"/>
    <d v="2010-11-22T23:59:00"/>
    <n v="109"/>
    <n v="260"/>
    <n v="19"/>
    <s v="Power 3 Lounge"/>
    <x v="1"/>
    <m/>
    <m/>
    <s v="Yes"/>
    <s v="No"/>
    <s v="Yes"/>
    <s v="Yes"/>
    <x v="0"/>
    <s v="No"/>
    <n v="10"/>
    <n v="1"/>
    <n v="25"/>
    <s v="Κέντρο Θεσσαλονίκης"/>
    <x v="12"/>
    <x v="0"/>
    <x v="1"/>
    <s v="Yes"/>
    <x v="0"/>
    <x v="1"/>
    <x v="1"/>
    <x v="0"/>
    <x v="0"/>
    <s v="No"/>
    <m/>
    <m/>
    <s v="Multiple"/>
    <d v="2010-11-24T00:00:00"/>
    <d v="2011-02-28T00:00:00"/>
    <s v="Thessaloniki"/>
    <n v="2071"/>
    <n v="690.49316971573296"/>
    <x v="17"/>
    <n v="97"/>
    <s v="Yes"/>
    <n v="11"/>
    <n v="2896"/>
    <n v="0.23842996191841609"/>
    <s v="11_20_Power 3 Lounge_Thessaloniki_No"/>
    <x v="0"/>
    <x v="4"/>
    <x v="0"/>
    <x v="1"/>
    <s v="http://www.goldendeals.gr/deals/19euros-power-lounge"/>
    <n v="1"/>
    <x v="1"/>
  </r>
  <r>
    <d v="2010-11-22T00:00:00"/>
    <d v="2010-11-22T23:59:00"/>
    <n v="782"/>
    <n v="55"/>
    <n v="24"/>
    <s v="Beer Academy"/>
    <x v="0"/>
    <s v="Non-Greek"/>
    <m/>
    <s v="Yes"/>
    <s v="No"/>
    <s v="Yes"/>
    <s v="No"/>
    <x v="0"/>
    <s v="No"/>
    <n v="4"/>
    <n v="4"/>
    <n v="20"/>
    <s v="Κηφισιά"/>
    <x v="1"/>
    <x v="0"/>
    <x v="1"/>
    <s v="Yes"/>
    <x v="0"/>
    <x v="1"/>
    <x v="1"/>
    <x v="1"/>
    <x v="1"/>
    <s v="No"/>
    <m/>
    <m/>
    <s v="Single"/>
    <d v="2010-11-24T00:00:00"/>
    <d v="2011-02-24T00:00:00"/>
    <s v="Athens"/>
    <n v="18768"/>
    <n v="18768"/>
    <x v="45"/>
    <n v="93"/>
    <s v="No"/>
    <n v="11"/>
    <n v="12156"/>
    <n v="1.543928923988154"/>
    <s v="11_22_Beer Academy_Athens_No"/>
    <x v="1"/>
    <x v="10"/>
    <x v="0"/>
    <x v="0"/>
    <s v="NULL"/>
    <n v="1"/>
    <x v="1"/>
  </r>
  <r>
    <d v="2010-11-23T00:00:00"/>
    <d v="2010-11-23T23:59:00"/>
    <n v="1208"/>
    <n v="25"/>
    <n v="12"/>
    <s v="Ιππικός Όμιλος  Μεσογείων"/>
    <x v="2"/>
    <m/>
    <m/>
    <s v="Yes"/>
    <s v="No"/>
    <s v="Yes"/>
    <s v="No"/>
    <x v="1"/>
    <s v="No"/>
    <n v="4"/>
    <n v="4"/>
    <n v="20"/>
    <s v="Κορωπί"/>
    <x v="5"/>
    <x v="0"/>
    <x v="1"/>
    <s v="Yes"/>
    <x v="0"/>
    <x v="1"/>
    <x v="0"/>
    <x v="0"/>
    <x v="0"/>
    <s v="Yes"/>
    <m/>
    <m/>
    <s v="Single"/>
    <d v="2010-11-25T00:00:00"/>
    <d v="2011-05-30T00:00:00"/>
    <s v="Athens"/>
    <n v="14496"/>
    <n v="14496"/>
    <x v="19"/>
    <n v="187"/>
    <s v="No"/>
    <n v="11"/>
    <n v="12156"/>
    <n v="1.1924975320829221"/>
    <s v="11_23_Ιππικός Όμιλος  Μεσογείων_Athens_No"/>
    <x v="1"/>
    <x v="5"/>
    <x v="1"/>
    <x v="0"/>
    <s v="NULL"/>
    <n v="1"/>
    <x v="1"/>
  </r>
  <r>
    <d v="2010-11-23T00:00:00"/>
    <d v="2010-11-24T23:59:00"/>
    <n v="226"/>
    <n v="230"/>
    <n v="39"/>
    <s v="Arena Fitness"/>
    <x v="1"/>
    <m/>
    <m/>
    <s v="No"/>
    <s v="Yes"/>
    <s v="Yes"/>
    <s v="No"/>
    <x v="0"/>
    <s v="No"/>
    <n v="100"/>
    <n v="100"/>
    <n v="15"/>
    <s v="Πειραιάς"/>
    <x v="3"/>
    <x v="0"/>
    <x v="1"/>
    <s v="Yes"/>
    <x v="0"/>
    <x v="1"/>
    <x v="1"/>
    <x v="0"/>
    <x v="0"/>
    <s v="No"/>
    <m/>
    <m/>
    <s v="Multiple"/>
    <d v="2010-11-26T00:00:00"/>
    <d v="2011-04-30T00:00:00"/>
    <s v="Athens"/>
    <n v="8814"/>
    <n v="4408.5307398452132"/>
    <x v="14"/>
    <n v="156"/>
    <s v="No"/>
    <n v="11"/>
    <n v="4318"/>
    <n v="1.0209658962124162"/>
    <s v="11_23_Arena Fitness_Athens_Yes"/>
    <x v="3"/>
    <x v="17"/>
    <x v="3"/>
    <x v="0"/>
    <s v="NULL"/>
    <n v="1"/>
    <x v="1"/>
  </r>
  <r>
    <d v="2010-11-23T00:00:00"/>
    <d v="2010-11-24T23:59:00"/>
    <n v="192"/>
    <n v="60"/>
    <n v="9"/>
    <s v="Dance Club Alex - Lana"/>
    <x v="1"/>
    <m/>
    <m/>
    <s v="Yes"/>
    <s v="No"/>
    <s v="Yes"/>
    <s v="No"/>
    <x v="0"/>
    <s v="No"/>
    <n v="5"/>
    <n v="2"/>
    <n v="10"/>
    <s v="Κέντρο Θεσσαλονίκης"/>
    <x v="12"/>
    <x v="1"/>
    <x v="0"/>
    <s v="Yes"/>
    <x v="0"/>
    <x v="0"/>
    <x v="1"/>
    <x v="0"/>
    <x v="0"/>
    <s v="No"/>
    <m/>
    <m/>
    <s v="Multiple"/>
    <d v="2010-11-26T00:00:00"/>
    <d v="2011-02-28T00:00:00"/>
    <s v="Thessaloniki"/>
    <n v="1728"/>
    <n v="864.30010420382678"/>
    <x v="36"/>
    <n v="95"/>
    <s v="No"/>
    <n v="11"/>
    <n v="1254"/>
    <n v="0.68923453285791614"/>
    <s v="11_23_Dance Club Alex - Lana_Thessaloniki_No"/>
    <x v="3"/>
    <x v="5"/>
    <x v="0"/>
    <x v="1"/>
    <s v="http://www.goldendeals.gr/deals/9euros-dance-club"/>
    <n v="1"/>
    <x v="1"/>
  </r>
  <r>
    <d v="2010-11-24T00:00:00"/>
    <d v="2010-11-24T23:59:00"/>
    <n v="65"/>
    <n v="270"/>
    <n v="45"/>
    <s v="Ίριδα"/>
    <x v="4"/>
    <m/>
    <m/>
    <s v="Yes"/>
    <s v="No"/>
    <s v="Yes"/>
    <s v="No"/>
    <x v="1"/>
    <s v="No"/>
    <n v="4"/>
    <n v="2"/>
    <n v="15"/>
    <s v="περιοχή Κάραβελ"/>
    <x v="2"/>
    <x v="0"/>
    <x v="0"/>
    <s v="Yes"/>
    <x v="0"/>
    <x v="1"/>
    <x v="1"/>
    <x v="1"/>
    <x v="0"/>
    <s v="No"/>
    <m/>
    <m/>
    <s v="Multiple"/>
    <d v="2010-11-26T00:00:00"/>
    <d v="2011-05-10T00:00:00"/>
    <s v="Athens"/>
    <n v="2925"/>
    <n v="2925"/>
    <x v="14"/>
    <n v="166"/>
    <s v="No"/>
    <n v="11"/>
    <n v="12156"/>
    <n v="0.24062191510365252"/>
    <s v="11_24_Ίριδα_Athens_No"/>
    <x v="3"/>
    <x v="20"/>
    <x v="3"/>
    <x v="1"/>
    <s v="NULL"/>
    <n v="1"/>
    <x v="1"/>
  </r>
  <r>
    <d v="2010-11-25T00:00:00"/>
    <d v="2010-11-26T23:59:00"/>
    <n v="751"/>
    <n v="10"/>
    <n v="5"/>
    <s v="5 a sec"/>
    <x v="6"/>
    <m/>
    <s v="Special Deal"/>
    <s v="Yes"/>
    <m/>
    <s v="Yes"/>
    <s v="Yes"/>
    <x v="0"/>
    <s v="Yes"/>
    <n v="10"/>
    <n v="5"/>
    <n v="50"/>
    <m/>
    <x v="21"/>
    <x v="0"/>
    <x v="1"/>
    <s v="No"/>
    <x v="0"/>
    <x v="1"/>
    <x v="1"/>
    <x v="0"/>
    <x v="0"/>
    <s v="No"/>
    <m/>
    <m/>
    <s v="Single"/>
    <d v="2010-11-30T00:00:00"/>
    <d v="2011-03-31T00:00:00"/>
    <s v="Athens"/>
    <n v="3755"/>
    <n v="1878.1521361605148"/>
    <x v="1"/>
    <n v="122"/>
    <s v="No"/>
    <n v="11"/>
    <n v="12156"/>
    <n v="0.1545041243962253"/>
    <s v="11_25_5 a sec_Athens_Special Deal"/>
    <x v="1"/>
    <x v="2"/>
    <x v="3"/>
    <x v="1"/>
    <s v="NULL"/>
    <n v="3"/>
    <x v="3"/>
  </r>
  <r>
    <d v="2010-11-25T00:00:00"/>
    <d v="2010-11-25T23:59:00"/>
    <n v="721"/>
    <n v="63"/>
    <n v="14"/>
    <s v="Nails Tales"/>
    <x v="4"/>
    <m/>
    <s v="North &amp; East Suburbs"/>
    <s v="No"/>
    <m/>
    <s v="Yes"/>
    <s v="No"/>
    <x v="0"/>
    <s v="No"/>
    <n v="4"/>
    <n v="2"/>
    <n v="20"/>
    <s v="Κηφισιά"/>
    <x v="1"/>
    <x v="0"/>
    <x v="1"/>
    <s v="Yes"/>
    <x v="0"/>
    <x v="1"/>
    <x v="0"/>
    <x v="1"/>
    <x v="0"/>
    <s v="No"/>
    <m/>
    <m/>
    <s v="Single"/>
    <d v="2010-11-27T00:00:00"/>
    <d v="2011-04-30T00:00:00"/>
    <s v="Athens"/>
    <n v="10094"/>
    <n v="10094"/>
    <x v="26"/>
    <n v="155"/>
    <s v="No"/>
    <n v="11"/>
    <n v="4318"/>
    <n v="2.3376563223714681"/>
    <s v="11_25_Nails Tales_Athens_North &amp; East Suburbs"/>
    <x v="3"/>
    <x v="3"/>
    <x v="3"/>
    <x v="1"/>
    <s v="NULL"/>
    <n v="1"/>
    <x v="1"/>
  </r>
  <r>
    <d v="2010-11-25T00:00:00"/>
    <d v="2010-11-26T23:59:00"/>
    <n v="260"/>
    <n v="400"/>
    <n v="29"/>
    <s v="Εκπαιδευτικός Όμιλος Ξυνή"/>
    <x v="7"/>
    <m/>
    <s v="Downtown"/>
    <s v="No"/>
    <m/>
    <s v="Yes"/>
    <s v="No"/>
    <x v="1"/>
    <s v="Yes"/>
    <n v="100"/>
    <n v="100"/>
    <n v="20"/>
    <s v="Αθήνα"/>
    <x v="2"/>
    <x v="1"/>
    <x v="0"/>
    <s v="Yes"/>
    <x v="0"/>
    <x v="0"/>
    <x v="1"/>
    <x v="0"/>
    <x v="0"/>
    <s v="No"/>
    <m/>
    <m/>
    <s v="Multiple"/>
    <d v="2010-11-30T00:00:00"/>
    <d v="2011-05-25T00:00:00"/>
    <s v="Athens"/>
    <n v="7540"/>
    <n v="3771.3094824634572"/>
    <x v="17"/>
    <n v="177"/>
    <s v="No"/>
    <n v="11"/>
    <n v="4318"/>
    <n v="0.87339265457699333"/>
    <s v="11_25_Εκπαιδευτικός Όμιλος Ξυνή_Athens_Downtown"/>
    <x v="0"/>
    <x v="1"/>
    <x v="1"/>
    <x v="0"/>
    <s v="NULL"/>
    <n v="3"/>
    <x v="3"/>
  </r>
  <r>
    <d v="2010-11-25T00:00:00"/>
    <d v="2010-11-25T23:59:00"/>
    <n v="407"/>
    <n v="186"/>
    <n v="38"/>
    <s v="Ο Σφουγγαράκης"/>
    <x v="6"/>
    <s v="car wash"/>
    <s v="Piraeus &amp; West Suburbs"/>
    <s v="No"/>
    <m/>
    <s v="Yes"/>
    <s v="No"/>
    <x v="1"/>
    <s v="No"/>
    <n v="6"/>
    <n v="2"/>
    <n v="20"/>
    <s v="Αχαρνές"/>
    <x v="6"/>
    <x v="0"/>
    <x v="0"/>
    <s v="Yes"/>
    <x v="0"/>
    <x v="1"/>
    <x v="1"/>
    <x v="0"/>
    <x v="0"/>
    <s v="No"/>
    <m/>
    <m/>
    <s v="Single"/>
    <d v="2010-11-29T00:00:00"/>
    <d v="2011-05-31T00:00:00"/>
    <s v="Athens"/>
    <n v="15466"/>
    <n v="15466"/>
    <x v="11"/>
    <n v="184"/>
    <s v="No"/>
    <n v="11"/>
    <n v="4318"/>
    <n v="3.5817508105604445"/>
    <s v="11_25_Ο Σφουγγαράκης_Athens_Piraeus &amp; West Suburbs"/>
    <x v="3"/>
    <x v="17"/>
    <x v="1"/>
    <x v="1"/>
    <s v="NULL"/>
    <n v="3"/>
    <x v="3"/>
  </r>
  <r>
    <d v="2010-11-25T00:00:00"/>
    <d v="2010-11-26T23:59:00"/>
    <n v="46"/>
    <n v="1050"/>
    <n v="140"/>
    <s v="Plasticity"/>
    <x v="4"/>
    <m/>
    <s v="South Suburbs"/>
    <s v="No"/>
    <m/>
    <s v="Yes"/>
    <s v="No"/>
    <x v="0"/>
    <s v="No"/>
    <n v="4"/>
    <n v="2"/>
    <n v="10"/>
    <s v="Γλυφάδα"/>
    <x v="4"/>
    <x v="0"/>
    <x v="1"/>
    <s v="Yes"/>
    <x v="0"/>
    <x v="0"/>
    <x v="1"/>
    <x v="1"/>
    <x v="0"/>
    <s v="No"/>
    <m/>
    <m/>
    <s v="Multiple"/>
    <d v="2010-11-30T00:00:00"/>
    <d v="2011-03-31T00:00:00"/>
    <s v="Athens"/>
    <n v="6440"/>
    <n v="3221.1184439077801"/>
    <x v="49"/>
    <n v="122"/>
    <s v="No"/>
    <n v="11"/>
    <n v="4318"/>
    <n v="0.74597462804719317"/>
    <s v="11_25_Plasticity_Athens_South Suburbs"/>
    <x v="3"/>
    <x v="21"/>
    <x v="3"/>
    <x v="1"/>
    <s v="NULL"/>
    <n v="3"/>
    <x v="3"/>
  </r>
  <r>
    <d v="2010-11-25T00:00:00"/>
    <d v="2010-11-26T23:59:00"/>
    <n v="69"/>
    <n v="10"/>
    <n v="5"/>
    <s v="5 a sec"/>
    <x v="6"/>
    <m/>
    <m/>
    <s v="Yes"/>
    <m/>
    <s v="Yes"/>
    <s v="Yes"/>
    <x v="0"/>
    <s v="Yes"/>
    <n v="10"/>
    <n v="5"/>
    <n v="10"/>
    <m/>
    <x v="12"/>
    <x v="0"/>
    <x v="1"/>
    <s v="No"/>
    <x v="0"/>
    <x v="1"/>
    <x v="1"/>
    <x v="0"/>
    <x v="0"/>
    <s v="No"/>
    <m/>
    <m/>
    <s v="Single"/>
    <d v="2010-11-30T00:00:00"/>
    <d v="2011-03-31T00:00:00"/>
    <s v="Thessaloniki"/>
    <n v="345"/>
    <n v="172.55991663791681"/>
    <x v="1"/>
    <n v="122"/>
    <s v="No"/>
    <n v="11"/>
    <n v="1254"/>
    <n v="0.137607589025452"/>
    <s v="11_25_5 a sec_Thessaloniki_"/>
    <x v="1"/>
    <x v="2"/>
    <x v="3"/>
    <x v="1"/>
    <s v="http://www.goldendeals.gr/deals/5euros-5asec-thess"/>
    <n v="3"/>
    <x v="3"/>
  </r>
  <r>
    <d v="2010-11-26T00:00:00"/>
    <d v="2010-11-26T23:59:00"/>
    <n v="313"/>
    <n v="55"/>
    <n v="23"/>
    <s v="Γαία"/>
    <x v="0"/>
    <s v="Greek"/>
    <s v="Piraeus &amp; West Suburbs"/>
    <s v="No"/>
    <m/>
    <s v="Yes"/>
    <s v="No"/>
    <x v="1"/>
    <s v="No"/>
    <n v="4"/>
    <n v="4"/>
    <n v="20"/>
    <s v="Πειραιάς"/>
    <x v="3"/>
    <x v="0"/>
    <x v="1"/>
    <s v="Yes"/>
    <x v="1"/>
    <x v="0"/>
    <x v="1"/>
    <x v="0"/>
    <x v="1"/>
    <s v="No"/>
    <m/>
    <m/>
    <s v="Single"/>
    <d v="2010-11-30T00:00:00"/>
    <d v="2011-06-30T00:00:00"/>
    <s v="Athens"/>
    <n v="7199"/>
    <n v="7199"/>
    <x v="35"/>
    <n v="213"/>
    <s v="No"/>
    <n v="11"/>
    <n v="4318"/>
    <n v="1.6672070402964336"/>
    <s v="11_26_Γαία_Athens_Piraeus &amp; West Suburbs"/>
    <x v="1"/>
    <x v="10"/>
    <x v="1"/>
    <x v="0"/>
    <s v="http://www.goldendeals.gr/deals/23euros-gaia"/>
    <n v="3"/>
    <x v="3"/>
  </r>
  <r>
    <d v="2010-11-26T00:00:00"/>
    <d v="2010-11-26T23:59:00"/>
    <n v="132"/>
    <n v="728"/>
    <n v="28"/>
    <s v="Lipogen"/>
    <x v="4"/>
    <m/>
    <s v="North &amp; East Suburbs"/>
    <s v="Yes"/>
    <m/>
    <s v="Yes"/>
    <s v="No"/>
    <x v="0"/>
    <s v="No"/>
    <n v="3"/>
    <n v="1"/>
    <n v="15"/>
    <s v="Κορωπί"/>
    <x v="5"/>
    <x v="0"/>
    <x v="0"/>
    <s v="Yes"/>
    <x v="1"/>
    <x v="1"/>
    <x v="1"/>
    <x v="1"/>
    <x v="0"/>
    <s v="Yes"/>
    <m/>
    <m/>
    <s v="Multiple"/>
    <d v="2010-11-30T00:00:00"/>
    <d v="2011-06-30T00:00:00"/>
    <s v="Athens"/>
    <n v="3696"/>
    <n v="3696"/>
    <x v="2"/>
    <n v="213"/>
    <s v="No"/>
    <n v="11"/>
    <n v="12156"/>
    <n v="0.30404738400789733"/>
    <s v="11_26_Lipogen_Athens_North &amp; East Suburbs"/>
    <x v="0"/>
    <x v="1"/>
    <x v="1"/>
    <x v="1"/>
    <s v="NULL"/>
    <n v="3"/>
    <x v="3"/>
  </r>
  <r>
    <d v="2010-11-27T00:00:00"/>
    <d v="2010-11-30T23:59:00"/>
    <n v="2247"/>
    <n v="45"/>
    <n v="19"/>
    <s v="Χιονοδρομικό κέντρο Καλαβρύτων"/>
    <x v="5"/>
    <m/>
    <s v="Special Deal"/>
    <s v="Yes"/>
    <m/>
    <s v="Yes"/>
    <s v="No"/>
    <x v="1"/>
    <s v="No"/>
    <n v="10"/>
    <n v="5"/>
    <n v="20"/>
    <s v="Καλάβρυτα"/>
    <x v="17"/>
    <x v="0"/>
    <x v="0"/>
    <s v="No"/>
    <x v="0"/>
    <x v="0"/>
    <x v="1"/>
    <x v="0"/>
    <x v="0"/>
    <s v="No"/>
    <m/>
    <m/>
    <s v="Single"/>
    <d v="2010-12-02T00:00:00"/>
    <d v="2011-04-30T00:00:00"/>
    <s v="Athens"/>
    <n v="42693"/>
    <n v="10675.103316554054"/>
    <x v="35"/>
    <n v="150"/>
    <s v="Yes"/>
    <n v="11"/>
    <n v="4547"/>
    <n v="2.3477245033107663"/>
    <s v="11_27_Χιονοδρομικό κέντρο Καλαβρύτων_Athens_Special Deal"/>
    <x v="1"/>
    <x v="4"/>
    <x v="3"/>
    <x v="1"/>
    <s v="http://www.goldendeals.gr/deals/19euros-xionodromiko-kalavryta"/>
    <n v="1"/>
    <x v="1"/>
  </r>
  <r>
    <d v="2010-11-27T00:00:00"/>
    <d v="2010-11-29T23:59:00"/>
    <n v="268"/>
    <n v="525"/>
    <n v="75"/>
    <s v="Physis"/>
    <x v="1"/>
    <m/>
    <s v="North &amp; East Suburbs"/>
    <s v="No"/>
    <m/>
    <s v="Yes"/>
    <s v="No"/>
    <x v="0"/>
    <s v="No"/>
    <n v="8"/>
    <n v="2"/>
    <n v="10"/>
    <s v="Δροσιά"/>
    <x v="1"/>
    <x v="0"/>
    <x v="1"/>
    <s v="No"/>
    <x v="0"/>
    <x v="1"/>
    <x v="1"/>
    <x v="0"/>
    <x v="0"/>
    <s v="No"/>
    <m/>
    <m/>
    <s v="Unlimited"/>
    <d v="2010-12-01T00:00:00"/>
    <d v="2011-09-20T00:00:00"/>
    <s v="Athens"/>
    <n v="20100"/>
    <n v="6701.5512850247387"/>
    <x v="37"/>
    <n v="294"/>
    <s v="Yes"/>
    <n v="11"/>
    <n v="2744"/>
    <n v="2.4422562992072665"/>
    <s v="11_27_Physis_Athens_North &amp; East Suburbs"/>
    <x v="3"/>
    <x v="14"/>
    <x v="1"/>
    <x v="1"/>
    <s v="http://www.goldendeals.gr/deals/75euros-physis-fitness-club"/>
    <n v="1"/>
    <x v="1"/>
  </r>
  <r>
    <d v="2010-11-27T00:00:00"/>
    <d v="2010-11-29T23:59:00"/>
    <n v="95"/>
    <n v="125"/>
    <n v="25"/>
    <s v="Ευρωκλινική Παίδων"/>
    <x v="2"/>
    <m/>
    <s v="Downtown"/>
    <s v="No"/>
    <m/>
    <s v="Yes"/>
    <s v="No"/>
    <x v="1"/>
    <s v="No"/>
    <n v="4"/>
    <n v="4"/>
    <n v="20"/>
    <s v="Αθήνα"/>
    <x v="2"/>
    <x v="0"/>
    <x v="1"/>
    <s v="Yes"/>
    <x v="0"/>
    <x v="0"/>
    <x v="1"/>
    <x v="0"/>
    <x v="0"/>
    <s v="No"/>
    <m/>
    <m/>
    <s v="Single"/>
    <d v="2010-12-01T00:00:00"/>
    <d v="2011-11-27T00:00:00"/>
    <s v="Athens"/>
    <n v="2375"/>
    <n v="791.84996527033604"/>
    <x v="11"/>
    <n v="362"/>
    <s v="Yes"/>
    <n v="11"/>
    <n v="2744"/>
    <n v="0.2885750602297143"/>
    <s v="11_27_Ευρωκλινική Παίδων_Athens_Downtown"/>
    <x v="3"/>
    <x v="10"/>
    <x v="1"/>
    <x v="0"/>
    <s v="http://www.goldendeals.gr/deals/25euros-eyroclinic-paidon"/>
    <n v="1"/>
    <x v="1"/>
  </r>
  <r>
    <d v="2010-11-27T00:00:00"/>
    <d v="2010-11-28T23:59:00"/>
    <n v="392"/>
    <n v="58"/>
    <n v="12"/>
    <s v="Εξ απαλών ονύχων"/>
    <x v="4"/>
    <m/>
    <s v="Piraeus &amp; West Suburbs"/>
    <s v="No"/>
    <m/>
    <s v="Yes"/>
    <s v="No"/>
    <x v="1"/>
    <s v="No"/>
    <n v="100"/>
    <n v="100"/>
    <n v="20"/>
    <s v="Πειραιάς"/>
    <x v="3"/>
    <x v="0"/>
    <x v="1"/>
    <s v="Yes"/>
    <x v="0"/>
    <x v="1"/>
    <x v="0"/>
    <x v="1"/>
    <x v="0"/>
    <s v="No"/>
    <m/>
    <m/>
    <s v="Single"/>
    <d v="2010-11-30T00:00:00"/>
    <d v="2011-05-15T00:00:00"/>
    <s v="Athens"/>
    <n v="4704"/>
    <n v="2352.8169503326394"/>
    <x v="30"/>
    <n v="167"/>
    <s v="Yes"/>
    <n v="11"/>
    <n v="2744"/>
    <n v="0.85744057956728836"/>
    <s v="11_27_Εξ απαλών ονύχων_Athens_Piraeus &amp; West Suburbs"/>
    <x v="3"/>
    <x v="5"/>
    <x v="3"/>
    <x v="0"/>
    <s v="http://www.goldendeals.gr/deals/12euros-ex-apalon-onixon"/>
    <n v="1"/>
    <x v="1"/>
  </r>
  <r>
    <d v="2010-11-27T00:00:00"/>
    <d v="2010-11-29T23:59:00"/>
    <n v="556"/>
    <n v="89.3"/>
    <n v="29"/>
    <s v="Εκτός Σχεδίου"/>
    <x v="0"/>
    <s v="Greek"/>
    <s v="South Suburbs"/>
    <s v="No"/>
    <m/>
    <s v="Yes"/>
    <s v="No"/>
    <x v="1"/>
    <s v="No"/>
    <n v="100"/>
    <n v="100"/>
    <n v="10"/>
    <s v="Γλυφάδα"/>
    <x v="4"/>
    <x v="0"/>
    <x v="1"/>
    <s v="Yes"/>
    <x v="1"/>
    <x v="0"/>
    <x v="0"/>
    <x v="1"/>
    <x v="1"/>
    <s v="No"/>
    <m/>
    <m/>
    <s v="Single"/>
    <d v="2010-12-01T00:00:00"/>
    <d v="2011-04-30T00:00:00"/>
    <s v="Athens"/>
    <n v="16124"/>
    <n v="5375.9110905342723"/>
    <x v="46"/>
    <n v="151"/>
    <s v="Yes"/>
    <n v="11"/>
    <n v="2744"/>
    <n v="1.9591512720605948"/>
    <s v="11_27_Εκτός Σχεδίου_Athens_South Suburbs"/>
    <x v="1"/>
    <x v="1"/>
    <x v="3"/>
    <x v="0"/>
    <s v="http://www.goldendeals.gr/deals/29euros-ektos-sxediou"/>
    <n v="1"/>
    <x v="1"/>
  </r>
  <r>
    <d v="2010-11-27T00:00:00"/>
    <d v="2010-11-29T23:59:00"/>
    <n v="387"/>
    <n v="920"/>
    <n v="69"/>
    <s v="Laserline Clinic"/>
    <x v="4"/>
    <m/>
    <m/>
    <s v="Yes"/>
    <m/>
    <s v="Yes"/>
    <s v="No"/>
    <x v="0"/>
    <s v="No"/>
    <n v="3"/>
    <n v="1"/>
    <n v="20"/>
    <m/>
    <x v="12"/>
    <x v="0"/>
    <x v="0"/>
    <s v="Yes"/>
    <x v="0"/>
    <x v="1"/>
    <x v="1"/>
    <x v="0"/>
    <x v="0"/>
    <s v="No"/>
    <m/>
    <m/>
    <s v="Multiple"/>
    <d v="2010-12-01T00:00:00"/>
    <d v="2011-11-30T00:00:00"/>
    <s v="Thessaloniki"/>
    <n v="26703"/>
    <n v="8903.0608937321194"/>
    <x v="17"/>
    <n v="365"/>
    <s v="Yes"/>
    <n v="11"/>
    <n v="2896"/>
    <n v="3.0742613583329144"/>
    <s v="11_27_Laserline Clinic_Thessaloniki_"/>
    <x v="0"/>
    <x v="11"/>
    <x v="1"/>
    <x v="1"/>
    <s v="http://www.goldendeals.gr/deals/69euros-laser-line-clinics"/>
    <n v="1"/>
    <x v="1"/>
  </r>
  <r>
    <d v="2010-11-29T00:00:00"/>
    <d v="2010-11-30T23:59:00"/>
    <n v="22"/>
    <n v="500"/>
    <n v="199"/>
    <s v="City Dent"/>
    <x v="4"/>
    <m/>
    <s v="Piraeus &amp; West Suburbs"/>
    <s v="No"/>
    <m/>
    <s v="Yes"/>
    <s v="No"/>
    <x v="0"/>
    <s v="No"/>
    <n v="100"/>
    <n v="1"/>
    <n v="10"/>
    <s v="Αιγάλεω"/>
    <x v="6"/>
    <x v="0"/>
    <x v="0"/>
    <s v="Yes"/>
    <x v="1"/>
    <x v="1"/>
    <x v="1"/>
    <x v="0"/>
    <x v="0"/>
    <s v="No"/>
    <m/>
    <m/>
    <s v="Single"/>
    <d v="2010-12-02T00:00:00"/>
    <d v="2011-03-31T00:00:00"/>
    <s v="Athens"/>
    <n v="4378"/>
    <n v="2189.7603334515934"/>
    <x v="7"/>
    <n v="120"/>
    <s v="No"/>
    <n v="11"/>
    <n v="4318"/>
    <n v="0.50712374558860429"/>
    <s v="11_29_City Dent_Athens_Piraeus &amp; West Suburbs"/>
    <x v="1"/>
    <x v="22"/>
    <x v="3"/>
    <x v="1"/>
    <s v="http://www.goldendeals.gr/deals/199euros-city-dent"/>
    <n v="1"/>
    <x v="1"/>
  </r>
  <r>
    <d v="2010-11-29T00:00:00"/>
    <d v="2010-11-30T23:59:00"/>
    <n v="191"/>
    <n v="19"/>
    <n v="9"/>
    <s v="patini.gr"/>
    <x v="2"/>
    <m/>
    <s v="Products"/>
    <s v="Yes"/>
    <m/>
    <s v="No"/>
    <s v="No"/>
    <x v="0"/>
    <s v="No"/>
    <n v="2"/>
    <n v="2"/>
    <n v="30"/>
    <m/>
    <x v="22"/>
    <x v="0"/>
    <x v="0"/>
    <s v="No"/>
    <x v="0"/>
    <x v="0"/>
    <x v="1"/>
    <x v="0"/>
    <x v="0"/>
    <s v="No"/>
    <m/>
    <m/>
    <s v="Single"/>
    <d v="2010-12-02T00:00:00"/>
    <d v="2011-01-02T00:00:00"/>
    <s v="Athens"/>
    <n v="1719"/>
    <n v="859.79854116109857"/>
    <x v="31"/>
    <n v="32"/>
    <s v="No"/>
    <n v="11"/>
    <n v="12156"/>
    <n v="7.0730383445302608E-2"/>
    <s v="11_29_patini.gr_Athens_Products"/>
    <x v="1"/>
    <x v="5"/>
    <x v="2"/>
    <x v="0"/>
    <s v="http://www.goldendeals.gr/deals/9euros-patini"/>
    <n v="1"/>
    <x v="1"/>
  </r>
  <r>
    <d v="2010-11-30T00:00:00"/>
    <d v="2010-12-01T23:59:00"/>
    <n v="55"/>
    <n v="70"/>
    <n v="35"/>
    <s v="Το Καλαμάρι του Βαρκάρη"/>
    <x v="0"/>
    <s v="Greek"/>
    <m/>
    <s v="Yes"/>
    <m/>
    <s v="Yes"/>
    <s v="No"/>
    <x v="1"/>
    <s v="No"/>
    <n v="4"/>
    <n v="2"/>
    <n v="25"/>
    <s v="Καλαμαριά"/>
    <x v="12"/>
    <x v="0"/>
    <x v="1"/>
    <s v="Yes"/>
    <x v="0"/>
    <x v="0"/>
    <x v="0"/>
    <x v="1"/>
    <x v="1"/>
    <s v="No"/>
    <m/>
    <m/>
    <s v="Single"/>
    <d v="2010-12-03T00:00:00"/>
    <d v="2011-03-20T00:00:00"/>
    <s v="Thessaloniki"/>
    <n v="1925"/>
    <n v="962.83431747243435"/>
    <x v="1"/>
    <n v="108"/>
    <s v="No"/>
    <n v="11"/>
    <n v="1254"/>
    <n v="0.76781046050433366"/>
    <s v="11_30_Το Καλαμάρι του Βαρκάρη_Thessaloniki_"/>
    <x v="1"/>
    <x v="16"/>
    <x v="0"/>
    <x v="1"/>
    <s v="http://www.goldendeals.gr/deals/23euros-to-kalamari-tou-varkari"/>
    <n v="1"/>
    <x v="1"/>
  </r>
  <r>
    <d v="2010-11-30T00:00:00"/>
    <d v="2010-11-30T23:59:00"/>
    <n v="327"/>
    <n v="53.5"/>
    <n v="14"/>
    <s v="Parking Αλσος Κηφισιάς"/>
    <x v="6"/>
    <s v="car wash"/>
    <s v="North &amp; East Suburbs"/>
    <s v="No"/>
    <m/>
    <s v="Yes"/>
    <s v="No"/>
    <x v="0"/>
    <s v="No"/>
    <n v="2"/>
    <n v="1"/>
    <n v="20"/>
    <s v="Κηφισιά"/>
    <x v="1"/>
    <x v="0"/>
    <x v="1"/>
    <s v="Yes"/>
    <x v="0"/>
    <x v="1"/>
    <x v="1"/>
    <x v="1"/>
    <x v="0"/>
    <s v="No"/>
    <m/>
    <m/>
    <s v="Single"/>
    <d v="2010-12-02T00:00:00"/>
    <d v="2011-05-02T00:00:00"/>
    <s v="Athens"/>
    <n v="4578"/>
    <n v="4578"/>
    <x v="27"/>
    <n v="152"/>
    <s v="No"/>
    <n v="11"/>
    <n v="4318"/>
    <n v="1.0602130616025938"/>
    <s v="11_30_Parking Αλσος Κηφισιάς_Athens_North &amp; East Suburbs"/>
    <x v="3"/>
    <x v="3"/>
    <x v="3"/>
    <x v="1"/>
    <s v="http://www.goldendeals.gr/deals/14euros-autoglym"/>
    <n v="1"/>
    <x v="1"/>
  </r>
  <r>
    <d v="2010-11-30T00:00:00"/>
    <d v="2010-11-30T23:59:00"/>
    <n v="412"/>
    <n v="50.9"/>
    <n v="20"/>
    <s v="Far East Restaurant"/>
    <x v="0"/>
    <s v="Non-Greek"/>
    <s v="Downtown"/>
    <s v="Yes"/>
    <m/>
    <s v="Yes"/>
    <s v="No"/>
    <x v="0"/>
    <s v="No"/>
    <n v="100"/>
    <n v="100"/>
    <n v="20"/>
    <s v="Σύνταγμα"/>
    <x v="2"/>
    <x v="0"/>
    <x v="1"/>
    <s v="Yes"/>
    <x v="1"/>
    <x v="1"/>
    <x v="1"/>
    <x v="0"/>
    <x v="0"/>
    <s v="No"/>
    <m/>
    <m/>
    <s v="Single"/>
    <d v="2010-12-02T00:00:00"/>
    <d v="2011-02-28T00:00:00"/>
    <s v="Athens"/>
    <n v="8240"/>
    <n v="8240"/>
    <x v="50"/>
    <n v="89"/>
    <s v="No"/>
    <n v="11"/>
    <n v="12156"/>
    <n v="0.67785455742020406"/>
    <s v="11_30_Far East Restaurant_Athens_Downtown"/>
    <x v="1"/>
    <x v="4"/>
    <x v="0"/>
    <x v="0"/>
    <s v="http://www.goldendeals.gr/deals/20euros-far-east-restaurant"/>
    <n v="1"/>
    <x v="1"/>
  </r>
  <r>
    <d v="2010-11-30T00:00:00"/>
    <d v="2010-11-30T23:59:00"/>
    <n v="55"/>
    <n v="87"/>
    <n v="14"/>
    <s v="Μαρία Στέφου"/>
    <x v="4"/>
    <s v="manicure, face care"/>
    <s v="South Suburbs"/>
    <s v="No"/>
    <m/>
    <s v="Yes"/>
    <s v="No"/>
    <x v="1"/>
    <s v="No"/>
    <n v="3"/>
    <n v="1"/>
    <n v="10"/>
    <s v="Βύρωνας"/>
    <x v="5"/>
    <x v="0"/>
    <x v="1"/>
    <s v="Yes"/>
    <x v="0"/>
    <x v="1"/>
    <x v="1"/>
    <x v="1"/>
    <x v="0"/>
    <s v="No"/>
    <s v="Yes"/>
    <m/>
    <s v="Single"/>
    <d v="2010-12-02T00:00:00"/>
    <d v="2011-03-31T00:00:00"/>
    <s v="Athens"/>
    <n v="770"/>
    <n v="770"/>
    <x v="20"/>
    <n v="120"/>
    <s v="No"/>
    <n v="11"/>
    <n v="4318"/>
    <n v="0.17832329782306625"/>
    <s v="11_30_Μαρία Στέφου_Athens_South Suburbs"/>
    <x v="3"/>
    <x v="3"/>
    <x v="3"/>
    <x v="1"/>
    <s v="http://www.goldendeals.gr/deals/14euros-maria-stefou"/>
    <n v="1"/>
    <x v="1"/>
  </r>
  <r>
    <d v="2010-12-01T00:00:00"/>
    <d v="2010-12-03T23:59:00"/>
    <n v="32"/>
    <n v="140"/>
    <n v="69"/>
    <s v="Off 4x4 Expeditions"/>
    <x v="5"/>
    <m/>
    <s v="Special Deal"/>
    <s v="No"/>
    <m/>
    <s v="Yes"/>
    <s v="No"/>
    <x v="0"/>
    <s v="No"/>
    <n v="5"/>
    <n v="5"/>
    <n v="10"/>
    <s v="Χαλκίδα"/>
    <x v="17"/>
    <x v="0"/>
    <x v="1"/>
    <s v="Yes"/>
    <x v="0"/>
    <x v="0"/>
    <x v="1"/>
    <x v="0"/>
    <x v="1"/>
    <s v="Yes"/>
    <s v="Yes"/>
    <m/>
    <s v="Single"/>
    <d v="2010-12-07T00:00:00"/>
    <d v="2011-05-07T00:00:00"/>
    <s v="Athens"/>
    <n v="2208"/>
    <n v="736.17040981764285"/>
    <x v="16"/>
    <n v="152"/>
    <s v="No"/>
    <n v="12"/>
    <n v="5827.4"/>
    <n v="0.12632913646182567"/>
    <s v="12_1_Off 4x4 Expeditions_Athens_Special Deal"/>
    <x v="1"/>
    <x v="11"/>
    <x v="3"/>
    <x v="0"/>
    <s v="http://www.goldendeals.gr/deals/69euros-off-expeditions"/>
    <n v="3"/>
    <x v="3"/>
  </r>
  <r>
    <d v="2010-12-01T00:00:00"/>
    <d v="2010-12-03T23:59:00"/>
    <n v="502"/>
    <n v="70"/>
    <n v="15"/>
    <s v="Gruppo Gemello"/>
    <x v="6"/>
    <m/>
    <s v="Products"/>
    <s v="Yes"/>
    <m/>
    <s v="No"/>
    <s v="No"/>
    <x v="0"/>
    <s v="No"/>
    <n v="100"/>
    <n v="100"/>
    <n v="20"/>
    <s v="Κολωνάκι"/>
    <x v="2"/>
    <x v="0"/>
    <x v="0"/>
    <s v="Yes"/>
    <x v="0"/>
    <x v="1"/>
    <x v="1"/>
    <x v="0"/>
    <x v="0"/>
    <s v="No"/>
    <s v="Yes"/>
    <m/>
    <s v="Single"/>
    <d v="2010-12-07T00:00:00"/>
    <d v="2011-01-31T00:00:00"/>
    <s v="Athens"/>
    <n v="7530"/>
    <n v="2510.5811530465812"/>
    <x v="30"/>
    <n v="56"/>
    <s v="No"/>
    <n v="12"/>
    <n v="7932"/>
    <n v="0.31651300467052207"/>
    <s v="12_1_Gruppo Gemello_Athens_Products"/>
    <x v="3"/>
    <x v="3"/>
    <x v="2"/>
    <x v="0"/>
    <s v="http://www.goldendeals.gr/deals/15euros-vassilios-diamonds"/>
    <n v="3"/>
    <x v="3"/>
  </r>
  <r>
    <d v="2010-12-01T00:00:00"/>
    <d v="2010-12-02T23:59:00"/>
    <n v="361"/>
    <n v="8"/>
    <n v="4"/>
    <s v="Δωδώνη"/>
    <x v="0"/>
    <s v="Pastries"/>
    <s v="South Suburbs"/>
    <s v="No"/>
    <m/>
    <s v="Yes"/>
    <s v="No"/>
    <x v="1"/>
    <s v="Yes"/>
    <n v="100"/>
    <n v="100"/>
    <n v="30"/>
    <s v="Γλυφάδα"/>
    <x v="4"/>
    <x v="0"/>
    <x v="1"/>
    <s v="No"/>
    <x v="0"/>
    <x v="1"/>
    <x v="1"/>
    <x v="0"/>
    <x v="0"/>
    <s v="No"/>
    <s v="Yes"/>
    <m/>
    <s v="Single"/>
    <d v="2010-12-06T00:00:00"/>
    <d v="2011-03-31T00:00:00"/>
    <s v="Athens"/>
    <n v="1444"/>
    <n v="722.2507815221793"/>
    <x v="1"/>
    <n v="116"/>
    <s v="No"/>
    <n v="12"/>
    <n v="4537"/>
    <n v="0.15919126769278802"/>
    <s v="12_1_Δωδώνη_Athens_South Suburbs"/>
    <x v="1"/>
    <x v="2"/>
    <x v="3"/>
    <x v="0"/>
    <s v="http://www.goldendeals.gr/deals/8euros-dodoni-glyfada"/>
    <n v="3"/>
    <x v="3"/>
  </r>
  <r>
    <d v="2010-12-01T00:00:00"/>
    <d v="2010-12-01T23:59:00"/>
    <n v="51"/>
    <n v="41"/>
    <n v="10"/>
    <s v="Cubo Hair Salon"/>
    <x v="4"/>
    <s v="Hair Salon"/>
    <s v="Piraeus &amp; West Suburbs"/>
    <s v="No"/>
    <m/>
    <s v="Yes"/>
    <s v="No"/>
    <x v="0"/>
    <s v="No"/>
    <n v="100"/>
    <n v="2"/>
    <n v="15"/>
    <s v="Κορυδαλλός"/>
    <x v="3"/>
    <x v="0"/>
    <x v="1"/>
    <s v="Yes"/>
    <x v="0"/>
    <x v="1"/>
    <x v="1"/>
    <x v="1"/>
    <x v="0"/>
    <s v="No"/>
    <s v="Yes"/>
    <m/>
    <s v="Single"/>
    <d v="2010-12-03T00:00:00"/>
    <d v="2011-03-30T00:00:00"/>
    <s v="Athens"/>
    <n v="510"/>
    <n v="510"/>
    <x v="41"/>
    <n v="118"/>
    <s v="No"/>
    <n v="12"/>
    <n v="4537"/>
    <n v="0.11240908089045624"/>
    <s v="12_1_Cubo Hair Salon_Athens_Piraeus &amp; West Suburbs"/>
    <x v="3"/>
    <x v="5"/>
    <x v="3"/>
    <x v="1"/>
    <s v="http://www.goldendeals.gr/deals/10euros-cubo"/>
    <n v="1"/>
    <x v="1"/>
  </r>
  <r>
    <d v="2010-12-01T00:00:00"/>
    <d v="2010-12-01T23:59:00"/>
    <n v="377"/>
    <n v="105"/>
    <n v="25"/>
    <s v="Άκρα style"/>
    <x v="4"/>
    <s v="manicure, pedicure"/>
    <s v="Downtown"/>
    <s v="No"/>
    <m/>
    <s v="Yes"/>
    <s v="Yes"/>
    <x v="1"/>
    <s v="No"/>
    <n v="2"/>
    <n v="1"/>
    <n v="20"/>
    <s v="Αμπελόκηποι, Νέα Φιλαδέλφεια"/>
    <x v="23"/>
    <x v="0"/>
    <x v="1"/>
    <s v="Yes"/>
    <x v="0"/>
    <x v="1"/>
    <x v="0"/>
    <x v="1"/>
    <x v="0"/>
    <s v="No"/>
    <s v="Yes"/>
    <m/>
    <s v="Multiple"/>
    <d v="2010-12-03T00:00:00"/>
    <d v="2011-05-31T00:00:00"/>
    <s v="Athens"/>
    <n v="9425"/>
    <n v="9425"/>
    <x v="41"/>
    <n v="180"/>
    <s v="No"/>
    <n v="12"/>
    <n v="4537"/>
    <n v="2.0773638968481376"/>
    <s v="12_1_Άκρα style_Athens_Downtown"/>
    <x v="3"/>
    <x v="10"/>
    <x v="1"/>
    <x v="1"/>
    <s v="http://www.goldendeals.gr/deals/25euros-akra-style"/>
    <n v="1"/>
    <x v="1"/>
  </r>
  <r>
    <d v="2010-12-01T00:00:00"/>
    <d v="2010-12-01T23:59:00"/>
    <n v="499"/>
    <n v="48"/>
    <n v="24"/>
    <s v="Υδρούσσα"/>
    <x v="0"/>
    <s v="Greek"/>
    <s v="North &amp; East Suburbs"/>
    <s v="No"/>
    <m/>
    <s v="Yes"/>
    <s v="No"/>
    <x v="1"/>
    <s v="No"/>
    <n v="8"/>
    <n v="8"/>
    <n v="20"/>
    <s v="Χαλάνδρι"/>
    <x v="1"/>
    <x v="0"/>
    <x v="0"/>
    <s v="Yes"/>
    <x v="1"/>
    <x v="0"/>
    <x v="0"/>
    <x v="1"/>
    <x v="1"/>
    <s v="No"/>
    <s v="No"/>
    <m/>
    <s v="Single"/>
    <d v="2010-12-03T00:00:00"/>
    <d v="2011-02-15T00:00:00"/>
    <s v="Athens"/>
    <n v="11976"/>
    <n v="11976"/>
    <x v="1"/>
    <n v="75"/>
    <s v="No"/>
    <n v="12"/>
    <n v="4537"/>
    <n v="2.6396297112629492"/>
    <s v="12_1_Υδρούσσα_Athens_North &amp; East Suburbs"/>
    <x v="1"/>
    <x v="10"/>
    <x v="2"/>
    <x v="0"/>
    <s v="http://www.goldendeals.gr/deals/24euros-ydroussa"/>
    <n v="1"/>
    <x v="1"/>
  </r>
  <r>
    <d v="2010-12-02T00:00:00"/>
    <d v="2010-12-03T23:59:00"/>
    <n v="384"/>
    <n v="90"/>
    <n v="24"/>
    <s v="Anastasia"/>
    <x v="4"/>
    <s v="Hair Salon"/>
    <m/>
    <s v="Yes"/>
    <s v="No"/>
    <s v="Yes"/>
    <s v="No"/>
    <x v="0"/>
    <s v="No"/>
    <n v="4"/>
    <n v="2"/>
    <n v="20"/>
    <s v="κέντρο Θεσσαλονίκης "/>
    <x v="12"/>
    <x v="0"/>
    <x v="1"/>
    <s v="Yes"/>
    <x v="0"/>
    <x v="1"/>
    <x v="1"/>
    <x v="1"/>
    <x v="0"/>
    <s v="No"/>
    <s v="Yes"/>
    <m/>
    <s v="Single"/>
    <d v="2010-12-07T00:00:00"/>
    <d v="2011-04-07T00:00:00"/>
    <s v="Thessaloniki"/>
    <n v="9216"/>
    <n v="4609.6005557537428"/>
    <x v="40"/>
    <n v="122"/>
    <s v="No"/>
    <n v="12"/>
    <n v="2239"/>
    <n v="2.0587764876077457"/>
    <s v="12_2_Anastasia_Thessaloniki_No"/>
    <x v="3"/>
    <x v="10"/>
    <x v="3"/>
    <x v="1"/>
    <s v="http://www.goldendeals.gr/deals/24euros-anastasia"/>
    <n v="3"/>
    <x v="3"/>
  </r>
  <r>
    <d v="2010-12-02T00:00:00"/>
    <d v="2010-12-02T23:59:00"/>
    <n v="60"/>
    <n v="100"/>
    <n v="49"/>
    <s v="Shisha Club"/>
    <x v="3"/>
    <s v="night club"/>
    <s v="Piraeus &amp; West Suburbs"/>
    <s v="Yes"/>
    <m/>
    <s v="Yes"/>
    <s v="No"/>
    <x v="0"/>
    <s v="No"/>
    <n v="100"/>
    <n v="100"/>
    <n v="20"/>
    <s v="Πειραιάς"/>
    <x v="3"/>
    <x v="1"/>
    <x v="0"/>
    <s v="Yes"/>
    <x v="1"/>
    <x v="0"/>
    <x v="0"/>
    <x v="1"/>
    <x v="1"/>
    <s v="No"/>
    <s v="No"/>
    <m/>
    <s v="Single"/>
    <d v="2010-12-04T00:00:00"/>
    <d v="2011-02-28T00:00:00"/>
    <s v="Athens"/>
    <n v="2940"/>
    <n v="2940"/>
    <x v="16"/>
    <n v="87"/>
    <s v="No"/>
    <n v="12"/>
    <n v="7932"/>
    <n v="0.37065052950075644"/>
    <s v="12_2_Shisha Club_Athens_Piraeus &amp; West Suburbs"/>
    <x v="1"/>
    <x v="12"/>
    <x v="0"/>
    <x v="0"/>
    <s v="http://www.goldendeals.gr/deals/49euros-shisha-club"/>
    <n v="1"/>
    <x v="1"/>
  </r>
  <r>
    <d v="2010-12-02T00:00:00"/>
    <d v="2010-12-03T23:59:00"/>
    <n v="187"/>
    <n v="300"/>
    <n v="99"/>
    <s v="Στρατής Γαβριήλ"/>
    <x v="4"/>
    <s v="botox"/>
    <s v="Downtown"/>
    <s v="No"/>
    <m/>
    <s v="Yes"/>
    <s v="No"/>
    <x v="1"/>
    <s v="No"/>
    <n v="100"/>
    <n v="1"/>
    <n v="10"/>
    <s v="Αθήνα"/>
    <x v="2"/>
    <x v="0"/>
    <x v="0"/>
    <s v="Yes"/>
    <x v="1"/>
    <x v="1"/>
    <x v="0"/>
    <x v="0"/>
    <x v="0"/>
    <s v="No"/>
    <s v="No"/>
    <m/>
    <s v="Single"/>
    <d v="2010-12-07T00:00:00"/>
    <d v="2011-06-07T00:00:00"/>
    <s v="Athens"/>
    <n v="18513"/>
    <n v="9259.7151788920401"/>
    <x v="32"/>
    <n v="183"/>
    <s v="No"/>
    <n v="12"/>
    <n v="4537"/>
    <n v="2.0409334756209039"/>
    <s v="12_2_Στρατής Γαβριήλ_Athens_Downtown"/>
    <x v="1"/>
    <x v="23"/>
    <x v="1"/>
    <x v="1"/>
    <s v="http://www.goldendeals.gr/deals/99euros-stratis-gabriel"/>
    <n v="3"/>
    <x v="3"/>
  </r>
  <r>
    <d v="2010-12-02T00:00:00"/>
    <d v="2010-12-03T23:59:00"/>
    <n v="160"/>
    <n v="110"/>
    <n v="25"/>
    <s v="SMG"/>
    <x v="4"/>
    <s v="massage, photo analysis"/>
    <s v="North &amp; East Suburbs"/>
    <s v="No"/>
    <m/>
    <s v="Yes"/>
    <s v="No"/>
    <x v="0"/>
    <s v="No"/>
    <n v="4"/>
    <n v="2"/>
    <n v="10"/>
    <s v="Χαλάνδρι"/>
    <x v="1"/>
    <x v="1"/>
    <x v="0"/>
    <s v="Yes"/>
    <x v="0"/>
    <x v="1"/>
    <x v="1"/>
    <x v="0"/>
    <x v="0"/>
    <s v="Yes"/>
    <s v="Yes"/>
    <m/>
    <s v="Single"/>
    <d v="2010-12-07T00:00:00"/>
    <d v="2011-02-28T00:00:00"/>
    <s v="Athens"/>
    <n v="4000"/>
    <n v="2000.6946856570064"/>
    <x v="9"/>
    <n v="84"/>
    <s v="No"/>
    <n v="12"/>
    <n v="4537"/>
    <n v="0.44097304070024385"/>
    <s v="12_2_SMG_Athens_North &amp; East Suburbs"/>
    <x v="3"/>
    <x v="10"/>
    <x v="0"/>
    <x v="1"/>
    <s v="http://www.goldendeals.gr/deals/25euros-smg-enallaktiko"/>
    <n v="3"/>
    <x v="3"/>
  </r>
  <r>
    <d v="2010-12-03T00:00:00"/>
    <d v="2010-12-03T23:59:00"/>
    <n v="119"/>
    <n v="48"/>
    <n v="24"/>
    <s v="Balsamico"/>
    <x v="0"/>
    <s v="Greek"/>
    <s v="Piraeus &amp; West Suburbs"/>
    <s v="No"/>
    <m/>
    <s v="Yes"/>
    <s v="No"/>
    <x v="0"/>
    <s v="No"/>
    <n v="100"/>
    <n v="100"/>
    <n v="10"/>
    <s v="Μπουρνάζι"/>
    <x v="6"/>
    <x v="0"/>
    <x v="0"/>
    <s v="Yes"/>
    <x v="1"/>
    <x v="0"/>
    <x v="0"/>
    <x v="1"/>
    <x v="0"/>
    <s v="No"/>
    <s v="No"/>
    <m/>
    <s v="Single"/>
    <d v="2010-12-07T00:00:00"/>
    <d v="2011-03-31T00:00:00"/>
    <s v="Athens"/>
    <n v="2856"/>
    <n v="2856"/>
    <x v="1"/>
    <n v="115"/>
    <s v="No"/>
    <n v="12"/>
    <n v="4537"/>
    <n v="0.62949085298655494"/>
    <s v="12_3_Balsamico_Athens_Piraeus &amp; West Suburbs"/>
    <x v="1"/>
    <x v="10"/>
    <x v="3"/>
    <x v="0"/>
    <s v="http://www.goldendeals.gr/deals/24euros-balsamico"/>
    <n v="3"/>
    <x v="3"/>
  </r>
  <r>
    <d v="2010-12-03T00:00:00"/>
    <d v="2010-12-04T23:59:00"/>
    <n v="286"/>
    <n v="105"/>
    <n v="16"/>
    <s v="Υγεία &amp; Ομορφιά - Ελεθερία Ρήγα"/>
    <x v="4"/>
    <s v="cellulose treatment"/>
    <s v="South Suburbs"/>
    <s v="Yes"/>
    <m/>
    <s v="Yes"/>
    <s v="No"/>
    <x v="1"/>
    <s v="No"/>
    <n v="3"/>
    <n v="1"/>
    <n v="20"/>
    <s v="Γλυφάδα"/>
    <x v="4"/>
    <x v="0"/>
    <x v="0"/>
    <s v="Yes"/>
    <x v="0"/>
    <x v="1"/>
    <x v="1"/>
    <x v="1"/>
    <x v="0"/>
    <s v="No"/>
    <s v="No"/>
    <m/>
    <s v="Multiple"/>
    <d v="2010-12-07T00:00:00"/>
    <d v="2011-05-30T00:00:00"/>
    <s v="Athens"/>
    <n v="4576"/>
    <n v="2288.7947203916156"/>
    <x v="36"/>
    <n v="175"/>
    <s v="Yes"/>
    <n v="12"/>
    <n v="2829"/>
    <n v="0.80904726772414826"/>
    <s v="12_3_Υγεία &amp; Ομορφιά - Ελεθερία Ρήγα_Athens_South Suburbs"/>
    <x v="3"/>
    <x v="3"/>
    <x v="3"/>
    <x v="1"/>
    <s v="http://www.goldendeals.gr/deals/16euros-ygeia-omorfia"/>
    <n v="2"/>
    <x v="0"/>
  </r>
  <r>
    <d v="2010-12-04T00:00:00"/>
    <d v="2010-12-06T23:59:00"/>
    <n v="761"/>
    <n v="17.3"/>
    <n v="8.5"/>
    <s v="Αγαπητός"/>
    <x v="0"/>
    <s v="Pastries"/>
    <m/>
    <s v="Yes"/>
    <s v="No"/>
    <s v="Yes"/>
    <s v="Yes"/>
    <x v="1"/>
    <s v="No"/>
    <n v="10"/>
    <n v="10"/>
    <n v="30"/>
    <m/>
    <x v="12"/>
    <x v="0"/>
    <x v="1"/>
    <s v="No"/>
    <x v="0"/>
    <x v="0"/>
    <x v="1"/>
    <x v="1"/>
    <x v="0"/>
    <s v="Yes"/>
    <s v="Yes"/>
    <m/>
    <s v="Single"/>
    <d v="2010-12-07T00:00:00"/>
    <d v="2011-01-07T00:00:00"/>
    <s v="Thessaloniki"/>
    <n v="6468.5"/>
    <n v="2156.6658948847025"/>
    <x v="16"/>
    <n v="32"/>
    <s v="Yes"/>
    <n v="12"/>
    <n v="767"/>
    <n v="2.8118199411795342"/>
    <s v="12_4_Αγαπητός_Thessaloniki_No"/>
    <x v="1"/>
    <x v="5"/>
    <x v="2"/>
    <x v="0"/>
    <s v="http://www.goldendeals.gr/deals/8.50euros-agapitos-thess"/>
    <n v="0"/>
    <x v="4"/>
  </r>
  <r>
    <d v="2010-12-04T00:00:00"/>
    <d v="2010-12-06T23:59:00"/>
    <n v="1489"/>
    <n v="20"/>
    <n v="9.8000000000000007"/>
    <s v="Αγαπητός"/>
    <x v="0"/>
    <s v="Pastries"/>
    <s v="Special Deal"/>
    <s v="Yes"/>
    <m/>
    <s v="Yes"/>
    <s v="Yes"/>
    <x v="1"/>
    <s v="No"/>
    <n v="10"/>
    <n v="10"/>
    <n v="30"/>
    <s v="Σύνταγμα, Μαρούσι"/>
    <x v="8"/>
    <x v="0"/>
    <x v="1"/>
    <s v="No"/>
    <x v="0"/>
    <x v="0"/>
    <x v="1"/>
    <x v="1"/>
    <x v="0"/>
    <s v="Yes"/>
    <s v="Yes"/>
    <m/>
    <s v="Single"/>
    <d v="2010-12-07T00:00:00"/>
    <d v="2011-01-07T00:00:00"/>
    <s v="Athens"/>
    <n v="14592.2"/>
    <n v="4865.192868723283"/>
    <x v="16"/>
    <n v="32"/>
    <s v="Yes"/>
    <n v="12"/>
    <n v="2829"/>
    <n v="1.7197571116024331"/>
    <s v="12_4_Αγαπητός_Athens_Special Deal"/>
    <x v="1"/>
    <x v="5"/>
    <x v="2"/>
    <x v="0"/>
    <s v="http://www.goldendeals.gr/deals/9.80euros-agapitos-melomakarona"/>
    <n v="0"/>
    <x v="4"/>
  </r>
  <r>
    <d v="2010-12-04T00:00:00"/>
    <d v="2010-12-06T23:59:00"/>
    <n v="29"/>
    <n v="45"/>
    <n v="23"/>
    <s v="Décor Place"/>
    <x v="6"/>
    <s v="decoration"/>
    <s v="Products"/>
    <s v="No"/>
    <m/>
    <s v="Yes"/>
    <s v="No"/>
    <x v="0"/>
    <s v="No"/>
    <n v="2"/>
    <n v="1"/>
    <n v="10"/>
    <s v="Νέο Ψυχικό"/>
    <x v="1"/>
    <x v="0"/>
    <x v="1"/>
    <s v="No"/>
    <x v="0"/>
    <x v="0"/>
    <x v="1"/>
    <x v="0"/>
    <x v="0"/>
    <s v="Yes"/>
    <s v="No"/>
    <m/>
    <s v="Single"/>
    <d v="2010-12-07T00:00:00"/>
    <d v="2010-12-31T00:00:00"/>
    <s v="Athens"/>
    <n v="667"/>
    <n v="222.38481129907962"/>
    <x v="48"/>
    <n v="25"/>
    <s v="Yes"/>
    <n v="12"/>
    <n v="2287"/>
    <n v="9.7238658198110894E-2"/>
    <s v="12_4_Décor Place_Athens_Products"/>
    <x v="2"/>
    <x v="10"/>
    <x v="2"/>
    <x v="1"/>
    <s v="http://www.goldendeals.gr/deals/23euros-decor-place"/>
    <n v="0"/>
    <x v="4"/>
  </r>
  <r>
    <d v="2010-12-04T00:00:00"/>
    <d v="2010-12-06T23:59:00"/>
    <n v="1664"/>
    <n v="21"/>
    <n v="8"/>
    <s v="Super Bowl"/>
    <x v="3"/>
    <m/>
    <s v="Piraeus &amp; West Suburbs"/>
    <s v="No"/>
    <m/>
    <s v="Yes"/>
    <s v="No"/>
    <x v="0"/>
    <s v="No"/>
    <n v="100"/>
    <n v="100"/>
    <n v="20"/>
    <s v="Αγιος Ιωάννης Ρέντης"/>
    <x v="3"/>
    <x v="0"/>
    <x v="1"/>
    <s v="Yes"/>
    <x v="0"/>
    <x v="1"/>
    <x v="1"/>
    <x v="1"/>
    <x v="0"/>
    <s v="No"/>
    <s v="Yes"/>
    <m/>
    <s v="Single"/>
    <d v="2010-12-08T00:00:00"/>
    <d v="2011-03-15T00:00:00"/>
    <s v="Athens"/>
    <n v="13312"/>
    <n v="4438.3607316541948"/>
    <x v="38"/>
    <n v="98"/>
    <s v="Yes"/>
    <n v="12"/>
    <n v="2287"/>
    <n v="1.9406911813092238"/>
    <s v="12_4_Super Bowl_Athens_Piraeus &amp; West Suburbs"/>
    <x v="1"/>
    <x v="5"/>
    <x v="0"/>
    <x v="0"/>
    <s v="http://www.goldendeals.gr/deals/8euros-super-bowl"/>
    <n v="1"/>
    <x v="1"/>
  </r>
  <r>
    <d v="2010-12-04T00:00:00"/>
    <d v="2010-12-06T23:59:00"/>
    <n v="377"/>
    <n v="100"/>
    <n v="21"/>
    <s v="Όλον"/>
    <x v="4"/>
    <s v="reflexology"/>
    <s v="Downtown"/>
    <s v="No"/>
    <m/>
    <s v="Yes"/>
    <s v="No"/>
    <x v="1"/>
    <s v="No"/>
    <n v="5"/>
    <n v="1"/>
    <n v="20"/>
    <s v="Αμπελόκηποι"/>
    <x v="2"/>
    <x v="0"/>
    <x v="0"/>
    <s v="Yes"/>
    <x v="0"/>
    <x v="1"/>
    <x v="1"/>
    <x v="0"/>
    <x v="0"/>
    <s v="No"/>
    <s v="No"/>
    <m/>
    <s v="Multiple"/>
    <d v="2010-12-09T00:00:00"/>
    <d v="2011-06-09T00:00:00"/>
    <s v="Athens"/>
    <n v="7917"/>
    <n v="2639.6110210716843"/>
    <x v="30"/>
    <n v="183"/>
    <s v="Yes"/>
    <n v="12"/>
    <n v="2287"/>
    <n v="1.1541805951340989"/>
    <s v="12_4_Όλον_Athens_Downtown"/>
    <x v="3"/>
    <x v="4"/>
    <x v="1"/>
    <x v="1"/>
    <s v="http://www.goldendeals.gr/deals/21euros-olon-kentro-olistikis-evexias"/>
    <n v="2"/>
    <x v="0"/>
  </r>
  <r>
    <d v="2010-12-04T00:00:00"/>
    <d v="2010-12-05T23:59:00"/>
    <n v="575"/>
    <n v="33.5"/>
    <n v="10"/>
    <s v="The Wall Sport Climbing Center"/>
    <x v="1"/>
    <s v="climbing"/>
    <s v="North &amp; East Suburbs"/>
    <s v="No"/>
    <m/>
    <s v="Yes"/>
    <s v="No"/>
    <x v="0"/>
    <s v="No"/>
    <n v="10"/>
    <n v="2"/>
    <n v="10"/>
    <s v="Παλλήνη"/>
    <x v="5"/>
    <x v="0"/>
    <x v="1"/>
    <s v="Yes"/>
    <x v="0"/>
    <x v="0"/>
    <x v="1"/>
    <x v="1"/>
    <x v="0"/>
    <s v="No"/>
    <s v="Yes"/>
    <m/>
    <s v="Single"/>
    <d v="2010-12-07T00:00:00"/>
    <d v="2011-05-31T00:00:00"/>
    <s v="Athens"/>
    <n v="5750"/>
    <n v="2875.9986106319466"/>
    <x v="4"/>
    <n v="176"/>
    <s v="Yes"/>
    <n v="12"/>
    <n v="2287"/>
    <n v="1.2575420247625477"/>
    <s v="12_4_The Wall Sport Climbing Center_Athens_North &amp; East Suburbs"/>
    <x v="3"/>
    <x v="5"/>
    <x v="3"/>
    <x v="1"/>
    <s v="http://www.goldendeals.gr/deals/10euros-the-wall"/>
    <n v="1"/>
    <x v="1"/>
  </r>
  <r>
    <d v="2010-12-05T00:00:00"/>
    <d v="2010-12-06T23:59:00"/>
    <n v="40"/>
    <n v="125"/>
    <n v="29"/>
    <s v="Body &amp; Soul"/>
    <x v="1"/>
    <s v="gym visits"/>
    <s v="South Suburbs"/>
    <s v="Yes"/>
    <m/>
    <s v="Yes"/>
    <s v="No"/>
    <x v="0"/>
    <s v="No"/>
    <n v="15"/>
    <n v="100"/>
    <n v="15"/>
    <s v="Νέα Σμύρνη"/>
    <x v="4"/>
    <x v="1"/>
    <x v="0"/>
    <s v="Yes"/>
    <x v="0"/>
    <x v="1"/>
    <x v="1"/>
    <x v="0"/>
    <x v="0"/>
    <s v="No"/>
    <s v="Yes"/>
    <m/>
    <s v="Multiple"/>
    <d v="2010-12-08T00:00:00"/>
    <d v="2011-03-15T00:00:00"/>
    <s v="Athens"/>
    <n v="1160"/>
    <n v="580.20145884053181"/>
    <x v="9"/>
    <n v="98"/>
    <s v="Yes"/>
    <n v="12"/>
    <n v="2829"/>
    <n v="0.20509065353147113"/>
    <s v="12_5_Body &amp; Soul_Athens_South Suburbs"/>
    <x v="3"/>
    <x v="1"/>
    <x v="0"/>
    <x v="0"/>
    <s v="http://www.goldendeals.gr/deals/29euros-body-soul"/>
    <n v="1"/>
    <x v="1"/>
  </r>
  <r>
    <d v="2010-12-06T00:00:00"/>
    <d v="2010-12-06T23:59:00"/>
    <n v="25"/>
    <n v="15"/>
    <n v="7"/>
    <s v="Ανοιχτό Σχολείο"/>
    <x v="2"/>
    <s v="creative past-time for kids"/>
    <s v="North &amp; East Suburbs"/>
    <s v="No"/>
    <m/>
    <s v="Yes"/>
    <s v="No"/>
    <x v="1"/>
    <s v="No"/>
    <n v="4"/>
    <n v="2"/>
    <n v="10"/>
    <s v="Παλλήνη"/>
    <x v="5"/>
    <x v="1"/>
    <x v="0"/>
    <s v="Yes"/>
    <x v="0"/>
    <x v="0"/>
    <x v="1"/>
    <x v="0"/>
    <x v="0"/>
    <s v="Yes"/>
    <s v="No"/>
    <m/>
    <s v="Single"/>
    <d v="2010-12-08T00:00:00"/>
    <d v="2011-04-30T00:00:00"/>
    <s v="Athens"/>
    <n v="175"/>
    <n v="175"/>
    <x v="31"/>
    <n v="144"/>
    <s v="No"/>
    <n v="12"/>
    <n v="4537"/>
    <n v="3.8571743442803612E-2"/>
    <s v="12_6_Ανοιχτό Σχολείο_Athens_North &amp; East Suburbs"/>
    <x v="1"/>
    <x v="2"/>
    <x v="3"/>
    <x v="1"/>
    <s v="http://www.goldendeals.gr/deals/7euros-anoixto-sxoleio"/>
    <n v="1"/>
    <x v="1"/>
  </r>
  <r>
    <d v="2010-12-06T00:00:00"/>
    <d v="2010-12-09T23:59:00"/>
    <n v="168"/>
    <n v="50"/>
    <n v="25"/>
    <s v="Carteco"/>
    <x v="6"/>
    <s v="decoration"/>
    <s v="Products"/>
    <s v="Yes"/>
    <m/>
    <s v="No"/>
    <s v="No"/>
    <x v="0"/>
    <s v="No"/>
    <n v="10"/>
    <n v="5"/>
    <n v="30"/>
    <s v="Καλλιθέα"/>
    <x v="2"/>
    <x v="1"/>
    <x v="0"/>
    <s v="No"/>
    <x v="0"/>
    <x v="0"/>
    <x v="1"/>
    <x v="0"/>
    <x v="0"/>
    <s v="No"/>
    <s v="No"/>
    <m/>
    <s v="Single"/>
    <d v="2010-12-11T00:00:00"/>
    <d v="2011-02-11T00:00:00"/>
    <s v="Athens"/>
    <n v="4200"/>
    <n v="1050.1823233206153"/>
    <x v="1"/>
    <n v="63"/>
    <s v="No"/>
    <n v="12"/>
    <n v="7932"/>
    <n v="0.13239817490174172"/>
    <s v="12_6_Carteco_Athens_Products"/>
    <x v="1"/>
    <x v="10"/>
    <x v="2"/>
    <x v="1"/>
    <s v="http://www.goldendeals.gr/deals/25euros-carteco"/>
    <n v="1"/>
    <x v="1"/>
  </r>
  <r>
    <d v="2010-12-07T00:00:00"/>
    <d v="2010-12-08T23:59:00"/>
    <n v="145"/>
    <n v="30"/>
    <n v="9"/>
    <s v="La-di-da"/>
    <x v="6"/>
    <s v="decoration"/>
    <m/>
    <s v="Yes"/>
    <s v="No"/>
    <s v="Yes"/>
    <s v="Yes"/>
    <x v="0"/>
    <s v="No"/>
    <n v="5"/>
    <n v="5"/>
    <n v="20"/>
    <m/>
    <x v="12"/>
    <x v="0"/>
    <x v="0"/>
    <s v="No"/>
    <x v="0"/>
    <x v="1"/>
    <x v="1"/>
    <x v="0"/>
    <x v="0"/>
    <s v="No"/>
    <s v="No"/>
    <m/>
    <s v="Single"/>
    <d v="2010-12-10T00:00:00"/>
    <d v="2011-01-15T00:00:00"/>
    <s v="Thessaloniki"/>
    <n v="1305"/>
    <n v="652.7266411955984"/>
    <x v="4"/>
    <n v="37"/>
    <s v="No"/>
    <n v="12"/>
    <n v="2239"/>
    <n v="0.29152596748351872"/>
    <s v="12_7_La-di-da_Thessaloniki_No"/>
    <x v="3"/>
    <x v="5"/>
    <x v="2"/>
    <x v="0"/>
    <s v="http://www.goldendeals.gr/deals/9euros-ladida"/>
    <n v="1"/>
    <x v="1"/>
  </r>
  <r>
    <d v="2010-12-07T00:00:00"/>
    <d v="2010-12-07T23:59:00"/>
    <n v="993"/>
    <n v="44"/>
    <n v="19.8"/>
    <s v="Meat Square"/>
    <x v="0"/>
    <s v="Greek"/>
    <s v="North &amp; East Suburbs"/>
    <s v="Yes"/>
    <m/>
    <s v="Yes"/>
    <s v="Yes"/>
    <x v="0"/>
    <s v="No"/>
    <n v="100"/>
    <n v="100"/>
    <n v="50"/>
    <s v="Δροσιά, Χαλάνδρι, Κολωνάκι"/>
    <x v="8"/>
    <x v="0"/>
    <x v="1"/>
    <s v="Yes"/>
    <x v="0"/>
    <x v="0"/>
    <x v="1"/>
    <x v="0"/>
    <x v="0"/>
    <s v="No"/>
    <s v="No"/>
    <m/>
    <s v="Single"/>
    <d v="2010-12-09T00:00:00"/>
    <d v="2011-03-09T00:00:00"/>
    <s v="Athens"/>
    <n v="19661.400000000001"/>
    <n v="19661.400000000001"/>
    <x v="5"/>
    <n v="91"/>
    <s v="No"/>
    <n v="12"/>
    <n v="7932"/>
    <n v="2.4787443267776097"/>
    <s v="12_7_Meat Square_Athens_North &amp; East Suburbs"/>
    <x v="1"/>
    <x v="4"/>
    <x v="0"/>
    <x v="0"/>
    <s v="http://www.goldendeals.gr/deals/19.80euros-meat-square"/>
    <n v="1"/>
    <x v="1"/>
  </r>
  <r>
    <d v="2010-12-07T00:00:00"/>
    <d v="2010-12-07T23:59:00"/>
    <n v="142"/>
    <n v="44"/>
    <n v="19.8"/>
    <s v="Meat Square"/>
    <x v="0"/>
    <s v="Greek"/>
    <s v="Downtown"/>
    <s v="Yes"/>
    <m/>
    <s v="Yes"/>
    <s v="Yes"/>
    <x v="0"/>
    <s v="No"/>
    <n v="100"/>
    <n v="100"/>
    <n v="50"/>
    <s v="Δροσιά, Χαλάνδρι, Κολωνάκι"/>
    <x v="8"/>
    <x v="0"/>
    <x v="1"/>
    <s v="Yes"/>
    <x v="0"/>
    <x v="0"/>
    <x v="1"/>
    <x v="0"/>
    <x v="0"/>
    <s v="No"/>
    <s v="No"/>
    <m/>
    <s v="Single"/>
    <d v="2010-12-09T00:00:00"/>
    <d v="2011-03-09T00:00:00"/>
    <s v="Athens"/>
    <n v="2811.6"/>
    <n v="2811.6"/>
    <x v="5"/>
    <n v="91"/>
    <s v="No"/>
    <n v="12"/>
    <n v="7932"/>
    <n v="0.35446293494704989"/>
    <s v="12_7_Meat Square_Athens_Downtown"/>
    <x v="1"/>
    <x v="4"/>
    <x v="0"/>
    <x v="0"/>
    <s v="http://www.goldendeals.gr/deals/19.80euros-meat-square-kentro"/>
    <n v="1"/>
    <x v="1"/>
  </r>
  <r>
    <d v="2010-12-07T00:00:00"/>
    <d v="2010-12-08T23:59:00"/>
    <n v="199"/>
    <n v="2230"/>
    <n v="209"/>
    <s v="Mediaspis"/>
    <x v="4"/>
    <s v="hair removal"/>
    <s v="Piraeus &amp; West Suburbs"/>
    <s v="No"/>
    <m/>
    <s v="Yes"/>
    <s v="No"/>
    <x v="0"/>
    <s v="No"/>
    <n v="6"/>
    <n v="2"/>
    <n v="20"/>
    <s v="Περιστέρι"/>
    <x v="6"/>
    <x v="0"/>
    <x v="0"/>
    <s v="Yes"/>
    <x v="1"/>
    <x v="1"/>
    <x v="1"/>
    <x v="0"/>
    <x v="0"/>
    <s v="No"/>
    <s v="No"/>
    <m/>
    <s v="Unlimited"/>
    <d v="2010-12-10T00:00:00"/>
    <d v="2012-01-31T00:00:00"/>
    <s v="Athens"/>
    <n v="41591"/>
    <n v="20802.72316779014"/>
    <x v="10"/>
    <n v="418"/>
    <s v="No"/>
    <n v="12"/>
    <n v="4537"/>
    <n v="4.5851274339409613"/>
    <s v="12_7_Mediaspis_Athens_Piraeus &amp; West Suburbs"/>
    <x v="0"/>
    <x v="24"/>
    <x v="1"/>
    <x v="1"/>
    <s v="http://www.goldendeals.gr/deals/209euros-mediaspis"/>
    <n v="1"/>
    <x v="1"/>
  </r>
  <r>
    <d v="2010-12-07T00:00:00"/>
    <d v="2010-12-07T23:59:00"/>
    <n v="520"/>
    <n v="62"/>
    <n v="12"/>
    <s v="Satin Hair"/>
    <x v="4"/>
    <s v="Hair Salon, manicure"/>
    <s v="South Suburbs"/>
    <s v="No"/>
    <m/>
    <s v="Yes"/>
    <s v="No"/>
    <x v="0"/>
    <s v="No"/>
    <n v="6"/>
    <n v="2"/>
    <n v="20"/>
    <s v="Γλυφάδα"/>
    <x v="4"/>
    <x v="0"/>
    <x v="1"/>
    <s v="Yes"/>
    <x v="0"/>
    <x v="1"/>
    <x v="0"/>
    <x v="1"/>
    <x v="0"/>
    <s v="Yes"/>
    <s v="Yes"/>
    <m/>
    <s v="Single"/>
    <d v="2010-12-09T00:00:00"/>
    <d v="2011-05-15T00:00:00"/>
    <s v="Athens"/>
    <n v="6240"/>
    <n v="6240"/>
    <x v="43"/>
    <n v="158"/>
    <s v="No"/>
    <n v="12"/>
    <n v="4537"/>
    <n v="1.3753581661891117"/>
    <s v="12_7_Satin Hair_Athens_South Suburbs"/>
    <x v="3"/>
    <x v="5"/>
    <x v="3"/>
    <x v="1"/>
    <s v="http://www.goldendeals.gr/deals/12euros-satin-hair"/>
    <n v="1"/>
    <x v="1"/>
  </r>
  <r>
    <d v="2010-12-08T00:00:00"/>
    <d v="2010-12-09T23:59:00"/>
    <n v="349"/>
    <n v="60"/>
    <n v="9"/>
    <s v="Pa Bailar"/>
    <x v="1"/>
    <s v="Dance lessons"/>
    <s v="South Suburbs"/>
    <s v="No"/>
    <m/>
    <s v="Yes"/>
    <s v="No"/>
    <x v="0"/>
    <s v="No"/>
    <n v="100"/>
    <n v="1"/>
    <n v="20"/>
    <s v="Νέα Σμύρνη"/>
    <x v="4"/>
    <x v="0"/>
    <x v="1"/>
    <s v="Yes"/>
    <x v="0"/>
    <x v="1"/>
    <x v="1"/>
    <x v="0"/>
    <x v="0"/>
    <s v="No"/>
    <s v="No"/>
    <m/>
    <s v="Multiple"/>
    <d v="2010-12-13T00:00:00"/>
    <d v="2011-04-30T00:00:00"/>
    <s v="Athens"/>
    <n v="3141"/>
    <n v="1571.0455019121644"/>
    <x v="36"/>
    <n v="139"/>
    <s v="No"/>
    <n v="12"/>
    <n v="4537"/>
    <n v="0.3462740802098665"/>
    <s v="12_8_Pa Bailar_Athens_South Suburbs"/>
    <x v="3"/>
    <x v="5"/>
    <x v="3"/>
    <x v="1"/>
    <s v="http://www.goldendeals.gr/deals/9euros-pa-bailar"/>
    <n v="3"/>
    <x v="3"/>
  </r>
  <r>
    <d v="2010-12-08T00:00:00"/>
    <d v="2010-12-10T23:59:00"/>
    <n v="1209"/>
    <n v="350"/>
    <n v="115"/>
    <s v="St George Lycabettus"/>
    <x v="3"/>
    <s v="Vacations"/>
    <s v="Special Deal"/>
    <s v="Yes"/>
    <m/>
    <s v="Yes"/>
    <s v="No"/>
    <x v="0"/>
    <s v="Yes"/>
    <n v="100"/>
    <n v="100"/>
    <n v="10"/>
    <s v="Κολωνάκι"/>
    <x v="2"/>
    <x v="1"/>
    <x v="1"/>
    <s v="Yes"/>
    <x v="0"/>
    <x v="0"/>
    <x v="1"/>
    <x v="1"/>
    <x v="1"/>
    <s v="No"/>
    <s v="Yes"/>
    <m/>
    <s v="Single"/>
    <d v="2010-12-14T00:00:00"/>
    <d v="2011-03-30T00:00:00"/>
    <s v="Athens"/>
    <n v="139035"/>
    <n v="46355.730493204697"/>
    <x v="32"/>
    <n v="107"/>
    <s v="No"/>
    <n v="12"/>
    <n v="7932"/>
    <n v="5.8441415145240416"/>
    <s v="12_8_St George Lycabettus_Athens_Special Deal"/>
    <x v="1"/>
    <x v="6"/>
    <x v="0"/>
    <x v="0"/>
    <s v="http://www.goldendeals.gr/deals/115euros-st-george-lycabettus-hotel"/>
    <n v="3"/>
    <x v="3"/>
  </r>
  <r>
    <d v="2010-12-08T00:00:00"/>
    <d v="2010-12-09T23:59:00"/>
    <n v="781"/>
    <n v="25"/>
    <n v="12"/>
    <s v="Θέατρο Ακάδημος"/>
    <x v="3"/>
    <s v="theater"/>
    <s v="Downtown"/>
    <s v="No"/>
    <m/>
    <s v="Yes"/>
    <s v="No"/>
    <x v="1"/>
    <s v="No"/>
    <n v="100"/>
    <n v="100"/>
    <n v="10"/>
    <s v="Αθήνα"/>
    <x v="2"/>
    <x v="0"/>
    <x v="0"/>
    <s v="Yes"/>
    <x v="0"/>
    <x v="0"/>
    <x v="0"/>
    <x v="1"/>
    <x v="0"/>
    <s v="No"/>
    <s v="No"/>
    <m/>
    <s v="Single"/>
    <d v="2010-12-11T00:00:00"/>
    <d v="2011-04-17T00:00:00"/>
    <s v="Athens"/>
    <n v="9372"/>
    <n v="4687.6276484943664"/>
    <x v="19"/>
    <n v="128"/>
    <s v="No"/>
    <n v="12"/>
    <n v="4537"/>
    <n v="1.0331998343606714"/>
    <s v="12_8_Θέατρο Ακάδημος_Athens_Downtown"/>
    <x v="1"/>
    <x v="5"/>
    <x v="3"/>
    <x v="0"/>
    <s v="http://www.goldendeals.gr/deals/12euros-theatro-akadimos"/>
    <n v="1"/>
    <x v="1"/>
  </r>
  <r>
    <d v="2010-12-08T00:00:00"/>
    <d v="2010-12-08T23:59:00"/>
    <n v="673"/>
    <n v="55"/>
    <n v="10"/>
    <s v="La vie"/>
    <x v="4"/>
    <s v="eye treatment, massage"/>
    <s v="North &amp; East Suburbs"/>
    <s v="No"/>
    <m/>
    <s v="Yes"/>
    <s v="No"/>
    <x v="0"/>
    <s v="No"/>
    <n v="100"/>
    <n v="2"/>
    <n v="20"/>
    <s v="Μελίσσια"/>
    <x v="1"/>
    <x v="0"/>
    <x v="0"/>
    <s v="Yes"/>
    <x v="1"/>
    <x v="1"/>
    <x v="1"/>
    <x v="0"/>
    <x v="0"/>
    <s v="No"/>
    <s v="Yes"/>
    <m/>
    <s v="Single"/>
    <d v="2010-12-10T00:00:00"/>
    <d v="2011-04-10T00:00:00"/>
    <s v="Athens"/>
    <n v="6730"/>
    <n v="6730"/>
    <x v="13"/>
    <n v="122"/>
    <s v="No"/>
    <n v="12"/>
    <n v="4537"/>
    <n v="1.4833590478289618"/>
    <s v="12_8_La vie_Athens_North &amp; East Suburbs"/>
    <x v="3"/>
    <x v="5"/>
    <x v="3"/>
    <x v="1"/>
    <s v="http://www.goldendeals.gr/deals/10euros-la-vie"/>
    <n v="1"/>
    <x v="1"/>
  </r>
  <r>
    <d v="2010-12-09T00:00:00"/>
    <d v="2010-12-10T23:59:00"/>
    <n v="407"/>
    <n v="68"/>
    <n v="29"/>
    <s v="All about whisky"/>
    <x v="6"/>
    <s v="alcohol"/>
    <s v="North &amp; East Suburbs"/>
    <s v="Yes"/>
    <m/>
    <s v="No"/>
    <s v="No"/>
    <x v="0"/>
    <s v="No"/>
    <n v="6"/>
    <n v="3"/>
    <n v="15"/>
    <s v="Χαλάνδρι"/>
    <x v="1"/>
    <x v="0"/>
    <x v="1"/>
    <s v="Yes"/>
    <x v="0"/>
    <x v="1"/>
    <x v="1"/>
    <x v="0"/>
    <x v="0"/>
    <s v="Yes"/>
    <s v="Yes"/>
    <m/>
    <s v="Single"/>
    <d v="2010-12-14T00:00:00"/>
    <d v="2011-02-28T00:00:00"/>
    <s v="Athens"/>
    <n v="11803"/>
    <n v="5903.5498437024116"/>
    <x v="21"/>
    <n v="77"/>
    <s v="No"/>
    <n v="12"/>
    <n v="7932"/>
    <n v="0.74427002568109069"/>
    <s v="12_9_All about whisky_Athens_North &amp; East Suburbs"/>
    <x v="1"/>
    <x v="1"/>
    <x v="2"/>
    <x v="1"/>
    <s v="http://www.goldendeals.gr/deals/29euros-all-about-whisky"/>
    <n v="3"/>
    <x v="3"/>
  </r>
  <r>
    <d v="2010-12-09T00:00:00"/>
    <d v="2010-12-09T23:59:00"/>
    <n v="252"/>
    <n v="24"/>
    <n v="7"/>
    <s v="Small Café Bruncherie"/>
    <x v="0"/>
    <s v="Non-Greek"/>
    <s v="Piraeus &amp; West Suburbs"/>
    <s v="No"/>
    <m/>
    <s v="Yes"/>
    <s v="No"/>
    <x v="0"/>
    <s v="No"/>
    <n v="100"/>
    <n v="100"/>
    <n v="15"/>
    <s v="Πειραιάς"/>
    <x v="3"/>
    <x v="0"/>
    <x v="1"/>
    <s v="Yes"/>
    <x v="1"/>
    <x v="1"/>
    <x v="1"/>
    <x v="0"/>
    <x v="0"/>
    <s v="No"/>
    <s v="No"/>
    <m/>
    <s v="Single"/>
    <d v="2010-12-11T00:00:00"/>
    <d v="2011-04-30T00:00:00"/>
    <s v="Athens"/>
    <n v="1764"/>
    <n v="1764"/>
    <x v="12"/>
    <n v="141"/>
    <s v="No"/>
    <n v="12"/>
    <n v="4537"/>
    <n v="0.38880317390346042"/>
    <s v="12_9_Small Café Bruncherie_Athens_Piraeus &amp; West Suburbs"/>
    <x v="3"/>
    <x v="2"/>
    <x v="3"/>
    <x v="0"/>
    <s v="http://www.goldendeals.gr/deals/7euros-small-bruncherie"/>
    <n v="1"/>
    <x v="1"/>
  </r>
  <r>
    <d v="2010-12-09T00:00:00"/>
    <d v="2010-12-10T23:59:00"/>
    <n v="26"/>
    <n v="350"/>
    <n v="115"/>
    <s v="St George Lycabettus"/>
    <x v="3"/>
    <s v="Vacations"/>
    <m/>
    <s v="No"/>
    <s v="Yes"/>
    <s v="Yes"/>
    <s v="No"/>
    <x v="0"/>
    <s v="Yes"/>
    <n v="100"/>
    <n v="100"/>
    <n v="10"/>
    <s v="Κολωνάκι"/>
    <x v="2"/>
    <x v="1"/>
    <x v="1"/>
    <s v="Yes"/>
    <x v="0"/>
    <x v="0"/>
    <x v="1"/>
    <x v="1"/>
    <x v="1"/>
    <s v="No"/>
    <s v="Yes"/>
    <m/>
    <s v="Single"/>
    <d v="2010-12-14T00:00:00"/>
    <d v="2011-03-30T00:00:00"/>
    <s v="Thessaloniki"/>
    <n v="2990"/>
    <n v="1495.5192775286123"/>
    <x v="32"/>
    <n v="107"/>
    <s v="No"/>
    <n v="12"/>
    <n v="2239"/>
    <n v="0.66794072243350255"/>
    <s v="12_9_St George Lycabettus_Thessaloniki_"/>
    <x v="1"/>
    <x v="6"/>
    <x v="0"/>
    <x v="0"/>
    <s v="http://www.goldendeals.gr/deals/115euros-st-george-lycabettus-hotel-thess"/>
    <n v="3"/>
    <x v="3"/>
  </r>
  <r>
    <d v="2010-12-09T00:00:00"/>
    <d v="2010-12-10T23:59:00"/>
    <n v="265"/>
    <n v="50"/>
    <n v="25"/>
    <s v="Εις την Πόλιν"/>
    <x v="0"/>
    <s v="Greek"/>
    <m/>
    <s v="Yes"/>
    <s v="No"/>
    <s v="Yes"/>
    <s v="No"/>
    <x v="1"/>
    <s v="No"/>
    <n v="4"/>
    <n v="2"/>
    <n v="40"/>
    <s v="Λαδάδικα"/>
    <x v="12"/>
    <x v="0"/>
    <x v="0"/>
    <s v="Yes"/>
    <x v="1"/>
    <x v="0"/>
    <x v="0"/>
    <x v="1"/>
    <x v="1"/>
    <s v="No"/>
    <s v="No"/>
    <m/>
    <s v="Single"/>
    <d v="2010-12-14T00:00:00"/>
    <d v="2011-04-14T00:00:00"/>
    <s v="Thessaloniki"/>
    <n v="6625"/>
    <n v="3313.650573119417"/>
    <x v="1"/>
    <n v="122"/>
    <s v="No"/>
    <n v="12"/>
    <n v="2239"/>
    <n v="1.4799689920140318"/>
    <s v="12_9_Εις την Πόλιν_Thessaloniki_"/>
    <x v="1"/>
    <x v="10"/>
    <x v="3"/>
    <x v="1"/>
    <s v="http://www.goldendeals.gr/deals/25euros-eis-tin-polin"/>
    <n v="3"/>
    <x v="3"/>
  </r>
  <r>
    <d v="2010-12-10T00:00:00"/>
    <d v="2010-12-12T23:59:00"/>
    <n v="184"/>
    <n v="46"/>
    <n v="21"/>
    <s v="Petit Gourmand"/>
    <x v="6"/>
    <s v="alcohol"/>
    <s v="Downtown"/>
    <s v="No"/>
    <m/>
    <s v="Yes"/>
    <s v="No"/>
    <x v="0"/>
    <s v="No"/>
    <n v="6"/>
    <n v="3"/>
    <n v="10"/>
    <s v="Κολωνάκι"/>
    <x v="2"/>
    <x v="0"/>
    <x v="1"/>
    <s v="Yes"/>
    <x v="0"/>
    <x v="1"/>
    <x v="1"/>
    <x v="0"/>
    <x v="0"/>
    <s v="Yes"/>
    <s v="Yes"/>
    <m/>
    <s v="Single"/>
    <d v="2010-12-14T00:00:00"/>
    <d v="2011-02-28T00:00:00"/>
    <s v="Athens"/>
    <n v="3864"/>
    <n v="1288.2982171808751"/>
    <x v="39"/>
    <n v="77"/>
    <s v="Yes"/>
    <n v="12"/>
    <n v="2287"/>
    <n v="0.56331360611319414"/>
    <s v="12_10_Petit Gourmand_Athens_Downtown"/>
    <x v="1"/>
    <x v="4"/>
    <x v="2"/>
    <x v="1"/>
    <s v="http://www.goldendeals.gr/deals/21euros-petit-gourmand"/>
    <n v="1"/>
    <x v="1"/>
  </r>
  <r>
    <d v="2010-12-10T00:00:00"/>
    <d v="2010-12-11T23:59:00"/>
    <n v="193"/>
    <n v="112"/>
    <n v="35"/>
    <s v="Frou Frou"/>
    <x v="4"/>
    <s v="Hair Salon, manicure, pedicure"/>
    <s v="Piraeus &amp; West Suburbs"/>
    <s v="No"/>
    <m/>
    <s v="Yes"/>
    <s v="No"/>
    <x v="0"/>
    <s v="No"/>
    <n v="100"/>
    <n v="100"/>
    <n v="10"/>
    <s v="Πειραιάς"/>
    <x v="3"/>
    <x v="0"/>
    <x v="1"/>
    <s v="Yes"/>
    <x v="0"/>
    <x v="1"/>
    <x v="1"/>
    <x v="1"/>
    <x v="0"/>
    <s v="No"/>
    <s v="Yes"/>
    <m/>
    <s v="Single"/>
    <d v="2010-12-14T00:00:00"/>
    <d v="2011-04-30T00:00:00"/>
    <s v="Athens"/>
    <n v="6755"/>
    <n v="3378.6731504032696"/>
    <x v="34"/>
    <n v="138"/>
    <s v="Yes"/>
    <n v="12"/>
    <n v="2287"/>
    <n v="1.4773385003949582"/>
    <s v="12_10_Frou Frou_Athens_Piraeus &amp; West Suburbs"/>
    <x v="1"/>
    <x v="16"/>
    <x v="3"/>
    <x v="0"/>
    <s v="http://www.goldendeals.gr/deals/35euros-frou-frou"/>
    <n v="2"/>
    <x v="0"/>
  </r>
  <r>
    <d v="2010-12-10T00:00:00"/>
    <d v="2010-12-11T23:59:00"/>
    <n v="712"/>
    <n v="40.5"/>
    <n v="18"/>
    <s v="Barrel Haus Beer Restaurant"/>
    <x v="0"/>
    <s v="Non-Greek"/>
    <s v="South Suburbs"/>
    <s v="No"/>
    <m/>
    <s v="Yes"/>
    <s v="No"/>
    <x v="0"/>
    <s v="No"/>
    <n v="4"/>
    <n v="4"/>
    <n v="20"/>
    <s v="Αργυρούπολη"/>
    <x v="4"/>
    <x v="0"/>
    <x v="1"/>
    <s v="Yes"/>
    <x v="0"/>
    <x v="0"/>
    <x v="1"/>
    <x v="1"/>
    <x v="1"/>
    <s v="No"/>
    <s v="No"/>
    <m/>
    <s v="Single"/>
    <d v="2010-12-14T00:00:00"/>
    <d v="2011-03-14T00:00:00"/>
    <s v="Athens"/>
    <n v="12816"/>
    <n v="6410.2257728450486"/>
    <x v="45"/>
    <n v="91"/>
    <s v="Yes"/>
    <n v="12"/>
    <n v="2287"/>
    <n v="2.802897145975098"/>
    <s v="12_10_Barrel Haus Beer Restaurant_Athens_South Suburbs"/>
    <x v="1"/>
    <x v="4"/>
    <x v="0"/>
    <x v="0"/>
    <s v="http://www.goldendeals.gr/deals/18euros-barrel-haus"/>
    <n v="2"/>
    <x v="0"/>
  </r>
  <r>
    <d v="2010-12-10T00:00:00"/>
    <d v="2010-12-13T23:59:00"/>
    <n v="501"/>
    <n v="26"/>
    <n v="9.9"/>
    <s v="Παπασωτηρίου"/>
    <x v="6"/>
    <s v="books"/>
    <s v="Products"/>
    <s v="Yes"/>
    <m/>
    <s v="Yes"/>
    <s v="Yes"/>
    <x v="1"/>
    <s v="Yes"/>
    <n v="12"/>
    <n v="6"/>
    <n v="20"/>
    <s v="Εξάρχεια, Μαρούσι, Αθήνα, Γλυφάδα, Περιστέρι, Κηφισιά, Ηράκλειο Κρήτης"/>
    <x v="24"/>
    <x v="0"/>
    <x v="0"/>
    <s v="No"/>
    <x v="0"/>
    <x v="0"/>
    <x v="1"/>
    <x v="0"/>
    <x v="0"/>
    <s v="No"/>
    <s v="No"/>
    <m/>
    <s v="Single"/>
    <d v="2010-12-14T00:00:00"/>
    <d v="2011-01-31T00:00:00"/>
    <s v="Athens"/>
    <n v="4959.9000000000005"/>
    <n v="1240.1903108185525"/>
    <x v="38"/>
    <n v="49"/>
    <s v="Yes"/>
    <n v="12"/>
    <n v="2829"/>
    <n v="0.4383846980624081"/>
    <s v="12_10_Παπασωτηρίου_Athens_Products"/>
    <x v="1"/>
    <x v="5"/>
    <x v="2"/>
    <x v="1"/>
    <s v="http://www.goldendeals.gr/deals/9.90euros-papasotiriou"/>
    <n v="0"/>
    <x v="4"/>
  </r>
  <r>
    <d v="2010-12-11T00:00:00"/>
    <d v="2010-12-14T23:59:00"/>
    <n v="2946"/>
    <n v="6"/>
    <n v="2.5"/>
    <s v="Haagen Dazs Café"/>
    <x v="0"/>
    <s v="Pastries"/>
    <s v="Special Deal"/>
    <s v="Yes"/>
    <m/>
    <s v="Yes"/>
    <s v="Yes"/>
    <x v="0"/>
    <s v="Yes"/>
    <n v="100"/>
    <n v="100"/>
    <n v="20"/>
    <s v="Γλυφάδα, Μικρολίμανο"/>
    <x v="25"/>
    <x v="0"/>
    <x v="1"/>
    <s v="No"/>
    <x v="0"/>
    <x v="0"/>
    <x v="1"/>
    <x v="0"/>
    <x v="0"/>
    <s v="No"/>
    <s v="No"/>
    <m/>
    <s v="Single"/>
    <d v="2010-12-16T00:00:00"/>
    <d v="2011-03-31T00:00:00"/>
    <s v="Athens"/>
    <n v="7365"/>
    <n v="1841.5697169657931"/>
    <x v="35"/>
    <n v="106"/>
    <s v="Yes"/>
    <n v="12"/>
    <n v="2829"/>
    <n v="0.65096137043683033"/>
    <s v="12_11_Haagen Dazs Café_Athens_Special Deal"/>
    <x v="1"/>
    <x v="2"/>
    <x v="0"/>
    <x v="0"/>
    <s v="http://www.goldendeals.gr/deals/2.5euros-haagen-dazs"/>
    <n v="1"/>
    <x v="1"/>
  </r>
  <r>
    <d v="2010-12-11T00:00:00"/>
    <d v="2010-12-13T23:59:00"/>
    <n v="656"/>
    <n v="48"/>
    <n v="12"/>
    <s v="Glam Glo"/>
    <x v="4"/>
    <s v="Hair Salon"/>
    <s v="North &amp; East Suburbs"/>
    <s v="No"/>
    <m/>
    <s v="Yes"/>
    <s v="No"/>
    <x v="0"/>
    <s v="No"/>
    <n v="4"/>
    <n v="4"/>
    <n v="20"/>
    <s v="Αγία Παρασκευή"/>
    <x v="1"/>
    <x v="0"/>
    <x v="1"/>
    <s v="Yes"/>
    <x v="0"/>
    <x v="1"/>
    <x v="0"/>
    <x v="1"/>
    <x v="0"/>
    <s v="Yes"/>
    <s v="No"/>
    <m/>
    <s v="Single"/>
    <d v="2010-12-15T00:00:00"/>
    <d v="2011-04-30T00:00:00"/>
    <s v="Athens"/>
    <n v="7872"/>
    <n v="2624.6075480455092"/>
    <x v="18"/>
    <n v="137"/>
    <s v="Yes"/>
    <n v="12"/>
    <n v="2287"/>
    <n v="1.1476202658703583"/>
    <s v="12_11_Glam Glo_Athens_North &amp; East Suburbs"/>
    <x v="3"/>
    <x v="5"/>
    <x v="3"/>
    <x v="0"/>
    <s v="http://www.goldendeals.gr/deals/12euros-glam-glow"/>
    <n v="1"/>
    <x v="1"/>
  </r>
  <r>
    <d v="2010-12-11T00:00:00"/>
    <d v="2010-12-13T23:59:00"/>
    <n v="204"/>
    <n v="6"/>
    <n v="3"/>
    <s v="Παιζώτοπος"/>
    <x v="2"/>
    <s v="playground"/>
    <m/>
    <s v="Yes"/>
    <s v="No"/>
    <s v="Yes"/>
    <s v="No"/>
    <x v="1"/>
    <s v="No"/>
    <n v="20"/>
    <n v="10"/>
    <n v="10"/>
    <s v="Πυλαία Θεσ/νικης"/>
    <x v="12"/>
    <x v="0"/>
    <x v="1"/>
    <s v="No"/>
    <x v="0"/>
    <x v="0"/>
    <x v="1"/>
    <x v="0"/>
    <x v="0"/>
    <s v="No"/>
    <s v="Yes"/>
    <m/>
    <s v="Single"/>
    <d v="2010-12-15T00:00:00"/>
    <d v="2011-03-15T00:00:00"/>
    <s v="Thessaloniki"/>
    <n v="612"/>
    <n v="204.0472331559771"/>
    <x v="1"/>
    <n v="91"/>
    <s v="Yes"/>
    <n v="12"/>
    <n v="767"/>
    <n v="0.26603289850844469"/>
    <s v="12_11_Παιζώτοπος_Thessaloniki_"/>
    <x v="1"/>
    <x v="2"/>
    <x v="0"/>
    <x v="1"/>
    <s v="http://www.goldendeals.gr/deals/3euros-paizotopos"/>
    <n v="1"/>
    <x v="1"/>
  </r>
  <r>
    <d v="2010-12-11T00:00:00"/>
    <d v="2010-12-13T23:59:00"/>
    <n v="23"/>
    <n v="26"/>
    <n v="9.9"/>
    <s v="Παπασωτηρίου"/>
    <x v="6"/>
    <s v="books"/>
    <s v="Special Deal"/>
    <s v="No"/>
    <s v="Yes"/>
    <s v="Yes"/>
    <s v="No"/>
    <x v="1"/>
    <s v="Yes"/>
    <n v="12"/>
    <n v="6"/>
    <n v="20"/>
    <s v="Θεσ/κη"/>
    <x v="12"/>
    <x v="0"/>
    <x v="0"/>
    <s v="No"/>
    <x v="0"/>
    <x v="0"/>
    <x v="1"/>
    <x v="0"/>
    <x v="0"/>
    <s v="No"/>
    <s v="No"/>
    <m/>
    <s v="Single"/>
    <d v="2010-12-14T00:00:00"/>
    <d v="2011-01-31T00:00:00"/>
    <s v="Thessaloniki"/>
    <n v="227.70000000000002"/>
    <n v="75.917573512444434"/>
    <x v="38"/>
    <n v="49"/>
    <s v="Yes"/>
    <n v="12"/>
    <n v="139"/>
    <n v="0.54616959361470818"/>
    <s v="12_11_Παπασωτηρίου_Thessaloniki_Special Deal"/>
    <x v="1"/>
    <x v="5"/>
    <x v="2"/>
    <x v="1"/>
    <s v="http://www.goldendeals.gr/deals/9.90euros-papasotiriou-thes"/>
    <n v="0"/>
    <x v="4"/>
  </r>
  <r>
    <d v="2010-12-12T00:00:00"/>
    <d v="2010-12-13T23:59:00"/>
    <n v="81"/>
    <n v="219.6"/>
    <n v="39"/>
    <s v="Your Spa Concept"/>
    <x v="4"/>
    <s v="cellulose treatment"/>
    <s v="Piraeus &amp; West Suburbs"/>
    <s v="No"/>
    <m/>
    <s v="Yes"/>
    <s v="No"/>
    <x v="0"/>
    <s v="No"/>
    <n v="6"/>
    <n v="2"/>
    <n v="10"/>
    <s v="Χαϊδάρι"/>
    <x v="6"/>
    <x v="1"/>
    <x v="0"/>
    <s v="Yes"/>
    <x v="0"/>
    <x v="1"/>
    <x v="0"/>
    <x v="0"/>
    <x v="0"/>
    <s v="Yes"/>
    <s v="No"/>
    <m/>
    <s v="Multiple"/>
    <d v="2010-12-15T00:00:00"/>
    <d v="2011-06-15T00:00:00"/>
    <s v="Athens"/>
    <n v="3159"/>
    <n v="1580.0486279976208"/>
    <x v="13"/>
    <n v="183"/>
    <s v="Yes"/>
    <n v="12"/>
    <n v="2287"/>
    <n v="0.69088265325650233"/>
    <s v="12_12_Your Spa Concept_Athens_Piraeus &amp; West Suburbs"/>
    <x v="3"/>
    <x v="17"/>
    <x v="1"/>
    <x v="1"/>
    <s v="http://www.goldendeals.gr/deals/39euros-your-spa-concept"/>
    <n v="1"/>
    <x v="1"/>
  </r>
  <r>
    <d v="2010-12-12T00:00:00"/>
    <d v="2010-12-13T23:59:00"/>
    <n v="261"/>
    <n v="150"/>
    <n v="15"/>
    <s v="Ethnic Fitness Club"/>
    <x v="1"/>
    <s v="pilates"/>
    <s v="South Suburbs"/>
    <s v="Yes"/>
    <m/>
    <s v="Yes"/>
    <s v="No"/>
    <x v="0"/>
    <s v="No"/>
    <n v="6"/>
    <n v="2"/>
    <n v="20"/>
    <s v="Αγιος Δημήτριος"/>
    <x v="4"/>
    <x v="1"/>
    <x v="0"/>
    <s v="Yes"/>
    <x v="1"/>
    <x v="1"/>
    <x v="1"/>
    <x v="0"/>
    <x v="0"/>
    <s v="No"/>
    <s v="No"/>
    <m/>
    <s v="Multiple"/>
    <d v="2010-12-15T00:00:00"/>
    <d v="2011-03-31T00:00:00"/>
    <s v="Athens"/>
    <n v="3915"/>
    <n v="1958.179923586795"/>
    <x v="6"/>
    <n v="107"/>
    <s v="Yes"/>
    <n v="12"/>
    <n v="2829"/>
    <n v="0.69218095566871507"/>
    <s v="12_12_Ethnic Fitness Club_Athens_South Suburbs"/>
    <x v="0"/>
    <x v="3"/>
    <x v="0"/>
    <x v="1"/>
    <s v="http://www.goldendeals.gr/deals/15euros-ethnic-fitness-club"/>
    <n v="1"/>
    <x v="1"/>
  </r>
  <r>
    <d v="2010-12-13T00:00:00"/>
    <d v="2010-12-14T23:59:00"/>
    <n v="2055"/>
    <n v="114"/>
    <n v="29"/>
    <s v="King George Palace Spa"/>
    <x v="4"/>
    <s v="spa, massage"/>
    <s v="Downtown"/>
    <s v="Yes"/>
    <m/>
    <s v="Yes"/>
    <s v="No"/>
    <x v="0"/>
    <s v="No"/>
    <n v="100"/>
    <n v="100"/>
    <n v="25"/>
    <s v="Σύνταγμα"/>
    <x v="2"/>
    <x v="0"/>
    <x v="1"/>
    <s v="Yes"/>
    <x v="0"/>
    <x v="0"/>
    <x v="1"/>
    <x v="0"/>
    <x v="0"/>
    <s v="No"/>
    <s v="Yes"/>
    <m/>
    <s v="Single"/>
    <d v="2010-12-16T00:00:00"/>
    <d v="2011-05-31T00:00:00"/>
    <s v="Athens"/>
    <n v="59595"/>
    <n v="29807.849947932325"/>
    <x v="18"/>
    <n v="167"/>
    <s v="No"/>
    <n v="12"/>
    <n v="7932"/>
    <n v="3.7579235940408884"/>
    <s v="12_13_King George Palace Spa_Athens_Downtown"/>
    <x v="3"/>
    <x v="1"/>
    <x v="3"/>
    <x v="0"/>
    <s v="http://www.goldendeals.gr/deals/29euros-king-george-palace-spa"/>
    <n v="1"/>
    <x v="1"/>
  </r>
  <r>
    <d v="2010-12-14T00:00:00"/>
    <d v="2010-12-15T23:59:00"/>
    <n v="120"/>
    <n v="19"/>
    <n v="9"/>
    <s v="Madeleine Crème de la Crème"/>
    <x v="0"/>
    <s v="pastries"/>
    <s v="North &amp; East Suburbs"/>
    <s v="No"/>
    <m/>
    <s v="Yes"/>
    <s v="No"/>
    <x v="0"/>
    <s v="No"/>
    <n v="100"/>
    <n v="100"/>
    <n v="20"/>
    <s v="Γέρακας"/>
    <x v="5"/>
    <x v="1"/>
    <x v="0"/>
    <s v="Yes"/>
    <x v="0"/>
    <x v="0"/>
    <x v="1"/>
    <x v="0"/>
    <x v="0"/>
    <s v="Yes"/>
    <s v="Yes"/>
    <m/>
    <s v="Single"/>
    <d v="2010-12-17T00:00:00"/>
    <d v="2011-01-07T00:00:00"/>
    <s v="Athens"/>
    <n v="1080"/>
    <n v="540.18756512739174"/>
    <x v="31"/>
    <n v="22"/>
    <s v="No"/>
    <n v="12"/>
    <n v="4537"/>
    <n v="0.11906272098906584"/>
    <s v="12_14_Madeleine Crème de la Crème_Athens_North &amp; East Suburbs"/>
    <x v="1"/>
    <x v="5"/>
    <x v="2"/>
    <x v="0"/>
    <s v="http://www.goldendeals.gr/deals/9euros-creme-de-la-creme"/>
    <n v="1"/>
    <x v="1"/>
  </r>
  <r>
    <d v="2010-12-14T00:00:00"/>
    <d v="2010-12-14T23:59:00"/>
    <n v="297"/>
    <n v="52"/>
    <n v="26"/>
    <s v="Πέραν"/>
    <x v="0"/>
    <s v="Greek"/>
    <s v="Piraeus &amp; West Suburbs"/>
    <s v="No"/>
    <m/>
    <s v="Yes"/>
    <s v="No"/>
    <x v="1"/>
    <s v="No"/>
    <n v="100"/>
    <n v="100"/>
    <n v="10"/>
    <s v="Νέα Χαλκηδόνα"/>
    <x v="6"/>
    <x v="1"/>
    <x v="0"/>
    <s v="Yes"/>
    <x v="0"/>
    <x v="0"/>
    <x v="1"/>
    <x v="1"/>
    <x v="1"/>
    <s v="No"/>
    <s v="Yes"/>
    <m/>
    <s v="Single"/>
    <d v="2010-12-16T00:00:00"/>
    <d v="2011-03-31T00:00:00"/>
    <s v="Athens"/>
    <n v="7722"/>
    <n v="7722"/>
    <x v="1"/>
    <n v="106"/>
    <s v="No"/>
    <n v="12"/>
    <n v="4537"/>
    <n v="1.7020057306590257"/>
    <s v="12_14_Πέραν_Athens_Piraeus &amp; West Suburbs"/>
    <x v="1"/>
    <x v="10"/>
    <x v="0"/>
    <x v="0"/>
    <s v="http://www.goldendeals.gr/deals/26euros-peran"/>
    <n v="1"/>
    <x v="1"/>
  </r>
  <r>
    <d v="2010-12-14T00:00:00"/>
    <d v="2010-12-15T23:59:00"/>
    <n v="72"/>
    <n v="240"/>
    <n v="49"/>
    <s v="Silk Line"/>
    <x v="4"/>
    <s v="skin treatment"/>
    <s v="South Suburbs"/>
    <s v="No"/>
    <m/>
    <s v="Yes"/>
    <s v="No"/>
    <x v="0"/>
    <s v="No"/>
    <n v="6"/>
    <n v="2"/>
    <n v="15"/>
    <s v="Γλυφάδα"/>
    <x v="4"/>
    <x v="1"/>
    <x v="0"/>
    <s v="Yes"/>
    <x v="1"/>
    <x v="1"/>
    <x v="1"/>
    <x v="1"/>
    <x v="0"/>
    <s v="No"/>
    <s v="No"/>
    <m/>
    <s v="Multiple"/>
    <d v="2010-12-17T00:00:00"/>
    <d v="2011-06-30T00:00:00"/>
    <s v="Athens"/>
    <n v="3528"/>
    <n v="1764.6127127494797"/>
    <x v="11"/>
    <n v="196"/>
    <s v="No"/>
    <n v="12"/>
    <n v="4537"/>
    <n v="0.38893822189761507"/>
    <s v="12_14_Silk Line_Athens_South Suburbs"/>
    <x v="3"/>
    <x v="12"/>
    <x v="1"/>
    <x v="1"/>
    <s v="http://www.goldendeals.gr/deals/49euros-silkline"/>
    <n v="1"/>
    <x v="1"/>
  </r>
  <r>
    <d v="2010-12-14T00:00:00"/>
    <d v="2010-12-16T23:59:00"/>
    <n v="350"/>
    <n v="52.6"/>
    <n v="19"/>
    <s v="Skin Mood"/>
    <x v="6"/>
    <s v="beauty"/>
    <s v="Products"/>
    <s v="Yes"/>
    <m/>
    <s v="No"/>
    <s v="No"/>
    <x v="0"/>
    <s v="No"/>
    <n v="100"/>
    <n v="100"/>
    <n v="15"/>
    <s v="Κηφισιά"/>
    <x v="1"/>
    <x v="0"/>
    <x v="1"/>
    <s v="No"/>
    <x v="0"/>
    <x v="1"/>
    <x v="1"/>
    <x v="0"/>
    <x v="0"/>
    <s v="No"/>
    <s v="Yes"/>
    <m/>
    <s v="Single"/>
    <d v="2010-12-18T00:00:00"/>
    <d v="2011-03-10T00:00:00"/>
    <s v="Athens"/>
    <n v="6650"/>
    <n v="2217.1799027569409"/>
    <x v="47"/>
    <n v="83"/>
    <s v="No"/>
    <n v="12"/>
    <n v="7932"/>
    <n v="0.2795234370596244"/>
    <s v="12_14_Skin Mood_Athens_Products"/>
    <x v="1"/>
    <x v="4"/>
    <x v="0"/>
    <x v="0"/>
    <s v="http://www.goldendeals.gr/deals/19euros-skin-mood"/>
    <n v="1"/>
    <x v="1"/>
  </r>
  <r>
    <d v="2010-12-14T00:00:00"/>
    <d v="2010-12-15T23:59:00"/>
    <n v="112"/>
    <n v="240"/>
    <n v="36"/>
    <s v="Smartlipo"/>
    <x v="4"/>
    <s v="massage, cellulose treatment"/>
    <m/>
    <s v="Yes"/>
    <s v="No"/>
    <s v="Yes"/>
    <s v="No"/>
    <x v="0"/>
    <s v="No"/>
    <n v="4"/>
    <n v="2"/>
    <n v="10"/>
    <s v="Ιπποκράτειο"/>
    <x v="12"/>
    <x v="0"/>
    <x v="0"/>
    <s v="Yes"/>
    <x v="0"/>
    <x v="1"/>
    <x v="1"/>
    <x v="1"/>
    <x v="0"/>
    <s v="Yes"/>
    <s v="Yes"/>
    <m/>
    <s v="Multiple"/>
    <d v="2010-12-17T00:00:00"/>
    <d v="2011-06-17T00:00:00"/>
    <s v="Thessaloniki"/>
    <n v="4032"/>
    <n v="2016.7002431422625"/>
    <x v="36"/>
    <n v="183"/>
    <s v="No"/>
    <n v="12"/>
    <n v="2239"/>
    <n v="0.90071471332838882"/>
    <s v="12_14_Smartlipo_Thessaloniki_"/>
    <x v="3"/>
    <x v="16"/>
    <x v="1"/>
    <x v="1"/>
    <s v="http://www.goldendeals.gr/deals/36euros-smart-lipo-solutions"/>
    <n v="1"/>
    <x v="1"/>
  </r>
  <r>
    <d v="2010-12-15T00:00:00"/>
    <d v="2010-12-16T23:59:00"/>
    <n v="271"/>
    <n v="100"/>
    <n v="32"/>
    <s v="Venti"/>
    <x v="3"/>
    <s v="night club"/>
    <s v="Downtown"/>
    <s v="No"/>
    <m/>
    <s v="Yes"/>
    <s v="No"/>
    <x v="0"/>
    <s v="No"/>
    <n v="100"/>
    <n v="100"/>
    <n v="10"/>
    <s v="Ψυρρή"/>
    <x v="2"/>
    <x v="0"/>
    <x v="1"/>
    <s v="Yes"/>
    <x v="0"/>
    <x v="0"/>
    <x v="1"/>
    <x v="1"/>
    <x v="1"/>
    <s v="No"/>
    <s v="No"/>
    <s v="Yes"/>
    <s v="Single"/>
    <d v="2010-12-18T00:00:00"/>
    <d v="2011-05-31T00:00:00"/>
    <s v="Athens"/>
    <n v="8672"/>
    <n v="4337.5060785043897"/>
    <x v="46"/>
    <n v="165"/>
    <s v="No"/>
    <n v="12"/>
    <n v="4537"/>
    <n v="0.95602955223812869"/>
    <s v="12_15_Venti_Athens_Downtown"/>
    <x v="1"/>
    <x v="1"/>
    <x v="3"/>
    <x v="0"/>
    <s v="http://www.goldendeals.gr/deals/32euros-venti"/>
    <n v="1"/>
    <x v="1"/>
  </r>
  <r>
    <d v="2010-12-15T00:00:00"/>
    <d v="2010-12-16T23:59:00"/>
    <n v="232"/>
    <n v="3900"/>
    <n v="120"/>
    <s v="Physical Beauty"/>
    <x v="4"/>
    <s v="fat removal, BMI measurement"/>
    <s v="Piraeus &amp; West Suburbs"/>
    <s v="No"/>
    <m/>
    <s v="Yes"/>
    <s v="No"/>
    <x v="0"/>
    <s v="No"/>
    <n v="100"/>
    <n v="1"/>
    <n v="10"/>
    <s v="Νέα Ιωνία"/>
    <x v="6"/>
    <x v="1"/>
    <x v="0"/>
    <s v="Yes"/>
    <x v="1"/>
    <x v="1"/>
    <x v="1"/>
    <x v="0"/>
    <x v="0"/>
    <s v="No"/>
    <s v="Yes"/>
    <s v="No"/>
    <s v="Multiple"/>
    <d v="2010-12-18T00:00:00"/>
    <d v="2011-03-31T00:00:00"/>
    <s v="Athens"/>
    <n v="27840"/>
    <n v="13924.835012172765"/>
    <x v="51"/>
    <n v="104"/>
    <s v="No"/>
    <n v="12"/>
    <n v="4537"/>
    <n v="3.0691723632736974"/>
    <s v="12_15_Physical Beauty_Athens_Piraeus &amp; West Suburbs"/>
    <x v="0"/>
    <x v="25"/>
    <x v="0"/>
    <x v="1"/>
    <s v="http://www.goldendeals.gr/deals/120euros-physical-beauty"/>
    <n v="1"/>
    <x v="1"/>
  </r>
  <r>
    <d v="2010-12-15T00:00:00"/>
    <d v="2010-12-17T23:59:00"/>
    <n v="665"/>
    <n v="30"/>
    <n v="9"/>
    <s v="Pilgrim"/>
    <x v="6"/>
    <s v="accessories"/>
    <s v="Special Deal"/>
    <s v="Yes"/>
    <m/>
    <s v="Yes"/>
    <s v="No"/>
    <x v="0"/>
    <s v="No"/>
    <n v="10"/>
    <n v="10"/>
    <n v="10"/>
    <s v="Κολωνάκι"/>
    <x v="2"/>
    <x v="0"/>
    <x v="1"/>
    <s v="No"/>
    <x v="0"/>
    <x v="1"/>
    <x v="1"/>
    <x v="0"/>
    <x v="0"/>
    <s v="No"/>
    <s v="No"/>
    <s v="Yes"/>
    <s v="Single"/>
    <d v="2010-12-18T00:00:00"/>
    <d v="2011-02-28T00:00:00"/>
    <s v="Athens"/>
    <n v="5985"/>
    <n v="1995.4619124812466"/>
    <x v="4"/>
    <n v="73"/>
    <s v="No"/>
    <n v="12"/>
    <n v="7932"/>
    <n v="0.25157109335366196"/>
    <s v="12_15_Pilgrim_Athens_Special Deal"/>
    <x v="3"/>
    <x v="5"/>
    <x v="2"/>
    <x v="0"/>
    <s v="http://www.goldendeals.gr/deals/9euros-pilgrim"/>
    <n v="0"/>
    <x v="4"/>
  </r>
  <r>
    <d v="2010-12-16T00:00:00"/>
    <d v="2010-12-16T23:59:00"/>
    <n v="151"/>
    <n v="65"/>
    <n v="12"/>
    <s v="Dance Motion"/>
    <x v="1"/>
    <s v="Dance lessons"/>
    <s v="North &amp; East Suburbs"/>
    <s v="No"/>
    <m/>
    <s v="Yes"/>
    <s v="No"/>
    <x v="0"/>
    <s v="No"/>
    <n v="4"/>
    <n v="2"/>
    <n v="10"/>
    <s v="Μαρούσι"/>
    <x v="1"/>
    <x v="0"/>
    <x v="1"/>
    <s v="Yes"/>
    <x v="0"/>
    <x v="1"/>
    <x v="1"/>
    <x v="0"/>
    <x v="0"/>
    <s v="No"/>
    <s v="Yes"/>
    <s v="Yes"/>
    <s v="Multiple"/>
    <d v="2010-12-18T00:00:00"/>
    <d v="2011-04-30T00:00:00"/>
    <s v="Athens"/>
    <n v="1812"/>
    <n v="1812"/>
    <x v="13"/>
    <n v="134"/>
    <s v="No"/>
    <n v="12"/>
    <n v="4537"/>
    <n v="0.39938285210491514"/>
    <s v="12_16_Dance Motion_Athens_North &amp; East Suburbs"/>
    <x v="3"/>
    <x v="5"/>
    <x v="3"/>
    <x v="1"/>
    <s v="http://www.goldendeals.gr/deals/12euros-dance-motion"/>
    <n v="1"/>
    <x v="1"/>
  </r>
  <r>
    <d v="2010-12-16T00:00:00"/>
    <d v="2010-12-17T23:59:00"/>
    <n v="17"/>
    <n v="65"/>
    <n v="32"/>
    <s v="Porto Galo"/>
    <x v="6"/>
    <s v="alcohol"/>
    <m/>
    <s v="Yes"/>
    <s v="No"/>
    <s v="Yes"/>
    <s v="No"/>
    <x v="0"/>
    <s v="No"/>
    <n v="6"/>
    <n v="3"/>
    <n v="10"/>
    <m/>
    <x v="12"/>
    <x v="0"/>
    <x v="1"/>
    <s v="Yes"/>
    <x v="0"/>
    <x v="1"/>
    <x v="1"/>
    <x v="0"/>
    <x v="0"/>
    <s v="No"/>
    <s v="Yes"/>
    <s v="Yes"/>
    <s v="Single"/>
    <d v="2010-12-21T00:00:00"/>
    <d v="2011-02-28T00:00:00"/>
    <s v="Thessaloniki"/>
    <n v="544"/>
    <n v="272.09447724935285"/>
    <x v="16"/>
    <n v="70"/>
    <s v="No"/>
    <n v="12"/>
    <n v="2239"/>
    <n v="0.12152500100462388"/>
    <s v="12_16_Porto Galo_Thessaloniki_No"/>
    <x v="1"/>
    <x v="1"/>
    <x v="2"/>
    <x v="1"/>
    <s v="http://www.goldendeals.gr/deals/32euros-porto-galo"/>
    <n v="3"/>
    <x v="3"/>
  </r>
  <r>
    <d v="2010-12-16T00:00:00"/>
    <d v="2010-12-17T23:59:00"/>
    <n v="372"/>
    <n v="54"/>
    <n v="23"/>
    <s v="Καλντέρα"/>
    <x v="0"/>
    <s v="Greek"/>
    <s v="South Suburbs"/>
    <s v="Yes"/>
    <m/>
    <s v="Yes"/>
    <s v="No"/>
    <x v="1"/>
    <s v="No"/>
    <n v="100"/>
    <n v="100"/>
    <n v="15"/>
    <s v="Παλαιό Φάληρο"/>
    <x v="4"/>
    <x v="0"/>
    <x v="1"/>
    <s v="Yes"/>
    <x v="0"/>
    <x v="0"/>
    <x v="1"/>
    <x v="1"/>
    <x v="1"/>
    <s v="No"/>
    <s v="Yes"/>
    <s v="Yes"/>
    <s v="Single"/>
    <d v="2010-12-20T00:00:00"/>
    <d v="2011-03-15T00:00:00"/>
    <s v="Athens"/>
    <n v="8556"/>
    <n v="4279.4859326203368"/>
    <x v="21"/>
    <n v="86"/>
    <s v="No"/>
    <n v="12"/>
    <n v="7932"/>
    <n v="0.53952167582202937"/>
    <s v="12_16_Καλντέρα_Athens_South Suburbs"/>
    <x v="1"/>
    <x v="10"/>
    <x v="0"/>
    <x v="0"/>
    <s v="http://www.goldendeals.gr/deals/23euros-kaldera"/>
    <n v="2"/>
    <x v="0"/>
  </r>
  <r>
    <d v="2010-12-17T00:00:00"/>
    <d v="2010-12-18T23:59:00"/>
    <n v="400"/>
    <n v="57.5"/>
    <n v="25"/>
    <s v="Ψάρωμα"/>
    <x v="0"/>
    <s v="Greek"/>
    <s v="North &amp; East Suburbs"/>
    <s v="No"/>
    <m/>
    <s v="Yes"/>
    <s v="No"/>
    <x v="1"/>
    <s v="No"/>
    <n v="100"/>
    <n v="2"/>
    <n v="20"/>
    <s v="Χαλάνδρι"/>
    <x v="1"/>
    <x v="0"/>
    <x v="0"/>
    <s v="Yes"/>
    <x v="0"/>
    <x v="0"/>
    <x v="1"/>
    <x v="0"/>
    <x v="1"/>
    <s v="No"/>
    <s v="Yes"/>
    <s v="Yes"/>
    <s v="Single"/>
    <d v="2010-12-21T00:00:00"/>
    <d v="2011-03-21T00:00:00"/>
    <s v="Athens"/>
    <n v="10000"/>
    <n v="5001.7367141425157"/>
    <x v="21"/>
    <n v="91"/>
    <s v="Yes"/>
    <n v="12"/>
    <n v="2287"/>
    <n v="2.1870296082826917"/>
    <s v="12_17_Ψάρωμα_Athens_North &amp; East Suburbs"/>
    <x v="1"/>
    <x v="10"/>
    <x v="0"/>
    <x v="1"/>
    <s v="http://www.goldendeals.gr/deals/25euros-psaroma"/>
    <n v="2"/>
    <x v="0"/>
  </r>
  <r>
    <d v="2010-12-17T00:00:00"/>
    <d v="2010-12-19T23:59:00"/>
    <n v="792"/>
    <n v="15"/>
    <n v="7"/>
    <s v="Dennis Donuts"/>
    <x v="0"/>
    <s v="Pastries"/>
    <s v="Downtown"/>
    <s v="No"/>
    <m/>
    <s v="Yes"/>
    <s v="No"/>
    <x v="0"/>
    <s v="No"/>
    <n v="100"/>
    <n v="100"/>
    <n v="15"/>
    <s v="Αμπελόκηποι"/>
    <x v="2"/>
    <x v="0"/>
    <x v="1"/>
    <s v="Yes"/>
    <x v="0"/>
    <x v="0"/>
    <x v="1"/>
    <x v="1"/>
    <x v="0"/>
    <s v="No"/>
    <s v="No"/>
    <s v="Yes"/>
    <s v="Single"/>
    <d v="2010-12-21T00:00:00"/>
    <d v="2011-02-28T00:00:00"/>
    <s v="Athens"/>
    <n v="5544"/>
    <n v="1848.4278768247339"/>
    <x v="31"/>
    <n v="70"/>
    <s v="Yes"/>
    <n v="12"/>
    <n v="2287"/>
    <n v="0.80823256529284382"/>
    <s v="12_17_Dennis Donuts_Athens_Downtown"/>
    <x v="1"/>
    <x v="2"/>
    <x v="2"/>
    <x v="0"/>
    <s v="http://www.goldendeals.gr/deals/7euros-dennis-donuts"/>
    <n v="1"/>
    <x v="1"/>
  </r>
  <r>
    <d v="2010-12-17T00:00:00"/>
    <d v="2010-12-19T23:59:00"/>
    <n v="147"/>
    <n v="14"/>
    <n v="7"/>
    <s v="Blow Lounge Café"/>
    <x v="3"/>
    <s v="bar"/>
    <s v="Piraeus &amp; West Suburbs"/>
    <s v="No"/>
    <m/>
    <s v="Yes"/>
    <s v="No"/>
    <x v="0"/>
    <s v="No"/>
    <n v="100"/>
    <n v="2"/>
    <n v="10"/>
    <s v="Πειραιάς"/>
    <x v="3"/>
    <x v="0"/>
    <x v="1"/>
    <s v="Yes"/>
    <x v="1"/>
    <x v="1"/>
    <x v="1"/>
    <x v="1"/>
    <x v="1"/>
    <s v="No"/>
    <s v="Yes"/>
    <s v="Yes"/>
    <s v="Single"/>
    <d v="2010-12-21T00:00:00"/>
    <d v="2011-04-30T00:00:00"/>
    <s v="Athens"/>
    <n v="1029"/>
    <n v="343.07941653186344"/>
    <x v="1"/>
    <n v="131"/>
    <s v="Yes"/>
    <n v="12"/>
    <n v="2287"/>
    <n v="0.1500128624975354"/>
    <s v="12_17_Blow Lounge Café_Athens_Piraeus &amp; West Suburbs"/>
    <x v="1"/>
    <x v="2"/>
    <x v="3"/>
    <x v="1"/>
    <s v="http://www.goldendeals.gr/deals/7euros-blow"/>
    <n v="1"/>
    <x v="1"/>
  </r>
  <r>
    <d v="2010-12-17T00:00:00"/>
    <d v="2010-12-20T23:59:00"/>
    <n v="553"/>
    <n v="38"/>
    <n v="12"/>
    <s v="StickMe.gr"/>
    <x v="6"/>
    <s v="decoration"/>
    <s v="Products"/>
    <s v="Yes"/>
    <m/>
    <s v="No"/>
    <s v="No"/>
    <x v="0"/>
    <s v="No"/>
    <n v="100"/>
    <n v="100"/>
    <n v="20"/>
    <s v="Πόρτο Ράφτη"/>
    <x v="5"/>
    <x v="0"/>
    <x v="1"/>
    <s v="No"/>
    <x v="0"/>
    <x v="0"/>
    <x v="1"/>
    <x v="0"/>
    <x v="0"/>
    <s v="No"/>
    <s v="No"/>
    <s v="Yes"/>
    <s v="Single"/>
    <d v="2010-12-22T00:00:00"/>
    <d v="2011-04-15T00:00:00"/>
    <s v="Athens"/>
    <n v="6636"/>
    <n v="1659.2880708465721"/>
    <x v="46"/>
    <n v="115"/>
    <s v="Yes"/>
    <n v="12"/>
    <n v="2829"/>
    <n v="0.58652812684573064"/>
    <s v="12_17_StickMe.gr_Athens_Products"/>
    <x v="1"/>
    <x v="5"/>
    <x v="3"/>
    <x v="0"/>
    <s v="http://www.goldendeals.gr/deals/12euros-stick-me"/>
    <n v="1"/>
    <x v="1"/>
  </r>
  <r>
    <d v="2010-12-18T00:00:00"/>
    <d v="2010-12-20T23:59:00"/>
    <n v="112"/>
    <n v="100"/>
    <n v="19"/>
    <s v="Persona Grata"/>
    <x v="1"/>
    <s v="personal training"/>
    <s v="South Suburbs"/>
    <s v="No"/>
    <m/>
    <s v="Yes"/>
    <s v="No"/>
    <x v="0"/>
    <s v="No"/>
    <n v="6"/>
    <n v="1"/>
    <n v="5"/>
    <s v="Γλυφάδα"/>
    <x v="4"/>
    <x v="0"/>
    <x v="1"/>
    <s v="Yes"/>
    <x v="0"/>
    <x v="1"/>
    <x v="1"/>
    <x v="0"/>
    <x v="0"/>
    <s v="No"/>
    <s v="No"/>
    <s v="No"/>
    <s v="Multiple"/>
    <d v="2010-12-22T00:00:00"/>
    <d v="2011-04-30T00:00:00"/>
    <s v="Athens"/>
    <n v="2128"/>
    <n v="709.497568882221"/>
    <x v="43"/>
    <n v="130"/>
    <s v="Yes"/>
    <n v="12"/>
    <n v="2287"/>
    <n v="0.31023068162755618"/>
    <s v="12_18_Persona Grata_Athens_South Suburbs"/>
    <x v="3"/>
    <x v="4"/>
    <x v="3"/>
    <x v="1"/>
    <s v="http://www.goldendeals.gr/deals/19euros-personna-gratta"/>
    <n v="1"/>
    <x v="1"/>
  </r>
  <r>
    <d v="2010-12-18T00:00:00"/>
    <d v="2010-12-20T23:59:00"/>
    <n v="2109"/>
    <n v="10"/>
    <n v="5"/>
    <s v="Παγοδρομικό κέντρο Αθηνών"/>
    <x v="1"/>
    <s v="ice skating"/>
    <s v="Special Deal"/>
    <s v="Yes"/>
    <m/>
    <s v="Yes"/>
    <s v="No"/>
    <x v="1"/>
    <s v="No"/>
    <n v="100"/>
    <n v="100"/>
    <n v="20"/>
    <s v="Ταύρος"/>
    <x v="3"/>
    <x v="0"/>
    <x v="1"/>
    <s v="No"/>
    <x v="0"/>
    <x v="0"/>
    <x v="1"/>
    <x v="0"/>
    <x v="0"/>
    <s v="No"/>
    <s v="No"/>
    <s v="No"/>
    <s v="Single"/>
    <d v="2010-12-22T00:00:00"/>
    <d v="2011-04-10T00:00:00"/>
    <s v="Athens"/>
    <n v="10545"/>
    <n v="3515.8138458002918"/>
    <x v="1"/>
    <n v="110"/>
    <s v="Yes"/>
    <n v="12"/>
    <n v="2829"/>
    <n v="1.2427761915165401"/>
    <s v="12_18_Παγοδρομικό κέντρο Αθηνών_Athens_Special Deal"/>
    <x v="1"/>
    <x v="2"/>
    <x v="3"/>
    <x v="0"/>
    <s v="http://www.goldendeals.gr/deals/5euros-pagodromiko-kentro"/>
    <n v="1"/>
    <x v="1"/>
  </r>
  <r>
    <d v="2010-12-18T00:00:00"/>
    <d v="2010-12-20T23:59:00"/>
    <n v="379"/>
    <n v="25"/>
    <n v="10"/>
    <s v="Adventure Paintball"/>
    <x v="5"/>
    <s v="paintball"/>
    <m/>
    <s v="Yes"/>
    <s v="No"/>
    <s v="Yes"/>
    <s v="No"/>
    <x v="1"/>
    <s v="No"/>
    <n v="100"/>
    <n v="100"/>
    <n v="25"/>
    <s v="Mediterranean Cosmos"/>
    <x v="12"/>
    <x v="0"/>
    <x v="1"/>
    <s v="Yes"/>
    <x v="0"/>
    <x v="0"/>
    <x v="0"/>
    <x v="0"/>
    <x v="0"/>
    <s v="No"/>
    <s v="No"/>
    <s v="No"/>
    <s v="Single"/>
    <d v="2010-12-22T00:00:00"/>
    <d v="2011-03-31T00:00:00"/>
    <s v="Thessaloniki"/>
    <n v="3790"/>
    <n v="1263.6258393156099"/>
    <x v="7"/>
    <n v="100"/>
    <s v="Yes"/>
    <n v="12"/>
    <n v="767"/>
    <n v="1.6474913159264797"/>
    <s v="12_18_Adventure Paintball_Thessaloniki_"/>
    <x v="1"/>
    <x v="5"/>
    <x v="0"/>
    <x v="0"/>
    <s v="http://www.goldendeals.gr/deals/10euros-adventure-paintball"/>
    <n v="1"/>
    <x v="1"/>
  </r>
  <r>
    <d v="2010-12-18T00:00:00"/>
    <d v="2010-12-20T23:59:00"/>
    <n v="0"/>
    <n v="38"/>
    <n v="12"/>
    <s v="StickMe.gr"/>
    <x v="6"/>
    <s v="decoration"/>
    <m/>
    <s v="No"/>
    <s v="Yes"/>
    <s v="No"/>
    <s v="No"/>
    <x v="0"/>
    <s v="No"/>
    <n v="100"/>
    <n v="100"/>
    <n v="20"/>
    <s v="Πόρτο Ράφτη"/>
    <x v="5"/>
    <x v="0"/>
    <x v="1"/>
    <s v="No"/>
    <x v="0"/>
    <x v="0"/>
    <x v="1"/>
    <x v="0"/>
    <x v="0"/>
    <s v="No"/>
    <s v="No"/>
    <s v="Yes"/>
    <s v="Single"/>
    <d v="2010-12-22T00:00:00"/>
    <d v="2011-04-15T00:00:00"/>
    <s v="Thessaloniki"/>
    <n v="0"/>
    <n v="0"/>
    <x v="46"/>
    <n v="115"/>
    <s v="Yes"/>
    <n v="12"/>
    <n v="139"/>
    <n v="0"/>
    <s v="12_18_StickMe.gr_Thessaloniki_Yes"/>
    <x v="1"/>
    <x v="5"/>
    <x v="3"/>
    <x v="0"/>
    <s v="http://www.goldendeals.gr/deals/12euros-stick-me-thess"/>
    <n v="1"/>
    <x v="1"/>
  </r>
  <r>
    <d v="2010-12-19T00:00:00"/>
    <d v="2010-12-21T23:59:00"/>
    <n v="637"/>
    <n v="151.25"/>
    <n v="35"/>
    <s v="Biomedicin"/>
    <x v="3"/>
    <s v="health"/>
    <s v="North &amp; East Suburbs"/>
    <s v="Yes"/>
    <m/>
    <s v="Yes"/>
    <s v="No"/>
    <x v="0"/>
    <s v="No"/>
    <n v="100"/>
    <n v="100"/>
    <n v="20"/>
    <s v="Μαρούσι"/>
    <x v="1"/>
    <x v="0"/>
    <x v="1"/>
    <s v="No"/>
    <x v="0"/>
    <x v="1"/>
    <x v="1"/>
    <x v="0"/>
    <x v="0"/>
    <s v="No"/>
    <s v="No"/>
    <s v="Yes"/>
    <s v="Single"/>
    <d v="2010-12-23T00:00:00"/>
    <d v="2011-05-30T00:00:00"/>
    <s v="Athens"/>
    <n v="22295"/>
    <n v="7433.3873581903754"/>
    <x v="9"/>
    <n v="159"/>
    <s v="Yes"/>
    <n v="12"/>
    <n v="2829"/>
    <n v="2.6275671114140597"/>
    <s v="12_19_Biomedicin_Athens_North &amp; East Suburbs"/>
    <x v="3"/>
    <x v="16"/>
    <x v="3"/>
    <x v="0"/>
    <s v="http://www.goldendeals.gr/deals/35euros-biomedicin"/>
    <n v="1"/>
    <x v="1"/>
  </r>
  <r>
    <d v="2010-12-20T00:00:00"/>
    <d v="2010-12-21T23:59:00"/>
    <n v="288"/>
    <n v="639"/>
    <n v="79"/>
    <s v="Champ Wellness Club"/>
    <x v="1"/>
    <s v="gym visits"/>
    <s v="Downtown"/>
    <s v="Yes"/>
    <m/>
    <s v="Yes"/>
    <s v="Yes"/>
    <x v="0"/>
    <s v="No"/>
    <n v="100"/>
    <n v="2"/>
    <n v="15"/>
    <s v="Αμπελόκηποι"/>
    <x v="2"/>
    <x v="0"/>
    <x v="1"/>
    <s v="Yes"/>
    <x v="0"/>
    <x v="0"/>
    <x v="1"/>
    <x v="0"/>
    <x v="0"/>
    <s v="No"/>
    <s v="Yes"/>
    <s v="Yes"/>
    <s v="Unlimited"/>
    <d v="2010-12-23T00:00:00"/>
    <d v="2011-08-07T00:00:00"/>
    <s v="Athens"/>
    <n v="22752"/>
    <n v="11379.951372017053"/>
    <x v="24"/>
    <n v="228"/>
    <s v="No"/>
    <n v="12"/>
    <n v="7932"/>
    <n v="1.4346887760989728"/>
    <s v="12_20_Champ Wellness Club_Athens_Downtown"/>
    <x v="3"/>
    <x v="26"/>
    <x v="1"/>
    <x v="1"/>
    <s v="http://www.goldendeals.gr/deals/79euros-champ-wellness-club"/>
    <n v="1"/>
    <x v="1"/>
  </r>
  <r>
    <d v="2010-12-20T00:00:00"/>
    <d v="2010-12-21T23:59:00"/>
    <n v="471"/>
    <n v="95"/>
    <n v="14"/>
    <s v="Spa Μονάδα Ευεξίας &amp; Διατροφής"/>
    <x v="4"/>
    <s v="massage"/>
    <s v="Piraeus &amp; West Suburbs"/>
    <s v="No"/>
    <m/>
    <s v="Yes"/>
    <s v="No"/>
    <x v="1"/>
    <s v="No"/>
    <n v="4"/>
    <n v="2"/>
    <n v="20"/>
    <s v="Χαϊδάρι"/>
    <x v="6"/>
    <x v="0"/>
    <x v="0"/>
    <s v="Yes"/>
    <x v="0"/>
    <x v="1"/>
    <x v="0"/>
    <x v="0"/>
    <x v="0"/>
    <s v="No"/>
    <s v="Yes"/>
    <s v="No"/>
    <s v="Single"/>
    <d v="2010-12-23T00:00:00"/>
    <d v="2011-05-15T00:00:00"/>
    <s v="Athens"/>
    <n v="6594"/>
    <n v="3298.1451893055751"/>
    <x v="36"/>
    <n v="144"/>
    <s v="No"/>
    <n v="12"/>
    <n v="4537"/>
    <n v="0.72694405759435199"/>
    <s v="12_20_Spa Μονάδα Ευεξίας &amp; Διατροφής_Athens_Piraeus &amp; West Suburbs"/>
    <x v="3"/>
    <x v="3"/>
    <x v="3"/>
    <x v="1"/>
    <s v="http://www.goldendeals.gr/deals/14euros-spa-monada-evexias-diatrofis"/>
    <n v="1"/>
    <x v="1"/>
  </r>
  <r>
    <d v="2010-12-21T00:00:00"/>
    <d v="2010-12-23T23:59:00"/>
    <n v="362"/>
    <n v="95"/>
    <n v="22"/>
    <s v="Prive Beauty &amp; Spa"/>
    <x v="4"/>
    <s v="massage"/>
    <s v="South Suburbs"/>
    <s v="No"/>
    <m/>
    <s v="Yes"/>
    <s v="No"/>
    <x v="0"/>
    <s v="No"/>
    <n v="100"/>
    <n v="1"/>
    <n v="20"/>
    <s v="Γλυφάδα"/>
    <x v="4"/>
    <x v="0"/>
    <x v="0"/>
    <s v="Yes"/>
    <x v="1"/>
    <x v="1"/>
    <x v="1"/>
    <x v="1"/>
    <x v="0"/>
    <s v="No"/>
    <s v="No"/>
    <s v="Yes"/>
    <s v="Single"/>
    <d v="2010-12-27T00:00:00"/>
    <d v="2011-05-30T00:00:00"/>
    <s v="Athens"/>
    <n v="7964"/>
    <n v="2655.2813151212445"/>
    <x v="9"/>
    <n v="155"/>
    <s v="No"/>
    <n v="12"/>
    <n v="4537"/>
    <n v="0.5852504551732961"/>
    <s v="12_21_Prive Beauty &amp; Spa_Athens_South Suburbs"/>
    <x v="3"/>
    <x v="4"/>
    <x v="3"/>
    <x v="1"/>
    <s v="http://www.goldendeals.gr/deals/22euros-prive-beauty-spa"/>
    <n v="3"/>
    <x v="3"/>
  </r>
  <r>
    <d v="2010-12-21T00:00:00"/>
    <d v="2010-12-23T23:59:00"/>
    <n v="334"/>
    <n v="49"/>
    <n v="22"/>
    <s v="Ouaou"/>
    <x v="6"/>
    <s v="fun"/>
    <s v="Products"/>
    <s v="No"/>
    <m/>
    <s v="No"/>
    <s v="Yes"/>
    <x v="0"/>
    <s v="No"/>
    <n v="4"/>
    <n v="4"/>
    <n v="20"/>
    <s v="Κηφισιά, Γλυφάδα, Φιξ, Λάρισα"/>
    <x v="26"/>
    <x v="0"/>
    <x v="1"/>
    <s v="No"/>
    <x v="0"/>
    <x v="0"/>
    <x v="1"/>
    <x v="0"/>
    <x v="0"/>
    <s v="No"/>
    <s v="Yes"/>
    <s v="No"/>
    <s v="Single"/>
    <d v="2010-12-25T00:00:00"/>
    <d v="2011-02-25T00:00:00"/>
    <s v="Athens"/>
    <n v="7348"/>
    <n v="2449.9004399184964"/>
    <x v="5"/>
    <n v="63"/>
    <s v="No"/>
    <n v="12"/>
    <n v="4537"/>
    <n v="0.53998246416541684"/>
    <s v="12_21_Ouaou_Athens_Products"/>
    <x v="1"/>
    <x v="4"/>
    <x v="2"/>
    <x v="0"/>
    <s v="http://www.goldendeals.gr/deals/22euros-ouaou"/>
    <n v="1"/>
    <x v="1"/>
  </r>
  <r>
    <d v="2010-12-21T00:00:00"/>
    <d v="2010-12-23T23:59:00"/>
    <n v="17"/>
    <n v="130"/>
    <n v="65"/>
    <s v="Da Vinci"/>
    <x v="3"/>
    <s v="night club"/>
    <s v="Special Deal"/>
    <s v="Yes"/>
    <m/>
    <s v="Yes"/>
    <s v="No"/>
    <x v="0"/>
    <s v="No"/>
    <n v="100"/>
    <n v="1"/>
    <n v="10"/>
    <s v="Αγία Παρασκευή"/>
    <x v="1"/>
    <x v="1"/>
    <x v="0"/>
    <s v="No"/>
    <x v="1"/>
    <x v="1"/>
    <x v="0"/>
    <x v="0"/>
    <x v="0"/>
    <s v="No"/>
    <s v="Yes"/>
    <s v="No"/>
    <s v="Single"/>
    <d v="2011-01-01T00:00:00"/>
    <d v="2011-01-01T00:00:00"/>
    <s v="Athens"/>
    <n v="1105"/>
    <n v="368.41861542051424"/>
    <x v="1"/>
    <n v="1"/>
    <s v="No"/>
    <n v="12"/>
    <n v="7932"/>
    <n v="4.6447127511411279E-2"/>
    <s v="12_21_Da Vinci_Athens_Special Deal"/>
    <x v="1"/>
    <x v="27"/>
    <x v="2"/>
    <x v="1"/>
    <s v="http://www.goldendeals.gr/deals/65euros-da-vinci"/>
    <n v="8"/>
    <x v="2"/>
  </r>
  <r>
    <d v="2010-12-21T00:00:00"/>
    <d v="2010-12-22T23:59:00"/>
    <n v="1200"/>
    <n v="45"/>
    <n v="9"/>
    <s v="Ansura"/>
    <x v="4"/>
    <s v="massage"/>
    <m/>
    <s v="Yes"/>
    <s v="No"/>
    <s v="Yes"/>
    <s v="No"/>
    <x v="0"/>
    <s v="No"/>
    <n v="5"/>
    <n v="5"/>
    <n v="30"/>
    <m/>
    <x v="12"/>
    <x v="0"/>
    <x v="0"/>
    <s v="Yes"/>
    <x v="1"/>
    <x v="1"/>
    <x v="1"/>
    <x v="0"/>
    <x v="0"/>
    <s v="No"/>
    <s v="No"/>
    <s v="Yes"/>
    <s v="Single"/>
    <d v="2010-12-24T00:00:00"/>
    <d v="2011-06-30T00:00:00"/>
    <s v="Thessaloniki"/>
    <n v="10800"/>
    <n v="5401.8756512739174"/>
    <x v="11"/>
    <n v="189"/>
    <s v="No"/>
    <n v="12"/>
    <n v="2239"/>
    <n v="2.412628696415327"/>
    <s v="12_21_Ansura_Thessaloniki_"/>
    <x v="3"/>
    <x v="5"/>
    <x v="1"/>
    <x v="0"/>
    <s v="http://www.goldendeals.gr/deals/9euros-ansura"/>
    <n v="1"/>
    <x v="1"/>
  </r>
  <r>
    <d v="2010-12-21T00:00:00"/>
    <d v="2010-12-23T23:59:00"/>
    <n v="23"/>
    <n v="49"/>
    <n v="22"/>
    <s v="Ouaou"/>
    <x v="6"/>
    <s v="fun"/>
    <m/>
    <s v="No"/>
    <s v="Yes"/>
    <s v="No"/>
    <s v="Yes"/>
    <x v="0"/>
    <s v="No"/>
    <n v="4"/>
    <n v="4"/>
    <n v="5"/>
    <s v="Κηφισιά, Γλυφάδα, Φιξ, Λάρισα"/>
    <x v="26"/>
    <x v="0"/>
    <x v="1"/>
    <s v="No"/>
    <x v="0"/>
    <x v="0"/>
    <x v="1"/>
    <x v="0"/>
    <x v="0"/>
    <s v="No"/>
    <s v="Yes"/>
    <s v="No"/>
    <s v="Single"/>
    <d v="2010-12-25T00:00:00"/>
    <d v="2011-02-25T00:00:00"/>
    <s v="Thessaloniki"/>
    <n v="506"/>
    <n v="168.70571891654316"/>
    <x v="5"/>
    <n v="63"/>
    <s v="No"/>
    <n v="12"/>
    <n v="2239"/>
    <n v="7.534869089617828E-2"/>
    <s v="12_21_Ouaou_Thessaloniki_Yes"/>
    <x v="1"/>
    <x v="4"/>
    <x v="2"/>
    <x v="0"/>
    <s v="http://www.goldendeals.gr/deals/22euros-ouaou-thess"/>
    <n v="1"/>
    <x v="1"/>
  </r>
  <r>
    <d v="2010-12-22T00:00:00"/>
    <d v="2010-12-22T23:59:00"/>
    <n v="720"/>
    <n v="80"/>
    <n v="19"/>
    <s v="Lauren's City Spa"/>
    <x v="4"/>
    <s v="massage"/>
    <s v="North &amp; East Suburbs"/>
    <s v="No"/>
    <m/>
    <s v="Yes"/>
    <s v="No"/>
    <x v="0"/>
    <s v="No"/>
    <n v="10"/>
    <n v="2"/>
    <n v="20"/>
    <s v="Χαλάνδρι"/>
    <x v="1"/>
    <x v="1"/>
    <x v="0"/>
    <s v="Yes"/>
    <x v="1"/>
    <x v="1"/>
    <x v="1"/>
    <x v="1"/>
    <x v="0"/>
    <s v="No"/>
    <s v="Yes"/>
    <s v="No"/>
    <s v="Single"/>
    <d v="2011-01-03T00:00:00"/>
    <d v="2011-06-30T00:00:00"/>
    <s v="Athens"/>
    <n v="13680"/>
    <n v="13680"/>
    <x v="41"/>
    <n v="179"/>
    <s v="No"/>
    <n v="12"/>
    <n v="4537"/>
    <n v="3.0152082874145911"/>
    <s v="12_22_Lauren's City Spa_Athens_North &amp; East Suburbs"/>
    <x v="3"/>
    <x v="4"/>
    <x v="1"/>
    <x v="1"/>
    <s v="http://www.goldendeals.gr/deals/19euros-laurens-city-spa"/>
    <n v="11"/>
    <x v="2"/>
  </r>
  <r>
    <d v="2010-12-22T00:00:00"/>
    <d v="2010-12-23T23:59:00"/>
    <n v="834"/>
    <n v="12"/>
    <n v="6"/>
    <s v="Θέατρο Ποταμίτης"/>
    <x v="2"/>
    <s v="theater"/>
    <s v="Downtown"/>
    <s v="Yes"/>
    <m/>
    <s v="Yes"/>
    <s v="No"/>
    <x v="1"/>
    <s v="No"/>
    <n v="100"/>
    <n v="100"/>
    <n v="10"/>
    <s v="Ιλίσια"/>
    <x v="2"/>
    <x v="0"/>
    <x v="1"/>
    <s v="Yes"/>
    <x v="1"/>
    <x v="0"/>
    <x v="0"/>
    <x v="0"/>
    <x v="0"/>
    <s v="No"/>
    <s v="No"/>
    <s v="No"/>
    <s v="Single"/>
    <d v="2010-12-26T00:00:00"/>
    <d v="2011-03-31T00:00:00"/>
    <s v="Athens"/>
    <n v="5004"/>
    <n v="2502.8690517569153"/>
    <x v="1"/>
    <n v="96"/>
    <s v="No"/>
    <n v="12"/>
    <n v="7932"/>
    <n v="0.31554072765467917"/>
    <s v="12_22_Θέατρο Ποταμίτης_Athens_Downtown"/>
    <x v="1"/>
    <x v="2"/>
    <x v="0"/>
    <x v="0"/>
    <s v="http://www.goldendeals.gr/deals/6euros-theatro-dionysos"/>
    <n v="2"/>
    <x v="0"/>
  </r>
  <r>
    <d v="2010-12-22T00:00:00"/>
    <d v="2010-12-23T23:59:00"/>
    <n v="87"/>
    <n v="80"/>
    <n v="10"/>
    <s v="Crash Dance Academy"/>
    <x v="1"/>
    <s v="Dance lessons"/>
    <s v="Piraeus &amp; West Suburbs"/>
    <s v="No"/>
    <m/>
    <s v="Yes"/>
    <s v="No"/>
    <x v="0"/>
    <s v="No"/>
    <n v="6"/>
    <n v="1"/>
    <n v="10"/>
    <s v="Πειραιάς"/>
    <x v="3"/>
    <x v="1"/>
    <x v="1"/>
    <s v="Yes"/>
    <x v="0"/>
    <x v="0"/>
    <x v="1"/>
    <x v="1"/>
    <x v="0"/>
    <s v="No"/>
    <s v="No"/>
    <s v="Yes"/>
    <s v="Multiple"/>
    <d v="2010-12-27T00:00:00"/>
    <d v="2011-05-25T00:00:00"/>
    <s v="Athens"/>
    <n v="870"/>
    <n v="435.15109413039892"/>
    <x v="24"/>
    <n v="150"/>
    <s v="No"/>
    <n v="12"/>
    <n v="4537"/>
    <n v="9.5911636352303042E-2"/>
    <s v="12_22_Crash Dance Academy_Athens_Piraeus &amp; West Suburbs"/>
    <x v="3"/>
    <x v="5"/>
    <x v="3"/>
    <x v="1"/>
    <s v="http://www.goldendeals.gr/deals/10euros-crash-dance-academy"/>
    <n v="3"/>
    <x v="3"/>
  </r>
  <r>
    <d v="2010-12-23T00:00:00"/>
    <d v="2010-12-23T23:59:00"/>
    <n v="387"/>
    <n v="45.6"/>
    <n v="17"/>
    <s v="Nara-Nara Lebanese"/>
    <x v="0"/>
    <s v="Non-Greek"/>
    <s v="North &amp; East Suburbs"/>
    <s v="Yes"/>
    <m/>
    <s v="Yes"/>
    <s v="No"/>
    <x v="0"/>
    <s v="No"/>
    <n v="100"/>
    <n v="100"/>
    <n v="20"/>
    <s v="Αγία Παρασκευή"/>
    <x v="1"/>
    <x v="0"/>
    <x v="1"/>
    <s v="Yes"/>
    <x v="0"/>
    <x v="0"/>
    <x v="1"/>
    <x v="1"/>
    <x v="0"/>
    <s v="No"/>
    <s v="Yes"/>
    <s v="Yes"/>
    <s v="Single"/>
    <d v="2010-12-27T00:00:00"/>
    <d v="2011-02-28T00:00:00"/>
    <s v="Athens"/>
    <n v="6579"/>
    <n v="6579"/>
    <x v="28"/>
    <n v="64"/>
    <s v="No"/>
    <n v="12"/>
    <n v="7932"/>
    <n v="0.82942511346444781"/>
    <s v="12_23_Nara-Nara Lebanese_Athens_North &amp; East Suburbs"/>
    <x v="1"/>
    <x v="3"/>
    <x v="2"/>
    <x v="0"/>
    <s v="http://www.goldendeals.gr/deals/17euros-nara-nara"/>
    <n v="3"/>
    <x v="3"/>
  </r>
  <r>
    <d v="2010-12-23T00:00:00"/>
    <d v="2010-12-24T23:59:00"/>
    <n v="334"/>
    <n v="45.4"/>
    <n v="22"/>
    <s v="Mexicana"/>
    <x v="0"/>
    <s v="Non-Greek"/>
    <m/>
    <s v="Yes"/>
    <s v="No"/>
    <s v="Yes"/>
    <s v="No"/>
    <x v="0"/>
    <s v="No"/>
    <n v="6"/>
    <n v="3"/>
    <n v="10"/>
    <s v="Νέα Κρήνη"/>
    <x v="12"/>
    <x v="0"/>
    <x v="1"/>
    <s v="Yes"/>
    <x v="0"/>
    <x v="0"/>
    <x v="1"/>
    <x v="0"/>
    <x v="0"/>
    <s v="No"/>
    <s v="Yes"/>
    <s v="Yes"/>
    <s v="Single"/>
    <d v="2010-12-28T00:00:00"/>
    <d v="2011-04-28T00:00:00"/>
    <s v="Thessaloniki"/>
    <n v="7348"/>
    <n v="3675.2761375519208"/>
    <x v="19"/>
    <n v="122"/>
    <s v="No"/>
    <n v="12"/>
    <n v="2239"/>
    <n v="1.64148107974628"/>
    <s v="12_23_Mexicana_Thessaloniki_No"/>
    <x v="1"/>
    <x v="4"/>
    <x v="3"/>
    <x v="1"/>
    <s v="http://www.goldendeals.gr/deals/22euros-mexicana"/>
    <n v="3"/>
    <x v="3"/>
  </r>
  <r>
    <d v="2010-12-24T00:00:00"/>
    <d v="2010-12-27T23:59:00"/>
    <n v="763"/>
    <n v="75"/>
    <n v="24"/>
    <s v="Live in Art"/>
    <x v="6"/>
    <s v="decoration"/>
    <s v="Special Deal"/>
    <s v="Yes"/>
    <m/>
    <s v="No"/>
    <s v="No"/>
    <x v="0"/>
    <s v="No"/>
    <n v="100"/>
    <n v="100"/>
    <n v="10"/>
    <s v="Παλλήνη"/>
    <x v="5"/>
    <x v="0"/>
    <x v="1"/>
    <s v="No"/>
    <x v="0"/>
    <x v="0"/>
    <x v="1"/>
    <x v="0"/>
    <x v="0"/>
    <s v="Yes"/>
    <s v="No"/>
    <s v="Yes"/>
    <s v="Single"/>
    <d v="2010-12-29T00:00:00"/>
    <d v="2011-05-31T00:00:00"/>
    <s v="Athens"/>
    <n v="18312"/>
    <n v="4578.7949296778825"/>
    <x v="46"/>
    <n v="154"/>
    <s v="Yes"/>
    <n v="12"/>
    <n v="2829"/>
    <n v="1.6185206538274592"/>
    <s v="12_24_Live in Art_Athens_Special Deal"/>
    <x v="1"/>
    <x v="10"/>
    <x v="3"/>
    <x v="0"/>
    <s v="http://www.goldendeals.gr/deals/24euros-live-in-art"/>
    <n v="1"/>
    <x v="1"/>
  </r>
  <r>
    <d v="2010-12-24T00:00:00"/>
    <d v="2010-12-26T23:59:00"/>
    <n v="51"/>
    <n v="62"/>
    <n v="16"/>
    <s v="Beauty @ home atelier"/>
    <x v="4"/>
    <s v="Hair Salon"/>
    <s v="South Suburbs"/>
    <s v="No"/>
    <m/>
    <s v="Yes"/>
    <s v="No"/>
    <x v="0"/>
    <s v="No"/>
    <n v="100"/>
    <n v="100"/>
    <n v="20"/>
    <s v="Βούλα"/>
    <x v="4"/>
    <x v="1"/>
    <x v="0"/>
    <s v="Yes"/>
    <x v="0"/>
    <x v="1"/>
    <x v="0"/>
    <x v="1"/>
    <x v="0"/>
    <s v="Yes"/>
    <s v="No"/>
    <s v="No"/>
    <s v="Single"/>
    <d v="2010-12-28T00:00:00"/>
    <d v="2011-05-05T00:00:00"/>
    <s v="Athens"/>
    <n v="816"/>
    <n v="272.06297754130281"/>
    <x v="27"/>
    <n v="129"/>
    <s v="Yes"/>
    <n v="12"/>
    <n v="2287"/>
    <n v="0.11896063731582983"/>
    <s v="12_24_Beauty @ home atelier_Athens_South Suburbs"/>
    <x v="3"/>
    <x v="3"/>
    <x v="3"/>
    <x v="0"/>
    <s v="http://www.goldendeals.gr/deals/16euros-beauty-at-home"/>
    <n v="1"/>
    <x v="1"/>
  </r>
  <r>
    <d v="2010-12-24T00:00:00"/>
    <d v="2010-12-27T23:59:00"/>
    <n v="364"/>
    <n v="140"/>
    <n v="19"/>
    <s v="Mystic Neverland"/>
    <x v="4"/>
    <s v="massage"/>
    <s v="Piraeus &amp; West Suburbs"/>
    <s v="No"/>
    <m/>
    <s v="Yes"/>
    <s v="No"/>
    <x v="0"/>
    <s v="No"/>
    <n v="100"/>
    <n v="100"/>
    <n v="15"/>
    <s v="Πειραιάς"/>
    <x v="3"/>
    <x v="1"/>
    <x v="0"/>
    <s v="Yes"/>
    <x v="0"/>
    <x v="1"/>
    <x v="1"/>
    <x v="0"/>
    <x v="0"/>
    <s v="No"/>
    <s v="No"/>
    <s v="No"/>
    <s v="Single"/>
    <d v="2010-12-28T00:00:00"/>
    <d v="2011-04-30T00:00:00"/>
    <s v="Athens"/>
    <n v="6916"/>
    <n v="1729.3002257346132"/>
    <x v="37"/>
    <n v="124"/>
    <s v="Yes"/>
    <n v="12"/>
    <n v="2287"/>
    <n v="0.75614351803000135"/>
    <s v="12_24_Mystic Neverland_Athens_Piraeus &amp; West Suburbs"/>
    <x v="3"/>
    <x v="4"/>
    <x v="3"/>
    <x v="0"/>
    <s v="http://www.goldendeals.gr/deals/19euros-mystic-neverland"/>
    <n v="0"/>
    <x v="4"/>
  </r>
  <r>
    <d v="2010-12-24T00:00:00"/>
    <d v="2010-12-26T23:59:00"/>
    <n v="256"/>
    <n v="65"/>
    <n v="16"/>
    <s v="Αφή - Εναλλακτικές Φυσικές Μέθοδοι"/>
    <x v="4"/>
    <s v="face massage"/>
    <s v="Downtown"/>
    <s v="No"/>
    <m/>
    <s v="Yes"/>
    <s v="No"/>
    <x v="1"/>
    <s v="No"/>
    <n v="6"/>
    <n v="2"/>
    <n v="20"/>
    <s v="Κολωνάκι"/>
    <x v="2"/>
    <x v="1"/>
    <x v="0"/>
    <s v="Yes"/>
    <x v="0"/>
    <x v="1"/>
    <x v="1"/>
    <x v="1"/>
    <x v="0"/>
    <s v="No"/>
    <s v="No"/>
    <s v="Yes"/>
    <s v="Single"/>
    <d v="2011-01-03T00:00:00"/>
    <d v="2011-06-01T00:00:00"/>
    <s v="Athens"/>
    <n v="4096"/>
    <n v="1365.6494558935983"/>
    <x v="18"/>
    <n v="150"/>
    <s v="Yes"/>
    <n v="12"/>
    <n v="2287"/>
    <n v="0.59713574809514569"/>
    <s v="12_24_Αφή - Εναλλακτικές Φυσικές Μέθοδοι_Athens_Downtown"/>
    <x v="3"/>
    <x v="3"/>
    <x v="3"/>
    <x v="1"/>
    <s v="http://www.goldendeals.gr/deals/16euros-afi"/>
    <n v="7"/>
    <x v="2"/>
  </r>
  <r>
    <d v="2010-12-24T00:00:00"/>
    <d v="2010-12-27T23:59:00"/>
    <n v="735"/>
    <n v="52"/>
    <n v="15"/>
    <s v="Funmily"/>
    <x v="2"/>
    <s v="playground"/>
    <s v="North &amp; East Suburbs"/>
    <s v="No"/>
    <m/>
    <s v="Yes"/>
    <s v="No"/>
    <x v="0"/>
    <s v="No"/>
    <n v="100"/>
    <n v="100"/>
    <n v="10"/>
    <s v="Μαρούσι"/>
    <x v="1"/>
    <x v="0"/>
    <x v="0"/>
    <s v="Yes"/>
    <x v="0"/>
    <x v="0"/>
    <x v="0"/>
    <x v="1"/>
    <x v="1"/>
    <s v="No"/>
    <s v="Yes"/>
    <s v="No"/>
    <s v="Single"/>
    <d v="2010-12-29T00:00:00"/>
    <d v="2011-06-15T00:00:00"/>
    <s v="Athens"/>
    <n v="11025"/>
    <n v="2756.7285987166151"/>
    <x v="12"/>
    <n v="169"/>
    <s v="Yes"/>
    <n v="12"/>
    <n v="2287"/>
    <n v="1.2053907296530892"/>
    <s v="12_24_Funmily_Athens_North &amp; East Suburbs"/>
    <x v="3"/>
    <x v="3"/>
    <x v="3"/>
    <x v="0"/>
    <s v="http://www.goldendeals.gr/deals/15euros-funmily"/>
    <n v="1"/>
    <x v="1"/>
  </r>
  <r>
    <d v="2010-12-25T00:00:00"/>
    <d v="2010-12-27T23:59:00"/>
    <n v="0"/>
    <n v="57.6"/>
    <n v="18.899999999999999"/>
    <s v="Top Line Cosmetics"/>
    <x v="6"/>
    <s v="beauty"/>
    <m/>
    <s v="Yes"/>
    <s v="No"/>
    <s v="Yes"/>
    <s v="No"/>
    <x v="0"/>
    <s v="No"/>
    <n v="100"/>
    <n v="100"/>
    <n v="10"/>
    <s v="κέντρο Θεσσαλονίκης"/>
    <x v="12"/>
    <x v="0"/>
    <x v="0"/>
    <s v="No"/>
    <x v="0"/>
    <x v="1"/>
    <x v="1"/>
    <x v="0"/>
    <x v="0"/>
    <s v="No"/>
    <s v="Yes"/>
    <s v="Yes"/>
    <s v="Single"/>
    <d v="2010-12-29T00:00:00"/>
    <d v="2011-03-31T00:00:00"/>
    <s v="Thessaloniki"/>
    <n v="0"/>
    <n v="0"/>
    <x v="32"/>
    <n v="93"/>
    <s v="Yes"/>
    <n v="12"/>
    <n v="767"/>
    <n v="0"/>
    <s v="12_25_Top Line Cosmetics_Thessaloniki_No"/>
    <x v="1"/>
    <x v="4"/>
    <x v="0"/>
    <x v="0"/>
    <s v="http://www.goldendeals.gr/deals/18.90euros-top-line-cosmetics"/>
    <n v="1"/>
    <x v="1"/>
  </r>
  <r>
    <d v="2010-12-24T00:00:00"/>
    <d v="2010-12-27T23:59:00"/>
    <n v="57"/>
    <n v="75"/>
    <n v="24"/>
    <s v="Live in Art"/>
    <x v="6"/>
    <s v="decoration"/>
    <m/>
    <s v="No"/>
    <s v="Yes"/>
    <s v="No"/>
    <s v="No"/>
    <x v="0"/>
    <s v="No"/>
    <n v="100"/>
    <n v="100"/>
    <n v="10"/>
    <s v="Παλλήνη"/>
    <x v="5"/>
    <x v="0"/>
    <x v="1"/>
    <s v="No"/>
    <x v="0"/>
    <x v="0"/>
    <x v="1"/>
    <x v="0"/>
    <x v="0"/>
    <s v="Yes"/>
    <s v="No"/>
    <s v="Yes"/>
    <s v="Single"/>
    <d v="2010-12-29T00:00:00"/>
    <d v="2011-05-31T00:00:00"/>
    <s v="Thessaloniki"/>
    <n v="1368"/>
    <n v="342.05938531014323"/>
    <x v="46"/>
    <n v="154"/>
    <s v="Yes"/>
    <n v="12"/>
    <n v="139"/>
    <n v="2.4608588871233326"/>
    <s v="12_24_Live in Art_Thessaloniki_"/>
    <x v="1"/>
    <x v="10"/>
    <x v="3"/>
    <x v="0"/>
    <s v="http://www.goldendeals.gr/deals/24euros-live-in-art-thess"/>
    <n v="1"/>
    <x v="1"/>
  </r>
  <r>
    <d v="2010-12-27T00:00:00"/>
    <d v="2010-12-28T23:59:00"/>
    <n v="773"/>
    <n v="17"/>
    <n v="8.5"/>
    <s v="Divan"/>
    <x v="0"/>
    <s v="Pastries"/>
    <s v="South Suburbs"/>
    <s v="Yes"/>
    <m/>
    <s v="Yes"/>
    <s v="No"/>
    <x v="0"/>
    <s v="No"/>
    <n v="100"/>
    <n v="100"/>
    <n v="10"/>
    <s v="Παλαιό Φάληρο"/>
    <x v="4"/>
    <x v="0"/>
    <x v="1"/>
    <s v="Yes"/>
    <x v="0"/>
    <x v="0"/>
    <x v="1"/>
    <x v="0"/>
    <x v="0"/>
    <s v="No"/>
    <s v="No"/>
    <s v="Yes"/>
    <s v="Single"/>
    <d v="2010-12-29T00:00:00"/>
    <d v="2011-02-28T00:00:00"/>
    <s v="Athens"/>
    <n v="6570.5"/>
    <n v="3286.3911080273401"/>
    <x v="1"/>
    <n v="62"/>
    <s v="No"/>
    <n v="12"/>
    <n v="7932"/>
    <n v="0.41432061372003781"/>
    <s v="12_27_Divan_Athens_South Suburbs"/>
    <x v="1"/>
    <x v="5"/>
    <x v="2"/>
    <x v="0"/>
    <s v="http://www.goldendeals.gr/deals/8.5euros-divan"/>
    <n v="0"/>
    <x v="4"/>
  </r>
  <r>
    <d v="2010-12-27T00:00:00"/>
    <d v="2010-12-27T23:59:00"/>
    <n v="231"/>
    <n v="32"/>
    <n v="12"/>
    <s v="Ροζ νύχι"/>
    <x v="4"/>
    <s v="manicure, pedicure"/>
    <s v="Downtown"/>
    <s v="No"/>
    <m/>
    <s v="Yes"/>
    <s v="No"/>
    <x v="1"/>
    <s v="No"/>
    <n v="100"/>
    <n v="4"/>
    <n v="20"/>
    <s v="Αμπελόκηποι"/>
    <x v="2"/>
    <x v="0"/>
    <x v="1"/>
    <s v="Yes"/>
    <x v="0"/>
    <x v="1"/>
    <x v="1"/>
    <x v="1"/>
    <x v="0"/>
    <s v="No"/>
    <s v="Yes"/>
    <s v="Yes"/>
    <s v="Single"/>
    <d v="2010-12-29T00:00:00"/>
    <d v="2011-05-29T00:00:00"/>
    <s v="Athens"/>
    <n v="2772"/>
    <n v="2772"/>
    <x v="28"/>
    <n v="152"/>
    <s v="No"/>
    <n v="12"/>
    <n v="4537"/>
    <n v="0.61097641613400921"/>
    <s v="12_27_Ροζ νύχι_Athens_Downtown"/>
    <x v="1"/>
    <x v="5"/>
    <x v="3"/>
    <x v="1"/>
    <s v="http://www.goldendeals.gr/deals/12euros-pink-nails"/>
    <n v="1"/>
    <x v="1"/>
  </r>
  <r>
    <d v="2010-12-28T00:00:00"/>
    <d v="2010-12-30T23:59:00"/>
    <n v="258"/>
    <n v="29.99"/>
    <n v="13"/>
    <s v="G-Store"/>
    <x v="6"/>
    <s v="decoration"/>
    <s v="Products"/>
    <s v="Yes"/>
    <m/>
    <s v="No"/>
    <s v="No"/>
    <x v="0"/>
    <s v="No"/>
    <n v="100"/>
    <n v="100"/>
    <n v="15"/>
    <s v="Χαλάνδρι"/>
    <x v="1"/>
    <x v="0"/>
    <x v="0"/>
    <s v="No"/>
    <x v="0"/>
    <x v="0"/>
    <x v="1"/>
    <x v="0"/>
    <x v="0"/>
    <s v="No"/>
    <s v="No"/>
    <s v="No"/>
    <s v="Single"/>
    <d v="2011-01-04T00:00:00"/>
    <d v="2011-03-04T00:00:00"/>
    <s v="Athens"/>
    <n v="3354"/>
    <n v="1118.2588562175608"/>
    <x v="21"/>
    <n v="60"/>
    <s v="No"/>
    <n v="12"/>
    <n v="7932"/>
    <n v="0.1409806929169895"/>
    <s v="12_28_G-Store_Athens_Products"/>
    <x v="1"/>
    <x v="3"/>
    <x v="2"/>
    <x v="0"/>
    <s v="http://www.goldendeals.gr/deals/13euros-g-store"/>
    <n v="4"/>
    <x v="5"/>
  </r>
  <r>
    <d v="2010-12-28T00:00:00"/>
    <d v="2010-12-30T23:59:00"/>
    <n v="112"/>
    <n v="34"/>
    <n v="17"/>
    <s v="Le Pierrot Bistrot"/>
    <x v="0"/>
    <s v="crepes"/>
    <s v="Piraeus &amp; West Suburbs"/>
    <s v="No"/>
    <m/>
    <s v="Yes"/>
    <s v="No"/>
    <x v="0"/>
    <s v="No"/>
    <n v="100"/>
    <n v="100"/>
    <n v="15"/>
    <s v="Πειραιάς"/>
    <x v="3"/>
    <x v="0"/>
    <x v="1"/>
    <s v="Yes"/>
    <x v="0"/>
    <x v="0"/>
    <x v="1"/>
    <x v="0"/>
    <x v="1"/>
    <s v="No"/>
    <s v="Yes"/>
    <s v="Yes"/>
    <s v="Single"/>
    <d v="2011-01-01T00:00:00"/>
    <d v="2011-03-31T00:00:00"/>
    <s v="Athens"/>
    <n v="1904"/>
    <n v="634.81361426303988"/>
    <x v="1"/>
    <n v="90"/>
    <s v="No"/>
    <n v="12"/>
    <n v="4537"/>
    <n v="0.13991924493344499"/>
    <s v="12_28_Le Pierrot Bistrot_Athens_Piraeus &amp; West Suburbs"/>
    <x v="1"/>
    <x v="3"/>
    <x v="0"/>
    <x v="0"/>
    <s v="http://www.goldendeals.gr/deals/17euros-le-pierrot-bistro"/>
    <n v="1"/>
    <x v="1"/>
  </r>
  <r>
    <d v="2010-12-28T00:00:00"/>
    <d v="2010-12-29T23:59:00"/>
    <n v="251"/>
    <n v="56"/>
    <n v="26"/>
    <s v="Dipla"/>
    <x v="0"/>
    <m/>
    <s v="Downtown"/>
    <s v="No"/>
    <m/>
    <s v="Yes"/>
    <s v="No"/>
    <x v="0"/>
    <s v="No"/>
    <n v="100"/>
    <n v="100"/>
    <n v="10"/>
    <s v="Παγκράτι"/>
    <x v="2"/>
    <x v="0"/>
    <x v="1"/>
    <s v="Yes"/>
    <x v="0"/>
    <x v="1"/>
    <x v="1"/>
    <x v="1"/>
    <x v="1"/>
    <s v="No"/>
    <s v="Yes"/>
    <s v="Yes"/>
    <s v="Single"/>
    <d v="2011-01-03T00:00:00"/>
    <d v="2011-05-31T00:00:00"/>
    <s v="Athens"/>
    <n v="6526"/>
    <n v="3264.1333796494059"/>
    <x v="39"/>
    <n v="149"/>
    <s v="No"/>
    <n v="12"/>
    <n v="4537"/>
    <n v="0.71944751590244782"/>
    <s v="12_28_Dipla_Athens_Downtown"/>
    <x v="1"/>
    <x v="10"/>
    <x v="3"/>
    <x v="0"/>
    <s v="http://www.goldendeals.gr/deals/26euros-dipla"/>
    <n v="4"/>
    <x v="5"/>
  </r>
  <r>
    <d v="2010-12-28T00:00:00"/>
    <d v="2010-12-29T23:59:00"/>
    <n v="97"/>
    <n v="110"/>
    <n v="16"/>
    <s v="Beauty Secrets"/>
    <x v="4"/>
    <s v="peeling"/>
    <s v="North &amp; East Suburbs"/>
    <s v="No"/>
    <m/>
    <s v="Yes"/>
    <s v="No"/>
    <x v="0"/>
    <s v="No"/>
    <n v="4"/>
    <n v="2"/>
    <n v="20"/>
    <s v="Νέα Μάκρη "/>
    <x v="5"/>
    <x v="0"/>
    <x v="0"/>
    <s v="Yes"/>
    <x v="0"/>
    <x v="1"/>
    <x v="1"/>
    <x v="1"/>
    <x v="0"/>
    <s v="No"/>
    <s v="Yes"/>
    <s v="No"/>
    <s v="Single"/>
    <d v="2011-01-03T00:00:00"/>
    <d v="2011-04-30T00:00:00"/>
    <s v="Athens"/>
    <n v="1552"/>
    <n v="776.26953803491847"/>
    <x v="36"/>
    <n v="118"/>
    <s v="No"/>
    <n v="12"/>
    <n v="4537"/>
    <n v="0.17109753979169462"/>
    <s v="12_28_Beauty Secrets_Athens_North &amp; East Suburbs"/>
    <x v="3"/>
    <x v="3"/>
    <x v="3"/>
    <x v="1"/>
    <s v="http://www.goldendeals.gr/deals/16euros-beauty-secrets"/>
    <n v="4"/>
    <x v="5"/>
  </r>
  <r>
    <d v="2010-12-28T00:00:00"/>
    <d v="2010-12-30T23:59:00"/>
    <n v="107"/>
    <n v="75"/>
    <n v="22"/>
    <s v="Pola &amp; Art"/>
    <x v="4"/>
    <s v="hair salons, manicure"/>
    <m/>
    <s v="Yes"/>
    <s v="No"/>
    <s v="Yes"/>
    <s v="No"/>
    <x v="0"/>
    <s v="No"/>
    <n v="4"/>
    <n v="2"/>
    <n v="30"/>
    <m/>
    <x v="12"/>
    <x v="0"/>
    <x v="1"/>
    <s v="Yes"/>
    <x v="0"/>
    <x v="1"/>
    <x v="1"/>
    <x v="0"/>
    <x v="0"/>
    <s v="No"/>
    <s v="Yes"/>
    <s v="No"/>
    <s v="Single"/>
    <d v="2011-01-03T00:00:00"/>
    <d v="2011-03-03T00:00:00"/>
    <s v="Thessaloniki"/>
    <n v="2354"/>
    <n v="784.84834452478776"/>
    <x v="12"/>
    <n v="60"/>
    <s v="No"/>
    <n v="12"/>
    <n v="2239"/>
    <n v="0.35053521416917721"/>
    <s v="12_28_Pola &amp; Art_Thessaloniki_"/>
    <x v="3"/>
    <x v="4"/>
    <x v="2"/>
    <x v="1"/>
    <s v="http://www.goldendeals.gr/deals/22euros-pola-and-art"/>
    <n v="3"/>
    <x v="3"/>
  </r>
  <r>
    <d v="2010-12-29T00:00:00"/>
    <d v="2010-12-30T23:59:00"/>
    <n v="208"/>
    <n v="116"/>
    <n v="29"/>
    <s v="Υγεία &amp; Διάπλαση"/>
    <x v="1"/>
    <s v="gym subscription"/>
    <s v="South Suburbs"/>
    <s v="Yes"/>
    <m/>
    <s v="Yes"/>
    <s v="No"/>
    <x v="1"/>
    <s v="No"/>
    <n v="4"/>
    <n v="1"/>
    <n v="10"/>
    <s v="Παλαιό Φάληρο"/>
    <x v="4"/>
    <x v="0"/>
    <x v="1"/>
    <s v="Yes"/>
    <x v="0"/>
    <x v="1"/>
    <x v="1"/>
    <x v="1"/>
    <x v="0"/>
    <s v="No"/>
    <s v="Yes"/>
    <s v="Yes"/>
    <s v="Unlimited"/>
    <d v="2011-01-03T00:00:00"/>
    <d v="2011-04-30T00:00:00"/>
    <s v="Athens"/>
    <n v="6032"/>
    <n v="3017.0475859707658"/>
    <x v="18"/>
    <n v="118"/>
    <s v="No"/>
    <n v="12"/>
    <n v="7932"/>
    <n v="0.38036404260851814"/>
    <s v="12_29_Υγεία &amp; Διάπλαση_Athens_South Suburbs"/>
    <x v="3"/>
    <x v="1"/>
    <x v="3"/>
    <x v="1"/>
    <s v="http://www.goldendeals.gr/deals/29euros-ygeia-diaplasi"/>
    <n v="3"/>
    <x v="3"/>
  </r>
  <r>
    <d v="2010-12-30T00:00:00"/>
    <d v="2010-12-30T23:59:00"/>
    <n v="29"/>
    <n v="275"/>
    <n v="39"/>
    <s v="Just Perfect"/>
    <x v="1"/>
    <s v="gym visits"/>
    <s v="North &amp; East Suburbs"/>
    <s v="No"/>
    <m/>
    <s v="Yes"/>
    <s v="No"/>
    <x v="0"/>
    <s v="No"/>
    <n v="100"/>
    <n v="2"/>
    <n v="10"/>
    <s v="Άγιος Στέφανος"/>
    <x v="1"/>
    <x v="0"/>
    <x v="0"/>
    <s v="Yes"/>
    <x v="0"/>
    <x v="1"/>
    <x v="1"/>
    <x v="0"/>
    <x v="0"/>
    <s v="Yes"/>
    <s v="Yes"/>
    <s v="No"/>
    <s v="Multiple"/>
    <d v="2011-01-03T00:00:00"/>
    <d v="2011-06-03T00:00:00"/>
    <s v="Athens"/>
    <n v="1131"/>
    <n v="1131"/>
    <x v="37"/>
    <n v="152"/>
    <s v="No"/>
    <n v="12"/>
    <n v="4537"/>
    <n v="0.24928366762177651"/>
    <s v="12_30_Just Perfect_Athens_North &amp; East Suburbs"/>
    <x v="3"/>
    <x v="17"/>
    <x v="3"/>
    <x v="1"/>
    <s v="http://www.goldendeals.gr/deals/39euros-just-perfect"/>
    <n v="3"/>
    <x v="3"/>
  </r>
  <r>
    <d v="2010-12-30T00:00:00"/>
    <d v="2010-12-31T23:59:00"/>
    <n v="244"/>
    <n v="130"/>
    <n v="24"/>
    <s v="Quick Step"/>
    <x v="1"/>
    <s v="Dance lessons"/>
    <s v="Downtown"/>
    <s v="Yes"/>
    <m/>
    <s v="Yes"/>
    <s v="No"/>
    <x v="0"/>
    <s v="No"/>
    <n v="100"/>
    <n v="1"/>
    <n v="15"/>
    <s v="Παγκράτι"/>
    <x v="2"/>
    <x v="1"/>
    <x v="0"/>
    <s v="Yes"/>
    <x v="0"/>
    <x v="1"/>
    <x v="1"/>
    <x v="0"/>
    <x v="0"/>
    <s v="No"/>
    <s v="No"/>
    <s v="Yes"/>
    <s v="Multiple"/>
    <d v="2011-01-04T00:00:00"/>
    <d v="2011-04-04T00:00:00"/>
    <s v="Athens"/>
    <n v="5856"/>
    <n v="2929.0170198018573"/>
    <x v="13"/>
    <n v="91"/>
    <s v="No"/>
    <n v="12"/>
    <n v="7932"/>
    <n v="0.36926588751914491"/>
    <s v="12_30_Quick Step_Athens_Downtown"/>
    <x v="3"/>
    <x v="10"/>
    <x v="0"/>
    <x v="1"/>
    <s v="http://www.goldendeals.gr/deals/24euros-quick-step"/>
    <n v="3"/>
    <x v="3"/>
  </r>
  <r>
    <d v="2010-12-31T00:00:00"/>
    <d v="2011-01-03T23:59:00"/>
    <n v="1565"/>
    <n v="22"/>
    <n v="9"/>
    <s v="Kartland"/>
    <x v="5"/>
    <s v="kart"/>
    <s v="North &amp; East Suburbs"/>
    <s v="No"/>
    <m/>
    <s v="Yes"/>
    <s v="No"/>
    <x v="0"/>
    <s v="No"/>
    <n v="100"/>
    <n v="100"/>
    <n v="10"/>
    <s v="Παλλήνη"/>
    <x v="1"/>
    <x v="1"/>
    <x v="1"/>
    <s v="No"/>
    <x v="0"/>
    <x v="0"/>
    <x v="1"/>
    <x v="0"/>
    <x v="0"/>
    <s v="No"/>
    <s v="No"/>
    <s v="No"/>
    <s v="Single"/>
    <d v="2011-01-05T00:00:00"/>
    <d v="2011-04-30T00:00:00"/>
    <s v="Athens"/>
    <n v="14085"/>
    <n v="3521.8614342787778"/>
    <x v="25"/>
    <n v="116"/>
    <s v="Yes"/>
    <n v="12"/>
    <n v="2287"/>
    <n v="1.5399481566588447"/>
    <s v="12_31_Kartland_Athens_North &amp; East Suburbs"/>
    <x v="1"/>
    <x v="5"/>
    <x v="3"/>
    <x v="0"/>
    <s v="http://www.goldendeals.gr/deals/9euros-kart-land"/>
    <n v="1"/>
    <x v="1"/>
  </r>
  <r>
    <d v="2010-12-31T00:00:00"/>
    <d v="2011-01-02T23:59:00"/>
    <n v="237"/>
    <n v="330"/>
    <n v="49"/>
    <s v="Caroli Health Club"/>
    <x v="1"/>
    <s v="gym subscription, manicure"/>
    <s v="Piraeus &amp; West Suburbs"/>
    <s v="No"/>
    <m/>
    <s v="Yes"/>
    <s v="No"/>
    <x v="0"/>
    <s v="No"/>
    <n v="100"/>
    <n v="100"/>
    <n v="10"/>
    <s v="Νέο Φάληρο"/>
    <x v="4"/>
    <x v="0"/>
    <x v="0"/>
    <s v="Yes"/>
    <x v="0"/>
    <x v="1"/>
    <x v="1"/>
    <x v="0"/>
    <x v="0"/>
    <s v="No"/>
    <s v="Yes"/>
    <s v="Yes"/>
    <s v="Unlimited"/>
    <d v="2011-01-04T00:00:00"/>
    <d v="2011-04-30T00:00:00"/>
    <s v="Athens"/>
    <n v="11613"/>
    <n v="3871.8962722881733"/>
    <x v="36"/>
    <n v="117"/>
    <s v="Yes"/>
    <n v="12"/>
    <n v="2287"/>
    <n v="1.6930023053293282"/>
    <s v="12_31_Caroli Health Club_Athens_Piraeus &amp; West Suburbs"/>
    <x v="3"/>
    <x v="12"/>
    <x v="3"/>
    <x v="0"/>
    <s v="http://www.goldendeals.gr/deals/49euros-red-gym"/>
    <n v="1"/>
    <x v="1"/>
  </r>
  <r>
    <d v="2010-12-31T00:00:00"/>
    <d v="2011-01-03T23:59:00"/>
    <n v="186"/>
    <n v="90"/>
    <n v="19"/>
    <s v="Aesthetic"/>
    <x v="4"/>
    <s v="skin treatment"/>
    <s v="South Suburbs"/>
    <s v="No"/>
    <m/>
    <s v="Yes"/>
    <s v="No"/>
    <x v="0"/>
    <s v="No"/>
    <n v="10"/>
    <n v="5"/>
    <n v="20"/>
    <s v="Γλυφάδα"/>
    <x v="4"/>
    <x v="1"/>
    <x v="0"/>
    <s v="Yes"/>
    <x v="0"/>
    <x v="1"/>
    <x v="1"/>
    <x v="1"/>
    <x v="0"/>
    <s v="No"/>
    <s v="No"/>
    <s v="No"/>
    <s v="Single"/>
    <d v="2011-01-05T00:00:00"/>
    <d v="2011-05-15T00:00:00"/>
    <s v="Athens"/>
    <n v="3534"/>
    <n v="883.65341205120342"/>
    <x v="30"/>
    <n v="131"/>
    <s v="Yes"/>
    <n v="12"/>
    <n v="2287"/>
    <n v="0.38638102844390182"/>
    <s v="12_31_Aesthetic_Athens_South Suburbs"/>
    <x v="3"/>
    <x v="4"/>
    <x v="3"/>
    <x v="1"/>
    <s v="http://www.goldendeals.gr/deals/19euros-aesthetix"/>
    <n v="1"/>
    <x v="1"/>
  </r>
  <r>
    <d v="2010-12-31T00:00:00"/>
    <d v="2011-01-03T23:59:00"/>
    <n v="28"/>
    <n v="100"/>
    <n v="39"/>
    <s v="Εβροεισαγωγική"/>
    <x v="6"/>
    <s v="accessories"/>
    <s v="Products"/>
    <s v="No"/>
    <m/>
    <s v="Yes"/>
    <s v="No"/>
    <x v="1"/>
    <s v="No"/>
    <n v="10"/>
    <n v="10"/>
    <n v="10"/>
    <s v="Γλυφάδα"/>
    <x v="4"/>
    <x v="0"/>
    <x v="0"/>
    <s v="No"/>
    <x v="0"/>
    <x v="1"/>
    <x v="1"/>
    <x v="0"/>
    <x v="0"/>
    <s v="No"/>
    <s v="No"/>
    <s v="Yes"/>
    <s v="Single"/>
    <d v="2011-01-05T00:00:00"/>
    <d v="2011-03-31T00:00:00"/>
    <s v="Athens"/>
    <n v="1092"/>
    <n v="273.04740406335998"/>
    <x v="50"/>
    <n v="86"/>
    <s v="Yes"/>
    <n v="12"/>
    <n v="2287"/>
    <n v="0.11939108179421075"/>
    <s v="12_31_Εβροεισαγωγική_Athens_Products"/>
    <x v="1"/>
    <x v="17"/>
    <x v="0"/>
    <x v="0"/>
    <s v="http://www.goldendeals.gr/deals/39euros-euroeisagogiki"/>
    <n v="1"/>
    <x v="1"/>
  </r>
  <r>
    <d v="2010-12-31T00:00:00"/>
    <d v="2011-01-03T23:59:00"/>
    <n v="244"/>
    <n v="40"/>
    <n v="19"/>
    <s v="Hot T-Shirt"/>
    <x v="6"/>
    <s v="clothes"/>
    <s v="Special Deal"/>
    <s v="Yes"/>
    <m/>
    <s v="No"/>
    <s v="No"/>
    <x v="0"/>
    <s v="No"/>
    <n v="100"/>
    <n v="100"/>
    <n v="20"/>
    <m/>
    <x v="12"/>
    <x v="0"/>
    <x v="0"/>
    <s v="No"/>
    <x v="0"/>
    <x v="0"/>
    <x v="1"/>
    <x v="0"/>
    <x v="0"/>
    <s v="No"/>
    <s v="No"/>
    <s v="Yes"/>
    <s v="Single"/>
    <d v="2011-01-05T00:00:00"/>
    <d v="2011-04-30T00:00:00"/>
    <s v="Athens"/>
    <n v="4636"/>
    <n v="1159.2012502177076"/>
    <x v="31"/>
    <n v="116"/>
    <s v="Yes"/>
    <n v="12"/>
    <n v="2829"/>
    <n v="0.40975653949017593"/>
    <s v="12_31_Hot T-Shirt_Athens_Special Deal"/>
    <x v="1"/>
    <x v="4"/>
    <x v="3"/>
    <x v="0"/>
    <s v="http://www.goldendeals.gr/deals/19euros-hot-t-shirt"/>
    <n v="1"/>
    <x v="1"/>
  </r>
  <r>
    <d v="2010-12-31T00:00:00"/>
    <d v="2011-01-03T23:59:00"/>
    <n v="45"/>
    <n v="40"/>
    <n v="19"/>
    <s v="Hot T-Shirt"/>
    <x v="6"/>
    <s v="clothes"/>
    <m/>
    <s v="Yes"/>
    <s v="No"/>
    <s v="No"/>
    <s v="No"/>
    <x v="0"/>
    <s v="No"/>
    <n v="100"/>
    <n v="100"/>
    <n v="20"/>
    <m/>
    <x v="12"/>
    <x v="0"/>
    <x v="0"/>
    <s v="No"/>
    <x v="0"/>
    <x v="0"/>
    <x v="1"/>
    <x v="0"/>
    <x v="0"/>
    <s v="No"/>
    <s v="No"/>
    <s v="Yes"/>
    <s v="Single"/>
    <d v="2011-01-05T00:00:00"/>
    <d v="2011-04-30T00:00:00"/>
    <s v="Thessaloniki"/>
    <n v="855"/>
    <n v="213.78711581883954"/>
    <x v="31"/>
    <n v="116"/>
    <s v="Yes"/>
    <n v="12"/>
    <n v="767"/>
    <n v="0.27873157212364996"/>
    <s v="12_31_Hot T-Shirt_Thessaloniki_"/>
    <x v="1"/>
    <x v="4"/>
    <x v="3"/>
    <x v="0"/>
    <s v="http://www.goldendeals.gr/deals/19euros-hot-tshirt-thess"/>
    <n v="1"/>
    <x v="1"/>
  </r>
  <r>
    <d v="2011-01-01T00:00:00"/>
    <d v="2011-01-03T23:59:00"/>
    <n v="415"/>
    <n v="26"/>
    <n v="12"/>
    <s v="Θέατρο Χυτήριο"/>
    <x v="3"/>
    <s v="theater"/>
    <s v="Downtown"/>
    <s v="Yes"/>
    <m/>
    <s v="Yes"/>
    <s v="No"/>
    <x v="1"/>
    <s v="No"/>
    <n v="100"/>
    <n v="100"/>
    <n v="10"/>
    <s v="Κεραμεικός"/>
    <x v="2"/>
    <x v="0"/>
    <x v="0"/>
    <s v="Yes"/>
    <x v="0"/>
    <x v="0"/>
    <x v="0"/>
    <x v="0"/>
    <x v="0"/>
    <s v="No"/>
    <s v="Yes"/>
    <s v="No"/>
    <s v="Single"/>
    <d v="2011-01-05T00:00:00"/>
    <d v="2011-03-06T00:00:00"/>
    <s v="Athens"/>
    <n v="4980"/>
    <n v="1660.3843482300099"/>
    <x v="39"/>
    <n v="61"/>
    <s v="Yes"/>
    <n v="1"/>
    <m/>
    <m/>
    <s v="1_1_Θέατρο Χυτήριο_Athens_Downtown"/>
    <x v="1"/>
    <x v="5"/>
    <x v="2"/>
    <x v="0"/>
    <s v="http://www.goldendeals.gr/deals/12euros-theatro-xytirio"/>
    <n v="1"/>
    <x v="1"/>
  </r>
  <r>
    <d v="2011-01-03T00:00:00"/>
    <d v="2011-01-03T23:59:00"/>
    <n v="216"/>
    <n v="75"/>
    <n v="19"/>
    <s v="M&amp;M Hair"/>
    <x v="4"/>
    <s v="hair salon"/>
    <s v="Piraeus &amp; West Suburbs"/>
    <s v="Yes"/>
    <m/>
    <s v="Yes"/>
    <s v="No"/>
    <x v="0"/>
    <s v="No"/>
    <n v="6"/>
    <n v="6"/>
    <n v="10"/>
    <s v="Νέο Φάληρο"/>
    <x v="4"/>
    <x v="0"/>
    <x v="0"/>
    <s v="Yes"/>
    <x v="1"/>
    <x v="1"/>
    <x v="0"/>
    <x v="0"/>
    <x v="0"/>
    <s v="No"/>
    <s v="Yes"/>
    <s v="No"/>
    <s v="Single"/>
    <d v="2011-01-05T00:00:00"/>
    <d v="2011-05-05T00:00:00"/>
    <s v="Athens"/>
    <n v="4104"/>
    <n v="4104"/>
    <x v="18"/>
    <n v="121"/>
    <s v="No"/>
    <n v="1"/>
    <m/>
    <m/>
    <s v="1_3_M&amp;M Hair_Athens_Piraeus &amp; West Suburbs"/>
    <x v="3"/>
    <x v="4"/>
    <x v="3"/>
    <x v="0"/>
    <s v="http://www.goldendeals.gr/deals/19euros-m-and-m-hair-gloss"/>
    <n v="1"/>
    <x v="1"/>
  </r>
  <r>
    <d v="2011-01-04T00:00:00"/>
    <d v="2011-01-04T23:59:00"/>
    <n v="180"/>
    <n v="80"/>
    <n v="8"/>
    <s v="Gene Kelly"/>
    <x v="1"/>
    <s v="Dance lessons"/>
    <s v="North &amp; East Suburbs"/>
    <s v="No"/>
    <m/>
    <s v="Yes"/>
    <s v="No"/>
    <x v="0"/>
    <s v="No"/>
    <n v="4"/>
    <n v="1"/>
    <n v="20"/>
    <s v="Χαλάνδρι"/>
    <x v="1"/>
    <x v="0"/>
    <x v="1"/>
    <s v="Yes"/>
    <x v="0"/>
    <x v="1"/>
    <x v="1"/>
    <x v="0"/>
    <x v="0"/>
    <s v="Yes"/>
    <s v="No"/>
    <s v="Yes"/>
    <s v="Multiple"/>
    <d v="2011-01-07T00:00:00"/>
    <d v="2011-04-30T00:00:00"/>
    <s v="Athens"/>
    <n v="1440"/>
    <n v="1440"/>
    <x v="6"/>
    <n v="114"/>
    <s v="No"/>
    <n v="1"/>
    <m/>
    <m/>
    <s v="1_4_Gene Kelly_Athens_North &amp; East Suburbs"/>
    <x v="0"/>
    <x v="5"/>
    <x v="3"/>
    <x v="1"/>
    <s v="http://www.goldendeals.gr/deals/8euros-gene-kelly-dance-studios"/>
    <n v="2"/>
    <x v="0"/>
  </r>
  <r>
    <d v="2011-01-04T00:00:00"/>
    <d v="2011-01-05T23:59:00"/>
    <n v="1171"/>
    <n v="60"/>
    <n v="15"/>
    <s v="For Kings and Queens"/>
    <x v="4"/>
    <s v="massage"/>
    <s v="Downtown"/>
    <s v="No"/>
    <m/>
    <s v="Yes"/>
    <s v="No"/>
    <x v="0"/>
    <s v="No"/>
    <n v="100"/>
    <n v="2"/>
    <n v="10"/>
    <s v="Αμπελόκηποι"/>
    <x v="2"/>
    <x v="0"/>
    <x v="1"/>
    <s v="Yes"/>
    <x v="0"/>
    <x v="0"/>
    <x v="1"/>
    <x v="0"/>
    <x v="0"/>
    <s v="No"/>
    <s v="No"/>
    <s v="No"/>
    <s v="Single"/>
    <d v="2011-01-07T00:00:00"/>
    <d v="2011-06-15T00:00:00"/>
    <s v="Athens"/>
    <n v="17565"/>
    <n v="8785.5505383913296"/>
    <x v="18"/>
    <n v="160"/>
    <s v="No"/>
    <n v="1"/>
    <m/>
    <m/>
    <s v="1_4_For Kings and Queens_Athens_Downtown"/>
    <x v="3"/>
    <x v="3"/>
    <x v="3"/>
    <x v="1"/>
    <s v="http://www.goldendeals.gr/deals/15euros-for-kings-and-queens"/>
    <n v="1"/>
    <x v="1"/>
  </r>
  <r>
    <d v="2011-01-04T00:00:00"/>
    <d v="2011-01-05T23:59:00"/>
    <n v="138"/>
    <n v="41"/>
    <n v="20.5"/>
    <s v="Κουκούτσι"/>
    <x v="0"/>
    <s v="Greek"/>
    <s v="Piraeus &amp; West Suburbs"/>
    <s v="No"/>
    <m/>
    <s v="Yes"/>
    <s v="No"/>
    <x v="1"/>
    <s v="No"/>
    <n v="100"/>
    <n v="100"/>
    <n v="20"/>
    <s v="Κορυδαλλός"/>
    <x v="3"/>
    <x v="0"/>
    <x v="1"/>
    <s v="Yes"/>
    <x v="1"/>
    <x v="0"/>
    <x v="0"/>
    <x v="0"/>
    <x v="1"/>
    <s v="No"/>
    <s v="Yes"/>
    <s v="Yes"/>
    <s v="Single"/>
    <d v="2011-01-16T00:00:00"/>
    <d v="2011-03-31T00:00:00"/>
    <s v="Athens"/>
    <n v="2829"/>
    <n v="1414.9913164309178"/>
    <x v="1"/>
    <n v="75"/>
    <s v="No"/>
    <n v="1"/>
    <m/>
    <m/>
    <s v="1_4_Κουκούτσι_Athens_Piraeus &amp; West Suburbs"/>
    <x v="1"/>
    <x v="4"/>
    <x v="2"/>
    <x v="0"/>
    <s v="http://www.goldendeals.gr/deals/20.50euros-to-koukoutsi"/>
    <n v="10"/>
    <x v="2"/>
  </r>
  <r>
    <d v="2011-01-04T00:00:00"/>
    <d v="2011-01-05T23:59:00"/>
    <n v="384"/>
    <n v="110"/>
    <n v="35"/>
    <s v="Ortho Glyfada"/>
    <x v="4"/>
    <s v="teeth cleansing"/>
    <s v="South Suburbs"/>
    <s v="No"/>
    <m/>
    <s v="Yes"/>
    <s v="No"/>
    <x v="0"/>
    <s v="No"/>
    <n v="100"/>
    <n v="1"/>
    <n v="15"/>
    <s v="Γλυφάδα"/>
    <x v="4"/>
    <x v="0"/>
    <x v="1"/>
    <s v="Yes"/>
    <x v="1"/>
    <x v="1"/>
    <x v="1"/>
    <x v="1"/>
    <x v="0"/>
    <s v="No"/>
    <s v="No"/>
    <s v="No"/>
    <s v="Single"/>
    <d v="2011-01-10T00:00:00"/>
    <d v="2011-06-30T00:00:00"/>
    <s v="Athens"/>
    <n v="13440"/>
    <n v="6722.3341438075413"/>
    <x v="46"/>
    <n v="172"/>
    <s v="No"/>
    <n v="1"/>
    <m/>
    <m/>
    <s v="1_4_Ortho Glyfada_Athens_South Suburbs"/>
    <x v="1"/>
    <x v="16"/>
    <x v="3"/>
    <x v="1"/>
    <s v="http://www.goldendeals.gr/deals/35euros-ortho-glyfada"/>
    <n v="4"/>
    <x v="5"/>
  </r>
  <r>
    <d v="2011-01-04T00:00:00"/>
    <d v="2011-01-06T23:59:00"/>
    <m/>
    <n v="80"/>
    <n v="39"/>
    <s v="Off Road Club"/>
    <x v="5"/>
    <m/>
    <s v="Special Deal"/>
    <s v="Yes"/>
    <m/>
    <s v="Yes"/>
    <s v="No"/>
    <x v="1"/>
    <s v="No"/>
    <n v="100"/>
    <n v="100"/>
    <n v="20"/>
    <m/>
    <x v="17"/>
    <x v="0"/>
    <x v="0"/>
    <s v="Yes"/>
    <x v="0"/>
    <x v="0"/>
    <x v="1"/>
    <x v="0"/>
    <x v="0"/>
    <s v="No"/>
    <s v="Yes"/>
    <s v="No"/>
    <s v="Single"/>
    <d v="2011-01-08T00:00:00"/>
    <d v="2011-05-30T00:00:00"/>
    <s v="Athens"/>
    <n v="0"/>
    <n v="0"/>
    <x v="16"/>
    <n v="143"/>
    <s v="No"/>
    <n v="1"/>
    <m/>
    <m/>
    <s v="1_4_Off Road Club_Athens_Special Deal"/>
    <x v="1"/>
    <x v="17"/>
    <x v="3"/>
    <x v="0"/>
    <m/>
    <n v="1"/>
    <x v="1"/>
  </r>
  <r>
    <d v="2011-01-04T00:00:00"/>
    <d v="2011-01-05T23:59:00"/>
    <n v="1072"/>
    <n v="120"/>
    <n v="14"/>
    <s v="Mediale"/>
    <x v="4"/>
    <s v="massage"/>
    <m/>
    <s v="Yes"/>
    <s v="No"/>
    <s v="Yes"/>
    <s v="No"/>
    <x v="0"/>
    <s v="No"/>
    <n v="5"/>
    <n v="1"/>
    <n v="20"/>
    <m/>
    <x v="12"/>
    <x v="0"/>
    <x v="0"/>
    <s v="Yes"/>
    <x v="0"/>
    <x v="1"/>
    <x v="1"/>
    <x v="0"/>
    <x v="0"/>
    <s v="No"/>
    <s v="Yes"/>
    <s v="No"/>
    <s v="Single"/>
    <d v="2011-01-10T00:00:00"/>
    <d v="2011-07-10T00:00:00"/>
    <s v="Thessaloniki"/>
    <n v="15008"/>
    <n v="7506.6064605850879"/>
    <x v="24"/>
    <n v="182"/>
    <s v="No"/>
    <n v="1"/>
    <m/>
    <m/>
    <s v="1_4_Mediale_Thessaloniki_"/>
    <x v="3"/>
    <x v="3"/>
    <x v="1"/>
    <x v="1"/>
    <s v="http://www.goldendeals.gr/deals/14euros-mediale"/>
    <n v="4"/>
    <x v="5"/>
  </r>
  <r>
    <d v="2011-01-06T00:00:00"/>
    <d v="2011-01-06T23:59:00"/>
    <m/>
    <n v="22.22"/>
    <n v="10"/>
    <s v="Ruby Chinese &amp; Sushi Delivery"/>
    <x v="0"/>
    <s v="Chinese"/>
    <s v="North &amp; East Suburbs"/>
    <s v="Yes"/>
    <m/>
    <s v="No"/>
    <s v="No"/>
    <x v="0"/>
    <s v="No"/>
    <n v="4"/>
    <n v="2"/>
    <n v="39"/>
    <s v="Χολαργός"/>
    <x v="1"/>
    <x v="0"/>
    <x v="0"/>
    <s v="Yes"/>
    <x v="0"/>
    <x v="0"/>
    <x v="1"/>
    <x v="0"/>
    <x v="0"/>
    <s v="No"/>
    <s v="Yes"/>
    <s v="Yes"/>
    <s v="Single"/>
    <d v="2011-01-08T00:00:00"/>
    <d v="2011-04-08T00:00:00"/>
    <s v="Athens"/>
    <n v="0"/>
    <n v="0"/>
    <x v="5"/>
    <n v="91"/>
    <s v="No"/>
    <n v="1"/>
    <m/>
    <m/>
    <s v="1_6_Ruby Chinese &amp; Sushi Delivery_Athens_North &amp; East Suburbs"/>
    <x v="1"/>
    <x v="5"/>
    <x v="0"/>
    <x v="1"/>
    <m/>
    <n v="1"/>
    <x v="1"/>
  </r>
  <r>
    <d v="2011-01-06T00:00:00"/>
    <d v="2011-01-07T23:59:00"/>
    <m/>
    <n v="28"/>
    <n v="8"/>
    <s v="Γυναίκες των Άκρων"/>
    <x v="4"/>
    <s v="manicure"/>
    <s v="Piraeus &amp; West Suburbs"/>
    <s v="No"/>
    <m/>
    <s v="Yes"/>
    <s v="No"/>
    <x v="1"/>
    <s v="No"/>
    <n v="100"/>
    <n v="100"/>
    <n v="10"/>
    <s v="Πειραιάς"/>
    <x v="3"/>
    <x v="0"/>
    <x v="0"/>
    <s v="Yes"/>
    <x v="0"/>
    <x v="1"/>
    <x v="0"/>
    <x v="1"/>
    <x v="0"/>
    <s v="No"/>
    <s v="No"/>
    <s v="Yes"/>
    <s v="Multiple"/>
    <d v="2011-01-11T00:00:00"/>
    <d v="2011-05-15T00:00:00"/>
    <s v="Athens"/>
    <n v="0"/>
    <n v="0"/>
    <x v="12"/>
    <n v="125"/>
    <s v="No"/>
    <n v="1"/>
    <m/>
    <m/>
    <s v="1_6_Γυναίκες των Άκρων_Athens_Piraeus &amp; West Suburbs"/>
    <x v="3"/>
    <x v="5"/>
    <x v="3"/>
    <x v="0"/>
    <m/>
    <n v="3"/>
    <x v="3"/>
  </r>
  <r>
    <d v="2011-01-06T00:00:00"/>
    <d v="2011-01-07T23:59:00"/>
    <m/>
    <n v="28"/>
    <n v="10"/>
    <s v="Ο Μπουρμπουλήθρας"/>
    <x v="6"/>
    <s v="car wash"/>
    <s v="South Suburbs"/>
    <s v="No"/>
    <m/>
    <s v="Yes"/>
    <s v="No"/>
    <x v="1"/>
    <s v="No"/>
    <n v="100"/>
    <n v="2"/>
    <n v="20"/>
    <s v="Ηλιούπολη"/>
    <x v="4"/>
    <x v="0"/>
    <x v="1"/>
    <s v="Yes"/>
    <x v="1"/>
    <x v="1"/>
    <x v="1"/>
    <x v="0"/>
    <x v="0"/>
    <s v="Yes"/>
    <s v="No"/>
    <s v="No"/>
    <s v="Single"/>
    <d v="2011-01-11T00:00:00"/>
    <d v="2011-06-11T00:00:00"/>
    <s v="Athens"/>
    <n v="0"/>
    <n v="0"/>
    <x v="47"/>
    <n v="152"/>
    <s v="No"/>
    <n v="1"/>
    <m/>
    <m/>
    <s v="1_6_Ο Μπουρμπουλήθρας_Athens_South Suburbs"/>
    <x v="1"/>
    <x v="5"/>
    <x v="3"/>
    <x v="1"/>
    <m/>
    <n v="3"/>
    <x v="3"/>
  </r>
  <r>
    <d v="2011-01-06T00:00:00"/>
    <d v="2011-01-07T23:59:00"/>
    <m/>
    <n v="46"/>
    <n v="23"/>
    <s v="Το μανιτάρι"/>
    <x v="0"/>
    <s v="Greek"/>
    <m/>
    <s v="Yes"/>
    <s v="No"/>
    <s v="Yes"/>
    <s v="No"/>
    <x v="1"/>
    <s v="No"/>
    <n v="4"/>
    <n v="2"/>
    <n v="15"/>
    <s v="Καλαμαριά"/>
    <x v="12"/>
    <x v="0"/>
    <x v="1"/>
    <s v="Yes"/>
    <x v="0"/>
    <x v="0"/>
    <x v="1"/>
    <x v="1"/>
    <x v="1"/>
    <s v="No"/>
    <s v="Yes"/>
    <s v="Yes"/>
    <s v="Single"/>
    <d v="2011-01-10T00:00:00"/>
    <d v="2011-04-15T00:00:00"/>
    <s v="Thessaloniki"/>
    <n v="0"/>
    <n v="0"/>
    <x v="1"/>
    <n v="96"/>
    <s v="No"/>
    <n v="1"/>
    <m/>
    <m/>
    <s v="1_6_Το μανιτάρι_Thessaloniki_"/>
    <x v="1"/>
    <x v="10"/>
    <x v="0"/>
    <x v="1"/>
    <m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Συγκεντρωτικός Πίνακας2" cacheId="0" applyNumberFormats="0" applyBorderFormats="0" applyFontFormats="0" applyPatternFormats="0" applyAlignmentFormats="0" applyWidthHeightFormats="1" dataCaption="Τιμές" updatedVersion="3" minRefreshableVersion="3" showCalcMbrs="0" useAutoFormatting="1" itemPrintTitles="1" createdVersion="3" indent="0" outline="1" outlineData="1" multipleFieldFilters="0">
  <location ref="A3:B5" firstHeaderRow="1" firstDataRow="2" firstDataCol="0" rowPageCount="1" colPageCount="1"/>
  <pivotFields count="51">
    <pivotField numFmtId="164" showAll="0"/>
    <pivotField numFmtId="164" showAll="0"/>
    <pivotField showAll="0"/>
    <pivotField showAll="0"/>
    <pivotField showAll="0"/>
    <pivotField showAll="0"/>
    <pivotField axis="axisPage" showAll="0">
      <items count="9">
        <item x="4"/>
        <item x="7"/>
        <item x="2"/>
        <item x="1"/>
        <item x="3"/>
        <item x="5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28">
        <item x="2"/>
        <item x="8"/>
        <item x="23"/>
        <item x="1"/>
        <item x="13"/>
        <item x="19"/>
        <item x="4"/>
        <item x="25"/>
        <item x="6"/>
        <item x="3"/>
        <item x="5"/>
        <item x="7"/>
        <item x="11"/>
        <item x="12"/>
        <item x="17"/>
        <item x="15"/>
        <item x="20"/>
        <item x="16"/>
        <item x="26"/>
        <item x="24"/>
        <item x="0"/>
        <item x="14"/>
        <item x="21"/>
        <item x="18"/>
        <item x="9"/>
        <item x="10"/>
        <item x="2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>
      <items count="53">
        <item x="3"/>
        <item x="42"/>
        <item x="15"/>
        <item x="23"/>
        <item x="8"/>
        <item x="48"/>
        <item x="1"/>
        <item x="16"/>
        <item x="19"/>
        <item x="31"/>
        <item x="39"/>
        <item x="5"/>
        <item x="45"/>
        <item x="21"/>
        <item x="35"/>
        <item x="25"/>
        <item x="7"/>
        <item x="50"/>
        <item x="38"/>
        <item x="28"/>
        <item x="47"/>
        <item x="29"/>
        <item x="32"/>
        <item x="46"/>
        <item x="34"/>
        <item x="4"/>
        <item x="12"/>
        <item x="40"/>
        <item x="27"/>
        <item x="18"/>
        <item x="41"/>
        <item x="9"/>
        <item x="26"/>
        <item x="30"/>
        <item x="11"/>
        <item x="43"/>
        <item x="13"/>
        <item x="14"/>
        <item x="20"/>
        <item x="36"/>
        <item x="37"/>
        <item x="49"/>
        <item x="24"/>
        <item x="44"/>
        <item x="6"/>
        <item x="10"/>
        <item x="22"/>
        <item x="17"/>
        <item x="33"/>
        <item x="0"/>
        <item x="2"/>
        <item x="5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5">
        <item x="2"/>
        <item x="1"/>
        <item x="3"/>
        <item x="0"/>
        <item t="default"/>
      </items>
    </pivotField>
    <pivotField showAll="0">
      <items count="29">
        <item x="0"/>
        <item x="2"/>
        <item x="5"/>
        <item x="3"/>
        <item x="4"/>
        <item x="10"/>
        <item x="1"/>
        <item x="16"/>
        <item x="17"/>
        <item x="20"/>
        <item x="12"/>
        <item x="7"/>
        <item x="19"/>
        <item x="27"/>
        <item x="11"/>
        <item x="14"/>
        <item x="26"/>
        <item x="23"/>
        <item x="9"/>
        <item x="6"/>
        <item x="25"/>
        <item x="21"/>
        <item x="8"/>
        <item x="15"/>
        <item x="22"/>
        <item x="24"/>
        <item x="18"/>
        <item x="13"/>
        <item t="default"/>
      </items>
    </pivotField>
    <pivotField showAll="0">
      <items count="6">
        <item x="4"/>
        <item x="2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>
      <items count="7">
        <item x="4"/>
        <item x="1"/>
        <item x="0"/>
        <item x="3"/>
        <item x="5"/>
        <item x="2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1">
    <pageField fld="6" item="0" hier="-1"/>
  </pageFields>
  <dataFields count="2">
    <dataField name="Μ.Ο. από Normalized" fld="42" subtotal="average" baseField="0" baseItem="0"/>
    <dataField name="Πλήθος από Normalized2" fld="42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oldendeals.gr/deals/14euros-hair-gallery" TargetMode="External"/><Relationship Id="rId299" Type="http://schemas.openxmlformats.org/officeDocument/2006/relationships/hyperlink" Target="http://www.goldendeals.gr/deals/8euros-akadoo" TargetMode="External"/><Relationship Id="rId303" Type="http://schemas.openxmlformats.org/officeDocument/2006/relationships/hyperlink" Target="http://www.goldendeals.gr/deals/10euros-atlantis-sport-club" TargetMode="External"/><Relationship Id="rId21" Type="http://schemas.openxmlformats.org/officeDocument/2006/relationships/hyperlink" Target="http://www.goldendeals.gr/deals/9euros-ladida" TargetMode="External"/><Relationship Id="rId42" Type="http://schemas.openxmlformats.org/officeDocument/2006/relationships/hyperlink" Target="http://www.goldendeals.gr/deals/25euros-fitstudio" TargetMode="External"/><Relationship Id="rId63" Type="http://schemas.openxmlformats.org/officeDocument/2006/relationships/hyperlink" Target="http://www.goldendeals.gr/deals/8euros-family-luna-park" TargetMode="External"/><Relationship Id="rId84" Type="http://schemas.openxmlformats.org/officeDocument/2006/relationships/hyperlink" Target="http://www.goldendeals.gr/deals/20euros-silk-nails" TargetMode="External"/><Relationship Id="rId138" Type="http://schemas.openxmlformats.org/officeDocument/2006/relationships/hyperlink" Target="http://www.goldendeals.gr/deals/115euros-st-george-lycabettus-hotel" TargetMode="External"/><Relationship Id="rId159" Type="http://schemas.openxmlformats.org/officeDocument/2006/relationships/hyperlink" Target="http://www.goldendeals.gr/deals/24euros-anastasia" TargetMode="External"/><Relationship Id="rId324" Type="http://schemas.openxmlformats.org/officeDocument/2006/relationships/hyperlink" Target="http://www.goldendeals.gr/deals/52.50euros-telis-kikeris" TargetMode="External"/><Relationship Id="rId345" Type="http://schemas.openxmlformats.org/officeDocument/2006/relationships/hyperlink" Target="http://www.goldendeals.gr/deals/17euros-fingerworks-ilias-and-staff" TargetMode="External"/><Relationship Id="rId170" Type="http://schemas.openxmlformats.org/officeDocument/2006/relationships/hyperlink" Target="http://www.goldendeals.gr/deals/39euros-your-spa-concept" TargetMode="External"/><Relationship Id="rId191" Type="http://schemas.openxmlformats.org/officeDocument/2006/relationships/hyperlink" Target="http://www.goldendeals.gr/deals/7euros-dennis-donuts" TargetMode="External"/><Relationship Id="rId205" Type="http://schemas.openxmlformats.org/officeDocument/2006/relationships/hyperlink" Target="http://www.goldendeals.gr/deals/6euros-theatro-dionysos" TargetMode="External"/><Relationship Id="rId226" Type="http://schemas.openxmlformats.org/officeDocument/2006/relationships/hyperlink" Target="http://www.goldendeals.gr/deals/12euros-nail-spot" TargetMode="External"/><Relationship Id="rId247" Type="http://schemas.openxmlformats.org/officeDocument/2006/relationships/hyperlink" Target="http://www.goldendeals.gr/deals/12euros-pink-nails" TargetMode="External"/><Relationship Id="rId107" Type="http://schemas.openxmlformats.org/officeDocument/2006/relationships/hyperlink" Target="http://www.goldendeals.gr/deals/17euros-my-sushi" TargetMode="External"/><Relationship Id="rId268" Type="http://schemas.openxmlformats.org/officeDocument/2006/relationships/hyperlink" Target="http://www.goldendeals.gr/deals/35euros-ortho-glyfada" TargetMode="External"/><Relationship Id="rId289" Type="http://schemas.openxmlformats.org/officeDocument/2006/relationships/hyperlink" Target="http://www.goldendeals.gr/deals/12euros-dance-action" TargetMode="External"/><Relationship Id="rId11" Type="http://schemas.openxmlformats.org/officeDocument/2006/relationships/hyperlink" Target="http://www.goldendeals.gr/deals/23euros-decor-place" TargetMode="External"/><Relationship Id="rId32" Type="http://schemas.openxmlformats.org/officeDocument/2006/relationships/hyperlink" Target="http://www.goldendeals.gr/deals/9euros-athens-segway-tours" TargetMode="External"/><Relationship Id="rId53" Type="http://schemas.openxmlformats.org/officeDocument/2006/relationships/hyperlink" Target="http://www.goldendeals.gr/deals/10euros-pearl-beauty-and-spa" TargetMode="External"/><Relationship Id="rId74" Type="http://schemas.openxmlformats.org/officeDocument/2006/relationships/hyperlink" Target="http://www.goldendeals.gr/deals/33euros-kokkinos-cars" TargetMode="External"/><Relationship Id="rId128" Type="http://schemas.openxmlformats.org/officeDocument/2006/relationships/hyperlink" Target="http://www.goldendeals.gr/deals/59euros-evmorfon" TargetMode="External"/><Relationship Id="rId149" Type="http://schemas.openxmlformats.org/officeDocument/2006/relationships/hyperlink" Target="http://www.goldendeals.gr/deals/69euros-off-expeditions" TargetMode="External"/><Relationship Id="rId314" Type="http://schemas.openxmlformats.org/officeDocument/2006/relationships/hyperlink" Target="http://www.goldendeals.gr/deals/111euros-replayce" TargetMode="External"/><Relationship Id="rId335" Type="http://schemas.openxmlformats.org/officeDocument/2006/relationships/hyperlink" Target="http://www.goldendeals.gr/deals/15euros-allou-pass" TargetMode="External"/><Relationship Id="rId5" Type="http://schemas.openxmlformats.org/officeDocument/2006/relationships/hyperlink" Target="http://www.goldendeals.gr/deals/14euros-maria-stefou" TargetMode="External"/><Relationship Id="rId95" Type="http://schemas.openxmlformats.org/officeDocument/2006/relationships/hyperlink" Target="http://www.goldendeals.gr/deals/25euros-volta-fun-park" TargetMode="External"/><Relationship Id="rId160" Type="http://schemas.openxmlformats.org/officeDocument/2006/relationships/hyperlink" Target="http://www.goldendeals.gr/deals/23euros-to-kalamari-tou-varkari" TargetMode="External"/><Relationship Id="rId181" Type="http://schemas.openxmlformats.org/officeDocument/2006/relationships/hyperlink" Target="http://www.goldendeals.gr/deals/36euros-smart-lipo-solutions" TargetMode="External"/><Relationship Id="rId216" Type="http://schemas.openxmlformats.org/officeDocument/2006/relationships/hyperlink" Target="http://www.goldendeals.gr/deals/9euros-power-plate" TargetMode="External"/><Relationship Id="rId237" Type="http://schemas.openxmlformats.org/officeDocument/2006/relationships/hyperlink" Target="http://www.goldendeals.gr/deals/19euros-finesse-dessange-paris" TargetMode="External"/><Relationship Id="rId258" Type="http://schemas.openxmlformats.org/officeDocument/2006/relationships/hyperlink" Target="http://www.goldendeals.gr/deals/22euros-pola-and-art" TargetMode="External"/><Relationship Id="rId279" Type="http://schemas.openxmlformats.org/officeDocument/2006/relationships/hyperlink" Target="http://www.goldendeals.gr/deals/45euros-irida" TargetMode="External"/><Relationship Id="rId22" Type="http://schemas.openxmlformats.org/officeDocument/2006/relationships/hyperlink" Target="http://www.goldendeals.gr/deals/209euros-mediaspis" TargetMode="External"/><Relationship Id="rId43" Type="http://schemas.openxmlformats.org/officeDocument/2006/relationships/hyperlink" Target="http://www.goldendeals.gr/deals/18euros-gandg-beauty" TargetMode="External"/><Relationship Id="rId64" Type="http://schemas.openxmlformats.org/officeDocument/2006/relationships/hyperlink" Target="http://www.goldendeals.gr/deals/24.5euros-ta-katsarolakia" TargetMode="External"/><Relationship Id="rId118" Type="http://schemas.openxmlformats.org/officeDocument/2006/relationships/hyperlink" Target="http://www.goldendeals.gr/deals/17euros-texnotopos" TargetMode="External"/><Relationship Id="rId139" Type="http://schemas.openxmlformats.org/officeDocument/2006/relationships/hyperlink" Target="http://www.goldendeals.gr/deals/29euros-all-about-whisky" TargetMode="External"/><Relationship Id="rId290" Type="http://schemas.openxmlformats.org/officeDocument/2006/relationships/hyperlink" Target="http://www.goldendeals.gr/deals/30euros-cosca" TargetMode="External"/><Relationship Id="rId304" Type="http://schemas.openxmlformats.org/officeDocument/2006/relationships/hyperlink" Target="http://www.goldendeals.gr/deals/15euros-pure-lifestyle-training" TargetMode="External"/><Relationship Id="rId325" Type="http://schemas.openxmlformats.org/officeDocument/2006/relationships/hyperlink" Target="http://www.goldendeals.gr/deals/5euros-funmily" TargetMode="External"/><Relationship Id="rId346" Type="http://schemas.openxmlformats.org/officeDocument/2006/relationships/hyperlink" Target="http://www.goldendeals.gr/deals/23euros-to-manitari" TargetMode="External"/><Relationship Id="rId85" Type="http://schemas.openxmlformats.org/officeDocument/2006/relationships/hyperlink" Target="http://www.goldendeals.gr/deals/13euros-prasinos-lofos" TargetMode="External"/><Relationship Id="rId150" Type="http://schemas.openxmlformats.org/officeDocument/2006/relationships/hyperlink" Target="http://www.goldendeals.gr/deals/199euros-city-dent" TargetMode="External"/><Relationship Id="rId171" Type="http://schemas.openxmlformats.org/officeDocument/2006/relationships/hyperlink" Target="http://www.goldendeals.gr/deals/9.90euros-papasotiriou" TargetMode="External"/><Relationship Id="rId192" Type="http://schemas.openxmlformats.org/officeDocument/2006/relationships/hyperlink" Target="http://www.goldendeals.gr/deals/7euros-blow" TargetMode="External"/><Relationship Id="rId206" Type="http://schemas.openxmlformats.org/officeDocument/2006/relationships/hyperlink" Target="http://www.goldendeals.gr/deals/10euros-crash-dance-academy" TargetMode="External"/><Relationship Id="rId227" Type="http://schemas.openxmlformats.org/officeDocument/2006/relationships/hyperlink" Target="http://www.goldendeals.gr/deals/19euros-kararizoo" TargetMode="External"/><Relationship Id="rId248" Type="http://schemas.openxmlformats.org/officeDocument/2006/relationships/hyperlink" Target="http://www.goldendeals.gr/deals/24euros-live-in-art" TargetMode="External"/><Relationship Id="rId269" Type="http://schemas.openxmlformats.org/officeDocument/2006/relationships/hyperlink" Target="http://www.goldendeals.gr/deals/14euros-mediale" TargetMode="External"/><Relationship Id="rId12" Type="http://schemas.openxmlformats.org/officeDocument/2006/relationships/hyperlink" Target="http://www.goldendeals.gr/deals/8.50euros-agapitos-thess" TargetMode="External"/><Relationship Id="rId33" Type="http://schemas.openxmlformats.org/officeDocument/2006/relationships/hyperlink" Target="http://www.goldendeals.gr/deals/10euros-lipogen" TargetMode="External"/><Relationship Id="rId108" Type="http://schemas.openxmlformats.org/officeDocument/2006/relationships/hyperlink" Target="http://www.goldendeals.gr/deals/15euros-nails-etc" TargetMode="External"/><Relationship Id="rId129" Type="http://schemas.openxmlformats.org/officeDocument/2006/relationships/hyperlink" Target="http://www.goldendeals.gr/deals/25euros-valevole" TargetMode="External"/><Relationship Id="rId280" Type="http://schemas.openxmlformats.org/officeDocument/2006/relationships/hyperlink" Target="http://www.goldendeals.gr/deals/39euros-arena-fitness" TargetMode="External"/><Relationship Id="rId315" Type="http://schemas.openxmlformats.org/officeDocument/2006/relationships/hyperlink" Target="http://www.goldendeals.gr/deals/8euros-ta-aidonakia" TargetMode="External"/><Relationship Id="rId336" Type="http://schemas.openxmlformats.org/officeDocument/2006/relationships/hyperlink" Target="http://www.goldendeals.gr/deals/30euro-menu-at-pastis" TargetMode="External"/><Relationship Id="rId54" Type="http://schemas.openxmlformats.org/officeDocument/2006/relationships/hyperlink" Target="http://www.goldendeals.gr/deals/75euros-art-of-hair" TargetMode="External"/><Relationship Id="rId75" Type="http://schemas.openxmlformats.org/officeDocument/2006/relationships/hyperlink" Target="http://www.goldendeals.gr/deals/5euros-mini-sports-club" TargetMode="External"/><Relationship Id="rId96" Type="http://schemas.openxmlformats.org/officeDocument/2006/relationships/hyperlink" Target="http://www.goldendeals.gr/deals/14euros-chryssalis" TargetMode="External"/><Relationship Id="rId140" Type="http://schemas.openxmlformats.org/officeDocument/2006/relationships/hyperlink" Target="http://www.goldendeals.gr/deals/25euros-eis-tin-polin" TargetMode="External"/><Relationship Id="rId161" Type="http://schemas.openxmlformats.org/officeDocument/2006/relationships/hyperlink" Target="http://www.goldendeals.gr/deals/69euros-laser-line-clinics" TargetMode="External"/><Relationship Id="rId182" Type="http://schemas.openxmlformats.org/officeDocument/2006/relationships/hyperlink" Target="http://www.goldendeals.gr/deals/19euros-skin-mood" TargetMode="External"/><Relationship Id="rId217" Type="http://schemas.openxmlformats.org/officeDocument/2006/relationships/hyperlink" Target="http://www.goldendeals.gr/deals/10euros-pola-and-art" TargetMode="External"/><Relationship Id="rId6" Type="http://schemas.openxmlformats.org/officeDocument/2006/relationships/hyperlink" Target="http://www.goldendeals.gr/deals/29euros-body-soul" TargetMode="External"/><Relationship Id="rId238" Type="http://schemas.openxmlformats.org/officeDocument/2006/relationships/hyperlink" Target="http://www.goldendeals.gr/deals/10euros-nails-in-heaven" TargetMode="External"/><Relationship Id="rId259" Type="http://schemas.openxmlformats.org/officeDocument/2006/relationships/hyperlink" Target="http://www.goldendeals.gr/deals/24euros-quick-step" TargetMode="External"/><Relationship Id="rId23" Type="http://schemas.openxmlformats.org/officeDocument/2006/relationships/hyperlink" Target="http://www.goldendeals.gr/deals/70euros-nails-and-more" TargetMode="External"/><Relationship Id="rId119" Type="http://schemas.openxmlformats.org/officeDocument/2006/relationships/hyperlink" Target="http://www.goldendeals.gr/deals/20euros-oinos-o-agapitos" TargetMode="External"/><Relationship Id="rId270" Type="http://schemas.openxmlformats.org/officeDocument/2006/relationships/hyperlink" Target="http://www.goldendeals.gr/deals/20.50euros-to-koukoutsi" TargetMode="External"/><Relationship Id="rId291" Type="http://schemas.openxmlformats.org/officeDocument/2006/relationships/hyperlink" Target="http://www.goldendeals.gr/deals/59euros-so-beautiful" TargetMode="External"/><Relationship Id="rId305" Type="http://schemas.openxmlformats.org/officeDocument/2006/relationships/hyperlink" Target="http://www.goldendeals.gr/deals/11.5euros-gbk" TargetMode="External"/><Relationship Id="rId326" Type="http://schemas.openxmlformats.org/officeDocument/2006/relationships/hyperlink" Target="http://www.goldendeals.gr/deals/10euros-athens-med-spa-massage" TargetMode="External"/><Relationship Id="rId347" Type="http://schemas.openxmlformats.org/officeDocument/2006/relationships/printerSettings" Target="../printerSettings/printerSettings1.bin"/><Relationship Id="rId44" Type="http://schemas.openxmlformats.org/officeDocument/2006/relationships/hyperlink" Target="http://www.goldendeals.gr/deals/17euros-buffalo-bills" TargetMode="External"/><Relationship Id="rId65" Type="http://schemas.openxmlformats.org/officeDocument/2006/relationships/hyperlink" Target="http://www.goldendeals.gr/deals/25euros-omiros" TargetMode="External"/><Relationship Id="rId86" Type="http://schemas.openxmlformats.org/officeDocument/2006/relationships/hyperlink" Target="http://www.goldendeals.gr/deals/12euros-allou-pass" TargetMode="External"/><Relationship Id="rId130" Type="http://schemas.openxmlformats.org/officeDocument/2006/relationships/hyperlink" Target="http://www.goldendeals.gr/deals/15euros-pearl-beauty-and-spa" TargetMode="External"/><Relationship Id="rId151" Type="http://schemas.openxmlformats.org/officeDocument/2006/relationships/hyperlink" Target="http://www.goldendeals.gr/deals/14euros-autoglym" TargetMode="External"/><Relationship Id="rId172" Type="http://schemas.openxmlformats.org/officeDocument/2006/relationships/hyperlink" Target="http://www.goldendeals.gr/deals/12euros-glam-glow" TargetMode="External"/><Relationship Id="rId193" Type="http://schemas.openxmlformats.org/officeDocument/2006/relationships/hyperlink" Target="http://www.goldendeals.gr/deals/19euros-personna-gratta" TargetMode="External"/><Relationship Id="rId207" Type="http://schemas.openxmlformats.org/officeDocument/2006/relationships/hyperlink" Target="http://www.goldendeals.gr/deals/65euros-da-vinci" TargetMode="External"/><Relationship Id="rId228" Type="http://schemas.openxmlformats.org/officeDocument/2006/relationships/hyperlink" Target="http://www.goldendeals.gr/deals/34euros-bungalow" TargetMode="External"/><Relationship Id="rId249" Type="http://schemas.openxmlformats.org/officeDocument/2006/relationships/hyperlink" Target="http://www.goldendeals.gr/deals/24euros-live-in-art-thess" TargetMode="External"/><Relationship Id="rId13" Type="http://schemas.openxmlformats.org/officeDocument/2006/relationships/hyperlink" Target="http://www.goldendeals.gr/deals/19.80euros-meat-square" TargetMode="External"/><Relationship Id="rId109" Type="http://schemas.openxmlformats.org/officeDocument/2006/relationships/hyperlink" Target="http://www.goldendeals.gr/deals/9euros-actors" TargetMode="External"/><Relationship Id="rId260" Type="http://schemas.openxmlformats.org/officeDocument/2006/relationships/hyperlink" Target="http://www.goldendeals.gr/deals/49euros-red-gym" TargetMode="External"/><Relationship Id="rId281" Type="http://schemas.openxmlformats.org/officeDocument/2006/relationships/hyperlink" Target="http://www.goldendeals.gr/deals/12euros-ippikos-omilos-mesogeion" TargetMode="External"/><Relationship Id="rId316" Type="http://schemas.openxmlformats.org/officeDocument/2006/relationships/hyperlink" Target="http://www.goldendeals.gr/deals/10euros-your-majesty" TargetMode="External"/><Relationship Id="rId337" Type="http://schemas.openxmlformats.org/officeDocument/2006/relationships/hyperlink" Target="http://www.goldendeals.gr/deals/1euro-pizza-from-PizzaHut" TargetMode="External"/><Relationship Id="rId34" Type="http://schemas.openxmlformats.org/officeDocument/2006/relationships/hyperlink" Target="http://www.goldendeals.gr/deals/30euros-saloon-piano-restaurant" TargetMode="External"/><Relationship Id="rId55" Type="http://schemas.openxmlformats.org/officeDocument/2006/relationships/hyperlink" Target="http://www.goldendeals.gr/deals/6euros-jumi-car" TargetMode="External"/><Relationship Id="rId76" Type="http://schemas.openxmlformats.org/officeDocument/2006/relationships/hyperlink" Target="http://www.goldendeals.gr/deals/10euros-adrenaline-paintball" TargetMode="External"/><Relationship Id="rId97" Type="http://schemas.openxmlformats.org/officeDocument/2006/relationships/hyperlink" Target="http://www.goldendeals.gr/deals/30euros-peripetia" TargetMode="External"/><Relationship Id="rId120" Type="http://schemas.openxmlformats.org/officeDocument/2006/relationships/hyperlink" Target="http://www.goldendeals.gr/deals/29euros-high-care-center" TargetMode="External"/><Relationship Id="rId141" Type="http://schemas.openxmlformats.org/officeDocument/2006/relationships/hyperlink" Target="http://www.goldendeals.gr/deals/24euros-balsamico" TargetMode="External"/><Relationship Id="rId7" Type="http://schemas.openxmlformats.org/officeDocument/2006/relationships/hyperlink" Target="http://www.goldendeals.gr/deals/7euros-anoixto-sxoleio" TargetMode="External"/><Relationship Id="rId162" Type="http://schemas.openxmlformats.org/officeDocument/2006/relationships/hyperlink" Target="http://www.goldendeals.gr/deals/5euros-5asec-thess" TargetMode="External"/><Relationship Id="rId183" Type="http://schemas.openxmlformats.org/officeDocument/2006/relationships/hyperlink" Target="http://www.goldendeals.gr/deals/120euros-physical-beauty" TargetMode="External"/><Relationship Id="rId218" Type="http://schemas.openxmlformats.org/officeDocument/2006/relationships/hyperlink" Target="http://www.goldendeals.gr/deals/19euros-omilos" TargetMode="External"/><Relationship Id="rId239" Type="http://schemas.openxmlformats.org/officeDocument/2006/relationships/hyperlink" Target="http://www.goldendeals.gr/deals/19euros-grada-nuevo" TargetMode="External"/><Relationship Id="rId250" Type="http://schemas.openxmlformats.org/officeDocument/2006/relationships/hyperlink" Target="http://www.goldendeals.gr/deals/18.90euros-top-line-cosmetics" TargetMode="External"/><Relationship Id="rId271" Type="http://schemas.openxmlformats.org/officeDocument/2006/relationships/hyperlink" Target="http://www.goldendeals.gr/deals/15euros-for-kings-and-queens" TargetMode="External"/><Relationship Id="rId292" Type="http://schemas.openxmlformats.org/officeDocument/2006/relationships/hyperlink" Target="http://www.goldendeals.gr/deals/25euros-el-pecado" TargetMode="External"/><Relationship Id="rId306" Type="http://schemas.openxmlformats.org/officeDocument/2006/relationships/hyperlink" Target="http://www.goldendeals.gr/deals/9euros-zanias-center" TargetMode="External"/><Relationship Id="rId24" Type="http://schemas.openxmlformats.org/officeDocument/2006/relationships/hyperlink" Target="http://www.goldendeals.gr/deals/24euros-misueno" TargetMode="External"/><Relationship Id="rId45" Type="http://schemas.openxmlformats.org/officeDocument/2006/relationships/hyperlink" Target="http://www.goldendeals.gr/deals/13euros-onlinesolutions" TargetMode="External"/><Relationship Id="rId66" Type="http://schemas.openxmlformats.org/officeDocument/2006/relationships/hyperlink" Target="http://www.goldendeals.gr/deals/14euros-eternal-beauty" TargetMode="External"/><Relationship Id="rId87" Type="http://schemas.openxmlformats.org/officeDocument/2006/relationships/hyperlink" Target="http://www.goldendeals.gr/deals/29euros-technoplus" TargetMode="External"/><Relationship Id="rId110" Type="http://schemas.openxmlformats.org/officeDocument/2006/relationships/hyperlink" Target="http://www.goldendeals.gr/deals/39euros-galenas-dance-studios" TargetMode="External"/><Relationship Id="rId131" Type="http://schemas.openxmlformats.org/officeDocument/2006/relationships/hyperlink" Target="http://www.goldendeals.gr/deals/10euros-v-dance-palladium" TargetMode="External"/><Relationship Id="rId327" Type="http://schemas.openxmlformats.org/officeDocument/2006/relationships/hyperlink" Target="http://www.goldendeals.gr/deals/3euros-soft-touch" TargetMode="External"/><Relationship Id="rId152" Type="http://schemas.openxmlformats.org/officeDocument/2006/relationships/hyperlink" Target="http://www.goldendeals.gr/deals/19euros-xionodromiko-kalavryta" TargetMode="External"/><Relationship Id="rId173" Type="http://schemas.openxmlformats.org/officeDocument/2006/relationships/hyperlink" Target="http://www.goldendeals.gr/deals/15euros-ethnic-fitness-club" TargetMode="External"/><Relationship Id="rId194" Type="http://schemas.openxmlformats.org/officeDocument/2006/relationships/hyperlink" Target="http://www.goldendeals.gr/deals/12euros-stick-me" TargetMode="External"/><Relationship Id="rId208" Type="http://schemas.openxmlformats.org/officeDocument/2006/relationships/hyperlink" Target="http://www.goldendeals.gr/deals/22euros-ouaou" TargetMode="External"/><Relationship Id="rId229" Type="http://schemas.openxmlformats.org/officeDocument/2006/relationships/hyperlink" Target="http://www.goldendeals.gr/deals/15euros-fitness-lifestyle-club" TargetMode="External"/><Relationship Id="rId240" Type="http://schemas.openxmlformats.org/officeDocument/2006/relationships/hyperlink" Target="http://www.goldendeals.gr/deals/15euros-my-gym" TargetMode="External"/><Relationship Id="rId261" Type="http://schemas.openxmlformats.org/officeDocument/2006/relationships/hyperlink" Target="http://www.goldendeals.gr/deals/19euros-m-and-m-hair-gloss" TargetMode="External"/><Relationship Id="rId14" Type="http://schemas.openxmlformats.org/officeDocument/2006/relationships/hyperlink" Target="http://www.goldendeals.gr/deals/19.80euros-meat-square-kentro" TargetMode="External"/><Relationship Id="rId35" Type="http://schemas.openxmlformats.org/officeDocument/2006/relationships/hyperlink" Target="http://www.goldendeals.gr/deals/20euros-iskandar" TargetMode="External"/><Relationship Id="rId56" Type="http://schemas.openxmlformats.org/officeDocument/2006/relationships/hyperlink" Target="http://www.goldendeals.gr/deals/15euros-red-gym" TargetMode="External"/><Relationship Id="rId77" Type="http://schemas.openxmlformats.org/officeDocument/2006/relationships/hyperlink" Target="http://www.goldendeals.gr/deals/14euros-drink-works" TargetMode="External"/><Relationship Id="rId100" Type="http://schemas.openxmlformats.org/officeDocument/2006/relationships/hyperlink" Target="http://www.goldendeals.gr/deals/70euros-vital-med" TargetMode="External"/><Relationship Id="rId282" Type="http://schemas.openxmlformats.org/officeDocument/2006/relationships/hyperlink" Target="http://www.goldendeals.gr/deals/24euros-beer-academy" TargetMode="External"/><Relationship Id="rId317" Type="http://schemas.openxmlformats.org/officeDocument/2006/relationships/hyperlink" Target="http://www.goldendeals.gr/deals/15euros-orotoro" TargetMode="External"/><Relationship Id="rId338" Type="http://schemas.openxmlformats.org/officeDocument/2006/relationships/hyperlink" Target="http://www.goldendeals.gr/deals/373euros-capsis-hotel-rhodes" TargetMode="External"/><Relationship Id="rId8" Type="http://schemas.openxmlformats.org/officeDocument/2006/relationships/hyperlink" Target="http://www.goldendeals.gr/deals/8euros-super-bowl" TargetMode="External"/><Relationship Id="rId98" Type="http://schemas.openxmlformats.org/officeDocument/2006/relationships/hyperlink" Target="http://www.goldendeals.gr/deals/15euros-afamia" TargetMode="External"/><Relationship Id="rId121" Type="http://schemas.openxmlformats.org/officeDocument/2006/relationships/hyperlink" Target="http://www.goldendeals.gr/deals/20euros-mpahaliko" TargetMode="External"/><Relationship Id="rId142" Type="http://schemas.openxmlformats.org/officeDocument/2006/relationships/hyperlink" Target="http://www.goldendeals.gr/deals/99euros-stratis-gabriel" TargetMode="External"/><Relationship Id="rId163" Type="http://schemas.openxmlformats.org/officeDocument/2006/relationships/hyperlink" Target="http://www.goldendeals.gr/deals/9euros-dance-club" TargetMode="External"/><Relationship Id="rId184" Type="http://schemas.openxmlformats.org/officeDocument/2006/relationships/hyperlink" Target="http://www.goldendeals.gr/deals/32euros-venti" TargetMode="External"/><Relationship Id="rId219" Type="http://schemas.openxmlformats.org/officeDocument/2006/relationships/hyperlink" Target="http://www.goldendeals.gr/deals/15euros-centre-de-beaute" TargetMode="External"/><Relationship Id="rId230" Type="http://schemas.openxmlformats.org/officeDocument/2006/relationships/hyperlink" Target="http://www.goldendeals.gr/deals/14euros-kteis" TargetMode="External"/><Relationship Id="rId251" Type="http://schemas.openxmlformats.org/officeDocument/2006/relationships/hyperlink" Target="http://www.goldendeals.gr/deals/8.5euros-divan" TargetMode="External"/><Relationship Id="rId25" Type="http://schemas.openxmlformats.org/officeDocument/2006/relationships/hyperlink" Target="http://www.goldendeals.gr/deals/8euros-volta-fun-park" TargetMode="External"/><Relationship Id="rId46" Type="http://schemas.openxmlformats.org/officeDocument/2006/relationships/hyperlink" Target="http://www.goldendeals.gr/deals/5euros-atlantis" TargetMode="External"/><Relationship Id="rId67" Type="http://schemas.openxmlformats.org/officeDocument/2006/relationships/hyperlink" Target="http://www.goldendeals.gr/deals/10euros-villa-lima" TargetMode="External"/><Relationship Id="rId116" Type="http://schemas.openxmlformats.org/officeDocument/2006/relationships/hyperlink" Target="http://www.goldendeals.gr/deals/11.5euros-ruby-tuesday" TargetMode="External"/><Relationship Id="rId137" Type="http://schemas.openxmlformats.org/officeDocument/2006/relationships/hyperlink" Target="http://www.goldendeals.gr/deals/5euros-caprice-de-crepe" TargetMode="External"/><Relationship Id="rId158" Type="http://schemas.openxmlformats.org/officeDocument/2006/relationships/hyperlink" Target="http://www.goldendeals.gr/deals/23euros-gaia" TargetMode="External"/><Relationship Id="rId272" Type="http://schemas.openxmlformats.org/officeDocument/2006/relationships/hyperlink" Target="http://www.goldendeals.gr/deals/8euros-gene-kelly-dance-studios" TargetMode="External"/><Relationship Id="rId293" Type="http://schemas.openxmlformats.org/officeDocument/2006/relationships/hyperlink" Target="http://www.goldendeals.gr/deals/12euros-therme-spa" TargetMode="External"/><Relationship Id="rId302" Type="http://schemas.openxmlformats.org/officeDocument/2006/relationships/hyperlink" Target="http://www.goldendeals.gr/deals/6euros-auto-spa-delivery" TargetMode="External"/><Relationship Id="rId307" Type="http://schemas.openxmlformats.org/officeDocument/2006/relationships/hyperlink" Target="http://www.goldendeals.gr/deals/25euros-konakai" TargetMode="External"/><Relationship Id="rId323" Type="http://schemas.openxmlformats.org/officeDocument/2006/relationships/hyperlink" Target="http://www.goldendeals.gr/deals/20euros-tzougri" TargetMode="External"/><Relationship Id="rId328" Type="http://schemas.openxmlformats.org/officeDocument/2006/relationships/hyperlink" Target="http://www.goldendeals.gr/deals/15euros-polly-maggoo" TargetMode="External"/><Relationship Id="rId344" Type="http://schemas.openxmlformats.org/officeDocument/2006/relationships/hyperlink" Target="http://www.goldendeals.gr/deals/10euros-mr-bourboulithras" TargetMode="External"/><Relationship Id="rId20" Type="http://schemas.openxmlformats.org/officeDocument/2006/relationships/hyperlink" Target="http://www.goldendeals.gr/deals/25euros-carteco" TargetMode="External"/><Relationship Id="rId41" Type="http://schemas.openxmlformats.org/officeDocument/2006/relationships/hyperlink" Target="http://www.goldendeals.gr/deals/7euros-retrob" TargetMode="External"/><Relationship Id="rId62" Type="http://schemas.openxmlformats.org/officeDocument/2006/relationships/hyperlink" Target="http://www.goldendeals.gr/deals/25euros-came-photography" TargetMode="External"/><Relationship Id="rId83" Type="http://schemas.openxmlformats.org/officeDocument/2006/relationships/hyperlink" Target="http://www.goldendeals.gr/deals/8euros-salsa-sinners" TargetMode="External"/><Relationship Id="rId88" Type="http://schemas.openxmlformats.org/officeDocument/2006/relationships/hyperlink" Target="http://www.goldendeals.gr/deals/15euros-olotropiki" TargetMode="External"/><Relationship Id="rId111" Type="http://schemas.openxmlformats.org/officeDocument/2006/relationships/hyperlink" Target="http://www.goldendeals.gr/deals/39euros-crystal-clear" TargetMode="External"/><Relationship Id="rId132" Type="http://schemas.openxmlformats.org/officeDocument/2006/relationships/hyperlink" Target="http://www.goldendeals.gr/deals/30euros-true-pilates" TargetMode="External"/><Relationship Id="rId153" Type="http://schemas.openxmlformats.org/officeDocument/2006/relationships/hyperlink" Target="http://www.goldendeals.gr/deals/20euros-far-east-restaurant" TargetMode="External"/><Relationship Id="rId174" Type="http://schemas.openxmlformats.org/officeDocument/2006/relationships/hyperlink" Target="http://www.goldendeals.gr/deals/3euros-paizotopos" TargetMode="External"/><Relationship Id="rId179" Type="http://schemas.openxmlformats.org/officeDocument/2006/relationships/hyperlink" Target="http://www.goldendeals.gr/deals/49euros-silkline" TargetMode="External"/><Relationship Id="rId195" Type="http://schemas.openxmlformats.org/officeDocument/2006/relationships/hyperlink" Target="http://www.goldendeals.gr/deals/5euros-pagodromiko-kentro" TargetMode="External"/><Relationship Id="rId209" Type="http://schemas.openxmlformats.org/officeDocument/2006/relationships/hyperlink" Target="http://www.goldendeals.gr/deals/22euros-ouaou-thess" TargetMode="External"/><Relationship Id="rId190" Type="http://schemas.openxmlformats.org/officeDocument/2006/relationships/hyperlink" Target="http://www.goldendeals.gr/deals/25euros-psaroma" TargetMode="External"/><Relationship Id="rId204" Type="http://schemas.openxmlformats.org/officeDocument/2006/relationships/hyperlink" Target="http://www.goldendeals.gr/deals/17euros-nara-nara" TargetMode="External"/><Relationship Id="rId220" Type="http://schemas.openxmlformats.org/officeDocument/2006/relationships/hyperlink" Target="http://www.goldendeals.gr/deals/10euros-ansura" TargetMode="External"/><Relationship Id="rId225" Type="http://schemas.openxmlformats.org/officeDocument/2006/relationships/hyperlink" Target="http://www.goldendeals.gr/deals/9euros-pet-corner" TargetMode="External"/><Relationship Id="rId241" Type="http://schemas.openxmlformats.org/officeDocument/2006/relationships/hyperlink" Target="http://www.goldendeals.gr/deals/4.5euros-eclectic" TargetMode="External"/><Relationship Id="rId246" Type="http://schemas.openxmlformats.org/officeDocument/2006/relationships/hyperlink" Target="http://www.goldendeals.gr/deals/15euros-funmily" TargetMode="External"/><Relationship Id="rId267" Type="http://schemas.openxmlformats.org/officeDocument/2006/relationships/hyperlink" Target="http://www.goldendeals.gr/deals/19euros-hot-tshirt-thess" TargetMode="External"/><Relationship Id="rId288" Type="http://schemas.openxmlformats.org/officeDocument/2006/relationships/hyperlink" Target="http://www.goldendeals.gr/deals/16euros-elenas-day-spa" TargetMode="External"/><Relationship Id="rId15" Type="http://schemas.openxmlformats.org/officeDocument/2006/relationships/hyperlink" Target="http://www.goldendeals.gr/deals/12euros-satin-hair" TargetMode="External"/><Relationship Id="rId36" Type="http://schemas.openxmlformats.org/officeDocument/2006/relationships/hyperlink" Target="http://www.goldendeals.gr/deals/15euros-crowne-plaza" TargetMode="External"/><Relationship Id="rId57" Type="http://schemas.openxmlformats.org/officeDocument/2006/relationships/hyperlink" Target="http://www.goldendeals.gr/deals/8.95euros-agapitos" TargetMode="External"/><Relationship Id="rId106" Type="http://schemas.openxmlformats.org/officeDocument/2006/relationships/hyperlink" Target="http://www.goldendeals.gr/deals/219euros-vital-plus" TargetMode="External"/><Relationship Id="rId127" Type="http://schemas.openxmlformats.org/officeDocument/2006/relationships/hyperlink" Target="http://www.goldendeals.gr/deals/50euros-ermis" TargetMode="External"/><Relationship Id="rId262" Type="http://schemas.openxmlformats.org/officeDocument/2006/relationships/hyperlink" Target="http://www.goldendeals.gr/deals/12euros-theatro-xytirio" TargetMode="External"/><Relationship Id="rId283" Type="http://schemas.openxmlformats.org/officeDocument/2006/relationships/hyperlink" Target="http://www.goldendeals.gr/deals/15euros-athens-massage-yoga-academy" TargetMode="External"/><Relationship Id="rId313" Type="http://schemas.openxmlformats.org/officeDocument/2006/relationships/hyperlink" Target="http://www.goldendeals.gr/deals/8euros-velvet-health" TargetMode="External"/><Relationship Id="rId318" Type="http://schemas.openxmlformats.org/officeDocument/2006/relationships/hyperlink" Target="http://www.goldendeals.gr/deals/20euros-city-gold-spa" TargetMode="External"/><Relationship Id="rId339" Type="http://schemas.openxmlformats.org/officeDocument/2006/relationships/hyperlink" Target="http://www.goldendeals.gr/deals/60euros-venti" TargetMode="External"/><Relationship Id="rId10" Type="http://schemas.openxmlformats.org/officeDocument/2006/relationships/hyperlink" Target="http://www.goldendeals.gr/deals/9.80euros-agapitos-melomakarona" TargetMode="External"/><Relationship Id="rId31" Type="http://schemas.openxmlformats.org/officeDocument/2006/relationships/hyperlink" Target="http://www.goldendeals.gr/deals/25euros-beauty-bar" TargetMode="External"/><Relationship Id="rId52" Type="http://schemas.openxmlformats.org/officeDocument/2006/relationships/hyperlink" Target="http://www.goldendeals.gr/deals/20euros-crowne-plaza" TargetMode="External"/><Relationship Id="rId73" Type="http://schemas.openxmlformats.org/officeDocument/2006/relationships/hyperlink" Target="http://www.goldendeals.gr/deals/12euros-blue-gym" TargetMode="External"/><Relationship Id="rId78" Type="http://schemas.openxmlformats.org/officeDocument/2006/relationships/hyperlink" Target="http://www.goldendeals.gr/deals/4.5euros-smart-cut" TargetMode="External"/><Relationship Id="rId94" Type="http://schemas.openxmlformats.org/officeDocument/2006/relationships/hyperlink" Target="http://www.goldendeals.gr/deals/20euros-pausa" TargetMode="External"/><Relationship Id="rId99" Type="http://schemas.openxmlformats.org/officeDocument/2006/relationships/hyperlink" Target="http://www.goldendeals.gr/deals/40euros-real-football" TargetMode="External"/><Relationship Id="rId101" Type="http://schemas.openxmlformats.org/officeDocument/2006/relationships/hyperlink" Target="http://www.goldendeals.gr/deals/35euros-bella-rosa" TargetMode="External"/><Relationship Id="rId122" Type="http://schemas.openxmlformats.org/officeDocument/2006/relationships/hyperlink" Target="http://www.goldendeals.gr/deals/9.90euros-agapitos" TargetMode="External"/><Relationship Id="rId143" Type="http://schemas.openxmlformats.org/officeDocument/2006/relationships/hyperlink" Target="http://www.goldendeals.gr/deals/49euros-shisha-club" TargetMode="External"/><Relationship Id="rId148" Type="http://schemas.openxmlformats.org/officeDocument/2006/relationships/hyperlink" Target="http://www.goldendeals.gr/deals/15euros-vassilios-diamonds" TargetMode="External"/><Relationship Id="rId164" Type="http://schemas.openxmlformats.org/officeDocument/2006/relationships/hyperlink" Target="http://www.goldendeals.gr/deals/19euros-power-lounge" TargetMode="External"/><Relationship Id="rId169" Type="http://schemas.openxmlformats.org/officeDocument/2006/relationships/hyperlink" Target="http://www.goldendeals.gr/deals/21euros-petit-gourmand" TargetMode="External"/><Relationship Id="rId185" Type="http://schemas.openxmlformats.org/officeDocument/2006/relationships/hyperlink" Target="http://www.goldendeals.gr/deals/12euros-dance-motion" TargetMode="External"/><Relationship Id="rId334" Type="http://schemas.openxmlformats.org/officeDocument/2006/relationships/hyperlink" Target="http://www.goldendeals.gr/deals/12euros-paintball-sniper-club" TargetMode="External"/><Relationship Id="rId4" Type="http://schemas.openxmlformats.org/officeDocument/2006/relationships/hyperlink" Target="http://www.goldendeals.gr/deals/25euros-akra-style" TargetMode="External"/><Relationship Id="rId9" Type="http://schemas.openxmlformats.org/officeDocument/2006/relationships/hyperlink" Target="http://www.goldendeals.gr/deals/21euros-olon-kentro-olistikis-evexias" TargetMode="External"/><Relationship Id="rId180" Type="http://schemas.openxmlformats.org/officeDocument/2006/relationships/hyperlink" Target="http://www.goldendeals.gr/deals/29euros-king-george-palace-spa" TargetMode="External"/><Relationship Id="rId210" Type="http://schemas.openxmlformats.org/officeDocument/2006/relationships/hyperlink" Target="http://www.goldendeals.gr/deals/22euros-mexicana" TargetMode="External"/><Relationship Id="rId215" Type="http://schemas.openxmlformats.org/officeDocument/2006/relationships/hyperlink" Target="http://www.goldendeals.gr/deals/16euros-la-place-mignone" TargetMode="External"/><Relationship Id="rId236" Type="http://schemas.openxmlformats.org/officeDocument/2006/relationships/hyperlink" Target="http://www.goldendeals.gr/deals/20euros-rodi-meli" TargetMode="External"/><Relationship Id="rId257" Type="http://schemas.openxmlformats.org/officeDocument/2006/relationships/hyperlink" Target="http://www.goldendeals.gr/deals/13euros-g-store" TargetMode="External"/><Relationship Id="rId278" Type="http://schemas.openxmlformats.org/officeDocument/2006/relationships/hyperlink" Target="http://www.goldendeals.gr/deals/5euros-5asec" TargetMode="External"/><Relationship Id="rId26" Type="http://schemas.openxmlformats.org/officeDocument/2006/relationships/hyperlink" Target="http://www.goldendeals.gr/deals/15euros-old-school-surf-shop" TargetMode="External"/><Relationship Id="rId231" Type="http://schemas.openxmlformats.org/officeDocument/2006/relationships/hyperlink" Target="http://www.goldendeals.gr/deals/11.5euros-ruby-tuesday-thes" TargetMode="External"/><Relationship Id="rId252" Type="http://schemas.openxmlformats.org/officeDocument/2006/relationships/hyperlink" Target="http://www.goldendeals.gr/deals/26euros-dipla" TargetMode="External"/><Relationship Id="rId273" Type="http://schemas.openxmlformats.org/officeDocument/2006/relationships/hyperlink" Target="http://www.goldendeals.gr/deals/28euros-lipogen-koropi" TargetMode="External"/><Relationship Id="rId294" Type="http://schemas.openxmlformats.org/officeDocument/2006/relationships/hyperlink" Target="http://www.goldendeals.gr/deals/15euros-skinville-beauty-house" TargetMode="External"/><Relationship Id="rId308" Type="http://schemas.openxmlformats.org/officeDocument/2006/relationships/hyperlink" Target="http://www.goldendeals.gr/deals/12euros-chic-to-chic" TargetMode="External"/><Relationship Id="rId329" Type="http://schemas.openxmlformats.org/officeDocument/2006/relationships/hyperlink" Target="http://www.goldendeals.gr/deals/117euros-curves" TargetMode="External"/><Relationship Id="rId47" Type="http://schemas.openxmlformats.org/officeDocument/2006/relationships/hyperlink" Target="http://www.goldendeals.gr/deals/10euros-adventure-park" TargetMode="External"/><Relationship Id="rId68" Type="http://schemas.openxmlformats.org/officeDocument/2006/relationships/hyperlink" Target="http://www.goldendeals.gr/deals/23euros-sea-breaze" TargetMode="External"/><Relationship Id="rId89" Type="http://schemas.openxmlformats.org/officeDocument/2006/relationships/hyperlink" Target="http://www.goldendeals.gr/deals/13.50euros-applebees" TargetMode="External"/><Relationship Id="rId112" Type="http://schemas.openxmlformats.org/officeDocument/2006/relationships/hyperlink" Target="http://www.goldendeals.gr/deals/15euros-liasti-ntomata" TargetMode="External"/><Relationship Id="rId133" Type="http://schemas.openxmlformats.org/officeDocument/2006/relationships/hyperlink" Target="http://www.goldendeals.gr/deals/39euros-nilaya-mystic-spa" TargetMode="External"/><Relationship Id="rId154" Type="http://schemas.openxmlformats.org/officeDocument/2006/relationships/hyperlink" Target="http://www.goldendeals.gr/deals/29euros-ektos-sxediou" TargetMode="External"/><Relationship Id="rId175" Type="http://schemas.openxmlformats.org/officeDocument/2006/relationships/hyperlink" Target="http://www.goldendeals.gr/deals/9.90euros-papasotiriou-thes" TargetMode="External"/><Relationship Id="rId340" Type="http://schemas.openxmlformats.org/officeDocument/2006/relationships/hyperlink" Target="http://www.goldendeals.gr/deals/10euros-ruby-chinese-and-sushi-delivery" TargetMode="External"/><Relationship Id="rId196" Type="http://schemas.openxmlformats.org/officeDocument/2006/relationships/hyperlink" Target="http://www.goldendeals.gr/deals/10euros-adventure-paintball" TargetMode="External"/><Relationship Id="rId200" Type="http://schemas.openxmlformats.org/officeDocument/2006/relationships/hyperlink" Target="http://www.goldendeals.gr/deals/79euros-champ-wellness-club" TargetMode="External"/><Relationship Id="rId16" Type="http://schemas.openxmlformats.org/officeDocument/2006/relationships/hyperlink" Target="http://www.goldendeals.gr/deals/10euros-la-vie" TargetMode="External"/><Relationship Id="rId221" Type="http://schemas.openxmlformats.org/officeDocument/2006/relationships/hyperlink" Target="http://www.goldendeals.gr/deals/13euros-beauty-studio" TargetMode="External"/><Relationship Id="rId242" Type="http://schemas.openxmlformats.org/officeDocument/2006/relationships/hyperlink" Target="http://www.goldendeals.gr/deals/15euros-kalota-aesthetics" TargetMode="External"/><Relationship Id="rId263" Type="http://schemas.openxmlformats.org/officeDocument/2006/relationships/hyperlink" Target="http://www.goldendeals.gr/deals/19euros-aesthetix" TargetMode="External"/><Relationship Id="rId284" Type="http://schemas.openxmlformats.org/officeDocument/2006/relationships/hyperlink" Target="http://www.goldendeals.gr/deals/39euros-derma-care-center" TargetMode="External"/><Relationship Id="rId319" Type="http://schemas.openxmlformats.org/officeDocument/2006/relationships/hyperlink" Target="http://www.goldendeals.gr/deals/144euros-royal-myconian" TargetMode="External"/><Relationship Id="rId37" Type="http://schemas.openxmlformats.org/officeDocument/2006/relationships/hyperlink" Target="http://www.goldendeals.gr/deals/19.50euros-ikonomakis-vip" TargetMode="External"/><Relationship Id="rId58" Type="http://schemas.openxmlformats.org/officeDocument/2006/relationships/hyperlink" Target="http://www.goldendeals.gr/deals/12euros-il-mercatino" TargetMode="External"/><Relationship Id="rId79" Type="http://schemas.openxmlformats.org/officeDocument/2006/relationships/hyperlink" Target="http://www.goldendeals.gr/deals/10euros-zen-fighting-club" TargetMode="External"/><Relationship Id="rId102" Type="http://schemas.openxmlformats.org/officeDocument/2006/relationships/hyperlink" Target="http://www.goldendeals.gr/deals/18euros-image" TargetMode="External"/><Relationship Id="rId123" Type="http://schemas.openxmlformats.org/officeDocument/2006/relationships/hyperlink" Target="http://www.goldendeals.gr/deals/30euros-verde-papagalo" TargetMode="External"/><Relationship Id="rId144" Type="http://schemas.openxmlformats.org/officeDocument/2006/relationships/hyperlink" Target="http://www.goldendeals.gr/deals/8euros-dodoni-glyfada" TargetMode="External"/><Relationship Id="rId330" Type="http://schemas.openxmlformats.org/officeDocument/2006/relationships/hyperlink" Target="http://www.goldendeals.gr/deals/17.5euros-adventure-park" TargetMode="External"/><Relationship Id="rId90" Type="http://schemas.openxmlformats.org/officeDocument/2006/relationships/hyperlink" Target="http://www.goldendeals.gr/deals/10euros-type-and-style" TargetMode="External"/><Relationship Id="rId165" Type="http://schemas.openxmlformats.org/officeDocument/2006/relationships/hyperlink" Target="http://www.goldendeals.gr/deals/3euros-to-rodi" TargetMode="External"/><Relationship Id="rId186" Type="http://schemas.openxmlformats.org/officeDocument/2006/relationships/hyperlink" Target="http://www.goldendeals.gr/deals/9euros-pilgrim" TargetMode="External"/><Relationship Id="rId211" Type="http://schemas.openxmlformats.org/officeDocument/2006/relationships/hyperlink" Target="http://www.goldendeals.gr/deals/16euros-beauty-at-home" TargetMode="External"/><Relationship Id="rId232" Type="http://schemas.openxmlformats.org/officeDocument/2006/relationships/hyperlink" Target="http://www.goldendeals.gr/deals/9euros-how-to-wow" TargetMode="External"/><Relationship Id="rId253" Type="http://schemas.openxmlformats.org/officeDocument/2006/relationships/hyperlink" Target="http://www.goldendeals.gr/deals/16euros-beauty-secrets" TargetMode="External"/><Relationship Id="rId274" Type="http://schemas.openxmlformats.org/officeDocument/2006/relationships/hyperlink" Target="http://www.goldendeals.gr/deals/140euros-plasticity" TargetMode="External"/><Relationship Id="rId295" Type="http://schemas.openxmlformats.org/officeDocument/2006/relationships/hyperlink" Target="http://www.goldendeals.gr/deals/15euros-komis-verenikis" TargetMode="External"/><Relationship Id="rId309" Type="http://schemas.openxmlformats.org/officeDocument/2006/relationships/hyperlink" Target="http://www.goldendeals.gr/deals/24euros-scuba-diving" TargetMode="External"/><Relationship Id="rId27" Type="http://schemas.openxmlformats.org/officeDocument/2006/relationships/hyperlink" Target="http://www.goldendeals.gr/deals/10euros-beauty-for-you" TargetMode="External"/><Relationship Id="rId48" Type="http://schemas.openxmlformats.org/officeDocument/2006/relationships/hyperlink" Target="http://www.goldendeals.gr/deals/25euros-bohemia" TargetMode="External"/><Relationship Id="rId69" Type="http://schemas.openxmlformats.org/officeDocument/2006/relationships/hyperlink" Target="http://www.goldendeals.gr/deals/21euros-whispers-of-wine" TargetMode="External"/><Relationship Id="rId113" Type="http://schemas.openxmlformats.org/officeDocument/2006/relationships/hyperlink" Target="http://www.goldendeals.gr/deals/16euros-melinas-de-light-cuisine" TargetMode="External"/><Relationship Id="rId134" Type="http://schemas.openxmlformats.org/officeDocument/2006/relationships/hyperlink" Target="http://www.goldendeals.gr/deals/28euros-venti" TargetMode="External"/><Relationship Id="rId320" Type="http://schemas.openxmlformats.org/officeDocument/2006/relationships/hyperlink" Target="http://www.goldendeals.gr/deals/11.5euros-mystic-pizza" TargetMode="External"/><Relationship Id="rId80" Type="http://schemas.openxmlformats.org/officeDocument/2006/relationships/hyperlink" Target="http://www.goldendeals.gr/deals/28euros-to-kohuli" TargetMode="External"/><Relationship Id="rId155" Type="http://schemas.openxmlformats.org/officeDocument/2006/relationships/hyperlink" Target="http://www.goldendeals.gr/deals/75euros-physis-fitness-club" TargetMode="External"/><Relationship Id="rId176" Type="http://schemas.openxmlformats.org/officeDocument/2006/relationships/hyperlink" Target="http://www.goldendeals.gr/deals/26euros-peran" TargetMode="External"/><Relationship Id="rId197" Type="http://schemas.openxmlformats.org/officeDocument/2006/relationships/hyperlink" Target="http://www.goldendeals.gr/deals/12euros-stick-me-thess" TargetMode="External"/><Relationship Id="rId341" Type="http://schemas.openxmlformats.org/officeDocument/2006/relationships/hyperlink" Target="http://www.goldendeals.gr/deals/12euros-isidoros-mexis" TargetMode="External"/><Relationship Id="rId201" Type="http://schemas.openxmlformats.org/officeDocument/2006/relationships/hyperlink" Target="http://www.goldendeals.gr/deals/19euros-laurens-city-spa" TargetMode="External"/><Relationship Id="rId222" Type="http://schemas.openxmlformats.org/officeDocument/2006/relationships/hyperlink" Target="http://www.goldendeals.gr/deals/29euros-technoplus-thes" TargetMode="External"/><Relationship Id="rId243" Type="http://schemas.openxmlformats.org/officeDocument/2006/relationships/hyperlink" Target="http://www.goldendeals.gr/deals/3.9euros-voyager" TargetMode="External"/><Relationship Id="rId264" Type="http://schemas.openxmlformats.org/officeDocument/2006/relationships/hyperlink" Target="http://www.goldendeals.gr/deals/19euros-hot-t-shirt" TargetMode="External"/><Relationship Id="rId285" Type="http://schemas.openxmlformats.org/officeDocument/2006/relationships/hyperlink" Target="http://www.goldendeals.gr/deals/24euros-vosporos" TargetMode="External"/><Relationship Id="rId17" Type="http://schemas.openxmlformats.org/officeDocument/2006/relationships/hyperlink" Target="http://www.goldendeals.gr/deals/7euros-small-bruncherie" TargetMode="External"/><Relationship Id="rId38" Type="http://schemas.openxmlformats.org/officeDocument/2006/relationships/hyperlink" Target="http://www.goldendeals.gr/deals/15euros-attica-zoo" TargetMode="External"/><Relationship Id="rId59" Type="http://schemas.openxmlformats.org/officeDocument/2006/relationships/hyperlink" Target="http://www.goldendeals.gr/deals/17euros-ice-hair-lab" TargetMode="External"/><Relationship Id="rId103" Type="http://schemas.openxmlformats.org/officeDocument/2006/relationships/hyperlink" Target="http://www.goldendeals.gr/deals/24euros-mecca" TargetMode="External"/><Relationship Id="rId124" Type="http://schemas.openxmlformats.org/officeDocument/2006/relationships/hyperlink" Target="http://www.goldendeals.gr/deals/115euros-beauty-for-you" TargetMode="External"/><Relationship Id="rId310" Type="http://schemas.openxmlformats.org/officeDocument/2006/relationships/hyperlink" Target="http://www.goldendeals.gr/deals/15euros-fakebake" TargetMode="External"/><Relationship Id="rId70" Type="http://schemas.openxmlformats.org/officeDocument/2006/relationships/hyperlink" Target="http://www.goldendeals.gr/deals/150euros-athens-med-spa" TargetMode="External"/><Relationship Id="rId91" Type="http://schemas.openxmlformats.org/officeDocument/2006/relationships/hyperlink" Target="http://www.goldendeals.gr/deals/15euros-whispers-of-beauty" TargetMode="External"/><Relationship Id="rId145" Type="http://schemas.openxmlformats.org/officeDocument/2006/relationships/hyperlink" Target="http://www.goldendeals.gr/deals/24euros-ydroussa" TargetMode="External"/><Relationship Id="rId166" Type="http://schemas.openxmlformats.org/officeDocument/2006/relationships/hyperlink" Target="http://www.goldendeals.gr/deals/50euros-ranias-beauty-studio" TargetMode="External"/><Relationship Id="rId187" Type="http://schemas.openxmlformats.org/officeDocument/2006/relationships/hyperlink" Target="http://www.goldendeals.gr/deals/23euros-kaldera" TargetMode="External"/><Relationship Id="rId331" Type="http://schemas.openxmlformats.org/officeDocument/2006/relationships/hyperlink" Target="http://www.goldendeals.gr/deals/18euros-mf-day-spa" TargetMode="External"/><Relationship Id="rId1" Type="http://schemas.openxmlformats.org/officeDocument/2006/relationships/hyperlink" Target="http://www.goldendeals.gr/deals/16euros-ygeia-omorfia" TargetMode="External"/><Relationship Id="rId212" Type="http://schemas.openxmlformats.org/officeDocument/2006/relationships/hyperlink" Target="http://www.goldendeals.gr/deals/16euros-afi" TargetMode="External"/><Relationship Id="rId233" Type="http://schemas.openxmlformats.org/officeDocument/2006/relationships/hyperlink" Target="http://www.goldendeals.gr/deals/8.40euros-agapitos-thess" TargetMode="External"/><Relationship Id="rId254" Type="http://schemas.openxmlformats.org/officeDocument/2006/relationships/hyperlink" Target="http://www.goldendeals.gr/deals/29euros-ygeia-diaplasi" TargetMode="External"/><Relationship Id="rId28" Type="http://schemas.openxmlformats.org/officeDocument/2006/relationships/hyperlink" Target="http://www.goldendeals.gr/deals/50euros-dolphin-resort-hotel" TargetMode="External"/><Relationship Id="rId49" Type="http://schemas.openxmlformats.org/officeDocument/2006/relationships/hyperlink" Target="http://www.goldendeals.gr/deals/10euros-keim" TargetMode="External"/><Relationship Id="rId114" Type="http://schemas.openxmlformats.org/officeDocument/2006/relationships/hyperlink" Target="http://www.goldendeals.gr/deals/50euros-new-school-studio" TargetMode="External"/><Relationship Id="rId275" Type="http://schemas.openxmlformats.org/officeDocument/2006/relationships/hyperlink" Target="http://www.goldendeals.gr/deals/38euros-sfougarakis" TargetMode="External"/><Relationship Id="rId296" Type="http://schemas.openxmlformats.org/officeDocument/2006/relationships/hyperlink" Target="http://www.goldendeals.gr/deals/8euros-hannan" TargetMode="External"/><Relationship Id="rId300" Type="http://schemas.openxmlformats.org/officeDocument/2006/relationships/hyperlink" Target="http://www.goldendeals.gr/deals/8euros-lateau" TargetMode="External"/><Relationship Id="rId60" Type="http://schemas.openxmlformats.org/officeDocument/2006/relationships/hyperlink" Target="http://www.goldendeals.gr/deals/8euros-vita-plus" TargetMode="External"/><Relationship Id="rId81" Type="http://schemas.openxmlformats.org/officeDocument/2006/relationships/hyperlink" Target="http://www.goldendeals.gr/deals/5euros-matzenta" TargetMode="External"/><Relationship Id="rId135" Type="http://schemas.openxmlformats.org/officeDocument/2006/relationships/hyperlink" Target="http://www.goldendeals.gr/deals/9euros-two-tone-cut" TargetMode="External"/><Relationship Id="rId156" Type="http://schemas.openxmlformats.org/officeDocument/2006/relationships/hyperlink" Target="http://www.goldendeals.gr/deals/25euros-eyroclinic-paidon" TargetMode="External"/><Relationship Id="rId177" Type="http://schemas.openxmlformats.org/officeDocument/2006/relationships/hyperlink" Target="http://www.goldendeals.gr/deals/2.5euros-haagen-dazs" TargetMode="External"/><Relationship Id="rId198" Type="http://schemas.openxmlformats.org/officeDocument/2006/relationships/hyperlink" Target="http://www.goldendeals.gr/deals/35euros-biomedicin" TargetMode="External"/><Relationship Id="rId321" Type="http://schemas.openxmlformats.org/officeDocument/2006/relationships/hyperlink" Target="http://www.goldendeals.gr/deals/8euros-light-life" TargetMode="External"/><Relationship Id="rId342" Type="http://schemas.openxmlformats.org/officeDocument/2006/relationships/hyperlink" Target="http://www.goldendeals.gr/deals/8euros-ginaikes-ton-akron" TargetMode="External"/><Relationship Id="rId202" Type="http://schemas.openxmlformats.org/officeDocument/2006/relationships/hyperlink" Target="http://www.goldendeals.gr/deals/9euros-ansura" TargetMode="External"/><Relationship Id="rId223" Type="http://schemas.openxmlformats.org/officeDocument/2006/relationships/hyperlink" Target="http://www.goldendeals.gr/deals/13.50euros-applebees-thes" TargetMode="External"/><Relationship Id="rId244" Type="http://schemas.openxmlformats.org/officeDocument/2006/relationships/hyperlink" Target="http://www.goldendeals.gr/deals/3.9euros-voyager-thess" TargetMode="External"/><Relationship Id="rId18" Type="http://schemas.openxmlformats.org/officeDocument/2006/relationships/hyperlink" Target="http://www.goldendeals.gr/deals/12euros-theatro-akadimos" TargetMode="External"/><Relationship Id="rId39" Type="http://schemas.openxmlformats.org/officeDocument/2006/relationships/hyperlink" Target="http://www.goldendeals.gr/deals/15euros-mad-vma" TargetMode="External"/><Relationship Id="rId265" Type="http://schemas.openxmlformats.org/officeDocument/2006/relationships/hyperlink" Target="http://www.goldendeals.gr/deals/39euros-euroeisagogiki" TargetMode="External"/><Relationship Id="rId286" Type="http://schemas.openxmlformats.org/officeDocument/2006/relationships/hyperlink" Target="http://www.goldendeals.gr/deals/9euros-beyond-beauty" TargetMode="External"/><Relationship Id="rId50" Type="http://schemas.openxmlformats.org/officeDocument/2006/relationships/hyperlink" Target="http://www.goldendeals.gr/deals/11.90euros-lightlife" TargetMode="External"/><Relationship Id="rId104" Type="http://schemas.openxmlformats.org/officeDocument/2006/relationships/hyperlink" Target="http://www.goldendeals.gr/deals/12euros-smart-kids" TargetMode="External"/><Relationship Id="rId125" Type="http://schemas.openxmlformats.org/officeDocument/2006/relationships/hyperlink" Target="http://www.goldendeals.gr/deals/20euros-intergraphics" TargetMode="External"/><Relationship Id="rId146" Type="http://schemas.openxmlformats.org/officeDocument/2006/relationships/hyperlink" Target="http://www.goldendeals.gr/deals/10euros-cubo" TargetMode="External"/><Relationship Id="rId167" Type="http://schemas.openxmlformats.org/officeDocument/2006/relationships/hyperlink" Target="http://www.goldendeals.gr/deals/18euros-barrel-haus" TargetMode="External"/><Relationship Id="rId188" Type="http://schemas.openxmlformats.org/officeDocument/2006/relationships/hyperlink" Target="http://www.goldendeals.gr/deals/32euros-porto-galo" TargetMode="External"/><Relationship Id="rId311" Type="http://schemas.openxmlformats.org/officeDocument/2006/relationships/hyperlink" Target="http://www.goldendeals.gr/deals/30euros-silkline" TargetMode="External"/><Relationship Id="rId332" Type="http://schemas.openxmlformats.org/officeDocument/2006/relationships/hyperlink" Target="http://www.goldendeals.gr/deals/5euros-astrocafe" TargetMode="External"/><Relationship Id="rId71" Type="http://schemas.openxmlformats.org/officeDocument/2006/relationships/hyperlink" Target="http://www.goldendeals.gr/deals/19euros-mousiko-ergastiraki" TargetMode="External"/><Relationship Id="rId92" Type="http://schemas.openxmlformats.org/officeDocument/2006/relationships/hyperlink" Target="http://www.goldendeals.gr/deals/29euros-natural-hair-care" TargetMode="External"/><Relationship Id="rId213" Type="http://schemas.openxmlformats.org/officeDocument/2006/relationships/hyperlink" Target="http://www.goldendeals.gr/deals/1.5euros-agapitos" TargetMode="External"/><Relationship Id="rId234" Type="http://schemas.openxmlformats.org/officeDocument/2006/relationships/hyperlink" Target="http://www.goldendeals.gr/deals/20euros-intergraphics-thess" TargetMode="External"/><Relationship Id="rId2" Type="http://schemas.openxmlformats.org/officeDocument/2006/relationships/hyperlink" Target="http://www.goldendeals.gr/deals/25euros-smg-enallaktiko" TargetMode="External"/><Relationship Id="rId29" Type="http://schemas.openxmlformats.org/officeDocument/2006/relationships/hyperlink" Target="http://www.goldendeals.gr/deals/26euros-sao-tao" TargetMode="External"/><Relationship Id="rId255" Type="http://schemas.openxmlformats.org/officeDocument/2006/relationships/hyperlink" Target="http://www.goldendeals.gr/deals/39euros-just-perfect" TargetMode="External"/><Relationship Id="rId276" Type="http://schemas.openxmlformats.org/officeDocument/2006/relationships/hyperlink" Target="http://www.goldendeals.gr/deals/29euros-xyni" TargetMode="External"/><Relationship Id="rId297" Type="http://schemas.openxmlformats.org/officeDocument/2006/relationships/hyperlink" Target="http://www.goldendeals.gr/deals/20euros-hooters" TargetMode="External"/><Relationship Id="rId40" Type="http://schemas.openxmlformats.org/officeDocument/2006/relationships/hyperlink" Target="http://www.goldendeals.gr/deals/9euros-pisina" TargetMode="External"/><Relationship Id="rId115" Type="http://schemas.openxmlformats.org/officeDocument/2006/relationships/hyperlink" Target="http://www.goldendeals.gr/deals/22.5euros-the-one-spa-beaute" TargetMode="External"/><Relationship Id="rId136" Type="http://schemas.openxmlformats.org/officeDocument/2006/relationships/hyperlink" Target="http://www.goldendeals.gr/deals/49euros-three-sixty" TargetMode="External"/><Relationship Id="rId157" Type="http://schemas.openxmlformats.org/officeDocument/2006/relationships/hyperlink" Target="http://www.goldendeals.gr/deals/12euros-ex-apalon-onixon" TargetMode="External"/><Relationship Id="rId178" Type="http://schemas.openxmlformats.org/officeDocument/2006/relationships/hyperlink" Target="http://www.goldendeals.gr/deals/9euros-creme-de-la-creme" TargetMode="External"/><Relationship Id="rId301" Type="http://schemas.openxmlformats.org/officeDocument/2006/relationships/hyperlink" Target="http://www.goldendeals.gr/deals/19euros-jimas-ginger" TargetMode="External"/><Relationship Id="rId322" Type="http://schemas.openxmlformats.org/officeDocument/2006/relationships/hyperlink" Target="http://www.goldendeals.gr/deals/5euros-body-and-face" TargetMode="External"/><Relationship Id="rId343" Type="http://schemas.openxmlformats.org/officeDocument/2006/relationships/hyperlink" Target="http://www.goldendeals.gr/deals/39euros-peripeteia" TargetMode="External"/><Relationship Id="rId61" Type="http://schemas.openxmlformats.org/officeDocument/2006/relationships/hyperlink" Target="http://www.goldendeals.gr/deals/22euros-magemenos-avlos" TargetMode="External"/><Relationship Id="rId82" Type="http://schemas.openxmlformats.org/officeDocument/2006/relationships/hyperlink" Target="http://www.goldendeals.gr/deals/12euros-gracie-barra-greece" TargetMode="External"/><Relationship Id="rId199" Type="http://schemas.openxmlformats.org/officeDocument/2006/relationships/hyperlink" Target="http://www.goldendeals.gr/deals/14euros-spa-monada-evexias-diatrofis" TargetMode="External"/><Relationship Id="rId203" Type="http://schemas.openxmlformats.org/officeDocument/2006/relationships/hyperlink" Target="http://www.goldendeals.gr/deals/22euros-prive-beauty-spa" TargetMode="External"/><Relationship Id="rId19" Type="http://schemas.openxmlformats.org/officeDocument/2006/relationships/hyperlink" Target="http://www.goldendeals.gr/deals/9euros-pa-bailar" TargetMode="External"/><Relationship Id="rId224" Type="http://schemas.openxmlformats.org/officeDocument/2006/relationships/hyperlink" Target="http://www.goldendeals.gr/deals/5euros-narcissus-haute-coiffure" TargetMode="External"/><Relationship Id="rId245" Type="http://schemas.openxmlformats.org/officeDocument/2006/relationships/hyperlink" Target="http://www.goldendeals.gr/deals/19euros-mystic-neverland" TargetMode="External"/><Relationship Id="rId266" Type="http://schemas.openxmlformats.org/officeDocument/2006/relationships/hyperlink" Target="http://www.goldendeals.gr/deals/9euros-kart-land" TargetMode="External"/><Relationship Id="rId287" Type="http://schemas.openxmlformats.org/officeDocument/2006/relationships/hyperlink" Target="http://www.goldendeals.gr/deals/14euros-chic-to-chic" TargetMode="External"/><Relationship Id="rId30" Type="http://schemas.openxmlformats.org/officeDocument/2006/relationships/hyperlink" Target="http://www.goldendeals.gr/deals/5euros-gala-by-thodoris" TargetMode="External"/><Relationship Id="rId105" Type="http://schemas.openxmlformats.org/officeDocument/2006/relationships/hyperlink" Target="http://www.goldendeals.gr/deals/40euros-pyxida" TargetMode="External"/><Relationship Id="rId126" Type="http://schemas.openxmlformats.org/officeDocument/2006/relationships/hyperlink" Target="http://www.goldendeals.gr/deals/13euros-brettos" TargetMode="External"/><Relationship Id="rId147" Type="http://schemas.openxmlformats.org/officeDocument/2006/relationships/hyperlink" Target="http://www.goldendeals.gr/deals/9euros-patini" TargetMode="External"/><Relationship Id="rId168" Type="http://schemas.openxmlformats.org/officeDocument/2006/relationships/hyperlink" Target="http://www.goldendeals.gr/deals/35euros-frou-frou" TargetMode="External"/><Relationship Id="rId312" Type="http://schemas.openxmlformats.org/officeDocument/2006/relationships/hyperlink" Target="http://www.goldendeals.gr/deals/9.90euros-meat-me" TargetMode="External"/><Relationship Id="rId333" Type="http://schemas.openxmlformats.org/officeDocument/2006/relationships/hyperlink" Target="http://www.goldendeals.gr/deals/15euros-peran" TargetMode="External"/><Relationship Id="rId51" Type="http://schemas.openxmlformats.org/officeDocument/2006/relationships/hyperlink" Target="http://www.goldendeals.gr/deals/25euros-lillian-dance-school" TargetMode="External"/><Relationship Id="rId72" Type="http://schemas.openxmlformats.org/officeDocument/2006/relationships/hyperlink" Target="http://www.goldendeals.gr/deals/16.90euros-mystic-pizza" TargetMode="External"/><Relationship Id="rId93" Type="http://schemas.openxmlformats.org/officeDocument/2006/relationships/hyperlink" Target="http://www.goldendeals.gr/deals/49euros-the-fitting-room" TargetMode="External"/><Relationship Id="rId189" Type="http://schemas.openxmlformats.org/officeDocument/2006/relationships/hyperlink" Target="http://www.goldendeals.gr/deals/115euros-st-george-lycabettus-hotel-thess" TargetMode="External"/><Relationship Id="rId3" Type="http://schemas.openxmlformats.org/officeDocument/2006/relationships/hyperlink" Target="http://www.goldendeals.gr/deals/10euros-the-wall" TargetMode="External"/><Relationship Id="rId214" Type="http://schemas.openxmlformats.org/officeDocument/2006/relationships/hyperlink" Target="http://www.goldendeals.gr/deals/9euros-c-beauty" TargetMode="External"/><Relationship Id="rId235" Type="http://schemas.openxmlformats.org/officeDocument/2006/relationships/hyperlink" Target="http://www.goldendeals.gr/deals/54euros-c-beauty" TargetMode="External"/><Relationship Id="rId256" Type="http://schemas.openxmlformats.org/officeDocument/2006/relationships/hyperlink" Target="http://www.goldendeals.gr/deals/17euros-le-pierrot-bistro" TargetMode="External"/><Relationship Id="rId277" Type="http://schemas.openxmlformats.org/officeDocument/2006/relationships/hyperlink" Target="http://www.goldendeals.gr/deals/14euros-nails-tales" TargetMode="External"/><Relationship Id="rId298" Type="http://schemas.openxmlformats.org/officeDocument/2006/relationships/hyperlink" Target="http://www.goldendeals.gr/deals/12euros-type-and-sty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1" width="20.5703125" customWidth="1"/>
    <col min="2" max="2" width="23.85546875" customWidth="1"/>
    <col min="3" max="3" width="23.85546875" bestFit="1" customWidth="1"/>
  </cols>
  <sheetData>
    <row r="1" spans="1:2">
      <c r="A1" s="14" t="s">
        <v>4</v>
      </c>
      <c r="B1" t="s">
        <v>435</v>
      </c>
    </row>
    <row r="3" spans="1:2">
      <c r="A3" s="14" t="s">
        <v>889</v>
      </c>
    </row>
    <row r="4" spans="1:2">
      <c r="A4" t="s">
        <v>891</v>
      </c>
      <c r="B4" t="s">
        <v>890</v>
      </c>
    </row>
    <row r="5" spans="1:2">
      <c r="A5" s="8">
        <v>1.3156069126389005</v>
      </c>
      <c r="B5" s="8">
        <v>102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O26" sqref="O26"/>
    </sheetView>
  </sheetViews>
  <sheetFormatPr defaultRowHeight="15"/>
  <sheetData>
    <row r="1" spans="1:2">
      <c r="A1" s="3" t="s">
        <v>302</v>
      </c>
      <c r="B1" s="8">
        <v>595.30446862744623</v>
      </c>
    </row>
    <row r="2" spans="1:2">
      <c r="A2" s="3" t="s">
        <v>303</v>
      </c>
      <c r="B2" s="8">
        <v>3851.5960415907612</v>
      </c>
    </row>
    <row r="3" spans="1:2">
      <c r="A3" s="3" t="s">
        <v>304</v>
      </c>
      <c r="B3" s="8">
        <v>10491.919314253588</v>
      </c>
    </row>
    <row r="4" spans="1:2">
      <c r="A4" s="3" t="s">
        <v>305</v>
      </c>
      <c r="B4" s="8">
        <v>3967.6535132693803</v>
      </c>
    </row>
    <row r="5" spans="1:2">
      <c r="A5" s="3" t="s">
        <v>306</v>
      </c>
      <c r="B5" s="8">
        <v>12511.263519772278</v>
      </c>
    </row>
    <row r="6" spans="1:2">
      <c r="A6" s="3" t="s">
        <v>307</v>
      </c>
      <c r="B6" s="8">
        <v>15677.854968581878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355"/>
  <sheetViews>
    <sheetView tabSelected="1" topLeftCell="AI1" workbookViewId="0">
      <pane ySplit="1" topLeftCell="A2" activePane="bottomLeft" state="frozen"/>
      <selection pane="bottomLeft" activeCell="AU12" sqref="AU12"/>
    </sheetView>
  </sheetViews>
  <sheetFormatPr defaultRowHeight="15"/>
  <cols>
    <col min="1" max="1" width="18.7109375" style="11" customWidth="1"/>
    <col min="2" max="2" width="15.42578125" style="11" customWidth="1"/>
    <col min="3" max="3" width="19" customWidth="1"/>
    <col min="4" max="4" width="11.42578125" customWidth="1"/>
    <col min="5" max="5" width="18.140625" customWidth="1"/>
    <col min="6" max="6" width="27" customWidth="1"/>
    <col min="7" max="10" width="24.140625" customWidth="1"/>
    <col min="11" max="11" width="9.28515625" customWidth="1"/>
    <col min="12" max="12" width="20" customWidth="1"/>
    <col min="13" max="13" width="14.28515625" customWidth="1"/>
    <col min="14" max="14" width="10.28515625" customWidth="1"/>
    <col min="15" max="15" width="13.28515625" customWidth="1"/>
    <col min="16" max="16" width="21.7109375" customWidth="1"/>
    <col min="17" max="17" width="31.5703125" customWidth="1"/>
    <col min="18" max="18" width="12" customWidth="1"/>
    <col min="19" max="19" width="21.7109375" customWidth="1"/>
    <col min="20" max="20" width="16.85546875" customWidth="1"/>
    <col min="21" max="21" width="6.140625" customWidth="1"/>
    <col min="22" max="22" width="13.28515625" customWidth="1"/>
    <col min="23" max="23" width="17.42578125" customWidth="1"/>
    <col min="24" max="24" width="16.85546875" customWidth="1"/>
    <col min="25" max="25" width="15.85546875" customWidth="1"/>
    <col min="26" max="26" width="21.5703125" customWidth="1"/>
    <col min="27" max="27" width="26.85546875" customWidth="1"/>
    <col min="28" max="28" width="17.7109375" customWidth="1"/>
    <col min="29" max="31" width="13.7109375" customWidth="1"/>
    <col min="32" max="32" width="15.28515625" customWidth="1"/>
    <col min="33" max="33" width="14.42578125" customWidth="1"/>
    <col min="34" max="35" width="12.7109375" customWidth="1"/>
    <col min="37" max="37" width="14.28515625" customWidth="1"/>
    <col min="38" max="38" width="10.28515625" bestFit="1" customWidth="1"/>
    <col min="39" max="40" width="15.42578125" customWidth="1"/>
    <col min="41" max="41" width="10.28515625" bestFit="1" customWidth="1"/>
    <col min="43" max="43" width="11.85546875" customWidth="1"/>
    <col min="44" max="44" width="35.7109375" customWidth="1"/>
    <col min="45" max="45" width="10.28515625" bestFit="1" customWidth="1"/>
    <col min="46" max="46" width="14" customWidth="1"/>
    <col min="47" max="48" width="23.5703125" customWidth="1"/>
    <col min="49" max="49" width="65.140625" customWidth="1"/>
  </cols>
  <sheetData>
    <row r="1" spans="1:51" s="1" customFormat="1">
      <c r="A1" s="10" t="s">
        <v>0</v>
      </c>
      <c r="B1" s="10" t="s">
        <v>1</v>
      </c>
      <c r="C1" s="1" t="s">
        <v>10</v>
      </c>
      <c r="D1" s="1" t="s">
        <v>2</v>
      </c>
      <c r="E1" s="1" t="s">
        <v>3</v>
      </c>
      <c r="F1" s="1" t="s">
        <v>316</v>
      </c>
      <c r="G1" s="1" t="s">
        <v>4</v>
      </c>
      <c r="H1" s="1" t="s">
        <v>439</v>
      </c>
      <c r="I1" s="1" t="s">
        <v>384</v>
      </c>
      <c r="J1" s="1" t="s">
        <v>392</v>
      </c>
      <c r="K1" s="1" t="s">
        <v>339</v>
      </c>
      <c r="L1" s="1" t="s">
        <v>182</v>
      </c>
      <c r="M1" s="1" t="s">
        <v>5</v>
      </c>
      <c r="N1" s="1" t="s">
        <v>66</v>
      </c>
      <c r="O1" s="1" t="s">
        <v>6</v>
      </c>
      <c r="P1" s="1" t="s">
        <v>14</v>
      </c>
      <c r="Q1" s="1" t="s">
        <v>318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93</v>
      </c>
      <c r="W1" s="1" t="s">
        <v>7</v>
      </c>
      <c r="X1" s="1" t="s">
        <v>346</v>
      </c>
      <c r="Y1" s="1" t="s">
        <v>340</v>
      </c>
      <c r="Z1" s="1" t="s">
        <v>319</v>
      </c>
      <c r="AA1" s="1" t="s">
        <v>335</v>
      </c>
      <c r="AB1" s="1" t="s">
        <v>317</v>
      </c>
      <c r="AC1" s="13" t="s">
        <v>309</v>
      </c>
      <c r="AD1" s="13" t="s">
        <v>461</v>
      </c>
      <c r="AE1" s="13" t="s">
        <v>703</v>
      </c>
      <c r="AF1" s="13" t="s">
        <v>341</v>
      </c>
      <c r="AG1" s="1" t="s">
        <v>8</v>
      </c>
      <c r="AH1" s="1" t="s">
        <v>9</v>
      </c>
      <c r="AI1" s="1" t="s">
        <v>113</v>
      </c>
      <c r="AJ1" s="1" t="s">
        <v>181</v>
      </c>
      <c r="AK1" s="1" t="s">
        <v>230</v>
      </c>
      <c r="AL1" s="1" t="s">
        <v>233</v>
      </c>
      <c r="AM1" s="1" t="s">
        <v>271</v>
      </c>
      <c r="AN1" s="1" t="s">
        <v>292</v>
      </c>
      <c r="AO1" s="1" t="s">
        <v>277</v>
      </c>
      <c r="AP1" s="1" t="s">
        <v>287</v>
      </c>
      <c r="AQ1" s="1" t="s">
        <v>286</v>
      </c>
      <c r="AR1" s="1" t="s">
        <v>288</v>
      </c>
      <c r="AS1" s="1" t="s">
        <v>289</v>
      </c>
      <c r="AT1" s="1" t="s">
        <v>290</v>
      </c>
      <c r="AU1" s="1" t="s">
        <v>325</v>
      </c>
      <c r="AV1" s="1" t="s">
        <v>326</v>
      </c>
      <c r="AW1" s="1" t="s">
        <v>456</v>
      </c>
      <c r="AX1" s="1" t="s">
        <v>887</v>
      </c>
      <c r="AY1" s="1" t="s">
        <v>888</v>
      </c>
    </row>
    <row r="2" spans="1:51" s="3" customFormat="1">
      <c r="A2" s="9">
        <v>40324</v>
      </c>
      <c r="B2" s="9">
        <v>40326.999305555553</v>
      </c>
      <c r="C2" s="4">
        <v>2191</v>
      </c>
      <c r="D2" s="12">
        <v>19.5</v>
      </c>
      <c r="E2" s="3">
        <v>1</v>
      </c>
      <c r="F2" s="3" t="s">
        <v>11</v>
      </c>
      <c r="G2" s="3" t="s">
        <v>433</v>
      </c>
      <c r="H2" s="3" t="s">
        <v>440</v>
      </c>
      <c r="J2" s="3" t="s">
        <v>13</v>
      </c>
      <c r="K2" s="3" t="s">
        <v>15</v>
      </c>
      <c r="L2" s="3" t="s">
        <v>13</v>
      </c>
      <c r="M2" s="3" t="s">
        <v>13</v>
      </c>
      <c r="N2" s="3" t="s">
        <v>13</v>
      </c>
      <c r="O2" s="3" t="s">
        <v>13</v>
      </c>
      <c r="P2" s="3">
        <v>1</v>
      </c>
      <c r="Q2" s="3">
        <v>1</v>
      </c>
      <c r="R2" s="3">
        <v>100</v>
      </c>
      <c r="T2" s="3" t="s">
        <v>106</v>
      </c>
      <c r="U2" s="3" t="s">
        <v>15</v>
      </c>
      <c r="V2" s="3" t="s">
        <v>15</v>
      </c>
      <c r="W2" s="3" t="s">
        <v>15</v>
      </c>
      <c r="X2" s="3" t="s">
        <v>13</v>
      </c>
      <c r="Y2" s="3" t="s">
        <v>13</v>
      </c>
      <c r="Z2" s="3" t="s">
        <v>15</v>
      </c>
      <c r="AA2" s="3" t="s">
        <v>13</v>
      </c>
      <c r="AB2" s="3" t="s">
        <v>13</v>
      </c>
      <c r="AC2" s="3" t="s">
        <v>15</v>
      </c>
      <c r="AD2" s="3" t="s">
        <v>15</v>
      </c>
      <c r="AE2" s="3" t="s">
        <v>13</v>
      </c>
      <c r="AF2" s="3" t="s">
        <v>342</v>
      </c>
      <c r="AG2" s="2">
        <v>40329</v>
      </c>
      <c r="AH2" s="2">
        <v>40421</v>
      </c>
      <c r="AI2" s="2" t="s">
        <v>114</v>
      </c>
      <c r="AJ2" s="3">
        <f t="shared" ref="AJ2:AJ65" si="0">IF(C2&gt;=R2,C2*E2,0)</f>
        <v>2191</v>
      </c>
      <c r="AK2" s="12">
        <f t="shared" ref="AK2:AK65" si="1">MIN(AJ2/(B2-A2),AJ2)</f>
        <v>730.50243111886573</v>
      </c>
      <c r="AL2" s="12">
        <f>ROUND((D2-E2)/D2,2)</f>
        <v>0.95</v>
      </c>
      <c r="AM2" s="3">
        <f>1+AH2-AG2</f>
        <v>93</v>
      </c>
      <c r="AN2" t="str">
        <f t="shared" ref="AN2:AN65" si="2">IF(OR(WEEKDAY(B2) &lt; WEEKDAY(A2), AND(WEEKDAY(B2) &gt;= WEEKDAY(A2),OR(WEEKDAY(B2)=7,WEEKDAY(B2)=1,WEEKDAY(A2)=1,WEEKDAY(A2)=7))),"Yes","No")</f>
        <v>No</v>
      </c>
      <c r="AO2" s="3">
        <f>MONTH(A2)</f>
        <v>5</v>
      </c>
      <c r="AP2" s="3">
        <v>595</v>
      </c>
      <c r="AQ2" s="3">
        <f>AK2/AP2</f>
        <v>1.2277351783510349</v>
      </c>
      <c r="AR2" s="3" t="str">
        <f t="shared" ref="AR2:AR65" si="3">CONCATENATE(MONTH(A2),"_",DAY(A2),"_",F2,"_",AI2,"_",K2)</f>
        <v>5_26_Pizza Hut_Athens_No</v>
      </c>
      <c r="AS2" s="12">
        <f>ROUND(AL2*5,0)/5</f>
        <v>1</v>
      </c>
      <c r="AT2" s="3">
        <f>ROUND(E2/5,0)*5</f>
        <v>0</v>
      </c>
      <c r="AU2" s="3">
        <f t="shared" ref="AU2:AU11" si="4">IF(AM2&lt;=77,1,IF(AM2&lt;=109,2,IF(AM2&lt;=176.5,3,4)))</f>
        <v>2</v>
      </c>
      <c r="AV2" s="3" t="str">
        <f>IF(P2&gt;Q2,"Yes","No")</f>
        <v>No</v>
      </c>
      <c r="AW2" s="16" t="s">
        <v>956</v>
      </c>
      <c r="AX2" s="3">
        <f>ROUND(AG2-B2,2)</f>
        <v>2</v>
      </c>
      <c r="AY2" s="3">
        <f t="shared" ref="AY2:AY66" si="5">IF(AX2&gt;=5,5,AX2)</f>
        <v>2</v>
      </c>
    </row>
    <row r="3" spans="1:51" s="3" customFormat="1">
      <c r="A3" s="9">
        <v>40327</v>
      </c>
      <c r="B3" s="9">
        <v>40329.999305555553</v>
      </c>
      <c r="C3" s="3">
        <v>46</v>
      </c>
      <c r="D3" s="3">
        <v>60</v>
      </c>
      <c r="E3" s="3">
        <v>30</v>
      </c>
      <c r="F3" s="3" t="s">
        <v>16</v>
      </c>
      <c r="G3" s="3" t="s">
        <v>433</v>
      </c>
      <c r="H3" s="3" t="s">
        <v>440</v>
      </c>
      <c r="J3" s="3" t="s">
        <v>13</v>
      </c>
      <c r="K3" s="3" t="s">
        <v>15</v>
      </c>
      <c r="L3" s="3" t="s">
        <v>13</v>
      </c>
      <c r="M3" s="3" t="s">
        <v>15</v>
      </c>
      <c r="N3" s="3" t="s">
        <v>13</v>
      </c>
      <c r="O3" s="3" t="s">
        <v>15</v>
      </c>
      <c r="P3" s="3">
        <v>2</v>
      </c>
      <c r="Q3" s="3">
        <v>2</v>
      </c>
      <c r="R3" s="3">
        <v>10</v>
      </c>
      <c r="S3" s="5" t="s">
        <v>195</v>
      </c>
      <c r="T3" s="3">
        <v>2</v>
      </c>
      <c r="U3" s="3" t="s">
        <v>15</v>
      </c>
      <c r="V3" s="3" t="s">
        <v>15</v>
      </c>
      <c r="W3" s="3" t="s">
        <v>13</v>
      </c>
      <c r="X3" s="3" t="s">
        <v>15</v>
      </c>
      <c r="Y3" s="3" t="s">
        <v>15</v>
      </c>
      <c r="Z3" s="3" t="s">
        <v>13</v>
      </c>
      <c r="AA3" s="3" t="s">
        <v>13</v>
      </c>
      <c r="AB3" s="3" t="s">
        <v>15</v>
      </c>
      <c r="AC3" s="3" t="s">
        <v>15</v>
      </c>
      <c r="AD3" s="3" t="s">
        <v>13</v>
      </c>
      <c r="AE3" s="3" t="s">
        <v>13</v>
      </c>
      <c r="AF3" s="3" t="s">
        <v>342</v>
      </c>
      <c r="AG3" s="2">
        <v>40331</v>
      </c>
      <c r="AH3" s="2">
        <v>40421</v>
      </c>
      <c r="AI3" s="2" t="s">
        <v>114</v>
      </c>
      <c r="AJ3" s="3">
        <f t="shared" si="0"/>
        <v>1380</v>
      </c>
      <c r="AK3" s="12">
        <f t="shared" si="1"/>
        <v>460.10650613602678</v>
      </c>
      <c r="AL3" s="12">
        <f t="shared" ref="AL3:AL66" si="6">ROUND((D3-E3)/D3,2)</f>
        <v>0.5</v>
      </c>
      <c r="AM3" s="3">
        <f t="shared" ref="AM3:AM66" si="7">1+AH3-AG3</f>
        <v>91</v>
      </c>
      <c r="AN3" t="str">
        <f t="shared" si="2"/>
        <v>Yes</v>
      </c>
      <c r="AO3" s="3">
        <f t="shared" ref="AO3:AO66" si="8">MONTH(A3)</f>
        <v>5</v>
      </c>
      <c r="AP3" s="3">
        <v>595</v>
      </c>
      <c r="AQ3" s="3">
        <f t="shared" ref="AQ3:AQ66" si="9">AK3/AP3</f>
        <v>0.77328824560676768</v>
      </c>
      <c r="AR3" s="3" t="str">
        <f t="shared" si="3"/>
        <v>5_29_Pastis_Athens_No</v>
      </c>
      <c r="AS3" s="12">
        <f t="shared" ref="AS3:AS66" si="10">ROUND(AL3*5,0)/5</f>
        <v>0.6</v>
      </c>
      <c r="AT3" s="3">
        <f t="shared" ref="AT3:AT10" si="11">ROUND(E3/5,0)*5</f>
        <v>30</v>
      </c>
      <c r="AU3" s="3">
        <f t="shared" si="4"/>
        <v>2</v>
      </c>
      <c r="AV3" s="3" t="str">
        <f t="shared" ref="AV3:AV66" si="12">IF(P3&gt;Q3,"Yes","No")</f>
        <v>No</v>
      </c>
      <c r="AW3" s="16" t="s">
        <v>955</v>
      </c>
      <c r="AX3" s="3">
        <f t="shared" ref="AX3:AX66" si="13">ROUND(AG3-B3,2)</f>
        <v>1</v>
      </c>
      <c r="AY3" s="3">
        <f t="shared" si="5"/>
        <v>1</v>
      </c>
    </row>
    <row r="4" spans="1:51" s="3" customFormat="1">
      <c r="A4" s="9">
        <v>40330</v>
      </c>
      <c r="B4" s="9">
        <v>40331.999305555553</v>
      </c>
      <c r="C4" s="3">
        <v>83</v>
      </c>
      <c r="D4" s="3">
        <v>130</v>
      </c>
      <c r="E4" s="3">
        <v>5</v>
      </c>
      <c r="F4" s="3" t="s">
        <v>17</v>
      </c>
      <c r="G4" s="3" t="s">
        <v>77</v>
      </c>
      <c r="J4" s="3" t="s">
        <v>13</v>
      </c>
      <c r="K4" s="3" t="s">
        <v>15</v>
      </c>
      <c r="L4" s="3" t="s">
        <v>13</v>
      </c>
      <c r="M4" s="3" t="s">
        <v>15</v>
      </c>
      <c r="N4" s="3" t="s">
        <v>13</v>
      </c>
      <c r="O4" s="3" t="s">
        <v>13</v>
      </c>
      <c r="P4" s="3">
        <v>1</v>
      </c>
      <c r="Q4" s="3">
        <v>1</v>
      </c>
      <c r="R4" s="3">
        <v>30</v>
      </c>
      <c r="S4" s="5" t="s">
        <v>232</v>
      </c>
      <c r="T4" s="3">
        <v>1</v>
      </c>
      <c r="U4" s="3" t="s">
        <v>15</v>
      </c>
      <c r="V4" s="3" t="s">
        <v>15</v>
      </c>
      <c r="W4" s="3" t="s">
        <v>15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3" t="s">
        <v>15</v>
      </c>
      <c r="AD4" s="3" t="s">
        <v>15</v>
      </c>
      <c r="AE4" s="3" t="s">
        <v>15</v>
      </c>
      <c r="AF4" s="3" t="s">
        <v>343</v>
      </c>
      <c r="AG4" s="2">
        <v>40333</v>
      </c>
      <c r="AH4" s="2">
        <v>40543</v>
      </c>
      <c r="AI4" s="2" t="s">
        <v>114</v>
      </c>
      <c r="AJ4" s="3">
        <f t="shared" si="0"/>
        <v>415</v>
      </c>
      <c r="AK4" s="12">
        <f t="shared" si="1"/>
        <v>207.57207363691441</v>
      </c>
      <c r="AL4" s="12">
        <f t="shared" si="6"/>
        <v>0.96</v>
      </c>
      <c r="AM4" s="3">
        <f t="shared" si="7"/>
        <v>211</v>
      </c>
      <c r="AN4" t="str">
        <f t="shared" si="2"/>
        <v>No</v>
      </c>
      <c r="AO4" s="3">
        <f t="shared" si="8"/>
        <v>6</v>
      </c>
      <c r="AP4" s="3">
        <v>4695</v>
      </c>
      <c r="AQ4" s="3">
        <f t="shared" si="9"/>
        <v>4.4211304289012654E-2</v>
      </c>
      <c r="AR4" s="3" t="str">
        <f t="shared" si="3"/>
        <v>6_1_BodyLine_Athens_No</v>
      </c>
      <c r="AS4" s="12">
        <f t="shared" si="10"/>
        <v>1</v>
      </c>
      <c r="AT4" s="3">
        <f t="shared" si="11"/>
        <v>5</v>
      </c>
      <c r="AU4" s="3">
        <f t="shared" si="4"/>
        <v>4</v>
      </c>
      <c r="AV4" s="3" t="str">
        <f t="shared" si="12"/>
        <v>No</v>
      </c>
      <c r="AW4" s="3" t="s">
        <v>671</v>
      </c>
      <c r="AX4" s="3">
        <f t="shared" si="13"/>
        <v>1</v>
      </c>
      <c r="AY4" s="3">
        <f t="shared" si="5"/>
        <v>1</v>
      </c>
    </row>
    <row r="5" spans="1:51" s="3" customFormat="1">
      <c r="A5" s="9">
        <v>40332</v>
      </c>
      <c r="B5" s="9">
        <v>40333.999305555553</v>
      </c>
      <c r="C5" s="3">
        <v>220</v>
      </c>
      <c r="D5" s="3">
        <v>25</v>
      </c>
      <c r="E5" s="3">
        <v>15</v>
      </c>
      <c r="F5" s="3" t="s">
        <v>18</v>
      </c>
      <c r="G5" s="3" t="s">
        <v>105</v>
      </c>
      <c r="J5" s="3" t="s">
        <v>13</v>
      </c>
      <c r="K5" s="3" t="s">
        <v>15</v>
      </c>
      <c r="L5" s="3" t="s">
        <v>13</v>
      </c>
      <c r="M5" s="3" t="s">
        <v>15</v>
      </c>
      <c r="N5" s="3" t="s">
        <v>13</v>
      </c>
      <c r="O5" s="3" t="s">
        <v>15</v>
      </c>
      <c r="P5" s="3">
        <v>4</v>
      </c>
      <c r="Q5" s="3">
        <v>4</v>
      </c>
      <c r="R5" s="3">
        <v>30</v>
      </c>
      <c r="S5" s="6" t="s">
        <v>248</v>
      </c>
      <c r="T5" s="3">
        <v>5</v>
      </c>
      <c r="U5" s="3" t="s">
        <v>13</v>
      </c>
      <c r="V5" s="3" t="s">
        <v>15</v>
      </c>
      <c r="W5" s="3" t="s">
        <v>15</v>
      </c>
      <c r="X5" s="3" t="s">
        <v>15</v>
      </c>
      <c r="Y5" s="3" t="s">
        <v>15</v>
      </c>
      <c r="Z5" s="3" t="s">
        <v>13</v>
      </c>
      <c r="AA5" s="3" t="s">
        <v>13</v>
      </c>
      <c r="AB5" s="3" t="s">
        <v>13</v>
      </c>
      <c r="AC5" s="3" t="s">
        <v>15</v>
      </c>
      <c r="AD5" s="3" t="s">
        <v>15</v>
      </c>
      <c r="AE5" s="3" t="s">
        <v>13</v>
      </c>
      <c r="AF5" s="3" t="s">
        <v>342</v>
      </c>
      <c r="AG5" s="2">
        <v>40336</v>
      </c>
      <c r="AH5" s="2">
        <v>40390</v>
      </c>
      <c r="AI5" s="2" t="s">
        <v>114</v>
      </c>
      <c r="AJ5" s="3">
        <f t="shared" si="0"/>
        <v>3300</v>
      </c>
      <c r="AK5" s="12">
        <f t="shared" si="1"/>
        <v>1650.5731156670304</v>
      </c>
      <c r="AL5" s="12">
        <f t="shared" si="6"/>
        <v>0.4</v>
      </c>
      <c r="AM5" s="3">
        <f t="shared" si="7"/>
        <v>55</v>
      </c>
      <c r="AN5" t="str">
        <f t="shared" si="2"/>
        <v>No</v>
      </c>
      <c r="AO5" s="3">
        <f t="shared" si="8"/>
        <v>6</v>
      </c>
      <c r="AP5" s="3">
        <v>4695</v>
      </c>
      <c r="AQ5" s="3">
        <f t="shared" si="9"/>
        <v>0.3515597690451609</v>
      </c>
      <c r="AR5" s="3" t="str">
        <f t="shared" si="3"/>
        <v>6_3_Allou Fun Park_Athens_No</v>
      </c>
      <c r="AS5" s="12">
        <f t="shared" si="10"/>
        <v>0.4</v>
      </c>
      <c r="AT5" s="3">
        <f t="shared" si="11"/>
        <v>15</v>
      </c>
      <c r="AU5" s="3">
        <f t="shared" si="4"/>
        <v>1</v>
      </c>
      <c r="AV5" s="3" t="str">
        <f t="shared" si="12"/>
        <v>No</v>
      </c>
      <c r="AW5" s="16" t="s">
        <v>954</v>
      </c>
      <c r="AX5" s="3">
        <f t="shared" si="13"/>
        <v>2</v>
      </c>
      <c r="AY5" s="3">
        <f t="shared" si="5"/>
        <v>2</v>
      </c>
    </row>
    <row r="6" spans="1:51" s="3" customFormat="1">
      <c r="A6" s="9">
        <v>40334</v>
      </c>
      <c r="B6" s="9">
        <v>40336.999305555553</v>
      </c>
      <c r="C6" s="3">
        <v>122</v>
      </c>
      <c r="D6" s="3">
        <v>40</v>
      </c>
      <c r="E6" s="3">
        <v>20</v>
      </c>
      <c r="F6" s="3" t="s">
        <v>19</v>
      </c>
      <c r="G6" s="3" t="s">
        <v>433</v>
      </c>
      <c r="H6" s="3" t="s">
        <v>440</v>
      </c>
      <c r="J6" s="3" t="s">
        <v>13</v>
      </c>
      <c r="K6" s="3" t="s">
        <v>15</v>
      </c>
      <c r="L6" s="3" t="s">
        <v>13</v>
      </c>
      <c r="M6" s="3" t="s">
        <v>15</v>
      </c>
      <c r="N6" s="3" t="s">
        <v>13</v>
      </c>
      <c r="O6" s="3" t="s">
        <v>15</v>
      </c>
      <c r="P6" s="3">
        <v>2</v>
      </c>
      <c r="Q6" s="3">
        <v>2</v>
      </c>
      <c r="R6" s="3">
        <v>10</v>
      </c>
      <c r="S6" s="3" t="s">
        <v>86</v>
      </c>
      <c r="T6" s="3">
        <v>3</v>
      </c>
      <c r="U6" s="3" t="s">
        <v>15</v>
      </c>
      <c r="V6" s="3" t="s">
        <v>15</v>
      </c>
      <c r="W6" s="3" t="s">
        <v>13</v>
      </c>
      <c r="X6" s="3" t="s">
        <v>15</v>
      </c>
      <c r="Y6" s="3" t="s">
        <v>13</v>
      </c>
      <c r="Z6" s="3" t="s">
        <v>15</v>
      </c>
      <c r="AA6" s="3" t="s">
        <v>13</v>
      </c>
      <c r="AB6" s="3" t="s">
        <v>13</v>
      </c>
      <c r="AC6" s="3" t="s">
        <v>15</v>
      </c>
      <c r="AD6" s="3" t="s">
        <v>13</v>
      </c>
      <c r="AE6" s="3" t="s">
        <v>13</v>
      </c>
      <c r="AF6" s="3" t="s">
        <v>342</v>
      </c>
      <c r="AG6" s="2">
        <v>40338</v>
      </c>
      <c r="AH6" s="2">
        <v>40421</v>
      </c>
      <c r="AI6" s="2" t="s">
        <v>114</v>
      </c>
      <c r="AJ6" s="3">
        <f t="shared" si="0"/>
        <v>2440</v>
      </c>
      <c r="AK6" s="12">
        <f t="shared" si="1"/>
        <v>813.52164853036629</v>
      </c>
      <c r="AL6" s="12">
        <f t="shared" si="6"/>
        <v>0.5</v>
      </c>
      <c r="AM6" s="3">
        <f t="shared" si="7"/>
        <v>84</v>
      </c>
      <c r="AN6" t="str">
        <f t="shared" si="2"/>
        <v>Yes</v>
      </c>
      <c r="AO6" s="3">
        <f t="shared" si="8"/>
        <v>6</v>
      </c>
      <c r="AP6" s="3">
        <v>477</v>
      </c>
      <c r="AQ6" s="3">
        <f t="shared" si="9"/>
        <v>1.7054961185122983</v>
      </c>
      <c r="AR6" s="3" t="str">
        <f t="shared" si="3"/>
        <v>6_5_Iskandar_Athens_No</v>
      </c>
      <c r="AS6" s="12">
        <f t="shared" si="10"/>
        <v>0.6</v>
      </c>
      <c r="AT6" s="3">
        <f t="shared" si="11"/>
        <v>20</v>
      </c>
      <c r="AU6" s="3">
        <f t="shared" si="4"/>
        <v>2</v>
      </c>
      <c r="AV6" s="3" t="str">
        <f t="shared" si="12"/>
        <v>No</v>
      </c>
      <c r="AW6" s="15" t="s">
        <v>532</v>
      </c>
      <c r="AX6" s="3">
        <f t="shared" si="13"/>
        <v>1</v>
      </c>
      <c r="AY6" s="3">
        <f t="shared" si="5"/>
        <v>1</v>
      </c>
    </row>
    <row r="7" spans="1:51" s="3" customFormat="1">
      <c r="A7" s="9">
        <v>40337</v>
      </c>
      <c r="B7" s="9">
        <v>40337.999305555553</v>
      </c>
      <c r="C7" s="3">
        <v>32</v>
      </c>
      <c r="D7" s="3">
        <v>25</v>
      </c>
      <c r="E7" s="3">
        <v>15</v>
      </c>
      <c r="F7" s="3" t="s">
        <v>20</v>
      </c>
      <c r="G7" s="3" t="s">
        <v>437</v>
      </c>
      <c r="J7" s="3" t="s">
        <v>13</v>
      </c>
      <c r="K7" s="3" t="s">
        <v>15</v>
      </c>
      <c r="L7" s="3" t="s">
        <v>13</v>
      </c>
      <c r="M7" s="3" t="s">
        <v>15</v>
      </c>
      <c r="N7" s="3" t="s">
        <v>13</v>
      </c>
      <c r="O7" s="3" t="s">
        <v>13</v>
      </c>
      <c r="P7" s="3">
        <v>100</v>
      </c>
      <c r="Q7" s="3">
        <v>100</v>
      </c>
      <c r="R7" s="3">
        <v>10</v>
      </c>
      <c r="S7" s="5" t="s">
        <v>243</v>
      </c>
      <c r="T7" s="3">
        <v>1</v>
      </c>
      <c r="U7" s="3" t="s">
        <v>15</v>
      </c>
      <c r="V7" s="3" t="s">
        <v>15</v>
      </c>
      <c r="W7" s="3" t="s">
        <v>15</v>
      </c>
      <c r="X7" s="3" t="s">
        <v>13</v>
      </c>
      <c r="Y7" s="3" t="s">
        <v>13</v>
      </c>
      <c r="Z7" s="3" t="s">
        <v>13</v>
      </c>
      <c r="AA7" s="3" t="s">
        <v>13</v>
      </c>
      <c r="AB7" s="3" t="s">
        <v>13</v>
      </c>
      <c r="AC7" s="3" t="s">
        <v>15</v>
      </c>
      <c r="AD7" s="3" t="s">
        <v>13</v>
      </c>
      <c r="AE7" s="3" t="s">
        <v>15</v>
      </c>
      <c r="AF7" s="3" t="s">
        <v>342</v>
      </c>
      <c r="AG7" s="2">
        <v>40339</v>
      </c>
      <c r="AH7" s="2">
        <v>40451</v>
      </c>
      <c r="AI7" s="2" t="s">
        <v>114</v>
      </c>
      <c r="AJ7" s="3">
        <f t="shared" si="0"/>
        <v>480</v>
      </c>
      <c r="AK7" s="12">
        <f t="shared" si="1"/>
        <v>480</v>
      </c>
      <c r="AL7" s="12">
        <f t="shared" si="6"/>
        <v>0.4</v>
      </c>
      <c r="AM7" s="3">
        <f t="shared" si="7"/>
        <v>113</v>
      </c>
      <c r="AN7" t="str">
        <f t="shared" si="2"/>
        <v>No</v>
      </c>
      <c r="AO7" s="3">
        <f t="shared" si="8"/>
        <v>6</v>
      </c>
      <c r="AP7" s="3">
        <v>4695</v>
      </c>
      <c r="AQ7" s="3">
        <f t="shared" si="9"/>
        <v>0.10223642172523961</v>
      </c>
      <c r="AR7" s="3" t="str">
        <f t="shared" si="3"/>
        <v>6_8_Crowne Plaza_Athens_No</v>
      </c>
      <c r="AS7" s="12">
        <f t="shared" si="10"/>
        <v>0.4</v>
      </c>
      <c r="AT7" s="3">
        <f t="shared" si="11"/>
        <v>15</v>
      </c>
      <c r="AU7" s="3">
        <f t="shared" si="4"/>
        <v>3</v>
      </c>
      <c r="AV7" s="3" t="str">
        <f t="shared" si="12"/>
        <v>No</v>
      </c>
      <c r="AW7" s="15" t="s">
        <v>533</v>
      </c>
      <c r="AX7" s="3">
        <f t="shared" si="13"/>
        <v>1</v>
      </c>
      <c r="AY7" s="3">
        <f t="shared" si="5"/>
        <v>1</v>
      </c>
    </row>
    <row r="8" spans="1:51" s="3" customFormat="1">
      <c r="A8" s="9">
        <v>40338</v>
      </c>
      <c r="B8" s="9">
        <v>40338.999305555553</v>
      </c>
      <c r="C8" s="3">
        <v>56</v>
      </c>
      <c r="D8" s="3">
        <v>65</v>
      </c>
      <c r="E8" s="3">
        <v>19.5</v>
      </c>
      <c r="F8" s="3" t="s">
        <v>21</v>
      </c>
      <c r="G8" s="3" t="s">
        <v>435</v>
      </c>
      <c r="H8" s="3" t="s">
        <v>441</v>
      </c>
      <c r="J8" s="3" t="s">
        <v>13</v>
      </c>
      <c r="K8" s="3" t="s">
        <v>15</v>
      </c>
      <c r="L8" s="3" t="s">
        <v>13</v>
      </c>
      <c r="M8" s="3" t="s">
        <v>15</v>
      </c>
      <c r="N8" s="3" t="s">
        <v>15</v>
      </c>
      <c r="O8" s="3" t="s">
        <v>15</v>
      </c>
      <c r="P8" s="3">
        <v>4</v>
      </c>
      <c r="Q8" s="3">
        <v>4</v>
      </c>
      <c r="R8" s="3">
        <v>30</v>
      </c>
      <c r="S8" s="5" t="s">
        <v>244</v>
      </c>
      <c r="T8" s="3">
        <v>2</v>
      </c>
      <c r="U8" s="3" t="s">
        <v>15</v>
      </c>
      <c r="V8" s="3" t="s">
        <v>15</v>
      </c>
      <c r="W8" s="3" t="s">
        <v>13</v>
      </c>
      <c r="X8" s="3" t="s">
        <v>15</v>
      </c>
      <c r="Y8" s="3" t="s">
        <v>15</v>
      </c>
      <c r="Z8" s="3" t="s">
        <v>15</v>
      </c>
      <c r="AA8" s="3" t="s">
        <v>13</v>
      </c>
      <c r="AB8" s="3" t="s">
        <v>13</v>
      </c>
      <c r="AC8" s="3" t="s">
        <v>15</v>
      </c>
      <c r="AD8" s="3" t="s">
        <v>13</v>
      </c>
      <c r="AE8" s="3" t="s">
        <v>15</v>
      </c>
      <c r="AF8" s="3" t="s">
        <v>342</v>
      </c>
      <c r="AG8" s="2">
        <v>40344</v>
      </c>
      <c r="AH8" s="2">
        <v>40543</v>
      </c>
      <c r="AI8" s="2" t="s">
        <v>114</v>
      </c>
      <c r="AJ8" s="3">
        <f t="shared" si="0"/>
        <v>1092</v>
      </c>
      <c r="AK8" s="12">
        <f t="shared" si="1"/>
        <v>1092</v>
      </c>
      <c r="AL8" s="12">
        <f t="shared" si="6"/>
        <v>0.7</v>
      </c>
      <c r="AM8" s="3">
        <f t="shared" si="7"/>
        <v>200</v>
      </c>
      <c r="AN8" t="str">
        <f t="shared" si="2"/>
        <v>No</v>
      </c>
      <c r="AO8" s="3">
        <f t="shared" si="8"/>
        <v>6</v>
      </c>
      <c r="AP8" s="3">
        <v>4695</v>
      </c>
      <c r="AQ8" s="3">
        <f t="shared" si="9"/>
        <v>0.23258785942492013</v>
      </c>
      <c r="AR8" s="3" t="str">
        <f t="shared" si="3"/>
        <v>6_9_ikonomakis_Athens_No</v>
      </c>
      <c r="AS8" s="12">
        <f t="shared" si="10"/>
        <v>0.8</v>
      </c>
      <c r="AT8" s="3">
        <f t="shared" si="11"/>
        <v>20</v>
      </c>
      <c r="AU8" s="3">
        <f t="shared" si="4"/>
        <v>4</v>
      </c>
      <c r="AV8" s="3" t="str">
        <f t="shared" si="12"/>
        <v>No</v>
      </c>
      <c r="AW8" s="15" t="s">
        <v>534</v>
      </c>
      <c r="AX8" s="3">
        <f t="shared" si="13"/>
        <v>5</v>
      </c>
      <c r="AY8" s="3">
        <f t="shared" si="5"/>
        <v>5</v>
      </c>
    </row>
    <row r="9" spans="1:51" s="3" customFormat="1">
      <c r="A9" s="9">
        <v>40339</v>
      </c>
      <c r="B9" s="9">
        <v>40339.999305555553</v>
      </c>
      <c r="C9" s="3">
        <v>710</v>
      </c>
      <c r="D9" s="3">
        <v>30</v>
      </c>
      <c r="E9" s="3">
        <v>15</v>
      </c>
      <c r="F9" s="3" t="s">
        <v>313</v>
      </c>
      <c r="G9" s="3" t="s">
        <v>105</v>
      </c>
      <c r="J9" s="3" t="s">
        <v>13</v>
      </c>
      <c r="K9" s="3" t="s">
        <v>15</v>
      </c>
      <c r="L9" s="3" t="s">
        <v>13</v>
      </c>
      <c r="M9" s="3" t="s">
        <v>15</v>
      </c>
      <c r="N9" s="3" t="s">
        <v>15</v>
      </c>
      <c r="O9" s="3" t="s">
        <v>15</v>
      </c>
      <c r="P9" s="3">
        <v>2</v>
      </c>
      <c r="Q9" s="3">
        <v>2</v>
      </c>
      <c r="R9" s="3">
        <v>20</v>
      </c>
      <c r="S9" s="5" t="s">
        <v>196</v>
      </c>
      <c r="T9" s="3">
        <v>6</v>
      </c>
      <c r="U9" s="3" t="s">
        <v>15</v>
      </c>
      <c r="V9" s="3" t="s">
        <v>15</v>
      </c>
      <c r="W9" s="3" t="s">
        <v>15</v>
      </c>
      <c r="X9" s="3" t="s">
        <v>13</v>
      </c>
      <c r="Y9" s="3" t="s">
        <v>13</v>
      </c>
      <c r="Z9" s="3" t="s">
        <v>13</v>
      </c>
      <c r="AA9" s="3" t="s">
        <v>13</v>
      </c>
      <c r="AB9" s="3" t="s">
        <v>15</v>
      </c>
      <c r="AC9" s="3" t="s">
        <v>15</v>
      </c>
      <c r="AD9" s="3" t="s">
        <v>15</v>
      </c>
      <c r="AE9" s="3" t="s">
        <v>15</v>
      </c>
      <c r="AF9" s="3" t="s">
        <v>342</v>
      </c>
      <c r="AG9" s="2">
        <v>40343</v>
      </c>
      <c r="AH9" s="2">
        <v>40451</v>
      </c>
      <c r="AI9" s="2" t="s">
        <v>114</v>
      </c>
      <c r="AJ9" s="3">
        <f t="shared" si="0"/>
        <v>10650</v>
      </c>
      <c r="AK9" s="12">
        <f t="shared" si="1"/>
        <v>10650</v>
      </c>
      <c r="AL9" s="12">
        <f t="shared" si="6"/>
        <v>0.5</v>
      </c>
      <c r="AM9" s="3">
        <f t="shared" si="7"/>
        <v>109</v>
      </c>
      <c r="AN9" t="str">
        <f t="shared" si="2"/>
        <v>No</v>
      </c>
      <c r="AO9" s="3">
        <f t="shared" si="8"/>
        <v>6</v>
      </c>
      <c r="AP9" s="3">
        <v>4695</v>
      </c>
      <c r="AQ9" s="3">
        <f t="shared" si="9"/>
        <v>2.2683706070287539</v>
      </c>
      <c r="AR9" s="3" t="str">
        <f t="shared" si="3"/>
        <v>6_10_Αττικό Πάρκο_Athens_No</v>
      </c>
      <c r="AS9" s="12">
        <f t="shared" si="10"/>
        <v>0.6</v>
      </c>
      <c r="AT9" s="3">
        <f t="shared" si="11"/>
        <v>15</v>
      </c>
      <c r="AU9" s="3">
        <f t="shared" si="4"/>
        <v>2</v>
      </c>
      <c r="AV9" s="3" t="str">
        <f t="shared" si="12"/>
        <v>No</v>
      </c>
      <c r="AW9" s="15" t="s">
        <v>535</v>
      </c>
      <c r="AX9" s="3">
        <f t="shared" si="13"/>
        <v>3</v>
      </c>
      <c r="AY9" s="3">
        <f t="shared" si="5"/>
        <v>3</v>
      </c>
    </row>
    <row r="10" spans="1:51" s="3" customFormat="1">
      <c r="A10" s="9">
        <v>40340</v>
      </c>
      <c r="B10" s="9">
        <v>40340.999305555553</v>
      </c>
      <c r="C10" s="3">
        <v>48</v>
      </c>
      <c r="D10" s="3">
        <v>25</v>
      </c>
      <c r="E10" s="3">
        <v>15</v>
      </c>
      <c r="F10" s="3" t="s">
        <v>22</v>
      </c>
      <c r="G10" s="3" t="s">
        <v>437</v>
      </c>
      <c r="H10" s="3" t="s">
        <v>442</v>
      </c>
      <c r="J10" s="3" t="s">
        <v>13</v>
      </c>
      <c r="K10" s="3" t="s">
        <v>15</v>
      </c>
      <c r="L10" s="3" t="s">
        <v>13</v>
      </c>
      <c r="M10" s="3" t="s">
        <v>15</v>
      </c>
      <c r="N10" s="3" t="s">
        <v>13</v>
      </c>
      <c r="O10" s="3" t="s">
        <v>13</v>
      </c>
      <c r="P10" s="3">
        <v>2</v>
      </c>
      <c r="Q10" s="3">
        <v>2</v>
      </c>
      <c r="R10" s="3">
        <v>20</v>
      </c>
      <c r="S10" s="3" t="s">
        <v>245</v>
      </c>
      <c r="T10" s="3">
        <v>3</v>
      </c>
      <c r="U10" s="3" t="s">
        <v>13</v>
      </c>
      <c r="V10" s="3" t="s">
        <v>15</v>
      </c>
      <c r="W10" s="3" t="s">
        <v>15</v>
      </c>
      <c r="X10" s="3" t="s">
        <v>15</v>
      </c>
      <c r="Y10" s="3" t="s">
        <v>15</v>
      </c>
      <c r="Z10" s="3" t="s">
        <v>15</v>
      </c>
      <c r="AA10" s="3" t="s">
        <v>15</v>
      </c>
      <c r="AB10" s="3" t="s">
        <v>13</v>
      </c>
      <c r="AC10" s="3" t="s">
        <v>15</v>
      </c>
      <c r="AD10" s="3" t="s">
        <v>15</v>
      </c>
      <c r="AE10" s="3" t="s">
        <v>15</v>
      </c>
      <c r="AF10" s="3" t="s">
        <v>342</v>
      </c>
      <c r="AG10" s="2">
        <v>40343</v>
      </c>
      <c r="AH10" s="2">
        <v>40343</v>
      </c>
      <c r="AI10" s="2" t="s">
        <v>114</v>
      </c>
      <c r="AJ10" s="3">
        <f t="shared" si="0"/>
        <v>720</v>
      </c>
      <c r="AK10" s="12">
        <f t="shared" si="1"/>
        <v>720</v>
      </c>
      <c r="AL10" s="12">
        <f t="shared" si="6"/>
        <v>0.4</v>
      </c>
      <c r="AM10" s="3">
        <f t="shared" si="7"/>
        <v>1</v>
      </c>
      <c r="AN10" t="str">
        <f t="shared" si="2"/>
        <v>No</v>
      </c>
      <c r="AO10" s="3">
        <f t="shared" si="8"/>
        <v>6</v>
      </c>
      <c r="AP10" s="3">
        <v>4695</v>
      </c>
      <c r="AQ10" s="3">
        <f t="shared" si="9"/>
        <v>0.15335463258785942</v>
      </c>
      <c r="AR10" s="3" t="str">
        <f t="shared" si="3"/>
        <v>6_11_Mad Video Music Awards_Athens_No</v>
      </c>
      <c r="AS10" s="12">
        <f t="shared" si="10"/>
        <v>0.4</v>
      </c>
      <c r="AT10" s="3">
        <f t="shared" si="11"/>
        <v>15</v>
      </c>
      <c r="AU10" s="3">
        <f t="shared" si="4"/>
        <v>1</v>
      </c>
      <c r="AV10" s="3" t="str">
        <f t="shared" si="12"/>
        <v>No</v>
      </c>
      <c r="AW10" s="15" t="s">
        <v>536</v>
      </c>
      <c r="AX10" s="3">
        <f t="shared" si="13"/>
        <v>2</v>
      </c>
      <c r="AY10" s="3">
        <f t="shared" si="5"/>
        <v>2</v>
      </c>
    </row>
    <row r="11" spans="1:51" s="3" customFormat="1">
      <c r="A11" s="9">
        <v>40341</v>
      </c>
      <c r="B11" s="9">
        <v>40343.999305555553</v>
      </c>
      <c r="C11" s="3">
        <v>89</v>
      </c>
      <c r="D11" s="3">
        <v>20</v>
      </c>
      <c r="E11" s="3">
        <v>12</v>
      </c>
      <c r="F11" s="3" t="s">
        <v>23</v>
      </c>
      <c r="G11" s="3" t="s">
        <v>12</v>
      </c>
      <c r="J11" s="3" t="s">
        <v>13</v>
      </c>
      <c r="K11" s="3" t="s">
        <v>15</v>
      </c>
      <c r="L11" s="3" t="s">
        <v>13</v>
      </c>
      <c r="M11" s="3" t="s">
        <v>15</v>
      </c>
      <c r="N11" s="3" t="s">
        <v>13</v>
      </c>
      <c r="O11" s="3" t="s">
        <v>15</v>
      </c>
      <c r="P11" s="3">
        <v>10</v>
      </c>
      <c r="Q11" s="3">
        <v>10</v>
      </c>
      <c r="R11" s="3">
        <v>10</v>
      </c>
      <c r="S11" s="5" t="s">
        <v>247</v>
      </c>
      <c r="T11" s="3">
        <v>6</v>
      </c>
      <c r="U11" s="3" t="s">
        <v>13</v>
      </c>
      <c r="V11" s="3" t="s">
        <v>15</v>
      </c>
      <c r="W11" s="3" t="s">
        <v>13</v>
      </c>
      <c r="X11" s="3" t="s">
        <v>13</v>
      </c>
      <c r="Y11" s="3" t="s">
        <v>13</v>
      </c>
      <c r="Z11" s="3" t="s">
        <v>13</v>
      </c>
      <c r="AA11" s="3" t="s">
        <v>13</v>
      </c>
      <c r="AB11" s="3" t="s">
        <v>13</v>
      </c>
      <c r="AC11" s="3" t="s">
        <v>15</v>
      </c>
      <c r="AD11" s="3" t="s">
        <v>15</v>
      </c>
      <c r="AE11" s="3" t="s">
        <v>15</v>
      </c>
      <c r="AF11" s="3" t="s">
        <v>342</v>
      </c>
      <c r="AG11" s="2">
        <v>40345</v>
      </c>
      <c r="AH11" s="2">
        <v>40543</v>
      </c>
      <c r="AI11" s="2" t="s">
        <v>114</v>
      </c>
      <c r="AJ11" s="3">
        <f t="shared" si="0"/>
        <v>1068</v>
      </c>
      <c r="AK11" s="12">
        <f t="shared" si="1"/>
        <v>356.08242648788161</v>
      </c>
      <c r="AL11" s="12">
        <f t="shared" si="6"/>
        <v>0.4</v>
      </c>
      <c r="AM11" s="3">
        <f t="shared" si="7"/>
        <v>199</v>
      </c>
      <c r="AN11" t="str">
        <f t="shared" si="2"/>
        <v>Yes</v>
      </c>
      <c r="AO11" s="3">
        <f t="shared" si="8"/>
        <v>6</v>
      </c>
      <c r="AP11" s="3">
        <v>477</v>
      </c>
      <c r="AQ11" s="3">
        <f t="shared" si="9"/>
        <v>0.74650403875866167</v>
      </c>
      <c r="AR11" s="3" t="str">
        <f t="shared" si="3"/>
        <v>6_12_Sniper Club_Athens_No</v>
      </c>
      <c r="AS11" s="12">
        <f t="shared" si="10"/>
        <v>0.4</v>
      </c>
      <c r="AT11" s="3">
        <f>ROUND(E11/5,0)*5</f>
        <v>10</v>
      </c>
      <c r="AU11" s="3">
        <f t="shared" si="4"/>
        <v>4</v>
      </c>
      <c r="AV11" s="3" t="str">
        <f t="shared" si="12"/>
        <v>No</v>
      </c>
      <c r="AW11" s="16" t="s">
        <v>953</v>
      </c>
      <c r="AX11" s="3">
        <f t="shared" si="13"/>
        <v>1</v>
      </c>
      <c r="AY11" s="3">
        <f t="shared" si="5"/>
        <v>1</v>
      </c>
    </row>
    <row r="12" spans="1:51" s="3" customFormat="1">
      <c r="A12" s="9">
        <v>40344</v>
      </c>
      <c r="B12" s="9">
        <v>40344.999305555553</v>
      </c>
      <c r="C12" s="3">
        <v>259</v>
      </c>
      <c r="D12" s="3">
        <v>33</v>
      </c>
      <c r="E12" s="3">
        <v>15</v>
      </c>
      <c r="F12" s="3" t="s">
        <v>24</v>
      </c>
      <c r="G12" s="3" t="s">
        <v>433</v>
      </c>
      <c r="H12" s="3" t="s">
        <v>443</v>
      </c>
      <c r="J12" s="3" t="s">
        <v>13</v>
      </c>
      <c r="K12" s="3" t="s">
        <v>15</v>
      </c>
      <c r="L12" s="3" t="s">
        <v>13</v>
      </c>
      <c r="M12" s="3" t="s">
        <v>15</v>
      </c>
      <c r="N12" s="3" t="s">
        <v>15</v>
      </c>
      <c r="O12" s="3" t="s">
        <v>15</v>
      </c>
      <c r="P12" s="3">
        <v>2</v>
      </c>
      <c r="Q12" s="3">
        <v>4</v>
      </c>
      <c r="R12" s="3">
        <v>10</v>
      </c>
      <c r="S12" s="5" t="s">
        <v>246</v>
      </c>
      <c r="T12" s="3">
        <v>4</v>
      </c>
      <c r="U12" s="3" t="s">
        <v>13</v>
      </c>
      <c r="V12" s="3" t="s">
        <v>15</v>
      </c>
      <c r="W12" s="3" t="s">
        <v>13</v>
      </c>
      <c r="X12" s="3" t="s">
        <v>13</v>
      </c>
      <c r="Y12" s="3" t="s">
        <v>13</v>
      </c>
      <c r="Z12" s="3" t="s">
        <v>13</v>
      </c>
      <c r="AA12" s="3" t="s">
        <v>13</v>
      </c>
      <c r="AB12" s="3" t="s">
        <v>13</v>
      </c>
      <c r="AC12" s="3" t="s">
        <v>15</v>
      </c>
      <c r="AD12" s="3" t="s">
        <v>13</v>
      </c>
      <c r="AE12" s="3" t="s">
        <v>13</v>
      </c>
      <c r="AF12" s="3" t="s">
        <v>342</v>
      </c>
      <c r="AG12" s="2">
        <v>40346</v>
      </c>
      <c r="AH12" s="2">
        <v>40421</v>
      </c>
      <c r="AI12" s="2" t="s">
        <v>114</v>
      </c>
      <c r="AJ12" s="3">
        <f t="shared" si="0"/>
        <v>3885</v>
      </c>
      <c r="AK12" s="12">
        <f t="shared" si="1"/>
        <v>3885</v>
      </c>
      <c r="AL12" s="12">
        <f t="shared" si="6"/>
        <v>0.55000000000000004</v>
      </c>
      <c r="AM12" s="3">
        <f t="shared" si="7"/>
        <v>76</v>
      </c>
      <c r="AN12" t="str">
        <f t="shared" si="2"/>
        <v>No</v>
      </c>
      <c r="AO12" s="3">
        <f t="shared" si="8"/>
        <v>6</v>
      </c>
      <c r="AP12" s="3">
        <v>4695</v>
      </c>
      <c r="AQ12" s="3">
        <f t="shared" si="9"/>
        <v>0.82747603833865813</v>
      </c>
      <c r="AR12" s="3" t="str">
        <f t="shared" si="3"/>
        <v>6_15_Περαν_Athens_No</v>
      </c>
      <c r="AS12" s="12">
        <f t="shared" si="10"/>
        <v>0.6</v>
      </c>
      <c r="AT12" s="3">
        <f t="shared" ref="AT12:AT75" si="14">ROUND(E12/5,0)*5</f>
        <v>15</v>
      </c>
      <c r="AU12" s="3">
        <f t="shared" ref="AU3:AU66" si="15">IF(AM12&lt;=77,1,IF(AM12&lt;=109,2,IF(AM12&lt;=176.5,3,IF(AM12&lt;=473,4,0))))</f>
        <v>1</v>
      </c>
      <c r="AV12" s="3" t="str">
        <f t="shared" si="12"/>
        <v>No</v>
      </c>
      <c r="AW12" s="16" t="s">
        <v>952</v>
      </c>
      <c r="AX12" s="3">
        <f t="shared" si="13"/>
        <v>1</v>
      </c>
      <c r="AY12" s="3">
        <f t="shared" si="5"/>
        <v>1</v>
      </c>
    </row>
    <row r="13" spans="1:51" s="3" customFormat="1">
      <c r="A13" s="9">
        <v>40345</v>
      </c>
      <c r="B13" s="9">
        <v>40345.999305555553</v>
      </c>
      <c r="C13" s="3">
        <v>156</v>
      </c>
      <c r="D13" s="3">
        <v>50</v>
      </c>
      <c r="E13" s="3">
        <v>5</v>
      </c>
      <c r="F13" s="3" t="s">
        <v>25</v>
      </c>
      <c r="G13" s="3" t="s">
        <v>437</v>
      </c>
      <c r="J13" s="3" t="s">
        <v>13</v>
      </c>
      <c r="K13" s="3" t="s">
        <v>15</v>
      </c>
      <c r="L13" s="3" t="s">
        <v>13</v>
      </c>
      <c r="M13" s="3" t="s">
        <v>15</v>
      </c>
      <c r="N13" s="3" t="s">
        <v>13</v>
      </c>
      <c r="O13" s="3" t="s">
        <v>15</v>
      </c>
      <c r="P13" s="3">
        <v>1</v>
      </c>
      <c r="Q13" s="3">
        <v>100</v>
      </c>
      <c r="R13" s="3">
        <v>30</v>
      </c>
      <c r="S13" s="5" t="s">
        <v>183</v>
      </c>
      <c r="T13" s="3">
        <v>1</v>
      </c>
      <c r="U13" s="3" t="s">
        <v>15</v>
      </c>
      <c r="V13" s="3" t="s">
        <v>15</v>
      </c>
      <c r="W13" s="3" t="s">
        <v>13</v>
      </c>
      <c r="X13" s="3" t="s">
        <v>13</v>
      </c>
      <c r="Y13" s="3" t="s">
        <v>13</v>
      </c>
      <c r="Z13" s="3" t="s">
        <v>13</v>
      </c>
      <c r="AA13" s="3" t="s">
        <v>13</v>
      </c>
      <c r="AB13" s="3" t="s">
        <v>13</v>
      </c>
      <c r="AC13" s="3" t="s">
        <v>15</v>
      </c>
      <c r="AD13" s="3" t="s">
        <v>13</v>
      </c>
      <c r="AE13" s="3" t="s">
        <v>15</v>
      </c>
      <c r="AF13" s="3" t="s">
        <v>342</v>
      </c>
      <c r="AG13" s="2">
        <v>40347</v>
      </c>
      <c r="AH13" s="2">
        <v>40543</v>
      </c>
      <c r="AI13" s="2" t="s">
        <v>114</v>
      </c>
      <c r="AJ13" s="3">
        <f t="shared" si="0"/>
        <v>780</v>
      </c>
      <c r="AK13" s="12">
        <f t="shared" si="1"/>
        <v>780</v>
      </c>
      <c r="AL13" s="12">
        <f t="shared" si="6"/>
        <v>0.9</v>
      </c>
      <c r="AM13" s="3">
        <f t="shared" si="7"/>
        <v>197</v>
      </c>
      <c r="AN13" t="str">
        <f t="shared" si="2"/>
        <v>No</v>
      </c>
      <c r="AO13" s="3">
        <f t="shared" si="8"/>
        <v>6</v>
      </c>
      <c r="AP13" s="3">
        <v>4695</v>
      </c>
      <c r="AQ13" s="3">
        <f t="shared" si="9"/>
        <v>0.16613418530351437</v>
      </c>
      <c r="AR13" s="3" t="str">
        <f t="shared" si="3"/>
        <v>6_16_AstroCafe_Athens_No</v>
      </c>
      <c r="AS13" s="12">
        <f t="shared" si="10"/>
        <v>1</v>
      </c>
      <c r="AT13" s="3">
        <f t="shared" si="14"/>
        <v>5</v>
      </c>
      <c r="AU13" s="3">
        <f t="shared" si="15"/>
        <v>4</v>
      </c>
      <c r="AV13" s="3" t="str">
        <f t="shared" si="12"/>
        <v>No</v>
      </c>
      <c r="AW13" s="16" t="s">
        <v>951</v>
      </c>
      <c r="AX13" s="3">
        <f t="shared" si="13"/>
        <v>1</v>
      </c>
      <c r="AY13" s="3">
        <f t="shared" si="5"/>
        <v>1</v>
      </c>
    </row>
    <row r="14" spans="1:51" s="3" customFormat="1">
      <c r="A14" s="9">
        <v>40346</v>
      </c>
      <c r="B14" s="9">
        <v>40346.999305555553</v>
      </c>
      <c r="C14" s="3">
        <v>294</v>
      </c>
      <c r="D14" s="3">
        <v>45</v>
      </c>
      <c r="E14" s="3">
        <v>18</v>
      </c>
      <c r="F14" s="3" t="s">
        <v>26</v>
      </c>
      <c r="G14" s="3" t="s">
        <v>435</v>
      </c>
      <c r="J14" s="3" t="s">
        <v>13</v>
      </c>
      <c r="K14" s="3" t="s">
        <v>15</v>
      </c>
      <c r="L14" s="3" t="s">
        <v>13</v>
      </c>
      <c r="M14" s="3" t="s">
        <v>15</v>
      </c>
      <c r="N14" s="3" t="s">
        <v>13</v>
      </c>
      <c r="O14" s="3" t="s">
        <v>15</v>
      </c>
      <c r="P14" s="3">
        <v>10</v>
      </c>
      <c r="Q14" s="3">
        <v>10</v>
      </c>
      <c r="R14" s="3">
        <v>10</v>
      </c>
      <c r="S14" s="5" t="s">
        <v>242</v>
      </c>
      <c r="T14" s="3">
        <v>1</v>
      </c>
      <c r="U14" s="3" t="s">
        <v>13</v>
      </c>
      <c r="V14" s="3" t="s">
        <v>13</v>
      </c>
      <c r="W14" s="3" t="s">
        <v>13</v>
      </c>
      <c r="X14" s="3" t="s">
        <v>13</v>
      </c>
      <c r="Y14" s="3" t="s">
        <v>13</v>
      </c>
      <c r="Z14" s="3" t="s">
        <v>13</v>
      </c>
      <c r="AA14" s="3" t="s">
        <v>13</v>
      </c>
      <c r="AB14" s="3" t="s">
        <v>13</v>
      </c>
      <c r="AC14" s="3" t="s">
        <v>15</v>
      </c>
      <c r="AD14" s="3" t="s">
        <v>15</v>
      </c>
      <c r="AE14" s="3" t="s">
        <v>15</v>
      </c>
      <c r="AF14" s="3" t="s">
        <v>342</v>
      </c>
      <c r="AG14" s="2">
        <v>40348</v>
      </c>
      <c r="AH14" s="2">
        <v>40543</v>
      </c>
      <c r="AI14" s="2" t="s">
        <v>114</v>
      </c>
      <c r="AJ14" s="3">
        <f t="shared" si="0"/>
        <v>5292</v>
      </c>
      <c r="AK14" s="12">
        <f t="shared" si="1"/>
        <v>5292</v>
      </c>
      <c r="AL14" s="12">
        <f t="shared" si="6"/>
        <v>0.6</v>
      </c>
      <c r="AM14" s="3">
        <f t="shared" si="7"/>
        <v>196</v>
      </c>
      <c r="AN14" t="str">
        <f t="shared" si="2"/>
        <v>No</v>
      </c>
      <c r="AO14" s="3">
        <f t="shared" si="8"/>
        <v>6</v>
      </c>
      <c r="AP14" s="3">
        <v>4695</v>
      </c>
      <c r="AQ14" s="3">
        <f t="shared" si="9"/>
        <v>1.1271565495207667</v>
      </c>
      <c r="AR14" s="3" t="str">
        <f t="shared" si="3"/>
        <v>6_17_MF Day Spa_Athens_No</v>
      </c>
      <c r="AS14" s="12">
        <f t="shared" si="10"/>
        <v>0.6</v>
      </c>
      <c r="AT14" s="3">
        <f t="shared" si="14"/>
        <v>20</v>
      </c>
      <c r="AU14" s="3">
        <f t="shared" si="15"/>
        <v>4</v>
      </c>
      <c r="AV14" s="3" t="str">
        <f t="shared" si="12"/>
        <v>No</v>
      </c>
      <c r="AW14" s="16" t="s">
        <v>950</v>
      </c>
      <c r="AX14" s="3">
        <f t="shared" si="13"/>
        <v>1</v>
      </c>
      <c r="AY14" s="3">
        <f t="shared" si="5"/>
        <v>1</v>
      </c>
    </row>
    <row r="15" spans="1:51" s="3" customFormat="1">
      <c r="A15" s="9">
        <v>40347</v>
      </c>
      <c r="B15" s="9">
        <v>40347.999305555553</v>
      </c>
      <c r="C15" s="3">
        <v>74</v>
      </c>
      <c r="D15" s="3">
        <v>29</v>
      </c>
      <c r="E15" s="3">
        <v>17.5</v>
      </c>
      <c r="F15" s="3" t="s">
        <v>27</v>
      </c>
      <c r="G15" s="3" t="s">
        <v>12</v>
      </c>
      <c r="J15" s="3" t="s">
        <v>13</v>
      </c>
      <c r="K15" s="3" t="s">
        <v>15</v>
      </c>
      <c r="L15" s="3" t="s">
        <v>13</v>
      </c>
      <c r="M15" s="3" t="s">
        <v>15</v>
      </c>
      <c r="N15" s="3" t="s">
        <v>13</v>
      </c>
      <c r="O15" s="3" t="s">
        <v>15</v>
      </c>
      <c r="P15" s="3">
        <v>5</v>
      </c>
      <c r="Q15" s="3">
        <v>5</v>
      </c>
      <c r="R15" s="3">
        <v>10</v>
      </c>
      <c r="S15" s="5" t="s">
        <v>241</v>
      </c>
      <c r="T15" s="3">
        <v>6</v>
      </c>
      <c r="U15" s="3" t="s">
        <v>15</v>
      </c>
      <c r="V15" s="3" t="s">
        <v>15</v>
      </c>
      <c r="W15" s="3" t="s">
        <v>13</v>
      </c>
      <c r="X15" s="3" t="s">
        <v>13</v>
      </c>
      <c r="Y15" s="3" t="s">
        <v>13</v>
      </c>
      <c r="Z15" s="3" t="s">
        <v>15</v>
      </c>
      <c r="AA15" s="3" t="s">
        <v>13</v>
      </c>
      <c r="AB15" s="3" t="s">
        <v>13</v>
      </c>
      <c r="AC15" s="3" t="s">
        <v>13</v>
      </c>
      <c r="AD15" s="3" t="s">
        <v>15</v>
      </c>
      <c r="AE15" s="3" t="s">
        <v>13</v>
      </c>
      <c r="AF15" s="3" t="s">
        <v>342</v>
      </c>
      <c r="AG15" s="2">
        <v>40350</v>
      </c>
      <c r="AH15" s="2">
        <v>40451</v>
      </c>
      <c r="AI15" s="2" t="s">
        <v>114</v>
      </c>
      <c r="AJ15" s="3">
        <f t="shared" si="0"/>
        <v>1295</v>
      </c>
      <c r="AK15" s="12">
        <f t="shared" si="1"/>
        <v>1295</v>
      </c>
      <c r="AL15" s="12">
        <f t="shared" si="6"/>
        <v>0.4</v>
      </c>
      <c r="AM15" s="3">
        <f t="shared" si="7"/>
        <v>102</v>
      </c>
      <c r="AN15" t="str">
        <f t="shared" si="2"/>
        <v>No</v>
      </c>
      <c r="AO15" s="3">
        <f t="shared" si="8"/>
        <v>6</v>
      </c>
      <c r="AP15" s="3">
        <v>4695</v>
      </c>
      <c r="AQ15" s="3">
        <f t="shared" si="9"/>
        <v>0.27582534611288606</v>
      </c>
      <c r="AR15" s="3" t="str">
        <f t="shared" si="3"/>
        <v>6_18_Adventure Park_Athens_No</v>
      </c>
      <c r="AS15" s="12">
        <f t="shared" si="10"/>
        <v>0.4</v>
      </c>
      <c r="AT15" s="3">
        <f t="shared" si="14"/>
        <v>20</v>
      </c>
      <c r="AU15" s="3">
        <f t="shared" si="15"/>
        <v>2</v>
      </c>
      <c r="AV15" s="3" t="str">
        <f t="shared" si="12"/>
        <v>No</v>
      </c>
      <c r="AW15" s="16" t="s">
        <v>949</v>
      </c>
      <c r="AX15" s="3">
        <f t="shared" si="13"/>
        <v>2</v>
      </c>
      <c r="AY15" s="3">
        <f t="shared" si="5"/>
        <v>2</v>
      </c>
    </row>
    <row r="16" spans="1:51" s="3" customFormat="1">
      <c r="A16" s="9">
        <v>40348</v>
      </c>
      <c r="B16" s="9">
        <v>40350.999305555553</v>
      </c>
      <c r="C16" s="3">
        <v>19</v>
      </c>
      <c r="D16" s="3">
        <v>226</v>
      </c>
      <c r="E16" s="3">
        <v>117</v>
      </c>
      <c r="F16" s="3" t="s">
        <v>28</v>
      </c>
      <c r="G16" s="3" t="s">
        <v>77</v>
      </c>
      <c r="J16" s="3" t="s">
        <v>13</v>
      </c>
      <c r="K16" s="3" t="s">
        <v>15</v>
      </c>
      <c r="L16" s="3" t="s">
        <v>13</v>
      </c>
      <c r="M16" s="3" t="s">
        <v>13</v>
      </c>
      <c r="N16" s="3" t="s">
        <v>13</v>
      </c>
      <c r="O16" s="3" t="s">
        <v>15</v>
      </c>
      <c r="P16" s="3">
        <v>1</v>
      </c>
      <c r="Q16" s="3">
        <v>1</v>
      </c>
      <c r="R16" s="3">
        <v>10</v>
      </c>
      <c r="T16" s="3" t="s">
        <v>106</v>
      </c>
      <c r="U16" s="3" t="s">
        <v>15</v>
      </c>
      <c r="V16" s="3" t="s">
        <v>15</v>
      </c>
      <c r="W16" s="3" t="s">
        <v>13</v>
      </c>
      <c r="X16" s="3" t="s">
        <v>13</v>
      </c>
      <c r="Y16" s="3" t="s">
        <v>13</v>
      </c>
      <c r="Z16" s="3" t="s">
        <v>13</v>
      </c>
      <c r="AA16" s="3" t="s">
        <v>13</v>
      </c>
      <c r="AB16" s="3" t="s">
        <v>13</v>
      </c>
      <c r="AC16" s="3" t="s">
        <v>15</v>
      </c>
      <c r="AD16" s="3" t="s">
        <v>15</v>
      </c>
      <c r="AE16" s="3" t="s">
        <v>13</v>
      </c>
      <c r="AF16" s="3" t="s">
        <v>344</v>
      </c>
      <c r="AG16" s="2">
        <v>40352</v>
      </c>
      <c r="AH16" s="2">
        <v>40482</v>
      </c>
      <c r="AI16" s="2" t="s">
        <v>114</v>
      </c>
      <c r="AJ16" s="3">
        <f t="shared" si="0"/>
        <v>2223</v>
      </c>
      <c r="AK16" s="12">
        <f t="shared" si="1"/>
        <v>741.17156749303444</v>
      </c>
      <c r="AL16" s="12">
        <f t="shared" si="6"/>
        <v>0.48</v>
      </c>
      <c r="AM16" s="3">
        <f t="shared" si="7"/>
        <v>131</v>
      </c>
      <c r="AN16" t="str">
        <f t="shared" si="2"/>
        <v>Yes</v>
      </c>
      <c r="AO16" s="3">
        <f t="shared" si="8"/>
        <v>6</v>
      </c>
      <c r="AP16" s="3">
        <v>477</v>
      </c>
      <c r="AQ16" s="3">
        <f t="shared" si="9"/>
        <v>1.5538187997757535</v>
      </c>
      <c r="AR16" s="3" t="str">
        <f t="shared" si="3"/>
        <v>6_19_Curves_Athens_No</v>
      </c>
      <c r="AS16" s="12">
        <f t="shared" si="10"/>
        <v>0.4</v>
      </c>
      <c r="AT16" s="3">
        <f t="shared" si="14"/>
        <v>115</v>
      </c>
      <c r="AU16" s="3">
        <f t="shared" si="15"/>
        <v>3</v>
      </c>
      <c r="AV16" s="3" t="str">
        <f t="shared" si="12"/>
        <v>No</v>
      </c>
      <c r="AW16" s="16" t="s">
        <v>948</v>
      </c>
      <c r="AX16" s="3">
        <f t="shared" si="13"/>
        <v>1</v>
      </c>
      <c r="AY16" s="3">
        <f t="shared" si="5"/>
        <v>1</v>
      </c>
    </row>
    <row r="17" spans="1:51" s="3" customFormat="1">
      <c r="A17" s="9">
        <v>40351</v>
      </c>
      <c r="B17" s="9">
        <v>40351.999305555553</v>
      </c>
      <c r="C17" s="3">
        <v>96</v>
      </c>
      <c r="D17" s="3">
        <v>30</v>
      </c>
      <c r="E17" s="3">
        <v>15</v>
      </c>
      <c r="F17" s="3" t="s">
        <v>29</v>
      </c>
      <c r="G17" s="3" t="s">
        <v>433</v>
      </c>
      <c r="H17" s="3" t="s">
        <v>440</v>
      </c>
      <c r="J17" s="3" t="s">
        <v>13</v>
      </c>
      <c r="K17" s="3" t="s">
        <v>15</v>
      </c>
      <c r="L17" s="3" t="s">
        <v>13</v>
      </c>
      <c r="M17" s="3" t="s">
        <v>15</v>
      </c>
      <c r="N17" s="3" t="s">
        <v>13</v>
      </c>
      <c r="O17" s="3" t="s">
        <v>15</v>
      </c>
      <c r="P17" s="3">
        <v>2</v>
      </c>
      <c r="Q17" s="3">
        <v>4</v>
      </c>
      <c r="R17" s="3">
        <v>20</v>
      </c>
      <c r="S17" s="5" t="s">
        <v>270</v>
      </c>
      <c r="T17" s="3">
        <v>1</v>
      </c>
      <c r="U17" s="3" t="s">
        <v>15</v>
      </c>
      <c r="V17" s="3" t="s">
        <v>15</v>
      </c>
      <c r="W17" s="3" t="s">
        <v>13</v>
      </c>
      <c r="X17" s="3" t="s">
        <v>13</v>
      </c>
      <c r="Y17" s="3" t="s">
        <v>13</v>
      </c>
      <c r="Z17" s="3" t="s">
        <v>13</v>
      </c>
      <c r="AA17" s="3" t="s">
        <v>13</v>
      </c>
      <c r="AB17" s="3" t="s">
        <v>13</v>
      </c>
      <c r="AC17" s="3" t="s">
        <v>15</v>
      </c>
      <c r="AD17" s="3" t="s">
        <v>13</v>
      </c>
      <c r="AE17" s="3" t="s">
        <v>13</v>
      </c>
      <c r="AF17" s="3" t="s">
        <v>342</v>
      </c>
      <c r="AG17" s="2">
        <v>40353</v>
      </c>
      <c r="AH17" s="2">
        <v>40451</v>
      </c>
      <c r="AI17" s="2" t="s">
        <v>114</v>
      </c>
      <c r="AJ17" s="3">
        <f t="shared" si="0"/>
        <v>1440</v>
      </c>
      <c r="AK17" s="12">
        <f t="shared" si="1"/>
        <v>1440</v>
      </c>
      <c r="AL17" s="12">
        <f t="shared" si="6"/>
        <v>0.5</v>
      </c>
      <c r="AM17" s="3">
        <f t="shared" si="7"/>
        <v>99</v>
      </c>
      <c r="AN17" t="str">
        <f t="shared" si="2"/>
        <v>No</v>
      </c>
      <c r="AO17" s="3">
        <f t="shared" si="8"/>
        <v>6</v>
      </c>
      <c r="AP17" s="3">
        <v>4695</v>
      </c>
      <c r="AQ17" s="3">
        <f t="shared" si="9"/>
        <v>0.30670926517571884</v>
      </c>
      <c r="AR17" s="3" t="str">
        <f t="shared" si="3"/>
        <v>6_22_Polly Magoo_Athens_No</v>
      </c>
      <c r="AS17" s="12">
        <f t="shared" si="10"/>
        <v>0.6</v>
      </c>
      <c r="AT17" s="3">
        <f t="shared" si="14"/>
        <v>15</v>
      </c>
      <c r="AU17" s="3">
        <f t="shared" si="15"/>
        <v>2</v>
      </c>
      <c r="AV17" s="3" t="str">
        <f t="shared" si="12"/>
        <v>No</v>
      </c>
      <c r="AW17" s="16" t="s">
        <v>947</v>
      </c>
      <c r="AX17" s="3">
        <f t="shared" si="13"/>
        <v>1</v>
      </c>
      <c r="AY17" s="3">
        <f t="shared" si="5"/>
        <v>1</v>
      </c>
    </row>
    <row r="18" spans="1:51" s="3" customFormat="1">
      <c r="A18" s="9">
        <v>40352</v>
      </c>
      <c r="B18" s="9">
        <v>40352.999305555553</v>
      </c>
      <c r="C18" s="3">
        <v>1933</v>
      </c>
      <c r="D18" s="3">
        <v>13</v>
      </c>
      <c r="E18" s="3">
        <v>3</v>
      </c>
      <c r="F18" s="3" t="s">
        <v>30</v>
      </c>
      <c r="G18" s="3" t="s">
        <v>402</v>
      </c>
      <c r="H18" s="3" t="s">
        <v>444</v>
      </c>
      <c r="J18" s="3" t="s">
        <v>13</v>
      </c>
      <c r="K18" s="3" t="s">
        <v>15</v>
      </c>
      <c r="L18" s="3" t="s">
        <v>13</v>
      </c>
      <c r="M18" s="3" t="s">
        <v>15</v>
      </c>
      <c r="N18" s="3" t="s">
        <v>13</v>
      </c>
      <c r="O18" s="3" t="s">
        <v>15</v>
      </c>
      <c r="P18" s="3">
        <v>2</v>
      </c>
      <c r="Q18" s="3">
        <v>2</v>
      </c>
      <c r="R18" s="3">
        <v>30</v>
      </c>
      <c r="S18" s="5" t="s">
        <v>240</v>
      </c>
      <c r="T18" s="3">
        <v>6</v>
      </c>
      <c r="U18" s="3" t="s">
        <v>15</v>
      </c>
      <c r="V18" s="3" t="s">
        <v>15</v>
      </c>
      <c r="W18" s="3" t="s">
        <v>15</v>
      </c>
      <c r="X18" s="3" t="s">
        <v>13</v>
      </c>
      <c r="Y18" s="3" t="s">
        <v>13</v>
      </c>
      <c r="Z18" s="3" t="s">
        <v>13</v>
      </c>
      <c r="AA18" s="3" t="s">
        <v>13</v>
      </c>
      <c r="AB18" s="3" t="s">
        <v>13</v>
      </c>
      <c r="AC18" s="3" t="s">
        <v>15</v>
      </c>
      <c r="AD18" s="3" t="s">
        <v>15</v>
      </c>
      <c r="AE18" s="3" t="s">
        <v>15</v>
      </c>
      <c r="AF18" s="3" t="s">
        <v>342</v>
      </c>
      <c r="AG18" s="2">
        <v>40354</v>
      </c>
      <c r="AH18" s="2">
        <v>40543</v>
      </c>
      <c r="AI18" s="2" t="s">
        <v>114</v>
      </c>
      <c r="AJ18" s="3">
        <f t="shared" si="0"/>
        <v>5799</v>
      </c>
      <c r="AK18" s="12">
        <f t="shared" si="1"/>
        <v>5799</v>
      </c>
      <c r="AL18" s="12">
        <f t="shared" si="6"/>
        <v>0.77</v>
      </c>
      <c r="AM18" s="3">
        <f t="shared" si="7"/>
        <v>190</v>
      </c>
      <c r="AN18" t="str">
        <f t="shared" si="2"/>
        <v>No</v>
      </c>
      <c r="AO18" s="3">
        <f t="shared" si="8"/>
        <v>6</v>
      </c>
      <c r="AP18" s="3">
        <v>4695</v>
      </c>
      <c r="AQ18" s="3">
        <f t="shared" si="9"/>
        <v>1.2351437699680512</v>
      </c>
      <c r="AR18" s="3" t="str">
        <f t="shared" si="3"/>
        <v>6_23_Soft Touch_Athens_No</v>
      </c>
      <c r="AS18" s="12">
        <f t="shared" si="10"/>
        <v>0.8</v>
      </c>
      <c r="AT18" s="3">
        <f t="shared" si="14"/>
        <v>5</v>
      </c>
      <c r="AU18" s="3">
        <f t="shared" si="15"/>
        <v>4</v>
      </c>
      <c r="AV18" s="3" t="str">
        <f t="shared" si="12"/>
        <v>No</v>
      </c>
      <c r="AW18" s="16" t="s">
        <v>946</v>
      </c>
      <c r="AX18" s="3">
        <f t="shared" si="13"/>
        <v>1</v>
      </c>
      <c r="AY18" s="3">
        <f t="shared" si="5"/>
        <v>1</v>
      </c>
    </row>
    <row r="19" spans="1:51" s="3" customFormat="1">
      <c r="A19" s="9">
        <v>40353</v>
      </c>
      <c r="B19" s="9">
        <v>40353.999305555553</v>
      </c>
      <c r="C19" s="3">
        <v>3001</v>
      </c>
      <c r="D19" s="3">
        <v>100</v>
      </c>
      <c r="E19" s="3">
        <v>10</v>
      </c>
      <c r="F19" s="3" t="s">
        <v>31</v>
      </c>
      <c r="G19" s="3" t="s">
        <v>435</v>
      </c>
      <c r="J19" s="3" t="s">
        <v>13</v>
      </c>
      <c r="K19" s="3" t="s">
        <v>15</v>
      </c>
      <c r="L19" s="3" t="s">
        <v>13</v>
      </c>
      <c r="M19" s="3" t="s">
        <v>15</v>
      </c>
      <c r="N19" s="3" t="s">
        <v>13</v>
      </c>
      <c r="O19" s="3" t="s">
        <v>15</v>
      </c>
      <c r="P19" s="3">
        <v>4</v>
      </c>
      <c r="Q19" s="3">
        <v>4</v>
      </c>
      <c r="R19" s="3">
        <v>20</v>
      </c>
      <c r="S19" s="5" t="s">
        <v>166</v>
      </c>
      <c r="T19" s="3">
        <v>1</v>
      </c>
      <c r="U19" s="3" t="s">
        <v>15</v>
      </c>
      <c r="V19" s="3" t="s">
        <v>15</v>
      </c>
      <c r="W19" s="3" t="s">
        <v>13</v>
      </c>
      <c r="X19" s="3" t="s">
        <v>13</v>
      </c>
      <c r="Y19" s="3" t="s">
        <v>13</v>
      </c>
      <c r="Z19" s="3" t="s">
        <v>13</v>
      </c>
      <c r="AA19" s="3" t="s">
        <v>13</v>
      </c>
      <c r="AB19" s="3" t="s">
        <v>13</v>
      </c>
      <c r="AC19" s="3" t="s">
        <v>15</v>
      </c>
      <c r="AD19" s="3" t="s">
        <v>15</v>
      </c>
      <c r="AE19" s="3" t="s">
        <v>15</v>
      </c>
      <c r="AF19" s="3" t="s">
        <v>342</v>
      </c>
      <c r="AG19" s="2">
        <v>40355</v>
      </c>
      <c r="AH19" s="2">
        <v>40543</v>
      </c>
      <c r="AI19" s="2" t="s">
        <v>114</v>
      </c>
      <c r="AJ19" s="3">
        <f t="shared" si="0"/>
        <v>30010</v>
      </c>
      <c r="AK19" s="12">
        <f t="shared" si="1"/>
        <v>30010</v>
      </c>
      <c r="AL19" s="12">
        <f t="shared" si="6"/>
        <v>0.9</v>
      </c>
      <c r="AM19" s="3">
        <f t="shared" si="7"/>
        <v>189</v>
      </c>
      <c r="AN19" t="str">
        <f t="shared" si="2"/>
        <v>No</v>
      </c>
      <c r="AO19" s="3">
        <f t="shared" si="8"/>
        <v>6</v>
      </c>
      <c r="AP19" s="3">
        <v>4695</v>
      </c>
      <c r="AQ19" s="3">
        <f t="shared" si="9"/>
        <v>6.3919062832800853</v>
      </c>
      <c r="AR19" s="3" t="str">
        <f t="shared" si="3"/>
        <v>6_24_Athens Med Spa_Athens_No</v>
      </c>
      <c r="AS19" s="12">
        <f t="shared" si="10"/>
        <v>1</v>
      </c>
      <c r="AT19" s="3">
        <f t="shared" si="14"/>
        <v>10</v>
      </c>
      <c r="AU19" s="3">
        <f t="shared" si="15"/>
        <v>4</v>
      </c>
      <c r="AV19" s="3" t="str">
        <f t="shared" si="12"/>
        <v>No</v>
      </c>
      <c r="AW19" s="16" t="s">
        <v>945</v>
      </c>
      <c r="AX19" s="3">
        <f t="shared" si="13"/>
        <v>1</v>
      </c>
      <c r="AY19" s="3">
        <f t="shared" si="5"/>
        <v>1</v>
      </c>
    </row>
    <row r="20" spans="1:51" s="3" customFormat="1">
      <c r="A20" s="9">
        <v>40354</v>
      </c>
      <c r="B20" s="9">
        <v>40354.999305555553</v>
      </c>
      <c r="C20" s="3">
        <v>1134</v>
      </c>
      <c r="D20" s="3">
        <v>56.5</v>
      </c>
      <c r="E20" s="3">
        <v>5</v>
      </c>
      <c r="F20" s="3" t="s">
        <v>32</v>
      </c>
      <c r="G20" s="3" t="s">
        <v>105</v>
      </c>
      <c r="J20" s="3" t="s">
        <v>13</v>
      </c>
      <c r="K20" s="3" t="s">
        <v>15</v>
      </c>
      <c r="L20" s="3" t="s">
        <v>13</v>
      </c>
      <c r="M20" s="3" t="s">
        <v>15</v>
      </c>
      <c r="N20" s="3" t="s">
        <v>13</v>
      </c>
      <c r="O20" s="3" t="s">
        <v>15</v>
      </c>
      <c r="P20" s="3">
        <v>2</v>
      </c>
      <c r="Q20" s="3">
        <v>2</v>
      </c>
      <c r="R20" s="3">
        <v>10</v>
      </c>
      <c r="S20" t="s">
        <v>195</v>
      </c>
      <c r="T20" s="3">
        <v>2</v>
      </c>
      <c r="U20" s="3" t="s">
        <v>15</v>
      </c>
      <c r="V20" s="3" t="s">
        <v>15</v>
      </c>
      <c r="W20" s="3" t="s">
        <v>13</v>
      </c>
      <c r="X20" s="3" t="s">
        <v>13</v>
      </c>
      <c r="Y20" s="3" t="s">
        <v>13</v>
      </c>
      <c r="Z20" s="3" t="s">
        <v>13</v>
      </c>
      <c r="AA20" s="3" t="s">
        <v>13</v>
      </c>
      <c r="AB20" s="3" t="s">
        <v>15</v>
      </c>
      <c r="AC20" s="3" t="s">
        <v>15</v>
      </c>
      <c r="AD20" s="3" t="s">
        <v>13</v>
      </c>
      <c r="AE20" s="3" t="s">
        <v>15</v>
      </c>
      <c r="AF20" s="3" t="s">
        <v>342</v>
      </c>
      <c r="AG20" s="2">
        <v>40358</v>
      </c>
      <c r="AH20" s="2">
        <v>40543</v>
      </c>
      <c r="AI20" s="2" t="s">
        <v>114</v>
      </c>
      <c r="AJ20" s="3">
        <f t="shared" si="0"/>
        <v>5670</v>
      </c>
      <c r="AK20" s="12">
        <f t="shared" si="1"/>
        <v>5670</v>
      </c>
      <c r="AL20" s="12">
        <f t="shared" si="6"/>
        <v>0.91</v>
      </c>
      <c r="AM20" s="3">
        <f t="shared" si="7"/>
        <v>186</v>
      </c>
      <c r="AN20" t="str">
        <f t="shared" si="2"/>
        <v>No</v>
      </c>
      <c r="AO20" s="3">
        <f t="shared" si="8"/>
        <v>6</v>
      </c>
      <c r="AP20" s="3">
        <v>4695</v>
      </c>
      <c r="AQ20" s="3">
        <f t="shared" si="9"/>
        <v>1.2076677316293929</v>
      </c>
      <c r="AR20" s="3" t="str">
        <f t="shared" si="3"/>
        <v>6_25_Funmily_Athens_No</v>
      </c>
      <c r="AS20" s="12">
        <f t="shared" si="10"/>
        <v>1</v>
      </c>
      <c r="AT20" s="3">
        <f t="shared" si="14"/>
        <v>5</v>
      </c>
      <c r="AU20" s="3">
        <f t="shared" si="15"/>
        <v>4</v>
      </c>
      <c r="AV20" s="3" t="str">
        <f t="shared" si="12"/>
        <v>No</v>
      </c>
      <c r="AW20" s="16" t="s">
        <v>944</v>
      </c>
      <c r="AX20" s="3">
        <f t="shared" si="13"/>
        <v>3</v>
      </c>
      <c r="AY20" s="3">
        <f t="shared" si="5"/>
        <v>3</v>
      </c>
    </row>
    <row r="21" spans="1:51">
      <c r="A21" s="9">
        <v>40355</v>
      </c>
      <c r="B21" s="9">
        <v>40357.999305555553</v>
      </c>
      <c r="C21" s="3">
        <v>4</v>
      </c>
      <c r="D21" s="3">
        <v>87.5</v>
      </c>
      <c r="E21" s="3">
        <v>52.5</v>
      </c>
      <c r="F21" s="3" t="s">
        <v>33</v>
      </c>
      <c r="G21" s="3" t="s">
        <v>435</v>
      </c>
      <c r="H21" s="3" t="s">
        <v>441</v>
      </c>
      <c r="I21" s="3"/>
      <c r="J21" s="3" t="s">
        <v>13</v>
      </c>
      <c r="K21" s="3" t="s">
        <v>15</v>
      </c>
      <c r="L21" s="3" t="s">
        <v>13</v>
      </c>
      <c r="M21" s="3" t="s">
        <v>15</v>
      </c>
      <c r="N21" s="3" t="s">
        <v>15</v>
      </c>
      <c r="O21" s="3" t="s">
        <v>15</v>
      </c>
      <c r="P21" s="3">
        <v>1</v>
      </c>
      <c r="Q21" s="3">
        <v>1</v>
      </c>
      <c r="R21" s="3">
        <v>10</v>
      </c>
      <c r="S21" s="5" t="s">
        <v>87</v>
      </c>
      <c r="T21" s="3">
        <v>5</v>
      </c>
      <c r="U21" s="3" t="s">
        <v>13</v>
      </c>
      <c r="V21" s="3" t="s">
        <v>15</v>
      </c>
      <c r="W21" s="3" t="s">
        <v>13</v>
      </c>
      <c r="X21" s="3" t="s">
        <v>15</v>
      </c>
      <c r="Y21" s="3" t="s">
        <v>15</v>
      </c>
      <c r="Z21" s="3" t="s">
        <v>15</v>
      </c>
      <c r="AA21" s="3" t="s">
        <v>13</v>
      </c>
      <c r="AB21" s="3" t="s">
        <v>13</v>
      </c>
      <c r="AC21" s="3" t="s">
        <v>15</v>
      </c>
      <c r="AD21" s="3" t="s">
        <v>13</v>
      </c>
      <c r="AE21" s="3" t="s">
        <v>15</v>
      </c>
      <c r="AF21" s="3" t="s">
        <v>342</v>
      </c>
      <c r="AG21" s="2">
        <v>40359</v>
      </c>
      <c r="AH21" s="2">
        <v>40425</v>
      </c>
      <c r="AI21" s="2" t="s">
        <v>114</v>
      </c>
      <c r="AJ21" s="3">
        <f t="shared" si="0"/>
        <v>0</v>
      </c>
      <c r="AK21" s="12">
        <f t="shared" si="1"/>
        <v>0</v>
      </c>
      <c r="AL21" s="12">
        <f t="shared" si="6"/>
        <v>0.4</v>
      </c>
      <c r="AM21" s="3">
        <f t="shared" si="7"/>
        <v>67</v>
      </c>
      <c r="AN21" t="str">
        <f t="shared" si="2"/>
        <v>Yes</v>
      </c>
      <c r="AO21" s="3">
        <f t="shared" si="8"/>
        <v>6</v>
      </c>
      <c r="AP21" s="3">
        <v>477</v>
      </c>
      <c r="AQ21" s="3">
        <f t="shared" si="9"/>
        <v>0</v>
      </c>
      <c r="AR21" s="3" t="str">
        <f t="shared" si="3"/>
        <v>6_26_Telis Kikeris_Athens_No</v>
      </c>
      <c r="AS21" s="12">
        <f t="shared" si="10"/>
        <v>0.4</v>
      </c>
      <c r="AT21" s="3">
        <f t="shared" si="14"/>
        <v>55</v>
      </c>
      <c r="AU21" s="3">
        <f t="shared" si="15"/>
        <v>1</v>
      </c>
      <c r="AV21" s="3" t="str">
        <f t="shared" si="12"/>
        <v>No</v>
      </c>
      <c r="AW21" s="16" t="s">
        <v>943</v>
      </c>
      <c r="AX21" s="3">
        <f t="shared" si="13"/>
        <v>1</v>
      </c>
      <c r="AY21" s="3">
        <f t="shared" si="5"/>
        <v>1</v>
      </c>
    </row>
    <row r="22" spans="1:51" s="3" customFormat="1">
      <c r="A22" s="9">
        <v>40358</v>
      </c>
      <c r="B22" s="9">
        <v>40358.999305555553</v>
      </c>
      <c r="C22" s="3">
        <v>214</v>
      </c>
      <c r="D22" s="3">
        <v>40</v>
      </c>
      <c r="E22" s="3">
        <v>20</v>
      </c>
      <c r="F22" s="3" t="s">
        <v>88</v>
      </c>
      <c r="G22" s="3" t="s">
        <v>433</v>
      </c>
      <c r="H22" s="3" t="s">
        <v>443</v>
      </c>
      <c r="J22" s="3" t="s">
        <v>13</v>
      </c>
      <c r="K22" s="3" t="s">
        <v>15</v>
      </c>
      <c r="L22" s="3" t="s">
        <v>13</v>
      </c>
      <c r="M22" s="3" t="s">
        <v>15</v>
      </c>
      <c r="N22" s="3" t="s">
        <v>15</v>
      </c>
      <c r="O22" s="3" t="s">
        <v>15</v>
      </c>
      <c r="P22" s="3">
        <v>4</v>
      </c>
      <c r="Q22" s="3">
        <v>4</v>
      </c>
      <c r="R22" s="3">
        <v>20</v>
      </c>
      <c r="S22" s="5" t="s">
        <v>239</v>
      </c>
      <c r="T22" s="3">
        <v>3</v>
      </c>
      <c r="U22" s="3" t="s">
        <v>15</v>
      </c>
      <c r="V22" s="3" t="s">
        <v>15</v>
      </c>
      <c r="W22" s="3" t="s">
        <v>13</v>
      </c>
      <c r="X22" s="3" t="s">
        <v>13</v>
      </c>
      <c r="Y22" s="3" t="s">
        <v>13</v>
      </c>
      <c r="Z22" s="3" t="s">
        <v>13</v>
      </c>
      <c r="AA22" s="3" t="s">
        <v>13</v>
      </c>
      <c r="AB22" s="3" t="s">
        <v>13</v>
      </c>
      <c r="AC22" s="3" t="s">
        <v>15</v>
      </c>
      <c r="AD22" s="3" t="s">
        <v>13</v>
      </c>
      <c r="AE22" s="3" t="s">
        <v>13</v>
      </c>
      <c r="AF22" s="3" t="s">
        <v>342</v>
      </c>
      <c r="AG22" s="2">
        <v>40360</v>
      </c>
      <c r="AH22" s="2">
        <v>40426</v>
      </c>
      <c r="AI22" s="2" t="s">
        <v>114</v>
      </c>
      <c r="AJ22" s="3">
        <f t="shared" si="0"/>
        <v>4280</v>
      </c>
      <c r="AK22" s="12">
        <f t="shared" si="1"/>
        <v>4280</v>
      </c>
      <c r="AL22" s="12">
        <f t="shared" si="6"/>
        <v>0.5</v>
      </c>
      <c r="AM22" s="3">
        <f t="shared" si="7"/>
        <v>67</v>
      </c>
      <c r="AN22" t="str">
        <f t="shared" si="2"/>
        <v>No</v>
      </c>
      <c r="AO22" s="3">
        <f t="shared" si="8"/>
        <v>6</v>
      </c>
      <c r="AP22" s="3">
        <v>4695</v>
      </c>
      <c r="AQ22" s="3">
        <f t="shared" si="9"/>
        <v>0.91160809371671991</v>
      </c>
      <c r="AR22" s="3" t="str">
        <f t="shared" si="3"/>
        <v>6_29_Τζουγκρί_Athens_No</v>
      </c>
      <c r="AS22" s="12">
        <f t="shared" si="10"/>
        <v>0.6</v>
      </c>
      <c r="AT22" s="3">
        <f t="shared" si="14"/>
        <v>20</v>
      </c>
      <c r="AU22" s="3">
        <f t="shared" si="15"/>
        <v>1</v>
      </c>
      <c r="AV22" s="3" t="str">
        <f t="shared" si="12"/>
        <v>No</v>
      </c>
      <c r="AW22" s="16" t="s">
        <v>942</v>
      </c>
      <c r="AX22" s="3">
        <f t="shared" si="13"/>
        <v>1</v>
      </c>
      <c r="AY22" s="3">
        <f t="shared" si="5"/>
        <v>1</v>
      </c>
    </row>
    <row r="23" spans="1:51" s="3" customFormat="1">
      <c r="A23" s="9">
        <v>40359</v>
      </c>
      <c r="B23" s="9">
        <v>40359.999305555553</v>
      </c>
      <c r="C23" s="3">
        <v>374</v>
      </c>
      <c r="D23" s="3">
        <v>25</v>
      </c>
      <c r="E23" s="3">
        <v>5</v>
      </c>
      <c r="F23" s="3" t="s">
        <v>34</v>
      </c>
      <c r="G23" s="3" t="s">
        <v>435</v>
      </c>
      <c r="J23" s="3" t="s">
        <v>13</v>
      </c>
      <c r="K23" s="3" t="s">
        <v>15</v>
      </c>
      <c r="L23" s="3" t="s">
        <v>13</v>
      </c>
      <c r="M23" s="3" t="s">
        <v>15</v>
      </c>
      <c r="N23" s="3" t="s">
        <v>13</v>
      </c>
      <c r="O23" s="3" t="s">
        <v>15</v>
      </c>
      <c r="P23" s="3">
        <v>4</v>
      </c>
      <c r="Q23" s="3">
        <v>4</v>
      </c>
      <c r="R23" s="3">
        <v>20</v>
      </c>
      <c r="S23" s="5" t="s">
        <v>284</v>
      </c>
      <c r="T23" s="3">
        <v>3</v>
      </c>
      <c r="U23" s="3" t="s">
        <v>15</v>
      </c>
      <c r="V23" s="3" t="s">
        <v>15</v>
      </c>
      <c r="W23" s="3" t="s">
        <v>13</v>
      </c>
      <c r="X23" s="3" t="s">
        <v>13</v>
      </c>
      <c r="Y23" s="3" t="s">
        <v>13</v>
      </c>
      <c r="Z23" s="3" t="s">
        <v>13</v>
      </c>
      <c r="AA23" s="3" t="s">
        <v>15</v>
      </c>
      <c r="AB23" s="3" t="s">
        <v>13</v>
      </c>
      <c r="AC23" s="3" t="s">
        <v>15</v>
      </c>
      <c r="AD23" s="3" t="s">
        <v>15</v>
      </c>
      <c r="AE23" s="3" t="s">
        <v>13</v>
      </c>
      <c r="AF23" s="3" t="s">
        <v>342</v>
      </c>
      <c r="AG23" s="2">
        <v>40361</v>
      </c>
      <c r="AH23" s="2">
        <v>40543</v>
      </c>
      <c r="AI23" s="2" t="s">
        <v>114</v>
      </c>
      <c r="AJ23" s="3">
        <f t="shared" si="0"/>
        <v>1870</v>
      </c>
      <c r="AK23" s="12">
        <f t="shared" si="1"/>
        <v>1870</v>
      </c>
      <c r="AL23" s="12">
        <f t="shared" si="6"/>
        <v>0.8</v>
      </c>
      <c r="AM23" s="3">
        <f t="shared" si="7"/>
        <v>183</v>
      </c>
      <c r="AN23" t="str">
        <f t="shared" si="2"/>
        <v>No</v>
      </c>
      <c r="AO23" s="3">
        <f t="shared" si="8"/>
        <v>6</v>
      </c>
      <c r="AP23" s="3">
        <v>4695</v>
      </c>
      <c r="AQ23" s="3">
        <f t="shared" si="9"/>
        <v>0.39829605963791265</v>
      </c>
      <c r="AR23" s="3" t="str">
        <f t="shared" si="3"/>
        <v>6_30_Body and Face_Athens_No</v>
      </c>
      <c r="AS23" s="12">
        <f t="shared" si="10"/>
        <v>0.8</v>
      </c>
      <c r="AT23" s="3">
        <f t="shared" si="14"/>
        <v>5</v>
      </c>
      <c r="AU23" s="3">
        <f t="shared" si="15"/>
        <v>4</v>
      </c>
      <c r="AV23" s="3" t="str">
        <f t="shared" si="12"/>
        <v>No</v>
      </c>
      <c r="AW23" s="16" t="s">
        <v>941</v>
      </c>
      <c r="AX23" s="3">
        <f t="shared" si="13"/>
        <v>1</v>
      </c>
      <c r="AY23" s="3">
        <f t="shared" si="5"/>
        <v>1</v>
      </c>
    </row>
    <row r="24" spans="1:51" s="3" customFormat="1">
      <c r="A24" s="9">
        <v>40360</v>
      </c>
      <c r="B24" s="9">
        <v>40360.999305555553</v>
      </c>
      <c r="C24" s="3">
        <v>133</v>
      </c>
      <c r="D24" s="3">
        <v>80</v>
      </c>
      <c r="E24" s="3">
        <v>8</v>
      </c>
      <c r="F24" s="3" t="s">
        <v>35</v>
      </c>
      <c r="G24" s="3" t="s">
        <v>435</v>
      </c>
      <c r="J24" s="3" t="s">
        <v>13</v>
      </c>
      <c r="K24" s="3" t="s">
        <v>15</v>
      </c>
      <c r="L24" s="3" t="s">
        <v>13</v>
      </c>
      <c r="M24" s="3" t="s">
        <v>15</v>
      </c>
      <c r="N24" s="3" t="s">
        <v>13</v>
      </c>
      <c r="O24" s="3" t="s">
        <v>15</v>
      </c>
      <c r="P24" s="3">
        <v>2</v>
      </c>
      <c r="Q24" s="3">
        <v>5</v>
      </c>
      <c r="R24" s="3">
        <v>10</v>
      </c>
      <c r="S24" s="5" t="s">
        <v>154</v>
      </c>
      <c r="T24" s="3">
        <v>4</v>
      </c>
      <c r="U24" s="3" t="s">
        <v>15</v>
      </c>
      <c r="V24" s="3" t="s">
        <v>15</v>
      </c>
      <c r="W24" s="3" t="s">
        <v>13</v>
      </c>
      <c r="X24" s="3" t="s">
        <v>13</v>
      </c>
      <c r="Y24" s="3" t="s">
        <v>13</v>
      </c>
      <c r="Z24" s="3" t="s">
        <v>13</v>
      </c>
      <c r="AA24" s="3" t="s">
        <v>15</v>
      </c>
      <c r="AB24" s="3" t="s">
        <v>13</v>
      </c>
      <c r="AC24" s="3" t="s">
        <v>15</v>
      </c>
      <c r="AD24" s="3" t="s">
        <v>15</v>
      </c>
      <c r="AE24" s="3" t="s">
        <v>15</v>
      </c>
      <c r="AF24" s="3" t="s">
        <v>342</v>
      </c>
      <c r="AG24" s="2">
        <v>40362</v>
      </c>
      <c r="AH24" s="2">
        <v>40543</v>
      </c>
      <c r="AI24" s="2" t="s">
        <v>114</v>
      </c>
      <c r="AJ24" s="3">
        <f t="shared" si="0"/>
        <v>1064</v>
      </c>
      <c r="AK24" s="12">
        <f t="shared" si="1"/>
        <v>1064</v>
      </c>
      <c r="AL24" s="12">
        <f t="shared" si="6"/>
        <v>0.9</v>
      </c>
      <c r="AM24" s="3">
        <f t="shared" si="7"/>
        <v>182</v>
      </c>
      <c r="AN24" t="str">
        <f t="shared" si="2"/>
        <v>No</v>
      </c>
      <c r="AO24" s="3">
        <f t="shared" si="8"/>
        <v>7</v>
      </c>
      <c r="AP24" s="3">
        <v>12428</v>
      </c>
      <c r="AQ24" s="3">
        <f t="shared" si="9"/>
        <v>8.5613131638236237E-2</v>
      </c>
      <c r="AR24" s="3" t="str">
        <f t="shared" si="3"/>
        <v>7_1_Light Life_Athens_No</v>
      </c>
      <c r="AS24" s="12">
        <f t="shared" si="10"/>
        <v>1</v>
      </c>
      <c r="AT24" s="3">
        <f t="shared" si="14"/>
        <v>10</v>
      </c>
      <c r="AU24" s="3">
        <f t="shared" si="15"/>
        <v>4</v>
      </c>
      <c r="AV24" s="3" t="str">
        <f t="shared" si="12"/>
        <v>No</v>
      </c>
      <c r="AW24" s="16" t="s">
        <v>940</v>
      </c>
      <c r="AX24" s="3">
        <f t="shared" si="13"/>
        <v>1</v>
      </c>
      <c r="AY24" s="3">
        <f t="shared" si="5"/>
        <v>1</v>
      </c>
    </row>
    <row r="25" spans="1:51" s="3" customFormat="1">
      <c r="A25" s="9">
        <v>40361</v>
      </c>
      <c r="B25" s="9">
        <v>40361.999305555553</v>
      </c>
      <c r="C25" s="3">
        <v>648</v>
      </c>
      <c r="D25" s="3">
        <v>39</v>
      </c>
      <c r="E25" s="3">
        <v>11.5</v>
      </c>
      <c r="F25" s="3" t="s">
        <v>36</v>
      </c>
      <c r="G25" s="3" t="s">
        <v>433</v>
      </c>
      <c r="H25" s="3" t="s">
        <v>440</v>
      </c>
      <c r="J25" s="3" t="s">
        <v>13</v>
      </c>
      <c r="K25" s="3" t="s">
        <v>15</v>
      </c>
      <c r="L25" s="3" t="s">
        <v>13</v>
      </c>
      <c r="M25" s="3" t="s">
        <v>13</v>
      </c>
      <c r="N25" s="3" t="s">
        <v>13</v>
      </c>
      <c r="O25" s="3" t="s">
        <v>15</v>
      </c>
      <c r="P25" s="3">
        <v>2</v>
      </c>
      <c r="Q25" s="3">
        <v>2</v>
      </c>
      <c r="R25" s="3">
        <v>10</v>
      </c>
      <c r="S25" s="5" t="s">
        <v>148</v>
      </c>
      <c r="T25" s="3">
        <v>1</v>
      </c>
      <c r="U25" s="3" t="s">
        <v>15</v>
      </c>
      <c r="V25" s="3" t="s">
        <v>15</v>
      </c>
      <c r="W25" s="3" t="s">
        <v>13</v>
      </c>
      <c r="X25" s="3" t="s">
        <v>13</v>
      </c>
      <c r="Y25" s="3" t="s">
        <v>15</v>
      </c>
      <c r="Z25" s="3" t="s">
        <v>15</v>
      </c>
      <c r="AA25" s="3" t="s">
        <v>13</v>
      </c>
      <c r="AB25" s="3" t="s">
        <v>15</v>
      </c>
      <c r="AC25" s="3" t="s">
        <v>15</v>
      </c>
      <c r="AD25" s="3" t="s">
        <v>13</v>
      </c>
      <c r="AE25" s="3" t="s">
        <v>13</v>
      </c>
      <c r="AF25" s="3" t="s">
        <v>342</v>
      </c>
      <c r="AG25" s="2">
        <v>40364</v>
      </c>
      <c r="AH25" s="2">
        <v>40396</v>
      </c>
      <c r="AI25" s="2" t="s">
        <v>114</v>
      </c>
      <c r="AJ25" s="3">
        <f t="shared" si="0"/>
        <v>7452</v>
      </c>
      <c r="AK25" s="12">
        <f t="shared" si="1"/>
        <v>7452</v>
      </c>
      <c r="AL25" s="12">
        <f t="shared" si="6"/>
        <v>0.71</v>
      </c>
      <c r="AM25" s="3">
        <f t="shared" si="7"/>
        <v>33</v>
      </c>
      <c r="AN25" t="str">
        <f t="shared" si="2"/>
        <v>No</v>
      </c>
      <c r="AO25" s="3">
        <f t="shared" si="8"/>
        <v>7</v>
      </c>
      <c r="AP25" s="3">
        <v>12428</v>
      </c>
      <c r="AQ25" s="3">
        <f t="shared" si="9"/>
        <v>0.59961377534599292</v>
      </c>
      <c r="AR25" s="3" t="str">
        <f t="shared" si="3"/>
        <v>7_2_Mystic Pizza_Athens_No</v>
      </c>
      <c r="AS25" s="12">
        <f t="shared" si="10"/>
        <v>0.8</v>
      </c>
      <c r="AT25" s="3">
        <f t="shared" si="14"/>
        <v>10</v>
      </c>
      <c r="AU25" s="3">
        <f t="shared" si="15"/>
        <v>1</v>
      </c>
      <c r="AV25" s="3" t="str">
        <f t="shared" si="12"/>
        <v>No</v>
      </c>
      <c r="AW25" s="16" t="s">
        <v>939</v>
      </c>
      <c r="AX25" s="3">
        <f t="shared" si="13"/>
        <v>2</v>
      </c>
      <c r="AY25" s="3">
        <f t="shared" si="5"/>
        <v>2</v>
      </c>
    </row>
    <row r="26" spans="1:51" s="3" customFormat="1">
      <c r="A26" s="9">
        <v>40362</v>
      </c>
      <c r="B26" s="9">
        <v>40364.999305555553</v>
      </c>
      <c r="C26" s="3">
        <v>71</v>
      </c>
      <c r="D26" s="3">
        <v>240</v>
      </c>
      <c r="E26" s="3">
        <v>144</v>
      </c>
      <c r="F26" s="3" t="s">
        <v>37</v>
      </c>
      <c r="G26" s="3" t="s">
        <v>437</v>
      </c>
      <c r="H26" s="3" t="s">
        <v>445</v>
      </c>
      <c r="J26" s="3" t="s">
        <v>13</v>
      </c>
      <c r="K26" s="3" t="s">
        <v>15</v>
      </c>
      <c r="L26" s="3" t="s">
        <v>13</v>
      </c>
      <c r="M26" s="3" t="s">
        <v>15</v>
      </c>
      <c r="N26" s="3" t="s">
        <v>13</v>
      </c>
      <c r="O26" s="3" t="s">
        <v>13</v>
      </c>
      <c r="P26" s="3">
        <v>10</v>
      </c>
      <c r="Q26" s="3">
        <v>10</v>
      </c>
      <c r="R26" s="3">
        <v>20</v>
      </c>
      <c r="S26" s="5" t="s">
        <v>237</v>
      </c>
      <c r="T26" s="3">
        <v>8</v>
      </c>
      <c r="U26" s="3" t="s">
        <v>13</v>
      </c>
      <c r="V26" s="3" t="s">
        <v>15</v>
      </c>
      <c r="W26" s="3" t="s">
        <v>13</v>
      </c>
      <c r="X26" s="3" t="s">
        <v>13</v>
      </c>
      <c r="Y26" s="3" t="s">
        <v>13</v>
      </c>
      <c r="Z26" s="3" t="s">
        <v>15</v>
      </c>
      <c r="AA26" s="3" t="s">
        <v>13</v>
      </c>
      <c r="AB26" s="3" t="s">
        <v>13</v>
      </c>
      <c r="AC26" s="3" t="s">
        <v>15</v>
      </c>
      <c r="AD26" s="3" t="s">
        <v>15</v>
      </c>
      <c r="AE26" s="3" t="s">
        <v>15</v>
      </c>
      <c r="AF26" s="3" t="s">
        <v>342</v>
      </c>
      <c r="AG26" s="2">
        <v>40366</v>
      </c>
      <c r="AH26" s="2">
        <v>40444</v>
      </c>
      <c r="AI26" s="2" t="s">
        <v>114</v>
      </c>
      <c r="AJ26" s="3">
        <f t="shared" si="0"/>
        <v>10224</v>
      </c>
      <c r="AK26" s="12">
        <f t="shared" si="1"/>
        <v>3408.7890715469116</v>
      </c>
      <c r="AL26" s="12">
        <f t="shared" si="6"/>
        <v>0.4</v>
      </c>
      <c r="AM26" s="3">
        <f t="shared" si="7"/>
        <v>79</v>
      </c>
      <c r="AN26" t="str">
        <f t="shared" si="2"/>
        <v>Yes</v>
      </c>
      <c r="AO26" s="3">
        <f t="shared" si="8"/>
        <v>7</v>
      </c>
      <c r="AP26" s="3">
        <v>2746</v>
      </c>
      <c r="AQ26" s="3">
        <f t="shared" si="9"/>
        <v>1.2413652846128593</v>
      </c>
      <c r="AR26" s="3" t="str">
        <f t="shared" si="3"/>
        <v>7_3_Royal Myconian_Athens_No</v>
      </c>
      <c r="AS26" s="12">
        <f t="shared" si="10"/>
        <v>0.4</v>
      </c>
      <c r="AT26" s="3">
        <f t="shared" si="14"/>
        <v>145</v>
      </c>
      <c r="AU26" s="3">
        <f t="shared" si="15"/>
        <v>2</v>
      </c>
      <c r="AV26" s="3" t="str">
        <f t="shared" si="12"/>
        <v>No</v>
      </c>
      <c r="AW26" s="16" t="s">
        <v>938</v>
      </c>
      <c r="AX26" s="3">
        <f t="shared" si="13"/>
        <v>1</v>
      </c>
      <c r="AY26" s="3">
        <f t="shared" si="5"/>
        <v>1</v>
      </c>
    </row>
    <row r="27" spans="1:51" s="3" customFormat="1">
      <c r="A27" s="9">
        <v>40365</v>
      </c>
      <c r="B27" s="9">
        <v>40365.999305555553</v>
      </c>
      <c r="C27" s="3">
        <v>1152</v>
      </c>
      <c r="D27" s="3">
        <v>110</v>
      </c>
      <c r="E27" s="3">
        <v>20</v>
      </c>
      <c r="F27" s="3" t="s">
        <v>38</v>
      </c>
      <c r="G27" s="3" t="s">
        <v>435</v>
      </c>
      <c r="J27" s="3" t="s">
        <v>13</v>
      </c>
      <c r="K27" s="3" t="s">
        <v>15</v>
      </c>
      <c r="L27" s="3" t="s">
        <v>13</v>
      </c>
      <c r="M27" s="3" t="s">
        <v>15</v>
      </c>
      <c r="N27" s="3" t="s">
        <v>15</v>
      </c>
      <c r="O27" s="3" t="s">
        <v>15</v>
      </c>
      <c r="P27" s="3">
        <v>4</v>
      </c>
      <c r="Q27" s="3">
        <v>4</v>
      </c>
      <c r="R27" s="3">
        <v>10</v>
      </c>
      <c r="S27" t="s">
        <v>192</v>
      </c>
      <c r="T27" s="3">
        <v>1</v>
      </c>
      <c r="U27" s="3" t="s">
        <v>15</v>
      </c>
      <c r="V27" s="3" t="s">
        <v>15</v>
      </c>
      <c r="W27" s="3" t="s">
        <v>13</v>
      </c>
      <c r="X27" s="3" t="s">
        <v>13</v>
      </c>
      <c r="Y27" s="3" t="s">
        <v>13</v>
      </c>
      <c r="Z27" s="3" t="s">
        <v>13</v>
      </c>
      <c r="AA27" s="3" t="s">
        <v>13</v>
      </c>
      <c r="AB27" s="3" t="s">
        <v>13</v>
      </c>
      <c r="AC27" s="3" t="s">
        <v>13</v>
      </c>
      <c r="AD27" s="3" t="s">
        <v>13</v>
      </c>
      <c r="AE27" s="3" t="s">
        <v>15</v>
      </c>
      <c r="AF27" s="3" t="s">
        <v>342</v>
      </c>
      <c r="AG27" s="2">
        <v>40367</v>
      </c>
      <c r="AH27" s="2">
        <v>40543</v>
      </c>
      <c r="AI27" s="2" t="s">
        <v>114</v>
      </c>
      <c r="AJ27" s="3">
        <f t="shared" si="0"/>
        <v>23040</v>
      </c>
      <c r="AK27" s="12">
        <f t="shared" si="1"/>
        <v>23040</v>
      </c>
      <c r="AL27" s="12">
        <f t="shared" si="6"/>
        <v>0.82</v>
      </c>
      <c r="AM27" s="3">
        <f t="shared" si="7"/>
        <v>177</v>
      </c>
      <c r="AN27" t="str">
        <f t="shared" si="2"/>
        <v>No</v>
      </c>
      <c r="AO27" s="3">
        <f t="shared" si="8"/>
        <v>7</v>
      </c>
      <c r="AP27" s="3">
        <v>12428</v>
      </c>
      <c r="AQ27" s="3">
        <f t="shared" si="9"/>
        <v>1.8538783392339877</v>
      </c>
      <c r="AR27" s="3" t="str">
        <f t="shared" si="3"/>
        <v>7_6_olotropiki_Athens_No</v>
      </c>
      <c r="AS27" s="12">
        <f t="shared" si="10"/>
        <v>0.8</v>
      </c>
      <c r="AT27" s="3">
        <f t="shared" si="14"/>
        <v>20</v>
      </c>
      <c r="AU27" s="3">
        <f t="shared" si="15"/>
        <v>4</v>
      </c>
      <c r="AV27" s="3" t="str">
        <f t="shared" si="12"/>
        <v>No</v>
      </c>
      <c r="AW27" s="16" t="s">
        <v>937</v>
      </c>
      <c r="AX27" s="3">
        <f t="shared" si="13"/>
        <v>1</v>
      </c>
      <c r="AY27" s="3">
        <f t="shared" si="5"/>
        <v>1</v>
      </c>
    </row>
    <row r="28" spans="1:51" s="3" customFormat="1">
      <c r="A28" s="9">
        <v>40366</v>
      </c>
      <c r="B28" s="9">
        <v>40366.999305555553</v>
      </c>
      <c r="C28" s="3">
        <v>325</v>
      </c>
      <c r="D28" s="3">
        <v>25</v>
      </c>
      <c r="E28" s="3">
        <v>15</v>
      </c>
      <c r="F28" s="3" t="s">
        <v>39</v>
      </c>
      <c r="G28" s="3" t="s">
        <v>433</v>
      </c>
      <c r="H28" s="3" t="s">
        <v>440</v>
      </c>
      <c r="J28" s="3" t="s">
        <v>13</v>
      </c>
      <c r="K28" s="3" t="s">
        <v>15</v>
      </c>
      <c r="L28" s="3" t="s">
        <v>13</v>
      </c>
      <c r="M28" s="3" t="s">
        <v>15</v>
      </c>
      <c r="N28" s="3" t="s">
        <v>13</v>
      </c>
      <c r="O28" s="3" t="s">
        <v>15</v>
      </c>
      <c r="P28" s="3">
        <v>2</v>
      </c>
      <c r="Q28" s="3">
        <v>2</v>
      </c>
      <c r="R28" s="3">
        <v>20</v>
      </c>
      <c r="S28" s="6" t="s">
        <v>238</v>
      </c>
      <c r="T28" s="3">
        <v>3</v>
      </c>
      <c r="U28" s="3" t="s">
        <v>13</v>
      </c>
      <c r="V28" s="3" t="s">
        <v>15</v>
      </c>
      <c r="W28" s="3" t="s">
        <v>13</v>
      </c>
      <c r="X28" s="3" t="s">
        <v>13</v>
      </c>
      <c r="Y28" s="3" t="s">
        <v>13</v>
      </c>
      <c r="Z28" s="3" t="s">
        <v>13</v>
      </c>
      <c r="AA28" s="3" t="s">
        <v>13</v>
      </c>
      <c r="AB28" s="3" t="s">
        <v>13</v>
      </c>
      <c r="AC28" s="3" t="s">
        <v>15</v>
      </c>
      <c r="AD28" s="3" t="s">
        <v>13</v>
      </c>
      <c r="AE28" s="3" t="s">
        <v>13</v>
      </c>
      <c r="AF28" s="3" t="s">
        <v>342</v>
      </c>
      <c r="AG28" s="2">
        <v>40368</v>
      </c>
      <c r="AH28" s="2">
        <v>40436</v>
      </c>
      <c r="AI28" s="2" t="s">
        <v>114</v>
      </c>
      <c r="AJ28" s="3">
        <f t="shared" si="0"/>
        <v>4875</v>
      </c>
      <c r="AK28" s="12">
        <f t="shared" si="1"/>
        <v>4875</v>
      </c>
      <c r="AL28" s="12">
        <f t="shared" si="6"/>
        <v>0.4</v>
      </c>
      <c r="AM28" s="3">
        <f t="shared" si="7"/>
        <v>69</v>
      </c>
      <c r="AN28" t="str">
        <f t="shared" si="2"/>
        <v>No</v>
      </c>
      <c r="AO28" s="3">
        <f t="shared" si="8"/>
        <v>7</v>
      </c>
      <c r="AP28" s="3">
        <v>12428</v>
      </c>
      <c r="AQ28" s="3">
        <f t="shared" si="9"/>
        <v>0.39225941422594141</v>
      </c>
      <c r="AR28" s="3" t="str">
        <f t="shared" si="3"/>
        <v>7_7_Oro Toro_Athens_No</v>
      </c>
      <c r="AS28" s="12">
        <f t="shared" si="10"/>
        <v>0.4</v>
      </c>
      <c r="AT28" s="3">
        <f t="shared" si="14"/>
        <v>15</v>
      </c>
      <c r="AU28" s="3">
        <f t="shared" si="15"/>
        <v>1</v>
      </c>
      <c r="AV28" s="3" t="str">
        <f t="shared" si="12"/>
        <v>No</v>
      </c>
      <c r="AW28" s="16" t="s">
        <v>936</v>
      </c>
      <c r="AX28" s="3">
        <f t="shared" si="13"/>
        <v>1</v>
      </c>
      <c r="AY28" s="3">
        <f t="shared" si="5"/>
        <v>1</v>
      </c>
    </row>
    <row r="29" spans="1:51" s="3" customFormat="1">
      <c r="A29" s="9">
        <v>40367</v>
      </c>
      <c r="B29" s="9">
        <v>40367.999305555553</v>
      </c>
      <c r="C29" s="3">
        <v>373</v>
      </c>
      <c r="D29" s="3">
        <v>60</v>
      </c>
      <c r="E29" s="3">
        <v>10</v>
      </c>
      <c r="F29" s="3" t="s">
        <v>40</v>
      </c>
      <c r="G29" s="3" t="s">
        <v>437</v>
      </c>
      <c r="J29" s="3" t="s">
        <v>13</v>
      </c>
      <c r="K29" s="3" t="s">
        <v>15</v>
      </c>
      <c r="L29" s="3" t="s">
        <v>13</v>
      </c>
      <c r="M29" s="3" t="s">
        <v>15</v>
      </c>
      <c r="N29" s="3" t="s">
        <v>13</v>
      </c>
      <c r="O29" s="3" t="s">
        <v>15</v>
      </c>
      <c r="P29" s="3">
        <v>1</v>
      </c>
      <c r="Q29" s="3">
        <v>1</v>
      </c>
      <c r="R29" s="3">
        <v>20</v>
      </c>
      <c r="S29" s="5" t="s">
        <v>195</v>
      </c>
      <c r="T29" s="3">
        <v>2</v>
      </c>
      <c r="U29" s="3" t="s">
        <v>15</v>
      </c>
      <c r="V29" s="3" t="s">
        <v>15</v>
      </c>
      <c r="W29" s="3" t="s">
        <v>13</v>
      </c>
      <c r="X29" s="3" t="s">
        <v>13</v>
      </c>
      <c r="Y29" s="3" t="s">
        <v>15</v>
      </c>
      <c r="Z29" s="3" t="s">
        <v>13</v>
      </c>
      <c r="AA29" s="3" t="s">
        <v>13</v>
      </c>
      <c r="AB29" s="3" t="s">
        <v>13</v>
      </c>
      <c r="AC29" s="3" t="s">
        <v>13</v>
      </c>
      <c r="AD29" s="3" t="s">
        <v>13</v>
      </c>
      <c r="AE29" s="3" t="s">
        <v>15</v>
      </c>
      <c r="AF29" s="3" t="s">
        <v>343</v>
      </c>
      <c r="AG29" s="2">
        <v>40369</v>
      </c>
      <c r="AH29" s="2">
        <v>40543</v>
      </c>
      <c r="AI29" s="2" t="s">
        <v>114</v>
      </c>
      <c r="AJ29" s="3">
        <f t="shared" si="0"/>
        <v>3730</v>
      </c>
      <c r="AK29" s="12">
        <f t="shared" si="1"/>
        <v>3730</v>
      </c>
      <c r="AL29" s="12">
        <f t="shared" si="6"/>
        <v>0.83</v>
      </c>
      <c r="AM29" s="3">
        <f t="shared" si="7"/>
        <v>175</v>
      </c>
      <c r="AN29" t="str">
        <f t="shared" si="2"/>
        <v>No</v>
      </c>
      <c r="AO29" s="3">
        <f t="shared" si="8"/>
        <v>7</v>
      </c>
      <c r="AP29" s="3">
        <v>12428</v>
      </c>
      <c r="AQ29" s="3">
        <f t="shared" si="9"/>
        <v>0.30012874155133568</v>
      </c>
      <c r="AR29" s="3" t="str">
        <f t="shared" si="3"/>
        <v>7_8_Your Majesty_Athens_No</v>
      </c>
      <c r="AS29" s="12">
        <f t="shared" si="10"/>
        <v>0.8</v>
      </c>
      <c r="AT29" s="3">
        <f t="shared" si="14"/>
        <v>10</v>
      </c>
      <c r="AU29" s="3">
        <f t="shared" si="15"/>
        <v>3</v>
      </c>
      <c r="AV29" s="3" t="str">
        <f t="shared" si="12"/>
        <v>No</v>
      </c>
      <c r="AW29" s="16" t="s">
        <v>935</v>
      </c>
      <c r="AX29" s="3">
        <f t="shared" si="13"/>
        <v>1</v>
      </c>
      <c r="AY29" s="3">
        <f t="shared" si="5"/>
        <v>1</v>
      </c>
    </row>
    <row r="30" spans="1:51" s="3" customFormat="1">
      <c r="A30" s="9">
        <v>40368</v>
      </c>
      <c r="B30" s="9">
        <v>40368.999305555553</v>
      </c>
      <c r="C30" s="3">
        <v>735</v>
      </c>
      <c r="D30" s="3">
        <v>20</v>
      </c>
      <c r="E30" s="3">
        <v>8</v>
      </c>
      <c r="F30" s="3" t="s">
        <v>41</v>
      </c>
      <c r="G30" s="3" t="s">
        <v>105</v>
      </c>
      <c r="J30" s="3" t="s">
        <v>13</v>
      </c>
      <c r="K30" s="3" t="s">
        <v>15</v>
      </c>
      <c r="L30" s="3" t="s">
        <v>13</v>
      </c>
      <c r="M30" s="3" t="s">
        <v>15</v>
      </c>
      <c r="N30" s="3" t="s">
        <v>15</v>
      </c>
      <c r="O30" s="3" t="s">
        <v>15</v>
      </c>
      <c r="P30" s="3">
        <v>2</v>
      </c>
      <c r="Q30" s="3">
        <v>2</v>
      </c>
      <c r="R30" s="3">
        <v>30</v>
      </c>
      <c r="S30" s="3" t="s">
        <v>89</v>
      </c>
      <c r="T30" s="3">
        <v>2</v>
      </c>
      <c r="U30" s="3" t="s">
        <v>13</v>
      </c>
      <c r="V30" s="3" t="s">
        <v>15</v>
      </c>
      <c r="W30" s="3" t="s">
        <v>13</v>
      </c>
      <c r="X30" s="3" t="s">
        <v>13</v>
      </c>
      <c r="Y30" s="3" t="s">
        <v>13</v>
      </c>
      <c r="Z30" s="3" t="s">
        <v>13</v>
      </c>
      <c r="AA30" s="3" t="s">
        <v>13</v>
      </c>
      <c r="AB30" s="3" t="s">
        <v>13</v>
      </c>
      <c r="AC30" s="3" t="s">
        <v>15</v>
      </c>
      <c r="AD30" s="3" t="s">
        <v>15</v>
      </c>
      <c r="AE30" s="3" t="s">
        <v>13</v>
      </c>
      <c r="AF30" s="3" t="s">
        <v>342</v>
      </c>
      <c r="AG30" s="2">
        <v>40372</v>
      </c>
      <c r="AH30" s="2">
        <v>40543</v>
      </c>
      <c r="AI30" s="2" t="s">
        <v>114</v>
      </c>
      <c r="AJ30" s="3">
        <f t="shared" si="0"/>
        <v>5880</v>
      </c>
      <c r="AK30" s="12">
        <f t="shared" si="1"/>
        <v>5880</v>
      </c>
      <c r="AL30" s="12">
        <f t="shared" si="6"/>
        <v>0.6</v>
      </c>
      <c r="AM30" s="3">
        <f t="shared" si="7"/>
        <v>172</v>
      </c>
      <c r="AN30" t="str">
        <f t="shared" si="2"/>
        <v>No</v>
      </c>
      <c r="AO30" s="3">
        <f t="shared" si="8"/>
        <v>7</v>
      </c>
      <c r="AP30" s="3">
        <v>12428</v>
      </c>
      <c r="AQ30" s="3">
        <f t="shared" si="9"/>
        <v>0.47312520115867396</v>
      </c>
      <c r="AR30" s="3" t="str">
        <f t="shared" si="3"/>
        <v>7_9_Aidonakia_Athens_No</v>
      </c>
      <c r="AS30" s="12">
        <f t="shared" si="10"/>
        <v>0.6</v>
      </c>
      <c r="AT30" s="3">
        <f t="shared" si="14"/>
        <v>10</v>
      </c>
      <c r="AU30" s="3">
        <f t="shared" si="15"/>
        <v>3</v>
      </c>
      <c r="AV30" s="3" t="str">
        <f t="shared" si="12"/>
        <v>No</v>
      </c>
      <c r="AW30" s="16" t="s">
        <v>934</v>
      </c>
      <c r="AX30" s="3">
        <f t="shared" si="13"/>
        <v>3</v>
      </c>
      <c r="AY30" s="3">
        <f t="shared" si="5"/>
        <v>3</v>
      </c>
    </row>
    <row r="31" spans="1:51" s="3" customFormat="1">
      <c r="A31" s="9">
        <v>40369</v>
      </c>
      <c r="B31" s="9">
        <v>40371.999305555553</v>
      </c>
      <c r="C31" s="3">
        <v>4</v>
      </c>
      <c r="D31" s="3">
        <v>200</v>
      </c>
      <c r="E31" s="3">
        <v>110</v>
      </c>
      <c r="F31" s="3" t="s">
        <v>64</v>
      </c>
      <c r="G31" s="3" t="s">
        <v>77</v>
      </c>
      <c r="J31" s="3" t="s">
        <v>13</v>
      </c>
      <c r="K31" s="3" t="s">
        <v>15</v>
      </c>
      <c r="L31" s="3" t="s">
        <v>13</v>
      </c>
      <c r="M31" s="3" t="s">
        <v>15</v>
      </c>
      <c r="N31" s="3" t="s">
        <v>13</v>
      </c>
      <c r="O31" s="3" t="s">
        <v>15</v>
      </c>
      <c r="P31" s="3">
        <v>100</v>
      </c>
      <c r="R31" s="3">
        <v>10</v>
      </c>
      <c r="S31" s="5"/>
      <c r="T31" s="3">
        <v>2</v>
      </c>
      <c r="U31" s="3" t="s">
        <v>13</v>
      </c>
      <c r="V31" s="3" t="s">
        <v>15</v>
      </c>
      <c r="W31" s="3" t="s">
        <v>15</v>
      </c>
      <c r="X31" s="3" t="s">
        <v>13</v>
      </c>
      <c r="Y31" s="3" t="s">
        <v>13</v>
      </c>
      <c r="Z31" s="3" t="s">
        <v>13</v>
      </c>
      <c r="AA31" s="3" t="s">
        <v>13</v>
      </c>
      <c r="AB31" s="3" t="s">
        <v>13</v>
      </c>
      <c r="AC31" s="3" t="s">
        <v>15</v>
      </c>
      <c r="AD31" s="3" t="s">
        <v>13</v>
      </c>
      <c r="AE31" s="3" t="s">
        <v>15</v>
      </c>
      <c r="AF31" s="3" t="s">
        <v>343</v>
      </c>
      <c r="AG31" s="2">
        <v>40373</v>
      </c>
      <c r="AH31" s="2">
        <v>40421</v>
      </c>
      <c r="AI31" s="2" t="s">
        <v>114</v>
      </c>
      <c r="AJ31" s="3">
        <f t="shared" si="0"/>
        <v>0</v>
      </c>
      <c r="AK31" s="12">
        <f t="shared" si="1"/>
        <v>0</v>
      </c>
      <c r="AL31" s="12">
        <f t="shared" si="6"/>
        <v>0.45</v>
      </c>
      <c r="AM31" s="3">
        <f t="shared" si="7"/>
        <v>49</v>
      </c>
      <c r="AN31" t="str">
        <f t="shared" si="2"/>
        <v>Yes</v>
      </c>
      <c r="AO31" s="3">
        <f t="shared" si="8"/>
        <v>7</v>
      </c>
      <c r="AP31" s="3">
        <v>2746</v>
      </c>
      <c r="AQ31" s="3">
        <f t="shared" si="9"/>
        <v>0</v>
      </c>
      <c r="AR31" s="3" t="str">
        <f t="shared" si="3"/>
        <v>7_10_Prezerakou_Athens_No</v>
      </c>
      <c r="AS31" s="12">
        <f t="shared" si="10"/>
        <v>0.4</v>
      </c>
      <c r="AT31" s="3">
        <f t="shared" si="14"/>
        <v>110</v>
      </c>
      <c r="AU31" s="3">
        <f t="shared" si="15"/>
        <v>1</v>
      </c>
      <c r="AV31" s="3" t="str">
        <f t="shared" si="12"/>
        <v>Yes</v>
      </c>
      <c r="AW31" s="16" t="s">
        <v>933</v>
      </c>
      <c r="AX31" s="3">
        <f t="shared" si="13"/>
        <v>1</v>
      </c>
      <c r="AY31" s="3">
        <f t="shared" si="5"/>
        <v>1</v>
      </c>
    </row>
    <row r="32" spans="1:51" s="3" customFormat="1">
      <c r="A32" s="9">
        <v>40372</v>
      </c>
      <c r="B32" s="9">
        <v>40372.999305555553</v>
      </c>
      <c r="C32" s="3">
        <v>2814</v>
      </c>
      <c r="D32" s="3">
        <v>80</v>
      </c>
      <c r="E32" s="3">
        <v>8</v>
      </c>
      <c r="F32" s="3" t="s">
        <v>42</v>
      </c>
      <c r="G32" s="3" t="s">
        <v>435</v>
      </c>
      <c r="J32" s="3" t="s">
        <v>13</v>
      </c>
      <c r="K32" s="3" t="s">
        <v>15</v>
      </c>
      <c r="L32" s="3" t="s">
        <v>13</v>
      </c>
      <c r="M32" s="3" t="s">
        <v>15</v>
      </c>
      <c r="N32" s="3" t="s">
        <v>13</v>
      </c>
      <c r="O32" s="3" t="s">
        <v>15</v>
      </c>
      <c r="P32" s="3">
        <v>5</v>
      </c>
      <c r="Q32" s="3">
        <v>5</v>
      </c>
      <c r="R32" s="3">
        <v>20</v>
      </c>
      <c r="S32" s="5" t="s">
        <v>87</v>
      </c>
      <c r="T32" s="3">
        <v>3</v>
      </c>
      <c r="U32" s="3" t="s">
        <v>15</v>
      </c>
      <c r="V32" s="3" t="s">
        <v>15</v>
      </c>
      <c r="W32" s="3" t="s">
        <v>13</v>
      </c>
      <c r="X32" s="3" t="s">
        <v>13</v>
      </c>
      <c r="Y32" s="3" t="s">
        <v>15</v>
      </c>
      <c r="Z32" s="3" t="s">
        <v>13</v>
      </c>
      <c r="AA32" s="3" t="s">
        <v>13</v>
      </c>
      <c r="AB32" s="3" t="s">
        <v>13</v>
      </c>
      <c r="AC32" s="3" t="s">
        <v>15</v>
      </c>
      <c r="AF32" s="3" t="s">
        <v>342</v>
      </c>
      <c r="AG32" s="2">
        <v>40374</v>
      </c>
      <c r="AH32" s="2">
        <v>40543</v>
      </c>
      <c r="AI32" s="2" t="s">
        <v>114</v>
      </c>
      <c r="AJ32" s="3">
        <f t="shared" si="0"/>
        <v>22512</v>
      </c>
      <c r="AK32" s="12">
        <f t="shared" si="1"/>
        <v>22512</v>
      </c>
      <c r="AL32" s="12">
        <f t="shared" si="6"/>
        <v>0.9</v>
      </c>
      <c r="AM32" s="3">
        <f t="shared" si="7"/>
        <v>170</v>
      </c>
      <c r="AN32" t="str">
        <f t="shared" si="2"/>
        <v>No</v>
      </c>
      <c r="AO32" s="3">
        <f t="shared" si="8"/>
        <v>7</v>
      </c>
      <c r="AP32" s="3">
        <v>12428</v>
      </c>
      <c r="AQ32" s="3">
        <f t="shared" si="9"/>
        <v>1.811393627293209</v>
      </c>
      <c r="AR32" s="3" t="str">
        <f t="shared" si="3"/>
        <v>7_13_Velvet Health Spa_Athens_No</v>
      </c>
      <c r="AS32" s="12">
        <f t="shared" si="10"/>
        <v>1</v>
      </c>
      <c r="AT32" s="3">
        <f t="shared" si="14"/>
        <v>10</v>
      </c>
      <c r="AU32" s="3">
        <f t="shared" si="15"/>
        <v>3</v>
      </c>
      <c r="AV32" s="3" t="str">
        <f t="shared" si="12"/>
        <v>No</v>
      </c>
      <c r="AW32" s="16" t="s">
        <v>932</v>
      </c>
      <c r="AX32" s="3">
        <f t="shared" si="13"/>
        <v>1</v>
      </c>
      <c r="AY32" s="3">
        <f t="shared" si="5"/>
        <v>1</v>
      </c>
    </row>
    <row r="33" spans="1:51" s="3" customFormat="1">
      <c r="A33" s="9">
        <v>40373</v>
      </c>
      <c r="B33" s="9">
        <v>40373.999305555553</v>
      </c>
      <c r="C33" s="3">
        <v>1013</v>
      </c>
      <c r="D33" s="3">
        <v>20.399999999999999</v>
      </c>
      <c r="E33" s="3">
        <v>9.9</v>
      </c>
      <c r="F33" s="3" t="s">
        <v>43</v>
      </c>
      <c r="G33" s="3" t="s">
        <v>433</v>
      </c>
      <c r="H33" s="3" t="s">
        <v>443</v>
      </c>
      <c r="J33" s="3" t="s">
        <v>13</v>
      </c>
      <c r="K33" s="3" t="s">
        <v>15</v>
      </c>
      <c r="L33" s="3" t="s">
        <v>13</v>
      </c>
      <c r="M33" s="3" t="s">
        <v>13</v>
      </c>
      <c r="N33" s="3" t="s">
        <v>13</v>
      </c>
      <c r="O33" s="3" t="s">
        <v>15</v>
      </c>
      <c r="P33" s="3">
        <v>100</v>
      </c>
      <c r="Q33" s="3">
        <v>100</v>
      </c>
      <c r="R33" s="3">
        <v>100</v>
      </c>
      <c r="S33" s="5" t="s">
        <v>269</v>
      </c>
      <c r="T33" s="3">
        <v>1.2</v>
      </c>
      <c r="U33" s="3" t="s">
        <v>15</v>
      </c>
      <c r="V33" s="3" t="s">
        <v>13</v>
      </c>
      <c r="W33" s="3" t="s">
        <v>13</v>
      </c>
      <c r="X33" s="3" t="s">
        <v>13</v>
      </c>
      <c r="Y33" s="3" t="s">
        <v>13</v>
      </c>
      <c r="Z33" s="3" t="s">
        <v>13</v>
      </c>
      <c r="AA33" s="3" t="s">
        <v>13</v>
      </c>
      <c r="AB33" s="3" t="s">
        <v>13</v>
      </c>
      <c r="AC33" s="3" t="s">
        <v>15</v>
      </c>
      <c r="AF33" s="3" t="s">
        <v>342</v>
      </c>
      <c r="AG33" s="2">
        <v>40375</v>
      </c>
      <c r="AH33" s="2">
        <v>40451</v>
      </c>
      <c r="AI33" s="2" t="s">
        <v>114</v>
      </c>
      <c r="AJ33" s="3">
        <f t="shared" si="0"/>
        <v>10028.700000000001</v>
      </c>
      <c r="AK33" s="12">
        <f t="shared" si="1"/>
        <v>10028.700000000001</v>
      </c>
      <c r="AL33" s="12">
        <f t="shared" si="6"/>
        <v>0.51</v>
      </c>
      <c r="AM33" s="3">
        <f t="shared" si="7"/>
        <v>77</v>
      </c>
      <c r="AN33" t="str">
        <f t="shared" si="2"/>
        <v>No</v>
      </c>
      <c r="AO33" s="3">
        <f t="shared" si="8"/>
        <v>7</v>
      </c>
      <c r="AP33" s="3">
        <v>12428</v>
      </c>
      <c r="AQ33" s="3">
        <f t="shared" si="9"/>
        <v>0.80694399742516898</v>
      </c>
      <c r="AR33" s="3" t="str">
        <f t="shared" si="3"/>
        <v>7_14_MeatMe_Athens_No</v>
      </c>
      <c r="AS33" s="12">
        <f t="shared" si="10"/>
        <v>0.6</v>
      </c>
      <c r="AT33" s="3">
        <f t="shared" si="14"/>
        <v>10</v>
      </c>
      <c r="AU33" s="3">
        <f t="shared" si="15"/>
        <v>1</v>
      </c>
      <c r="AV33" s="3" t="str">
        <f t="shared" si="12"/>
        <v>No</v>
      </c>
      <c r="AW33" s="16" t="s">
        <v>931</v>
      </c>
      <c r="AX33" s="3">
        <f t="shared" si="13"/>
        <v>1</v>
      </c>
      <c r="AY33" s="3">
        <f t="shared" si="5"/>
        <v>1</v>
      </c>
    </row>
    <row r="34" spans="1:51" s="3" customFormat="1">
      <c r="A34" s="9">
        <v>40374</v>
      </c>
      <c r="B34" s="9">
        <v>40374.999305555553</v>
      </c>
      <c r="C34" s="3">
        <v>813</v>
      </c>
      <c r="D34" s="3">
        <v>450</v>
      </c>
      <c r="E34" s="3">
        <v>30</v>
      </c>
      <c r="F34" s="3" t="s">
        <v>44</v>
      </c>
      <c r="G34" s="3" t="s">
        <v>435</v>
      </c>
      <c r="J34" s="3" t="s">
        <v>13</v>
      </c>
      <c r="K34" s="3" t="s">
        <v>15</v>
      </c>
      <c r="L34" s="3" t="s">
        <v>13</v>
      </c>
      <c r="M34" s="3" t="s">
        <v>15</v>
      </c>
      <c r="N34" s="3" t="s">
        <v>13</v>
      </c>
      <c r="O34" s="3" t="s">
        <v>15</v>
      </c>
      <c r="P34" s="3">
        <v>4</v>
      </c>
      <c r="Q34" s="3">
        <v>4</v>
      </c>
      <c r="R34" s="3">
        <v>10</v>
      </c>
      <c r="S34" s="5" t="s">
        <v>189</v>
      </c>
      <c r="T34" s="3">
        <v>3</v>
      </c>
      <c r="U34" s="3" t="s">
        <v>13</v>
      </c>
      <c r="V34" s="3" t="s">
        <v>15</v>
      </c>
      <c r="W34" s="3" t="s">
        <v>13</v>
      </c>
      <c r="X34" s="3" t="s">
        <v>13</v>
      </c>
      <c r="Y34" s="3" t="s">
        <v>15</v>
      </c>
      <c r="Z34" s="3" t="s">
        <v>13</v>
      </c>
      <c r="AA34" s="3" t="s">
        <v>13</v>
      </c>
      <c r="AB34" s="3" t="s">
        <v>13</v>
      </c>
      <c r="AC34" s="3" t="s">
        <v>15</v>
      </c>
      <c r="AF34" s="3" t="s">
        <v>342</v>
      </c>
      <c r="AG34" s="2">
        <v>40376</v>
      </c>
      <c r="AH34" s="2">
        <v>40543</v>
      </c>
      <c r="AI34" s="2" t="s">
        <v>114</v>
      </c>
      <c r="AJ34" s="3">
        <f t="shared" si="0"/>
        <v>24390</v>
      </c>
      <c r="AK34" s="12">
        <f t="shared" si="1"/>
        <v>24390</v>
      </c>
      <c r="AL34" s="12">
        <f t="shared" si="6"/>
        <v>0.93</v>
      </c>
      <c r="AM34" s="3">
        <f t="shared" si="7"/>
        <v>168</v>
      </c>
      <c r="AN34" t="str">
        <f t="shared" si="2"/>
        <v>No</v>
      </c>
      <c r="AO34" s="3">
        <f t="shared" si="8"/>
        <v>7</v>
      </c>
      <c r="AP34" s="3">
        <v>12428</v>
      </c>
      <c r="AQ34" s="3">
        <f t="shared" si="9"/>
        <v>1.9625040231734792</v>
      </c>
      <c r="AR34" s="3" t="str">
        <f t="shared" si="3"/>
        <v>7_15_Silk Line_Athens_No</v>
      </c>
      <c r="AS34" s="12">
        <f t="shared" si="10"/>
        <v>1</v>
      </c>
      <c r="AT34" s="3">
        <f t="shared" si="14"/>
        <v>30</v>
      </c>
      <c r="AU34" s="3">
        <f t="shared" si="15"/>
        <v>3</v>
      </c>
      <c r="AV34" s="3" t="str">
        <f t="shared" si="12"/>
        <v>No</v>
      </c>
      <c r="AW34" s="16" t="s">
        <v>930</v>
      </c>
      <c r="AX34" s="3">
        <f t="shared" si="13"/>
        <v>1</v>
      </c>
      <c r="AY34" s="3">
        <f t="shared" si="5"/>
        <v>1</v>
      </c>
    </row>
    <row r="35" spans="1:51" s="3" customFormat="1">
      <c r="A35" s="9">
        <v>40375</v>
      </c>
      <c r="B35" s="9">
        <v>40375.999305555553</v>
      </c>
      <c r="C35" s="3">
        <v>123</v>
      </c>
      <c r="D35" s="3">
        <v>60</v>
      </c>
      <c r="E35" s="3">
        <v>15</v>
      </c>
      <c r="F35" s="3" t="s">
        <v>45</v>
      </c>
      <c r="G35" s="3" t="s">
        <v>435</v>
      </c>
      <c r="H35" s="3" t="s">
        <v>446</v>
      </c>
      <c r="J35" s="3" t="s">
        <v>13</v>
      </c>
      <c r="K35" s="3" t="s">
        <v>15</v>
      </c>
      <c r="L35" s="3" t="s">
        <v>13</v>
      </c>
      <c r="M35" s="3" t="s">
        <v>13</v>
      </c>
      <c r="N35" s="3" t="s">
        <v>13</v>
      </c>
      <c r="O35" s="3" t="s">
        <v>15</v>
      </c>
      <c r="P35" s="3">
        <v>4</v>
      </c>
      <c r="Q35" s="3">
        <v>4</v>
      </c>
      <c r="R35" s="3">
        <v>10</v>
      </c>
      <c r="S35" s="5" t="s">
        <v>268</v>
      </c>
      <c r="T35" s="3">
        <v>1</v>
      </c>
      <c r="U35" s="3" t="s">
        <v>13</v>
      </c>
      <c r="V35" s="3" t="s">
        <v>15</v>
      </c>
      <c r="W35" s="3" t="s">
        <v>13</v>
      </c>
      <c r="X35" s="3" t="s">
        <v>13</v>
      </c>
      <c r="Y35" s="3" t="s">
        <v>13</v>
      </c>
      <c r="Z35" s="3" t="s">
        <v>13</v>
      </c>
      <c r="AA35" s="3" t="s">
        <v>15</v>
      </c>
      <c r="AB35" s="3" t="s">
        <v>13</v>
      </c>
      <c r="AC35" s="3" t="s">
        <v>15</v>
      </c>
      <c r="AF35" s="3" t="s">
        <v>342</v>
      </c>
      <c r="AG35" s="2">
        <v>40378</v>
      </c>
      <c r="AH35" s="2">
        <v>40482</v>
      </c>
      <c r="AI35" s="2" t="s">
        <v>114</v>
      </c>
      <c r="AJ35" s="3">
        <f t="shared" si="0"/>
        <v>1845</v>
      </c>
      <c r="AK35" s="12">
        <f t="shared" si="1"/>
        <v>1845</v>
      </c>
      <c r="AL35" s="12">
        <f t="shared" si="6"/>
        <v>0.75</v>
      </c>
      <c r="AM35" s="3">
        <f t="shared" si="7"/>
        <v>105</v>
      </c>
      <c r="AN35" t="str">
        <f t="shared" si="2"/>
        <v>No</v>
      </c>
      <c r="AO35" s="3">
        <f t="shared" si="8"/>
        <v>7</v>
      </c>
      <c r="AP35" s="3">
        <v>12428</v>
      </c>
      <c r="AQ35" s="3">
        <f t="shared" si="9"/>
        <v>0.14845510138397167</v>
      </c>
      <c r="AR35" s="3" t="str">
        <f t="shared" si="3"/>
        <v>7_16_Fake Bake_Athens_No</v>
      </c>
      <c r="AS35" s="12">
        <f t="shared" si="10"/>
        <v>0.8</v>
      </c>
      <c r="AT35" s="3">
        <f t="shared" si="14"/>
        <v>15</v>
      </c>
      <c r="AU35" s="3">
        <f t="shared" si="15"/>
        <v>2</v>
      </c>
      <c r="AV35" s="3" t="str">
        <f t="shared" si="12"/>
        <v>No</v>
      </c>
      <c r="AW35" s="16" t="s">
        <v>929</v>
      </c>
      <c r="AX35" s="3">
        <f t="shared" si="13"/>
        <v>2</v>
      </c>
      <c r="AY35" s="3">
        <f t="shared" si="5"/>
        <v>2</v>
      </c>
    </row>
    <row r="36" spans="1:51" s="3" customFormat="1">
      <c r="A36" s="9">
        <v>40376</v>
      </c>
      <c r="B36" s="9">
        <v>40377.999305555553</v>
      </c>
      <c r="C36" s="3">
        <v>108</v>
      </c>
      <c r="D36" s="3">
        <v>50</v>
      </c>
      <c r="E36" s="3">
        <v>24</v>
      </c>
      <c r="F36" s="3" t="s">
        <v>46</v>
      </c>
      <c r="G36" s="3" t="s">
        <v>12</v>
      </c>
      <c r="J36" s="3" t="s">
        <v>13</v>
      </c>
      <c r="K36" s="3" t="s">
        <v>15</v>
      </c>
      <c r="L36" s="3" t="s">
        <v>13</v>
      </c>
      <c r="M36" s="3" t="s">
        <v>15</v>
      </c>
      <c r="N36" s="3" t="s">
        <v>13</v>
      </c>
      <c r="O36" s="3" t="s">
        <v>15</v>
      </c>
      <c r="P36" s="3">
        <v>1</v>
      </c>
      <c r="Q36" s="3">
        <v>1</v>
      </c>
      <c r="R36" s="3">
        <v>20</v>
      </c>
      <c r="S36" t="s">
        <v>90</v>
      </c>
      <c r="T36" s="3">
        <v>6</v>
      </c>
      <c r="U36" s="3" t="s">
        <v>13</v>
      </c>
      <c r="V36" s="3" t="s">
        <v>13</v>
      </c>
      <c r="W36" s="3" t="s">
        <v>13</v>
      </c>
      <c r="X36" s="3" t="s">
        <v>13</v>
      </c>
      <c r="Y36" s="3" t="s">
        <v>13</v>
      </c>
      <c r="Z36" s="3" t="s">
        <v>13</v>
      </c>
      <c r="AA36" s="3" t="s">
        <v>13</v>
      </c>
      <c r="AB36" s="3" t="s">
        <v>13</v>
      </c>
      <c r="AC36" s="3" t="s">
        <v>15</v>
      </c>
      <c r="AF36" s="3" t="s">
        <v>342</v>
      </c>
      <c r="AG36" s="2">
        <v>40380</v>
      </c>
      <c r="AH36" s="2">
        <v>40543</v>
      </c>
      <c r="AI36" s="2" t="s">
        <v>114</v>
      </c>
      <c r="AJ36" s="3">
        <f t="shared" si="0"/>
        <v>2592</v>
      </c>
      <c r="AK36" s="12">
        <f t="shared" si="1"/>
        <v>1296.4501563057402</v>
      </c>
      <c r="AL36" s="12">
        <f t="shared" si="6"/>
        <v>0.52</v>
      </c>
      <c r="AM36" s="3">
        <f t="shared" si="7"/>
        <v>164</v>
      </c>
      <c r="AN36" t="str">
        <f t="shared" si="2"/>
        <v>Yes</v>
      </c>
      <c r="AO36" s="3">
        <f t="shared" si="8"/>
        <v>7</v>
      </c>
      <c r="AP36" s="3">
        <v>2746</v>
      </c>
      <c r="AQ36" s="3">
        <f t="shared" si="9"/>
        <v>0.47212314504943198</v>
      </c>
      <c r="AR36" s="3" t="str">
        <f t="shared" si="3"/>
        <v>7_17_Planet Blue_Athens_No</v>
      </c>
      <c r="AS36" s="12">
        <f t="shared" si="10"/>
        <v>0.6</v>
      </c>
      <c r="AT36" s="3">
        <f t="shared" si="14"/>
        <v>25</v>
      </c>
      <c r="AU36" s="3">
        <f t="shared" si="15"/>
        <v>3</v>
      </c>
      <c r="AV36" s="3" t="str">
        <f t="shared" si="12"/>
        <v>No</v>
      </c>
      <c r="AW36" s="16" t="s">
        <v>928</v>
      </c>
      <c r="AX36" s="3">
        <f t="shared" si="13"/>
        <v>2</v>
      </c>
      <c r="AY36" s="3">
        <f t="shared" si="5"/>
        <v>2</v>
      </c>
    </row>
    <row r="37" spans="1:51" s="3" customFormat="1">
      <c r="A37" s="9">
        <v>40378</v>
      </c>
      <c r="B37" s="9">
        <v>40378.999305555553</v>
      </c>
      <c r="C37" s="3">
        <v>517</v>
      </c>
      <c r="D37" s="3">
        <v>75</v>
      </c>
      <c r="E37" s="3">
        <v>12</v>
      </c>
      <c r="F37" s="3" t="s">
        <v>47</v>
      </c>
      <c r="G37" s="3" t="s">
        <v>435</v>
      </c>
      <c r="J37" s="3" t="s">
        <v>13</v>
      </c>
      <c r="K37" s="3" t="s">
        <v>15</v>
      </c>
      <c r="L37" s="3" t="s">
        <v>13</v>
      </c>
      <c r="M37" s="3" t="s">
        <v>15</v>
      </c>
      <c r="N37" s="3" t="s">
        <v>13</v>
      </c>
      <c r="O37" s="3" t="s">
        <v>15</v>
      </c>
      <c r="P37" s="3">
        <v>3</v>
      </c>
      <c r="Q37" s="3">
        <v>3</v>
      </c>
      <c r="R37" s="3">
        <v>20</v>
      </c>
      <c r="S37" s="6" t="s">
        <v>189</v>
      </c>
      <c r="T37" s="3">
        <v>3</v>
      </c>
      <c r="U37" s="3" t="s">
        <v>15</v>
      </c>
      <c r="V37" s="3" t="s">
        <v>13</v>
      </c>
      <c r="W37" s="3" t="s">
        <v>13</v>
      </c>
      <c r="X37" s="3" t="s">
        <v>13</v>
      </c>
      <c r="Y37" s="3" t="s">
        <v>13</v>
      </c>
      <c r="Z37" s="3" t="s">
        <v>13</v>
      </c>
      <c r="AA37" s="3" t="s">
        <v>15</v>
      </c>
      <c r="AB37" s="3" t="s">
        <v>13</v>
      </c>
      <c r="AC37" s="3" t="s">
        <v>15</v>
      </c>
      <c r="AF37" s="3" t="s">
        <v>342</v>
      </c>
      <c r="AG37" s="2">
        <v>40380</v>
      </c>
      <c r="AH37" s="2">
        <v>40482</v>
      </c>
      <c r="AI37" s="2" t="s">
        <v>114</v>
      </c>
      <c r="AJ37" s="3">
        <f t="shared" si="0"/>
        <v>6204</v>
      </c>
      <c r="AK37" s="12">
        <f t="shared" si="1"/>
        <v>6204</v>
      </c>
      <c r="AL37" s="12">
        <f t="shared" si="6"/>
        <v>0.84</v>
      </c>
      <c r="AM37" s="3">
        <f t="shared" si="7"/>
        <v>103</v>
      </c>
      <c r="AN37" t="str">
        <f t="shared" si="2"/>
        <v>No</v>
      </c>
      <c r="AO37" s="3">
        <f t="shared" si="8"/>
        <v>7</v>
      </c>
      <c r="AP37" s="3">
        <v>12428</v>
      </c>
      <c r="AQ37" s="3">
        <f t="shared" si="9"/>
        <v>0.49919536530415193</v>
      </c>
      <c r="AR37" s="3" t="str">
        <f t="shared" si="3"/>
        <v>7_19_Chic To Chic_Athens_No</v>
      </c>
      <c r="AS37" s="12">
        <f t="shared" si="10"/>
        <v>0.8</v>
      </c>
      <c r="AT37" s="3">
        <f t="shared" si="14"/>
        <v>10</v>
      </c>
      <c r="AU37" s="3">
        <f t="shared" si="15"/>
        <v>2</v>
      </c>
      <c r="AV37" s="3" t="str">
        <f t="shared" si="12"/>
        <v>No</v>
      </c>
      <c r="AW37" s="16" t="s">
        <v>927</v>
      </c>
      <c r="AX37" s="3">
        <f t="shared" si="13"/>
        <v>1</v>
      </c>
      <c r="AY37" s="3">
        <f t="shared" si="5"/>
        <v>1</v>
      </c>
    </row>
    <row r="38" spans="1:51" s="3" customFormat="1">
      <c r="A38" s="9">
        <v>40379</v>
      </c>
      <c r="B38" s="9">
        <v>40379.999305555553</v>
      </c>
      <c r="C38" s="3">
        <v>548</v>
      </c>
      <c r="D38" s="3">
        <v>58</v>
      </c>
      <c r="E38" s="3">
        <v>25</v>
      </c>
      <c r="F38" s="3" t="s">
        <v>48</v>
      </c>
      <c r="G38" s="3" t="s">
        <v>433</v>
      </c>
      <c r="H38" s="3" t="s">
        <v>440</v>
      </c>
      <c r="J38" s="3" t="s">
        <v>13</v>
      </c>
      <c r="K38" s="3" t="s">
        <v>15</v>
      </c>
      <c r="L38" s="3" t="s">
        <v>13</v>
      </c>
      <c r="M38" s="3" t="s">
        <v>15</v>
      </c>
      <c r="N38" s="3" t="s">
        <v>13</v>
      </c>
      <c r="O38" s="3" t="s">
        <v>15</v>
      </c>
      <c r="P38" s="3">
        <v>2</v>
      </c>
      <c r="Q38" s="3">
        <v>2</v>
      </c>
      <c r="R38" s="3">
        <v>20</v>
      </c>
      <c r="S38" s="5" t="s">
        <v>283</v>
      </c>
      <c r="T38" s="3">
        <v>1</v>
      </c>
      <c r="U38" s="3" t="s">
        <v>15</v>
      </c>
      <c r="V38" s="3" t="s">
        <v>13</v>
      </c>
      <c r="W38" s="3" t="s">
        <v>13</v>
      </c>
      <c r="X38" s="3" t="s">
        <v>13</v>
      </c>
      <c r="Y38" s="3" t="s">
        <v>13</v>
      </c>
      <c r="Z38" s="3" t="s">
        <v>13</v>
      </c>
      <c r="AA38" s="3" t="s">
        <v>13</v>
      </c>
      <c r="AB38" s="3" t="s">
        <v>13</v>
      </c>
      <c r="AC38" s="3" t="s">
        <v>15</v>
      </c>
      <c r="AF38" s="3" t="s">
        <v>342</v>
      </c>
      <c r="AG38" s="2">
        <v>40381</v>
      </c>
      <c r="AH38" s="2">
        <v>40543</v>
      </c>
      <c r="AI38" s="2" t="s">
        <v>114</v>
      </c>
      <c r="AJ38" s="3">
        <f t="shared" si="0"/>
        <v>13700</v>
      </c>
      <c r="AK38" s="12">
        <f t="shared" si="1"/>
        <v>13700</v>
      </c>
      <c r="AL38" s="12">
        <f t="shared" si="6"/>
        <v>0.56999999999999995</v>
      </c>
      <c r="AM38" s="3">
        <f t="shared" si="7"/>
        <v>163</v>
      </c>
      <c r="AN38" t="str">
        <f t="shared" si="2"/>
        <v>No</v>
      </c>
      <c r="AO38" s="3">
        <f t="shared" si="8"/>
        <v>7</v>
      </c>
      <c r="AP38" s="3">
        <v>12428</v>
      </c>
      <c r="AQ38" s="3">
        <f t="shared" si="9"/>
        <v>1.1023495333118765</v>
      </c>
      <c r="AR38" s="3" t="str">
        <f t="shared" si="3"/>
        <v>7_20_Kona Kai_Athens_No</v>
      </c>
      <c r="AS38" s="12">
        <f t="shared" si="10"/>
        <v>0.6</v>
      </c>
      <c r="AT38" s="3">
        <f t="shared" si="14"/>
        <v>25</v>
      </c>
      <c r="AU38" s="3">
        <f t="shared" si="15"/>
        <v>3</v>
      </c>
      <c r="AV38" s="3" t="str">
        <f t="shared" si="12"/>
        <v>No</v>
      </c>
      <c r="AW38" s="16" t="s">
        <v>926</v>
      </c>
      <c r="AX38" s="3">
        <f t="shared" si="13"/>
        <v>1</v>
      </c>
      <c r="AY38" s="3">
        <f t="shared" si="5"/>
        <v>1</v>
      </c>
    </row>
    <row r="39" spans="1:51" s="3" customFormat="1">
      <c r="A39" s="9">
        <v>40380</v>
      </c>
      <c r="B39" s="9">
        <v>40380.999305555553</v>
      </c>
      <c r="C39" s="3">
        <v>67</v>
      </c>
      <c r="D39" s="3">
        <v>30</v>
      </c>
      <c r="E39" s="3">
        <v>9</v>
      </c>
      <c r="F39" s="3" t="s">
        <v>49</v>
      </c>
      <c r="G39" s="3" t="s">
        <v>402</v>
      </c>
      <c r="H39" s="3" t="s">
        <v>447</v>
      </c>
      <c r="J39" s="3" t="s">
        <v>13</v>
      </c>
      <c r="K39" s="3" t="s">
        <v>15</v>
      </c>
      <c r="L39" s="3" t="s">
        <v>13</v>
      </c>
      <c r="M39" s="3" t="s">
        <v>15</v>
      </c>
      <c r="N39" s="3" t="s">
        <v>15</v>
      </c>
      <c r="O39" s="3" t="s">
        <v>15</v>
      </c>
      <c r="P39" s="3">
        <v>100</v>
      </c>
      <c r="Q39" s="3">
        <v>100</v>
      </c>
      <c r="R39" s="3">
        <v>10</v>
      </c>
      <c r="S39" s="5" t="s">
        <v>236</v>
      </c>
      <c r="T39" s="3">
        <v>3</v>
      </c>
      <c r="U39" s="3" t="s">
        <v>15</v>
      </c>
      <c r="V39" s="3" t="s">
        <v>15</v>
      </c>
      <c r="W39" s="3" t="s">
        <v>13</v>
      </c>
      <c r="X39" s="3" t="s">
        <v>13</v>
      </c>
      <c r="Y39" s="3" t="s">
        <v>13</v>
      </c>
      <c r="Z39" s="3" t="s">
        <v>13</v>
      </c>
      <c r="AA39" s="3" t="s">
        <v>13</v>
      </c>
      <c r="AB39" s="3" t="s">
        <v>13</v>
      </c>
      <c r="AC39" s="3" t="s">
        <v>15</v>
      </c>
      <c r="AF39" s="3" t="s">
        <v>342</v>
      </c>
      <c r="AG39" s="2">
        <v>40382</v>
      </c>
      <c r="AH39" s="2">
        <v>40543</v>
      </c>
      <c r="AI39" s="2" t="s">
        <v>114</v>
      </c>
      <c r="AJ39" s="3">
        <f t="shared" si="0"/>
        <v>603</v>
      </c>
      <c r="AK39" s="12">
        <f t="shared" si="1"/>
        <v>603</v>
      </c>
      <c r="AL39" s="12">
        <f t="shared" si="6"/>
        <v>0.7</v>
      </c>
      <c r="AM39" s="3">
        <f t="shared" si="7"/>
        <v>162</v>
      </c>
      <c r="AN39" t="str">
        <f t="shared" si="2"/>
        <v>No</v>
      </c>
      <c r="AO39" s="3">
        <f t="shared" si="8"/>
        <v>7</v>
      </c>
      <c r="AP39" s="3">
        <v>12428</v>
      </c>
      <c r="AQ39" s="3">
        <f t="shared" si="9"/>
        <v>4.8519472159639525E-2</v>
      </c>
      <c r="AR39" s="3" t="str">
        <f t="shared" si="3"/>
        <v>7_21_Zanias_Athens_No</v>
      </c>
      <c r="AS39" s="12">
        <f t="shared" si="10"/>
        <v>0.8</v>
      </c>
      <c r="AT39" s="3">
        <f t="shared" si="14"/>
        <v>10</v>
      </c>
      <c r="AU39" s="3">
        <f t="shared" si="15"/>
        <v>3</v>
      </c>
      <c r="AV39" s="3" t="str">
        <f t="shared" si="12"/>
        <v>No</v>
      </c>
      <c r="AW39" s="16" t="s">
        <v>925</v>
      </c>
      <c r="AX39" s="3">
        <f t="shared" si="13"/>
        <v>1</v>
      </c>
      <c r="AY39" s="3">
        <f t="shared" si="5"/>
        <v>1</v>
      </c>
    </row>
    <row r="40" spans="1:51" s="3" customFormat="1">
      <c r="A40" s="9">
        <v>40381</v>
      </c>
      <c r="B40" s="9">
        <v>40381.999305555553</v>
      </c>
      <c r="C40" s="3">
        <v>622</v>
      </c>
      <c r="D40" s="3">
        <v>23.5</v>
      </c>
      <c r="E40" s="3">
        <v>11.5</v>
      </c>
      <c r="F40" s="3" t="s">
        <v>50</v>
      </c>
      <c r="G40" s="3" t="s">
        <v>433</v>
      </c>
      <c r="H40" s="3" t="s">
        <v>440</v>
      </c>
      <c r="J40" s="3" t="s">
        <v>13</v>
      </c>
      <c r="K40" s="3" t="s">
        <v>15</v>
      </c>
      <c r="L40" s="3" t="s">
        <v>13</v>
      </c>
      <c r="M40" s="3" t="s">
        <v>15</v>
      </c>
      <c r="N40" s="3" t="s">
        <v>13</v>
      </c>
      <c r="O40" s="3" t="s">
        <v>15</v>
      </c>
      <c r="P40" s="3">
        <v>2</v>
      </c>
      <c r="Q40" s="3">
        <v>2</v>
      </c>
      <c r="R40" s="3">
        <v>20</v>
      </c>
      <c r="S40" s="5" t="s">
        <v>195</v>
      </c>
      <c r="T40" s="3">
        <v>2</v>
      </c>
      <c r="U40" s="3" t="s">
        <v>15</v>
      </c>
      <c r="V40" s="3" t="s">
        <v>13</v>
      </c>
      <c r="W40" s="3" t="s">
        <v>15</v>
      </c>
      <c r="X40" s="3" t="s">
        <v>15</v>
      </c>
      <c r="Y40" s="3" t="s">
        <v>13</v>
      </c>
      <c r="Z40" s="3" t="s">
        <v>13</v>
      </c>
      <c r="AA40" s="3" t="s">
        <v>13</v>
      </c>
      <c r="AB40" s="3" t="s">
        <v>15</v>
      </c>
      <c r="AC40" s="3" t="s">
        <v>15</v>
      </c>
      <c r="AF40" s="3" t="s">
        <v>342</v>
      </c>
      <c r="AG40" s="2">
        <v>40385</v>
      </c>
      <c r="AH40" s="2">
        <v>40481</v>
      </c>
      <c r="AI40" s="2" t="s">
        <v>114</v>
      </c>
      <c r="AJ40" s="3">
        <f t="shared" si="0"/>
        <v>7153</v>
      </c>
      <c r="AK40" s="12">
        <f t="shared" si="1"/>
        <v>7153</v>
      </c>
      <c r="AL40" s="12">
        <f t="shared" si="6"/>
        <v>0.51</v>
      </c>
      <c r="AM40" s="3">
        <f t="shared" si="7"/>
        <v>97</v>
      </c>
      <c r="AN40" t="str">
        <f t="shared" si="2"/>
        <v>No</v>
      </c>
      <c r="AO40" s="3">
        <f t="shared" si="8"/>
        <v>7</v>
      </c>
      <c r="AP40" s="3">
        <v>12428</v>
      </c>
      <c r="AQ40" s="3">
        <f t="shared" si="9"/>
        <v>0.57555519794013521</v>
      </c>
      <c r="AR40" s="3" t="str">
        <f t="shared" si="3"/>
        <v>7_22_gbk_Athens_No</v>
      </c>
      <c r="AS40" s="12">
        <f t="shared" si="10"/>
        <v>0.6</v>
      </c>
      <c r="AT40" s="3">
        <f t="shared" si="14"/>
        <v>10</v>
      </c>
      <c r="AU40" s="3">
        <f t="shared" si="15"/>
        <v>2</v>
      </c>
      <c r="AV40" s="3" t="str">
        <f t="shared" si="12"/>
        <v>No</v>
      </c>
      <c r="AW40" s="16" t="s">
        <v>924</v>
      </c>
      <c r="AX40" s="3">
        <f t="shared" si="13"/>
        <v>3</v>
      </c>
      <c r="AY40" s="3">
        <f t="shared" si="5"/>
        <v>3</v>
      </c>
    </row>
    <row r="41" spans="1:51" s="3" customFormat="1">
      <c r="A41" s="9">
        <v>40382</v>
      </c>
      <c r="B41" s="9">
        <v>40382.999305555553</v>
      </c>
      <c r="C41" s="3">
        <v>469</v>
      </c>
      <c r="D41" s="3">
        <v>185</v>
      </c>
      <c r="E41" s="3">
        <v>15</v>
      </c>
      <c r="F41" s="3" t="s">
        <v>51</v>
      </c>
      <c r="G41" s="3" t="s">
        <v>77</v>
      </c>
      <c r="J41" s="3" t="s">
        <v>13</v>
      </c>
      <c r="K41" s="3" t="s">
        <v>15</v>
      </c>
      <c r="L41" s="3" t="s">
        <v>13</v>
      </c>
      <c r="M41" s="3" t="s">
        <v>15</v>
      </c>
      <c r="N41" s="3" t="s">
        <v>13</v>
      </c>
      <c r="O41" s="3" t="s">
        <v>15</v>
      </c>
      <c r="P41" s="3">
        <v>4</v>
      </c>
      <c r="Q41" s="3">
        <v>4</v>
      </c>
      <c r="R41" s="3">
        <v>10</v>
      </c>
      <c r="S41" s="5" t="s">
        <v>189</v>
      </c>
      <c r="T41" s="3">
        <v>3</v>
      </c>
      <c r="U41" s="3" t="s">
        <v>15</v>
      </c>
      <c r="V41" s="3" t="s">
        <v>15</v>
      </c>
      <c r="W41" s="3" t="s">
        <v>13</v>
      </c>
      <c r="X41" s="3" t="s">
        <v>13</v>
      </c>
      <c r="Y41" s="3" t="s">
        <v>15</v>
      </c>
      <c r="Z41" s="3" t="s">
        <v>13</v>
      </c>
      <c r="AA41" s="3" t="s">
        <v>13</v>
      </c>
      <c r="AB41" s="3" t="s">
        <v>13</v>
      </c>
      <c r="AC41" s="3" t="s">
        <v>15</v>
      </c>
      <c r="AF41" s="3" t="s">
        <v>343</v>
      </c>
      <c r="AG41" s="2">
        <v>40385</v>
      </c>
      <c r="AH41" s="2">
        <v>40515</v>
      </c>
      <c r="AI41" s="2" t="s">
        <v>114</v>
      </c>
      <c r="AJ41" s="3">
        <f t="shared" si="0"/>
        <v>7035</v>
      </c>
      <c r="AK41" s="12">
        <f t="shared" si="1"/>
        <v>7035</v>
      </c>
      <c r="AL41" s="12">
        <f t="shared" si="6"/>
        <v>0.92</v>
      </c>
      <c r="AM41" s="3">
        <f t="shared" si="7"/>
        <v>131</v>
      </c>
      <c r="AN41" t="str">
        <f t="shared" si="2"/>
        <v>No</v>
      </c>
      <c r="AO41" s="3">
        <f t="shared" si="8"/>
        <v>7</v>
      </c>
      <c r="AP41" s="3">
        <v>12428</v>
      </c>
      <c r="AQ41" s="3">
        <f t="shared" si="9"/>
        <v>0.56606050852912781</v>
      </c>
      <c r="AR41" s="3" t="str">
        <f t="shared" si="3"/>
        <v>7_23_pure_Athens_No</v>
      </c>
      <c r="AS41" s="12">
        <f t="shared" si="10"/>
        <v>1</v>
      </c>
      <c r="AT41" s="3">
        <f t="shared" si="14"/>
        <v>15</v>
      </c>
      <c r="AU41" s="3">
        <f t="shared" si="15"/>
        <v>3</v>
      </c>
      <c r="AV41" s="3" t="str">
        <f t="shared" si="12"/>
        <v>No</v>
      </c>
      <c r="AW41" s="16" t="s">
        <v>923</v>
      </c>
      <c r="AX41" s="3">
        <f t="shared" si="13"/>
        <v>2</v>
      </c>
      <c r="AY41" s="3">
        <f t="shared" si="5"/>
        <v>2</v>
      </c>
    </row>
    <row r="42" spans="1:51" s="3" customFormat="1">
      <c r="A42" s="9">
        <v>40383</v>
      </c>
      <c r="B42" s="9">
        <v>40384.999305555553</v>
      </c>
      <c r="C42" s="3">
        <v>413</v>
      </c>
      <c r="D42" s="3">
        <v>35</v>
      </c>
      <c r="E42" s="3">
        <v>19</v>
      </c>
      <c r="F42" s="3" t="s">
        <v>52</v>
      </c>
      <c r="G42" s="3" t="s">
        <v>437</v>
      </c>
      <c r="J42" s="3" t="s">
        <v>13</v>
      </c>
      <c r="K42" s="3" t="s">
        <v>15</v>
      </c>
      <c r="L42" s="3" t="s">
        <v>13</v>
      </c>
      <c r="M42" s="3" t="s">
        <v>15</v>
      </c>
      <c r="N42" s="3" t="s">
        <v>13</v>
      </c>
      <c r="O42" s="3" t="s">
        <v>15</v>
      </c>
      <c r="P42" s="3">
        <v>4</v>
      </c>
      <c r="Q42" s="3">
        <v>4</v>
      </c>
      <c r="R42" s="3">
        <v>10</v>
      </c>
      <c r="S42" s="5" t="s">
        <v>249</v>
      </c>
      <c r="T42" s="3">
        <v>6</v>
      </c>
      <c r="U42" s="3" t="s">
        <v>15</v>
      </c>
      <c r="V42" s="3" t="s">
        <v>13</v>
      </c>
      <c r="W42" s="3" t="s">
        <v>13</v>
      </c>
      <c r="X42" s="3" t="s">
        <v>13</v>
      </c>
      <c r="Y42" s="3" t="s">
        <v>13</v>
      </c>
      <c r="Z42" s="3" t="s">
        <v>13</v>
      </c>
      <c r="AA42" s="3" t="s">
        <v>13</v>
      </c>
      <c r="AB42" s="3" t="s">
        <v>13</v>
      </c>
      <c r="AC42" s="3" t="s">
        <v>15</v>
      </c>
      <c r="AF42" s="3" t="s">
        <v>342</v>
      </c>
      <c r="AG42" s="2">
        <v>40386</v>
      </c>
      <c r="AH42" s="2">
        <v>40543</v>
      </c>
      <c r="AI42" s="2" t="s">
        <v>114</v>
      </c>
      <c r="AJ42" s="3">
        <f t="shared" si="0"/>
        <v>7847</v>
      </c>
      <c r="AK42" s="12">
        <f t="shared" si="1"/>
        <v>3924.8627995876323</v>
      </c>
      <c r="AL42" s="12">
        <f t="shared" si="6"/>
        <v>0.46</v>
      </c>
      <c r="AM42" s="3">
        <f t="shared" si="7"/>
        <v>158</v>
      </c>
      <c r="AN42" t="str">
        <f t="shared" si="2"/>
        <v>Yes</v>
      </c>
      <c r="AO42" s="3">
        <f t="shared" si="8"/>
        <v>7</v>
      </c>
      <c r="AP42" s="3">
        <v>2746</v>
      </c>
      <c r="AQ42" s="3">
        <f t="shared" si="9"/>
        <v>1.4293018206801282</v>
      </c>
      <c r="AR42" s="3" t="str">
        <f t="shared" si="3"/>
        <v>7_24_Atlantis Sports Club_Athens_No</v>
      </c>
      <c r="AS42" s="12">
        <f t="shared" si="10"/>
        <v>0.4</v>
      </c>
      <c r="AT42" s="3">
        <f t="shared" si="14"/>
        <v>20</v>
      </c>
      <c r="AU42" s="3">
        <f t="shared" si="15"/>
        <v>3</v>
      </c>
      <c r="AV42" s="3" t="str">
        <f t="shared" si="12"/>
        <v>No</v>
      </c>
      <c r="AW42" s="16" t="s">
        <v>922</v>
      </c>
      <c r="AX42" s="3">
        <f t="shared" si="13"/>
        <v>1</v>
      </c>
      <c r="AY42" s="3">
        <f t="shared" si="5"/>
        <v>1</v>
      </c>
    </row>
    <row r="43" spans="1:51" s="3" customFormat="1">
      <c r="A43" s="9">
        <v>40385</v>
      </c>
      <c r="B43" s="9">
        <v>40385.999305555553</v>
      </c>
      <c r="C43" s="3">
        <v>1374</v>
      </c>
      <c r="D43" s="3">
        <v>600</v>
      </c>
      <c r="E43" s="3">
        <v>70</v>
      </c>
      <c r="F43" s="3" t="s">
        <v>53</v>
      </c>
      <c r="G43" s="3" t="s">
        <v>435</v>
      </c>
      <c r="J43" s="3" t="s">
        <v>13</v>
      </c>
      <c r="K43" s="3" t="s">
        <v>15</v>
      </c>
      <c r="L43" s="3" t="s">
        <v>13</v>
      </c>
      <c r="M43" s="3" t="s">
        <v>13</v>
      </c>
      <c r="N43" s="3" t="s">
        <v>13</v>
      </c>
      <c r="O43" s="3" t="s">
        <v>15</v>
      </c>
      <c r="P43" s="3">
        <v>100</v>
      </c>
      <c r="Q43" s="3">
        <v>100</v>
      </c>
      <c r="R43" s="3">
        <v>10</v>
      </c>
      <c r="S43" s="5" t="s">
        <v>266</v>
      </c>
      <c r="T43" s="3">
        <v>1.2</v>
      </c>
      <c r="U43" s="3" t="s">
        <v>15</v>
      </c>
      <c r="V43" s="3" t="s">
        <v>15</v>
      </c>
      <c r="W43" s="3" t="s">
        <v>13</v>
      </c>
      <c r="X43" s="3" t="s">
        <v>13</v>
      </c>
      <c r="Y43" s="3" t="s">
        <v>13</v>
      </c>
      <c r="Z43" s="3" t="s">
        <v>13</v>
      </c>
      <c r="AA43" s="3" t="s">
        <v>13</v>
      </c>
      <c r="AB43" s="3" t="s">
        <v>13</v>
      </c>
      <c r="AC43" s="3" t="s">
        <v>15</v>
      </c>
      <c r="AF43" s="3" t="s">
        <v>344</v>
      </c>
      <c r="AG43" s="2">
        <v>40392</v>
      </c>
      <c r="AH43" s="2">
        <v>40757</v>
      </c>
      <c r="AI43" s="2" t="s">
        <v>114</v>
      </c>
      <c r="AJ43" s="3">
        <f t="shared" si="0"/>
        <v>96180</v>
      </c>
      <c r="AK43" s="12">
        <f t="shared" si="1"/>
        <v>96180</v>
      </c>
      <c r="AL43" s="12">
        <f t="shared" si="6"/>
        <v>0.88</v>
      </c>
      <c r="AM43" s="3">
        <f t="shared" si="7"/>
        <v>366</v>
      </c>
      <c r="AN43" t="str">
        <f t="shared" si="2"/>
        <v>No</v>
      </c>
      <c r="AO43" s="3">
        <f t="shared" si="8"/>
        <v>7</v>
      </c>
      <c r="AP43" s="3">
        <v>12428</v>
      </c>
      <c r="AQ43" s="3">
        <f t="shared" si="9"/>
        <v>7.7389765046668808</v>
      </c>
      <c r="AR43" s="3" t="str">
        <f t="shared" si="3"/>
        <v>7_26_nails+more_Athens_No</v>
      </c>
      <c r="AS43" s="12">
        <f>ROUND(AL43*5,0)/5</f>
        <v>0.8</v>
      </c>
      <c r="AT43" s="3">
        <f t="shared" si="14"/>
        <v>70</v>
      </c>
      <c r="AU43" s="3">
        <f t="shared" si="15"/>
        <v>4</v>
      </c>
      <c r="AV43" s="3" t="str">
        <f t="shared" si="12"/>
        <v>No</v>
      </c>
      <c r="AW43" s="15" t="s">
        <v>520</v>
      </c>
      <c r="AX43" s="3">
        <f t="shared" si="13"/>
        <v>6</v>
      </c>
      <c r="AY43" s="3">
        <f t="shared" si="5"/>
        <v>5</v>
      </c>
    </row>
    <row r="44" spans="1:51" s="3" customFormat="1">
      <c r="A44" s="9">
        <v>40386</v>
      </c>
      <c r="B44" s="9">
        <v>40386.999305555553</v>
      </c>
      <c r="C44" s="3">
        <v>100</v>
      </c>
      <c r="D44" s="3">
        <v>40</v>
      </c>
      <c r="E44" s="3">
        <v>24</v>
      </c>
      <c r="F44" s="3" t="s">
        <v>54</v>
      </c>
      <c r="G44" s="3" t="s">
        <v>433</v>
      </c>
      <c r="H44" s="3" t="s">
        <v>440</v>
      </c>
      <c r="J44" s="3" t="s">
        <v>13</v>
      </c>
      <c r="K44" s="3" t="s">
        <v>15</v>
      </c>
      <c r="L44" s="3" t="s">
        <v>13</v>
      </c>
      <c r="M44" s="3" t="s">
        <v>15</v>
      </c>
      <c r="N44" s="3" t="s">
        <v>13</v>
      </c>
      <c r="O44" s="3" t="s">
        <v>15</v>
      </c>
      <c r="P44" s="3">
        <v>2</v>
      </c>
      <c r="Q44" s="3">
        <v>2</v>
      </c>
      <c r="R44" s="3">
        <v>20</v>
      </c>
      <c r="S44" s="5" t="s">
        <v>267</v>
      </c>
      <c r="T44" s="3">
        <v>1</v>
      </c>
      <c r="U44" s="3" t="s">
        <v>15</v>
      </c>
      <c r="V44" s="3" t="s">
        <v>15</v>
      </c>
      <c r="W44" s="3" t="s">
        <v>13</v>
      </c>
      <c r="X44" s="3" t="s">
        <v>15</v>
      </c>
      <c r="Y44" s="3" t="s">
        <v>13</v>
      </c>
      <c r="Z44" s="3" t="s">
        <v>13</v>
      </c>
      <c r="AA44" s="3" t="s">
        <v>13</v>
      </c>
      <c r="AB44" s="3" t="s">
        <v>13</v>
      </c>
      <c r="AC44" s="3" t="s">
        <v>15</v>
      </c>
      <c r="AF44" s="3" t="s">
        <v>342</v>
      </c>
      <c r="AG44" s="2">
        <v>40388</v>
      </c>
      <c r="AH44" s="2">
        <v>40451</v>
      </c>
      <c r="AI44" s="2" t="s">
        <v>114</v>
      </c>
      <c r="AJ44" s="3">
        <f t="shared" si="0"/>
        <v>2400</v>
      </c>
      <c r="AK44" s="12">
        <f t="shared" si="1"/>
        <v>2400</v>
      </c>
      <c r="AL44" s="12">
        <f t="shared" si="6"/>
        <v>0.4</v>
      </c>
      <c r="AM44" s="3">
        <f t="shared" si="7"/>
        <v>64</v>
      </c>
      <c r="AN44" t="str">
        <f t="shared" si="2"/>
        <v>No</v>
      </c>
      <c r="AO44" s="3">
        <f t="shared" si="8"/>
        <v>7</v>
      </c>
      <c r="AP44" s="3">
        <v>12428</v>
      </c>
      <c r="AQ44" s="3">
        <f t="shared" si="9"/>
        <v>0.19311232700354039</v>
      </c>
      <c r="AR44" s="3" t="str">
        <f t="shared" si="3"/>
        <v>7_27_misueno_Athens_No</v>
      </c>
      <c r="AS44" s="12">
        <f t="shared" si="10"/>
        <v>0.4</v>
      </c>
      <c r="AT44" s="3">
        <f t="shared" si="14"/>
        <v>25</v>
      </c>
      <c r="AU44" s="3">
        <f t="shared" si="15"/>
        <v>1</v>
      </c>
      <c r="AV44" s="3" t="str">
        <f t="shared" si="12"/>
        <v>No</v>
      </c>
      <c r="AW44" s="15" t="s">
        <v>521</v>
      </c>
      <c r="AX44" s="3">
        <f t="shared" si="13"/>
        <v>1</v>
      </c>
      <c r="AY44" s="3">
        <f t="shared" si="5"/>
        <v>1</v>
      </c>
    </row>
    <row r="45" spans="1:51" s="3" customFormat="1" ht="45">
      <c r="A45" s="9">
        <v>40387</v>
      </c>
      <c r="B45" s="9">
        <v>40387.999305555553</v>
      </c>
      <c r="C45" s="3">
        <v>310</v>
      </c>
      <c r="D45" s="3">
        <v>19.399999999999999</v>
      </c>
      <c r="E45" s="3">
        <v>8</v>
      </c>
      <c r="F45" s="3" t="s">
        <v>55</v>
      </c>
      <c r="G45" s="3" t="s">
        <v>105</v>
      </c>
      <c r="J45" s="3" t="s">
        <v>13</v>
      </c>
      <c r="K45" s="3" t="s">
        <v>15</v>
      </c>
      <c r="L45" s="3" t="s">
        <v>13</v>
      </c>
      <c r="M45" s="3" t="s">
        <v>13</v>
      </c>
      <c r="N45" s="3" t="s">
        <v>13</v>
      </c>
      <c r="O45" s="3" t="s">
        <v>15</v>
      </c>
      <c r="P45" s="3">
        <v>2</v>
      </c>
      <c r="Q45" s="3">
        <v>2</v>
      </c>
      <c r="R45" s="3">
        <v>20</v>
      </c>
      <c r="S45" s="5" t="s">
        <v>231</v>
      </c>
      <c r="T45" s="3" t="s">
        <v>108</v>
      </c>
      <c r="U45" s="3" t="s">
        <v>15</v>
      </c>
      <c r="V45" s="3" t="s">
        <v>15</v>
      </c>
      <c r="W45" s="3" t="s">
        <v>15</v>
      </c>
      <c r="X45" s="3" t="s">
        <v>15</v>
      </c>
      <c r="Y45" s="3" t="s">
        <v>15</v>
      </c>
      <c r="Z45" s="3" t="s">
        <v>13</v>
      </c>
      <c r="AA45" s="3" t="s">
        <v>13</v>
      </c>
      <c r="AB45" s="3" t="s">
        <v>15</v>
      </c>
      <c r="AC45" s="3" t="s">
        <v>13</v>
      </c>
      <c r="AF45" s="3" t="s">
        <v>342</v>
      </c>
      <c r="AG45" s="2">
        <v>40389</v>
      </c>
      <c r="AH45" s="2">
        <v>40451</v>
      </c>
      <c r="AI45" s="2" t="s">
        <v>114</v>
      </c>
      <c r="AJ45" s="3">
        <f t="shared" si="0"/>
        <v>2480</v>
      </c>
      <c r="AK45" s="12">
        <f t="shared" si="1"/>
        <v>2480</v>
      </c>
      <c r="AL45" s="12">
        <f t="shared" si="6"/>
        <v>0.59</v>
      </c>
      <c r="AM45" s="3">
        <f t="shared" si="7"/>
        <v>63</v>
      </c>
      <c r="AN45" t="str">
        <f t="shared" si="2"/>
        <v>No</v>
      </c>
      <c r="AO45" s="3">
        <f t="shared" si="8"/>
        <v>7</v>
      </c>
      <c r="AP45" s="3">
        <v>12428</v>
      </c>
      <c r="AQ45" s="3">
        <f t="shared" si="9"/>
        <v>0.19954940457032508</v>
      </c>
      <c r="AR45" s="3" t="str">
        <f t="shared" si="3"/>
        <v>7_28_volta fun park_Athens_No</v>
      </c>
      <c r="AS45" s="12">
        <f t="shared" si="10"/>
        <v>0.6</v>
      </c>
      <c r="AT45" s="3">
        <f t="shared" si="14"/>
        <v>10</v>
      </c>
      <c r="AU45" s="3">
        <f t="shared" si="15"/>
        <v>1</v>
      </c>
      <c r="AV45" s="3" t="str">
        <f t="shared" si="12"/>
        <v>No</v>
      </c>
      <c r="AW45" s="15" t="s">
        <v>522</v>
      </c>
      <c r="AX45" s="3">
        <f t="shared" si="13"/>
        <v>1</v>
      </c>
      <c r="AY45" s="3">
        <f t="shared" si="5"/>
        <v>1</v>
      </c>
    </row>
    <row r="46" spans="1:51" s="3" customFormat="1">
      <c r="A46" s="9">
        <v>40388</v>
      </c>
      <c r="B46" s="9">
        <v>40388.999305555553</v>
      </c>
      <c r="C46" s="3">
        <v>21</v>
      </c>
      <c r="D46" s="3">
        <v>50</v>
      </c>
      <c r="E46" s="3">
        <v>15</v>
      </c>
      <c r="F46" s="3" t="s">
        <v>56</v>
      </c>
      <c r="G46" s="3" t="s">
        <v>12</v>
      </c>
      <c r="J46" s="3" t="s">
        <v>13</v>
      </c>
      <c r="K46" s="3" t="s">
        <v>15</v>
      </c>
      <c r="L46" s="3" t="s">
        <v>13</v>
      </c>
      <c r="M46" s="3" t="s">
        <v>15</v>
      </c>
      <c r="N46" s="3" t="s">
        <v>13</v>
      </c>
      <c r="O46" s="3" t="s">
        <v>15</v>
      </c>
      <c r="P46" s="3">
        <v>4</v>
      </c>
      <c r="Q46" s="3">
        <v>1</v>
      </c>
      <c r="R46" s="3">
        <v>10</v>
      </c>
      <c r="S46" s="5" t="s">
        <v>320</v>
      </c>
      <c r="T46" s="3">
        <v>1</v>
      </c>
      <c r="U46" s="3" t="s">
        <v>13</v>
      </c>
      <c r="V46" s="3" t="s">
        <v>15</v>
      </c>
      <c r="W46" s="3" t="s">
        <v>13</v>
      </c>
      <c r="X46" s="3" t="s">
        <v>13</v>
      </c>
      <c r="Y46" s="3" t="s">
        <v>13</v>
      </c>
      <c r="Z46" s="3" t="s">
        <v>13</v>
      </c>
      <c r="AA46" s="3" t="s">
        <v>13</v>
      </c>
      <c r="AB46" s="3" t="s">
        <v>13</v>
      </c>
      <c r="AC46" s="3" t="s">
        <v>15</v>
      </c>
      <c r="AF46" s="3" t="s">
        <v>342</v>
      </c>
      <c r="AG46" s="2">
        <v>40390</v>
      </c>
      <c r="AH46" s="2">
        <v>40543</v>
      </c>
      <c r="AI46" s="2" t="s">
        <v>114</v>
      </c>
      <c r="AJ46" s="3">
        <f t="shared" si="0"/>
        <v>315</v>
      </c>
      <c r="AK46" s="12">
        <f t="shared" si="1"/>
        <v>315</v>
      </c>
      <c r="AL46" s="12">
        <f t="shared" si="6"/>
        <v>0.7</v>
      </c>
      <c r="AM46" s="3">
        <f t="shared" si="7"/>
        <v>154</v>
      </c>
      <c r="AN46" t="str">
        <f t="shared" si="2"/>
        <v>No</v>
      </c>
      <c r="AO46" s="3">
        <f t="shared" si="8"/>
        <v>7</v>
      </c>
      <c r="AP46" s="3">
        <v>12428</v>
      </c>
      <c r="AQ46" s="3">
        <f t="shared" si="9"/>
        <v>2.5345992919214678E-2</v>
      </c>
      <c r="AR46" s="3" t="str">
        <f t="shared" si="3"/>
        <v>7_29_Old School Surf Shop_Athens_No</v>
      </c>
      <c r="AS46" s="12">
        <f t="shared" si="10"/>
        <v>0.8</v>
      </c>
      <c r="AT46" s="3">
        <f t="shared" si="14"/>
        <v>15</v>
      </c>
      <c r="AU46" s="3">
        <f t="shared" si="15"/>
        <v>3</v>
      </c>
      <c r="AV46" s="3" t="str">
        <f t="shared" si="12"/>
        <v>Yes</v>
      </c>
      <c r="AW46" s="15" t="s">
        <v>523</v>
      </c>
      <c r="AX46" s="3">
        <f t="shared" si="13"/>
        <v>1</v>
      </c>
      <c r="AY46" s="3">
        <f t="shared" si="5"/>
        <v>1</v>
      </c>
    </row>
    <row r="47" spans="1:51" s="3" customFormat="1">
      <c r="A47" s="9">
        <v>40389</v>
      </c>
      <c r="B47" s="9">
        <v>40389.999305555553</v>
      </c>
      <c r="C47" s="3">
        <v>768</v>
      </c>
      <c r="D47" s="3">
        <v>120</v>
      </c>
      <c r="E47" s="3">
        <v>10</v>
      </c>
      <c r="F47" s="3" t="s">
        <v>57</v>
      </c>
      <c r="G47" s="3" t="s">
        <v>435</v>
      </c>
      <c r="J47" s="3" t="s">
        <v>13</v>
      </c>
      <c r="K47" s="3" t="s">
        <v>15</v>
      </c>
      <c r="L47" s="3" t="s">
        <v>13</v>
      </c>
      <c r="M47" s="3" t="s">
        <v>15</v>
      </c>
      <c r="N47" s="3" t="s">
        <v>13</v>
      </c>
      <c r="O47" s="3" t="s">
        <v>15</v>
      </c>
      <c r="P47" s="3">
        <v>100</v>
      </c>
      <c r="Q47" s="3">
        <v>100</v>
      </c>
      <c r="R47" s="3">
        <v>10</v>
      </c>
      <c r="S47" s="5" t="s">
        <v>235</v>
      </c>
      <c r="T47" s="3">
        <v>2</v>
      </c>
      <c r="U47" s="3" t="s">
        <v>15</v>
      </c>
      <c r="V47" s="3" t="s">
        <v>15</v>
      </c>
      <c r="W47" s="3" t="s">
        <v>13</v>
      </c>
      <c r="X47" s="3" t="s">
        <v>13</v>
      </c>
      <c r="Y47" s="3" t="s">
        <v>13</v>
      </c>
      <c r="Z47" s="3" t="s">
        <v>13</v>
      </c>
      <c r="AA47" s="3" t="s">
        <v>13</v>
      </c>
      <c r="AB47" s="3" t="s">
        <v>13</v>
      </c>
      <c r="AC47" s="3" t="s">
        <v>15</v>
      </c>
      <c r="AF47" s="3" t="s">
        <v>342</v>
      </c>
      <c r="AG47" s="2">
        <v>40410</v>
      </c>
      <c r="AH47" s="2">
        <v>40594</v>
      </c>
      <c r="AI47" s="2" t="s">
        <v>114</v>
      </c>
      <c r="AJ47" s="3">
        <f t="shared" si="0"/>
        <v>7680</v>
      </c>
      <c r="AK47" s="12">
        <f t="shared" si="1"/>
        <v>7680</v>
      </c>
      <c r="AL47" s="12">
        <f t="shared" si="6"/>
        <v>0.92</v>
      </c>
      <c r="AM47" s="3">
        <f t="shared" si="7"/>
        <v>185</v>
      </c>
      <c r="AN47" t="str">
        <f t="shared" si="2"/>
        <v>No</v>
      </c>
      <c r="AO47" s="3">
        <f t="shared" si="8"/>
        <v>7</v>
      </c>
      <c r="AP47" s="3">
        <v>12428</v>
      </c>
      <c r="AQ47" s="3">
        <f t="shared" si="9"/>
        <v>0.61795944641132927</v>
      </c>
      <c r="AR47" s="3" t="str">
        <f t="shared" si="3"/>
        <v>7_30_Beauty for you_Athens_No</v>
      </c>
      <c r="AS47" s="12">
        <f t="shared" si="10"/>
        <v>1</v>
      </c>
      <c r="AT47" s="3">
        <f t="shared" si="14"/>
        <v>10</v>
      </c>
      <c r="AU47" s="3">
        <f t="shared" si="15"/>
        <v>4</v>
      </c>
      <c r="AV47" s="3" t="str">
        <f t="shared" si="12"/>
        <v>No</v>
      </c>
      <c r="AW47" s="15" t="s">
        <v>524</v>
      </c>
      <c r="AX47" s="3">
        <f t="shared" si="13"/>
        <v>20</v>
      </c>
      <c r="AY47" s="3">
        <f t="shared" si="5"/>
        <v>5</v>
      </c>
    </row>
    <row r="48" spans="1:51" s="3" customFormat="1">
      <c r="A48" s="9">
        <v>40390</v>
      </c>
      <c r="B48" s="9">
        <v>40392.999305555553</v>
      </c>
      <c r="C48" s="3">
        <v>306</v>
      </c>
      <c r="D48" s="3">
        <v>170</v>
      </c>
      <c r="E48" s="3">
        <v>50</v>
      </c>
      <c r="F48" s="3" t="s">
        <v>58</v>
      </c>
      <c r="G48" s="3" t="s">
        <v>437</v>
      </c>
      <c r="H48" s="3" t="s">
        <v>445</v>
      </c>
      <c r="J48" s="3" t="s">
        <v>13</v>
      </c>
      <c r="K48" s="3" t="s">
        <v>15</v>
      </c>
      <c r="L48" s="3" t="s">
        <v>13</v>
      </c>
      <c r="M48" s="3" t="s">
        <v>15</v>
      </c>
      <c r="N48" s="3" t="s">
        <v>13</v>
      </c>
      <c r="O48" s="3" t="s">
        <v>15</v>
      </c>
      <c r="P48" s="3">
        <v>10</v>
      </c>
      <c r="Q48" s="3">
        <v>10</v>
      </c>
      <c r="R48" s="3">
        <v>10</v>
      </c>
      <c r="S48" s="5" t="s">
        <v>234</v>
      </c>
      <c r="T48" s="3">
        <v>6</v>
      </c>
      <c r="U48" s="3" t="s">
        <v>15</v>
      </c>
      <c r="V48" s="3" t="s">
        <v>15</v>
      </c>
      <c r="W48" s="3" t="s">
        <v>13</v>
      </c>
      <c r="X48" s="3" t="s">
        <v>13</v>
      </c>
      <c r="Y48" s="3" t="s">
        <v>13</v>
      </c>
      <c r="Z48" s="3" t="s">
        <v>13</v>
      </c>
      <c r="AA48" s="3" t="s">
        <v>13</v>
      </c>
      <c r="AB48" s="3" t="s">
        <v>13</v>
      </c>
      <c r="AC48" s="3" t="s">
        <v>15</v>
      </c>
      <c r="AF48" s="3" t="s">
        <v>342</v>
      </c>
      <c r="AG48" s="2">
        <v>40394</v>
      </c>
      <c r="AH48" s="2">
        <v>40451</v>
      </c>
      <c r="AI48" s="2" t="s">
        <v>114</v>
      </c>
      <c r="AJ48" s="3">
        <f t="shared" si="0"/>
        <v>15300</v>
      </c>
      <c r="AK48" s="12">
        <f t="shared" si="1"/>
        <v>5101.180828899428</v>
      </c>
      <c r="AL48" s="12">
        <f t="shared" si="6"/>
        <v>0.71</v>
      </c>
      <c r="AM48" s="3">
        <f t="shared" si="7"/>
        <v>58</v>
      </c>
      <c r="AN48" t="str">
        <f t="shared" si="2"/>
        <v>Yes</v>
      </c>
      <c r="AO48" s="3">
        <f t="shared" si="8"/>
        <v>7</v>
      </c>
      <c r="AP48" s="3">
        <v>2746</v>
      </c>
      <c r="AQ48" s="3">
        <f t="shared" si="9"/>
        <v>1.8576769223960043</v>
      </c>
      <c r="AR48" s="3" t="str">
        <f t="shared" si="3"/>
        <v>7_31_Dolphin Resort Hotel_Athens_No</v>
      </c>
      <c r="AS48" s="12">
        <f t="shared" si="10"/>
        <v>0.8</v>
      </c>
      <c r="AT48" s="3">
        <f t="shared" si="14"/>
        <v>50</v>
      </c>
      <c r="AU48" s="3">
        <f t="shared" si="15"/>
        <v>1</v>
      </c>
      <c r="AV48" s="3" t="str">
        <f t="shared" si="12"/>
        <v>No</v>
      </c>
      <c r="AW48" s="15" t="s">
        <v>525</v>
      </c>
      <c r="AX48" s="3">
        <f t="shared" si="13"/>
        <v>1</v>
      </c>
      <c r="AY48" s="3">
        <f t="shared" si="5"/>
        <v>1</v>
      </c>
    </row>
    <row r="49" spans="1:51" s="3" customFormat="1">
      <c r="A49" s="9">
        <v>40393</v>
      </c>
      <c r="B49" s="9">
        <v>40393.999305555553</v>
      </c>
      <c r="C49" s="3">
        <v>172</v>
      </c>
      <c r="D49" s="3">
        <v>52</v>
      </c>
      <c r="E49" s="3">
        <v>26</v>
      </c>
      <c r="F49" s="3" t="s">
        <v>59</v>
      </c>
      <c r="G49" s="3" t="s">
        <v>433</v>
      </c>
      <c r="H49" s="3" t="s">
        <v>440</v>
      </c>
      <c r="J49" s="3" t="s">
        <v>13</v>
      </c>
      <c r="K49" s="3" t="s">
        <v>15</v>
      </c>
      <c r="L49" s="3" t="s">
        <v>13</v>
      </c>
      <c r="M49" s="3" t="s">
        <v>15</v>
      </c>
      <c r="N49" s="3" t="s">
        <v>13</v>
      </c>
      <c r="O49" s="3" t="s">
        <v>15</v>
      </c>
      <c r="P49" s="3">
        <v>2</v>
      </c>
      <c r="Q49" s="3">
        <v>2</v>
      </c>
      <c r="R49" s="3">
        <v>20</v>
      </c>
      <c r="S49" s="5" t="s">
        <v>189</v>
      </c>
      <c r="T49" s="3">
        <v>3</v>
      </c>
      <c r="U49" s="3" t="s">
        <v>15</v>
      </c>
      <c r="V49" s="3" t="s">
        <v>15</v>
      </c>
      <c r="W49" s="3" t="s">
        <v>13</v>
      </c>
      <c r="X49" s="3" t="s">
        <v>13</v>
      </c>
      <c r="Y49" s="3" t="s">
        <v>13</v>
      </c>
      <c r="Z49" s="3" t="s">
        <v>13</v>
      </c>
      <c r="AA49" s="3" t="s">
        <v>13</v>
      </c>
      <c r="AB49" s="3" t="s">
        <v>15</v>
      </c>
      <c r="AC49" s="3" t="s">
        <v>15</v>
      </c>
      <c r="AF49" s="3" t="s">
        <v>342</v>
      </c>
      <c r="AG49" s="2">
        <v>40395</v>
      </c>
      <c r="AH49" s="2">
        <v>40482</v>
      </c>
      <c r="AI49" s="2" t="s">
        <v>114</v>
      </c>
      <c r="AJ49" s="3">
        <f t="shared" si="0"/>
        <v>4472</v>
      </c>
      <c r="AK49" s="12">
        <f t="shared" si="1"/>
        <v>4472</v>
      </c>
      <c r="AL49" s="12">
        <f t="shared" si="6"/>
        <v>0.5</v>
      </c>
      <c r="AM49" s="3">
        <f t="shared" si="7"/>
        <v>88</v>
      </c>
      <c r="AN49" t="str">
        <f t="shared" si="2"/>
        <v>No</v>
      </c>
      <c r="AO49" s="3">
        <f t="shared" si="8"/>
        <v>8</v>
      </c>
      <c r="AP49" s="3">
        <v>4547</v>
      </c>
      <c r="AQ49" s="3">
        <f t="shared" si="9"/>
        <v>0.98350560809324827</v>
      </c>
      <c r="AR49" s="3" t="str">
        <f t="shared" si="3"/>
        <v>8_3_Sao Tao Chinese Restaurant_Athens_No</v>
      </c>
      <c r="AS49" s="12">
        <f t="shared" si="10"/>
        <v>0.6</v>
      </c>
      <c r="AT49" s="3">
        <f t="shared" si="14"/>
        <v>25</v>
      </c>
      <c r="AU49" s="3">
        <f t="shared" si="15"/>
        <v>2</v>
      </c>
      <c r="AV49" s="3" t="str">
        <f t="shared" si="12"/>
        <v>No</v>
      </c>
      <c r="AW49" s="15" t="s">
        <v>526</v>
      </c>
      <c r="AX49" s="3">
        <f t="shared" si="13"/>
        <v>1</v>
      </c>
      <c r="AY49" s="3">
        <f t="shared" si="5"/>
        <v>1</v>
      </c>
    </row>
    <row r="50" spans="1:51" s="3" customFormat="1">
      <c r="A50" s="9">
        <v>40394</v>
      </c>
      <c r="B50" s="9">
        <v>40394.999305555553</v>
      </c>
      <c r="C50" s="3">
        <v>524</v>
      </c>
      <c r="D50" s="3">
        <v>17</v>
      </c>
      <c r="E50" s="3">
        <v>5</v>
      </c>
      <c r="F50" s="3" t="s">
        <v>60</v>
      </c>
      <c r="G50" s="3" t="s">
        <v>435</v>
      </c>
      <c r="H50" s="3" t="s">
        <v>441</v>
      </c>
      <c r="J50" s="3" t="s">
        <v>13</v>
      </c>
      <c r="K50" s="3" t="s">
        <v>15</v>
      </c>
      <c r="L50" s="3" t="s">
        <v>13</v>
      </c>
      <c r="M50" s="3" t="s">
        <v>15</v>
      </c>
      <c r="N50" s="3" t="s">
        <v>13</v>
      </c>
      <c r="O50" s="3" t="s">
        <v>15</v>
      </c>
      <c r="P50" s="3">
        <v>2</v>
      </c>
      <c r="Q50" s="3">
        <v>2</v>
      </c>
      <c r="R50" s="3">
        <v>20</v>
      </c>
      <c r="S50" s="5" t="s">
        <v>185</v>
      </c>
      <c r="T50" s="3">
        <v>2</v>
      </c>
      <c r="U50" s="3" t="s">
        <v>13</v>
      </c>
      <c r="V50" s="3" t="s">
        <v>15</v>
      </c>
      <c r="W50" s="3" t="s">
        <v>13</v>
      </c>
      <c r="X50" s="3" t="s">
        <v>15</v>
      </c>
      <c r="Y50" s="3" t="s">
        <v>15</v>
      </c>
      <c r="Z50" s="3" t="s">
        <v>15</v>
      </c>
      <c r="AA50" s="3" t="s">
        <v>13</v>
      </c>
      <c r="AB50" s="3" t="s">
        <v>13</v>
      </c>
      <c r="AC50" s="3" t="s">
        <v>15</v>
      </c>
      <c r="AF50" s="3" t="s">
        <v>342</v>
      </c>
      <c r="AG50" s="2">
        <v>40414</v>
      </c>
      <c r="AH50" s="2">
        <v>40602</v>
      </c>
      <c r="AI50" s="2" t="s">
        <v>114</v>
      </c>
      <c r="AJ50" s="3">
        <f t="shared" si="0"/>
        <v>2620</v>
      </c>
      <c r="AK50" s="12">
        <f t="shared" si="1"/>
        <v>2620</v>
      </c>
      <c r="AL50" s="12">
        <f t="shared" si="6"/>
        <v>0.71</v>
      </c>
      <c r="AM50" s="3">
        <f t="shared" si="7"/>
        <v>189</v>
      </c>
      <c r="AN50" t="str">
        <f t="shared" si="2"/>
        <v>No</v>
      </c>
      <c r="AO50" s="3">
        <f t="shared" si="8"/>
        <v>8</v>
      </c>
      <c r="AP50" s="3">
        <v>4547</v>
      </c>
      <c r="AQ50" s="3">
        <f t="shared" si="9"/>
        <v>0.57620409060919286</v>
      </c>
      <c r="AR50" s="3" t="str">
        <f t="shared" si="3"/>
        <v>8_4_Gala by Thodoris_Athens_No</v>
      </c>
      <c r="AS50" s="12">
        <f t="shared" si="10"/>
        <v>0.8</v>
      </c>
      <c r="AT50" s="3">
        <f t="shared" si="14"/>
        <v>5</v>
      </c>
      <c r="AU50" s="3">
        <f t="shared" si="15"/>
        <v>4</v>
      </c>
      <c r="AV50" s="3" t="str">
        <f t="shared" si="12"/>
        <v>No</v>
      </c>
      <c r="AW50" s="15" t="s">
        <v>527</v>
      </c>
      <c r="AX50" s="3">
        <f t="shared" si="13"/>
        <v>19</v>
      </c>
      <c r="AY50" s="3">
        <f t="shared" si="5"/>
        <v>5</v>
      </c>
    </row>
    <row r="51" spans="1:51" s="3" customFormat="1">
      <c r="A51" s="9">
        <v>40395</v>
      </c>
      <c r="B51" s="9">
        <v>40395.999305555553</v>
      </c>
      <c r="C51" s="3">
        <v>605</v>
      </c>
      <c r="D51" s="3">
        <v>115</v>
      </c>
      <c r="E51" s="3">
        <v>25</v>
      </c>
      <c r="F51" s="3" t="s">
        <v>61</v>
      </c>
      <c r="G51" s="3" t="s">
        <v>435</v>
      </c>
      <c r="J51" s="3" t="s">
        <v>13</v>
      </c>
      <c r="K51" s="3" t="s">
        <v>15</v>
      </c>
      <c r="L51" s="3" t="s">
        <v>13</v>
      </c>
      <c r="M51" s="3" t="s">
        <v>15</v>
      </c>
      <c r="N51" s="3" t="s">
        <v>13</v>
      </c>
      <c r="O51" s="3" t="s">
        <v>15</v>
      </c>
      <c r="P51" s="3">
        <v>100</v>
      </c>
      <c r="Q51" s="3">
        <v>100</v>
      </c>
      <c r="R51" s="3">
        <v>20</v>
      </c>
      <c r="S51" s="5" t="s">
        <v>87</v>
      </c>
      <c r="T51" s="3">
        <v>5</v>
      </c>
      <c r="U51" s="3" t="s">
        <v>15</v>
      </c>
      <c r="V51" s="3" t="s">
        <v>15</v>
      </c>
      <c r="W51" s="3" t="s">
        <v>13</v>
      </c>
      <c r="X51" s="3" t="s">
        <v>13</v>
      </c>
      <c r="Y51" s="3" t="s">
        <v>13</v>
      </c>
      <c r="Z51" s="3" t="s">
        <v>13</v>
      </c>
      <c r="AA51" s="3" t="s">
        <v>13</v>
      </c>
      <c r="AB51" s="3" t="s">
        <v>13</v>
      </c>
      <c r="AC51" s="3" t="s">
        <v>15</v>
      </c>
      <c r="AF51" s="3" t="s">
        <v>342</v>
      </c>
      <c r="AG51" s="2">
        <v>40397</v>
      </c>
      <c r="AH51" s="2">
        <v>40602</v>
      </c>
      <c r="AI51" s="2" t="s">
        <v>114</v>
      </c>
      <c r="AJ51" s="3">
        <f t="shared" si="0"/>
        <v>15125</v>
      </c>
      <c r="AK51" s="12">
        <f t="shared" si="1"/>
        <v>15125</v>
      </c>
      <c r="AL51" s="12">
        <f t="shared" si="6"/>
        <v>0.78</v>
      </c>
      <c r="AM51" s="3">
        <f t="shared" si="7"/>
        <v>206</v>
      </c>
      <c r="AN51" t="str">
        <f t="shared" si="2"/>
        <v>No</v>
      </c>
      <c r="AO51" s="3">
        <f t="shared" si="8"/>
        <v>8</v>
      </c>
      <c r="AP51" s="3">
        <v>4547</v>
      </c>
      <c r="AQ51" s="3">
        <f t="shared" si="9"/>
        <v>3.3263690345282604</v>
      </c>
      <c r="AR51" s="3" t="str">
        <f t="shared" si="3"/>
        <v>8_5_Beauty Bar_Athens_No</v>
      </c>
      <c r="AS51" s="12">
        <f t="shared" si="10"/>
        <v>0.8</v>
      </c>
      <c r="AT51" s="3">
        <f t="shared" si="14"/>
        <v>25</v>
      </c>
      <c r="AU51" s="3">
        <f t="shared" si="15"/>
        <v>4</v>
      </c>
      <c r="AV51" s="3" t="str">
        <f t="shared" si="12"/>
        <v>No</v>
      </c>
      <c r="AW51" s="15" t="s">
        <v>528</v>
      </c>
      <c r="AX51" s="3">
        <f t="shared" si="13"/>
        <v>1</v>
      </c>
      <c r="AY51" s="3">
        <f t="shared" si="5"/>
        <v>1</v>
      </c>
    </row>
    <row r="52" spans="1:51" s="3" customFormat="1">
      <c r="A52" s="9">
        <v>40396</v>
      </c>
      <c r="B52" s="9">
        <v>40396.999305555553</v>
      </c>
      <c r="C52" s="3">
        <v>509</v>
      </c>
      <c r="D52" s="3">
        <v>35</v>
      </c>
      <c r="E52" s="3">
        <v>9</v>
      </c>
      <c r="F52" s="3" t="s">
        <v>62</v>
      </c>
      <c r="G52" s="3" t="s">
        <v>437</v>
      </c>
      <c r="J52" s="3" t="s">
        <v>13</v>
      </c>
      <c r="K52" s="3" t="s">
        <v>15</v>
      </c>
      <c r="L52" s="3" t="s">
        <v>13</v>
      </c>
      <c r="M52" s="3" t="s">
        <v>15</v>
      </c>
      <c r="N52" s="3" t="s">
        <v>13</v>
      </c>
      <c r="O52" s="3" t="s">
        <v>13</v>
      </c>
      <c r="P52" s="3">
        <v>100</v>
      </c>
      <c r="Q52" s="3">
        <v>100</v>
      </c>
      <c r="R52" s="3">
        <v>10</v>
      </c>
      <c r="S52" s="5" t="s">
        <v>250</v>
      </c>
      <c r="T52" s="3">
        <v>1</v>
      </c>
      <c r="U52" s="3" t="s">
        <v>13</v>
      </c>
      <c r="V52" s="3" t="s">
        <v>15</v>
      </c>
      <c r="W52" s="3" t="s">
        <v>13</v>
      </c>
      <c r="X52" s="3" t="s">
        <v>13</v>
      </c>
      <c r="Y52" s="3" t="s">
        <v>13</v>
      </c>
      <c r="Z52" s="3" t="s">
        <v>13</v>
      </c>
      <c r="AA52" s="3" t="s">
        <v>15</v>
      </c>
      <c r="AB52" s="3" t="s">
        <v>13</v>
      </c>
      <c r="AC52" s="3" t="s">
        <v>15</v>
      </c>
      <c r="AF52" s="3" t="s">
        <v>342</v>
      </c>
      <c r="AG52" s="2">
        <v>40400</v>
      </c>
      <c r="AH52" s="2">
        <v>40543</v>
      </c>
      <c r="AI52" s="2" t="s">
        <v>114</v>
      </c>
      <c r="AJ52" s="3">
        <f t="shared" si="0"/>
        <v>4581</v>
      </c>
      <c r="AK52" s="12">
        <f t="shared" si="1"/>
        <v>4581</v>
      </c>
      <c r="AL52" s="12">
        <f t="shared" si="6"/>
        <v>0.74</v>
      </c>
      <c r="AM52" s="3">
        <f t="shared" si="7"/>
        <v>144</v>
      </c>
      <c r="AN52" t="str">
        <f t="shared" si="2"/>
        <v>No</v>
      </c>
      <c r="AO52" s="3">
        <f t="shared" si="8"/>
        <v>8</v>
      </c>
      <c r="AP52" s="3">
        <v>4547</v>
      </c>
      <c r="AQ52" s="3">
        <f t="shared" si="9"/>
        <v>1.0074774576643941</v>
      </c>
      <c r="AR52" s="3" t="str">
        <f t="shared" si="3"/>
        <v>8_6_Athens Segway Tours_Athens_No</v>
      </c>
      <c r="AS52" s="12">
        <f t="shared" si="10"/>
        <v>0.8</v>
      </c>
      <c r="AT52" s="3">
        <f t="shared" si="14"/>
        <v>10</v>
      </c>
      <c r="AU52" s="3">
        <f t="shared" si="15"/>
        <v>3</v>
      </c>
      <c r="AV52" s="3" t="str">
        <f t="shared" si="12"/>
        <v>No</v>
      </c>
      <c r="AW52" s="15" t="s">
        <v>529</v>
      </c>
      <c r="AX52" s="3">
        <f t="shared" si="13"/>
        <v>3</v>
      </c>
      <c r="AY52" s="3">
        <f t="shared" si="5"/>
        <v>3</v>
      </c>
    </row>
    <row r="53" spans="1:51" s="3" customFormat="1">
      <c r="A53" s="9">
        <v>40397</v>
      </c>
      <c r="B53" s="9">
        <v>40399.999305555553</v>
      </c>
      <c r="C53" s="3">
        <v>204</v>
      </c>
      <c r="D53" s="3">
        <v>24</v>
      </c>
      <c r="E53" s="3">
        <v>9</v>
      </c>
      <c r="F53" s="3" t="s">
        <v>63</v>
      </c>
      <c r="G53" s="3" t="s">
        <v>437</v>
      </c>
      <c r="J53" s="3" t="s">
        <v>13</v>
      </c>
      <c r="K53" s="3" t="s">
        <v>15</v>
      </c>
      <c r="L53" s="3" t="s">
        <v>13</v>
      </c>
      <c r="M53" s="3" t="s">
        <v>15</v>
      </c>
      <c r="N53" s="3" t="s">
        <v>15</v>
      </c>
      <c r="O53" s="3" t="s">
        <v>13</v>
      </c>
      <c r="P53" s="3">
        <v>6</v>
      </c>
      <c r="Q53" s="3">
        <v>6</v>
      </c>
      <c r="R53" s="3">
        <v>30</v>
      </c>
      <c r="S53" s="5" t="s">
        <v>251</v>
      </c>
      <c r="T53" s="3">
        <v>5</v>
      </c>
      <c r="U53" s="3" t="s">
        <v>15</v>
      </c>
      <c r="V53" s="3" t="s">
        <v>15</v>
      </c>
      <c r="W53" s="3" t="s">
        <v>15</v>
      </c>
      <c r="X53" s="3" t="s">
        <v>13</v>
      </c>
      <c r="Y53" s="3" t="s">
        <v>13</v>
      </c>
      <c r="Z53" s="3" t="s">
        <v>13</v>
      </c>
      <c r="AA53" s="3" t="s">
        <v>13</v>
      </c>
      <c r="AB53" s="3" t="s">
        <v>13</v>
      </c>
      <c r="AC53" s="3" t="s">
        <v>15</v>
      </c>
      <c r="AF53" s="3" t="s">
        <v>342</v>
      </c>
      <c r="AG53" s="2">
        <v>40401</v>
      </c>
      <c r="AH53" s="2">
        <v>40451</v>
      </c>
      <c r="AI53" s="2" t="s">
        <v>114</v>
      </c>
      <c r="AJ53" s="3">
        <f t="shared" si="0"/>
        <v>1836</v>
      </c>
      <c r="AK53" s="12">
        <f t="shared" si="1"/>
        <v>612.14169946793129</v>
      </c>
      <c r="AL53" s="12">
        <f t="shared" si="6"/>
        <v>0.63</v>
      </c>
      <c r="AM53" s="3">
        <f t="shared" si="7"/>
        <v>51</v>
      </c>
      <c r="AN53" t="str">
        <f t="shared" si="2"/>
        <v>Yes</v>
      </c>
      <c r="AO53" s="3">
        <f t="shared" si="8"/>
        <v>8</v>
      </c>
      <c r="AP53" s="3">
        <v>1501</v>
      </c>
      <c r="AQ53" s="3">
        <f t="shared" si="9"/>
        <v>0.40782258458889492</v>
      </c>
      <c r="AR53" s="3" t="str">
        <f t="shared" si="3"/>
        <v>8_7_Πισίνα_Athens_No</v>
      </c>
      <c r="AS53" s="12">
        <f t="shared" si="10"/>
        <v>0.6</v>
      </c>
      <c r="AT53" s="3">
        <f t="shared" si="14"/>
        <v>10</v>
      </c>
      <c r="AU53" s="3">
        <f t="shared" si="15"/>
        <v>1</v>
      </c>
      <c r="AV53" s="3" t="str">
        <f t="shared" si="12"/>
        <v>No</v>
      </c>
      <c r="AW53" s="15" t="s">
        <v>537</v>
      </c>
      <c r="AX53" s="3">
        <f t="shared" si="13"/>
        <v>1</v>
      </c>
      <c r="AY53" s="3">
        <f t="shared" si="5"/>
        <v>1</v>
      </c>
    </row>
    <row r="54" spans="1:51" s="3" customFormat="1">
      <c r="A54" s="9">
        <v>40400</v>
      </c>
      <c r="B54" s="9">
        <v>40400.999305555553</v>
      </c>
      <c r="C54" s="3">
        <v>125</v>
      </c>
      <c r="D54" s="3">
        <v>60</v>
      </c>
      <c r="E54" s="3">
        <v>30</v>
      </c>
      <c r="F54" s="3" t="s">
        <v>65</v>
      </c>
      <c r="G54" s="3" t="s">
        <v>433</v>
      </c>
      <c r="H54" s="3" t="s">
        <v>443</v>
      </c>
      <c r="J54" s="3" t="s">
        <v>13</v>
      </c>
      <c r="K54" s="3" t="s">
        <v>15</v>
      </c>
      <c r="L54" s="3" t="s">
        <v>13</v>
      </c>
      <c r="M54" s="3" t="s">
        <v>15</v>
      </c>
      <c r="N54" s="3" t="s">
        <v>13</v>
      </c>
      <c r="O54" s="3" t="s">
        <v>15</v>
      </c>
      <c r="P54" s="3">
        <v>4</v>
      </c>
      <c r="Q54" s="3">
        <v>4</v>
      </c>
      <c r="R54" s="3">
        <v>10</v>
      </c>
      <c r="S54" s="5" t="s">
        <v>243</v>
      </c>
      <c r="T54" s="3">
        <v>1</v>
      </c>
      <c r="U54" s="3" t="s">
        <v>15</v>
      </c>
      <c r="V54" s="3" t="s">
        <v>15</v>
      </c>
      <c r="W54" s="3" t="s">
        <v>13</v>
      </c>
      <c r="X54" s="3" t="s">
        <v>13</v>
      </c>
      <c r="Y54" s="3" t="s">
        <v>13</v>
      </c>
      <c r="Z54" s="3" t="s">
        <v>13</v>
      </c>
      <c r="AA54" s="3" t="s">
        <v>13</v>
      </c>
      <c r="AB54" s="3" t="s">
        <v>15</v>
      </c>
      <c r="AC54" s="3" t="s">
        <v>15</v>
      </c>
      <c r="AF54" s="3" t="s">
        <v>342</v>
      </c>
      <c r="AG54" s="2">
        <v>40402</v>
      </c>
      <c r="AH54" s="2">
        <v>40451</v>
      </c>
      <c r="AI54" s="2" t="s">
        <v>114</v>
      </c>
      <c r="AJ54" s="3">
        <f t="shared" si="0"/>
        <v>3750</v>
      </c>
      <c r="AK54" s="12">
        <f t="shared" si="1"/>
        <v>3750</v>
      </c>
      <c r="AL54" s="12">
        <f t="shared" si="6"/>
        <v>0.5</v>
      </c>
      <c r="AM54" s="3">
        <f t="shared" si="7"/>
        <v>50</v>
      </c>
      <c r="AN54" t="str">
        <f t="shared" si="2"/>
        <v>No</v>
      </c>
      <c r="AO54" s="3">
        <f t="shared" si="8"/>
        <v>8</v>
      </c>
      <c r="AP54" s="3">
        <v>4547</v>
      </c>
      <c r="AQ54" s="3">
        <f t="shared" si="9"/>
        <v>0.82471959533758521</v>
      </c>
      <c r="AR54" s="3" t="str">
        <f t="shared" si="3"/>
        <v>8_10_Saloon Piano Restaurant_Athens_No</v>
      </c>
      <c r="AS54" s="12">
        <f t="shared" si="10"/>
        <v>0.6</v>
      </c>
      <c r="AT54" s="3">
        <f t="shared" si="14"/>
        <v>30</v>
      </c>
      <c r="AU54" s="3">
        <f t="shared" si="15"/>
        <v>1</v>
      </c>
      <c r="AV54" s="3" t="str">
        <f t="shared" si="12"/>
        <v>No</v>
      </c>
      <c r="AW54" s="16" t="s">
        <v>530</v>
      </c>
      <c r="AX54" s="3">
        <f t="shared" si="13"/>
        <v>1</v>
      </c>
      <c r="AY54" s="3">
        <f t="shared" si="5"/>
        <v>1</v>
      </c>
    </row>
    <row r="55" spans="1:51" s="3" customFormat="1">
      <c r="A55" s="9">
        <v>40401</v>
      </c>
      <c r="B55" s="9">
        <v>40401.999305555553</v>
      </c>
      <c r="C55" s="3">
        <v>404</v>
      </c>
      <c r="D55" s="3">
        <v>120</v>
      </c>
      <c r="E55" s="3">
        <v>10</v>
      </c>
      <c r="F55" s="3" t="s">
        <v>67</v>
      </c>
      <c r="G55" s="3" t="s">
        <v>435</v>
      </c>
      <c r="J55" s="3" t="s">
        <v>13</v>
      </c>
      <c r="K55" s="3" t="s">
        <v>15</v>
      </c>
      <c r="L55" s="3" t="s">
        <v>13</v>
      </c>
      <c r="M55" s="3" t="s">
        <v>15</v>
      </c>
      <c r="N55" s="3" t="s">
        <v>13</v>
      </c>
      <c r="O55" s="3" t="s">
        <v>15</v>
      </c>
      <c r="P55" s="3">
        <v>2</v>
      </c>
      <c r="Q55" s="3">
        <v>2</v>
      </c>
      <c r="R55" s="3">
        <v>10</v>
      </c>
      <c r="S55" s="5" t="s">
        <v>252</v>
      </c>
      <c r="T55" s="3">
        <v>3</v>
      </c>
      <c r="U55" s="3" t="s">
        <v>15</v>
      </c>
      <c r="V55" s="3" t="s">
        <v>15</v>
      </c>
      <c r="W55" s="3" t="s">
        <v>13</v>
      </c>
      <c r="X55" s="3" t="s">
        <v>13</v>
      </c>
      <c r="Y55" s="3" t="s">
        <v>15</v>
      </c>
      <c r="Z55" s="3" t="s">
        <v>13</v>
      </c>
      <c r="AA55" s="3" t="s">
        <v>15</v>
      </c>
      <c r="AB55" s="3" t="s">
        <v>13</v>
      </c>
      <c r="AC55" s="3" t="s">
        <v>15</v>
      </c>
      <c r="AF55" s="3" t="s">
        <v>342</v>
      </c>
      <c r="AG55" s="2">
        <v>40407</v>
      </c>
      <c r="AH55" s="2">
        <v>40633</v>
      </c>
      <c r="AI55" s="2" t="s">
        <v>114</v>
      </c>
      <c r="AJ55" s="3">
        <f t="shared" si="0"/>
        <v>4040</v>
      </c>
      <c r="AK55" s="12">
        <f t="shared" si="1"/>
        <v>4040</v>
      </c>
      <c r="AL55" s="12">
        <f t="shared" si="6"/>
        <v>0.92</v>
      </c>
      <c r="AM55" s="3">
        <f t="shared" si="7"/>
        <v>227</v>
      </c>
      <c r="AN55" t="str">
        <f t="shared" si="2"/>
        <v>No</v>
      </c>
      <c r="AO55" s="3">
        <f t="shared" si="8"/>
        <v>8</v>
      </c>
      <c r="AP55" s="3">
        <v>4547</v>
      </c>
      <c r="AQ55" s="3">
        <f t="shared" si="9"/>
        <v>0.88849791071035844</v>
      </c>
      <c r="AR55" s="3" t="str">
        <f t="shared" si="3"/>
        <v>8_11_Lipogen_Athens_No</v>
      </c>
      <c r="AS55" s="12">
        <f t="shared" si="10"/>
        <v>1</v>
      </c>
      <c r="AT55" s="3">
        <f t="shared" si="14"/>
        <v>10</v>
      </c>
      <c r="AU55" s="3">
        <f t="shared" si="15"/>
        <v>4</v>
      </c>
      <c r="AV55" s="3" t="str">
        <f t="shared" si="12"/>
        <v>No</v>
      </c>
      <c r="AW55" s="15" t="s">
        <v>531</v>
      </c>
      <c r="AX55" s="3">
        <f t="shared" si="13"/>
        <v>5</v>
      </c>
      <c r="AY55" s="3">
        <f t="shared" si="5"/>
        <v>5</v>
      </c>
    </row>
    <row r="56" spans="1:51" s="3" customFormat="1">
      <c r="A56" s="9">
        <v>40402</v>
      </c>
      <c r="B56" s="9">
        <v>40402.999305555553</v>
      </c>
      <c r="C56" s="3">
        <v>429</v>
      </c>
      <c r="D56" s="3">
        <v>24</v>
      </c>
      <c r="E56" s="3">
        <v>7</v>
      </c>
      <c r="F56" s="3" t="s">
        <v>68</v>
      </c>
      <c r="G56" s="3" t="s">
        <v>435</v>
      </c>
      <c r="H56" s="3" t="s">
        <v>441</v>
      </c>
      <c r="J56" s="3" t="s">
        <v>13</v>
      </c>
      <c r="K56" s="3" t="s">
        <v>15</v>
      </c>
      <c r="L56" s="3" t="s">
        <v>13</v>
      </c>
      <c r="M56" s="3" t="s">
        <v>15</v>
      </c>
      <c r="N56" s="3" t="s">
        <v>13</v>
      </c>
      <c r="O56" s="3" t="s">
        <v>15</v>
      </c>
      <c r="P56" s="3">
        <v>100</v>
      </c>
      <c r="Q56" s="3">
        <v>100</v>
      </c>
      <c r="R56" s="3">
        <v>10</v>
      </c>
      <c r="S56" s="5" t="s">
        <v>253</v>
      </c>
      <c r="T56" s="3">
        <v>4</v>
      </c>
      <c r="U56" s="3" t="s">
        <v>15</v>
      </c>
      <c r="V56" s="3" t="s">
        <v>13</v>
      </c>
      <c r="W56" s="3" t="s">
        <v>13</v>
      </c>
      <c r="X56" s="3" t="s">
        <v>13</v>
      </c>
      <c r="Y56" s="3" t="s">
        <v>15</v>
      </c>
      <c r="Z56" s="3" t="s">
        <v>15</v>
      </c>
      <c r="AA56" s="3" t="s">
        <v>15</v>
      </c>
      <c r="AB56" s="3" t="s">
        <v>13</v>
      </c>
      <c r="AC56" s="3" t="s">
        <v>15</v>
      </c>
      <c r="AF56" s="3" t="s">
        <v>342</v>
      </c>
      <c r="AG56" s="2">
        <v>40417</v>
      </c>
      <c r="AH56" s="2">
        <v>40633</v>
      </c>
      <c r="AI56" s="2" t="s">
        <v>114</v>
      </c>
      <c r="AJ56" s="3">
        <f t="shared" si="0"/>
        <v>3003</v>
      </c>
      <c r="AK56" s="12">
        <f t="shared" si="1"/>
        <v>3003</v>
      </c>
      <c r="AL56" s="12">
        <f t="shared" si="6"/>
        <v>0.71</v>
      </c>
      <c r="AM56" s="3">
        <f t="shared" si="7"/>
        <v>217</v>
      </c>
      <c r="AN56" t="str">
        <f t="shared" si="2"/>
        <v>No</v>
      </c>
      <c r="AO56" s="3">
        <f t="shared" si="8"/>
        <v>8</v>
      </c>
      <c r="AP56" s="3">
        <v>4547</v>
      </c>
      <c r="AQ56" s="3">
        <f t="shared" si="9"/>
        <v>0.66043545194633824</v>
      </c>
      <c r="AR56" s="3" t="str">
        <f t="shared" si="3"/>
        <v>8_12_Retro B_Athens_No</v>
      </c>
      <c r="AS56" s="12">
        <f t="shared" si="10"/>
        <v>0.8</v>
      </c>
      <c r="AT56" s="3">
        <f t="shared" si="14"/>
        <v>5</v>
      </c>
      <c r="AU56" s="3">
        <f t="shared" si="15"/>
        <v>4</v>
      </c>
      <c r="AV56" s="3" t="str">
        <f t="shared" si="12"/>
        <v>No</v>
      </c>
      <c r="AW56" s="15" t="s">
        <v>538</v>
      </c>
      <c r="AX56" s="3">
        <f t="shared" si="13"/>
        <v>14</v>
      </c>
      <c r="AY56" s="3">
        <f t="shared" si="5"/>
        <v>5</v>
      </c>
    </row>
    <row r="57" spans="1:51" s="3" customFormat="1">
      <c r="A57" s="9">
        <v>40403</v>
      </c>
      <c r="B57" s="9">
        <v>40403.999305555553</v>
      </c>
      <c r="C57" s="3">
        <v>153</v>
      </c>
      <c r="D57" s="3">
        <v>150</v>
      </c>
      <c r="E57" s="3">
        <v>25</v>
      </c>
      <c r="F57" s="3" t="s">
        <v>69</v>
      </c>
      <c r="G57" s="3" t="s">
        <v>77</v>
      </c>
      <c r="J57" s="3" t="s">
        <v>13</v>
      </c>
      <c r="K57" s="3" t="s">
        <v>15</v>
      </c>
      <c r="L57" s="3" t="s">
        <v>15</v>
      </c>
      <c r="M57" s="3" t="s">
        <v>13</v>
      </c>
      <c r="N57" s="3" t="s">
        <v>13</v>
      </c>
      <c r="O57" s="3" t="s">
        <v>15</v>
      </c>
      <c r="P57" s="3">
        <v>3</v>
      </c>
      <c r="Q57" s="3">
        <v>3</v>
      </c>
      <c r="R57" s="3">
        <v>10</v>
      </c>
      <c r="S57" s="3" t="s">
        <v>91</v>
      </c>
      <c r="T57" s="3" t="s">
        <v>91</v>
      </c>
      <c r="U57" s="3" t="s">
        <v>13</v>
      </c>
      <c r="V57" s="3" t="s">
        <v>15</v>
      </c>
      <c r="W57" s="3" t="s">
        <v>13</v>
      </c>
      <c r="X57" s="3" t="s">
        <v>13</v>
      </c>
      <c r="Y57" s="3" t="s">
        <v>13</v>
      </c>
      <c r="Z57" s="3" t="s">
        <v>13</v>
      </c>
      <c r="AA57" s="3" t="s">
        <v>13</v>
      </c>
      <c r="AB57" s="3" t="s">
        <v>13</v>
      </c>
      <c r="AC57" s="3" t="s">
        <v>15</v>
      </c>
      <c r="AF57" s="3" t="s">
        <v>343</v>
      </c>
      <c r="AG57" s="2">
        <v>40413</v>
      </c>
      <c r="AH57" s="2">
        <v>40633</v>
      </c>
      <c r="AI57" s="2" t="s">
        <v>114</v>
      </c>
      <c r="AJ57" s="3">
        <f t="shared" si="0"/>
        <v>3825</v>
      </c>
      <c r="AK57" s="12">
        <f t="shared" si="1"/>
        <v>3825</v>
      </c>
      <c r="AL57" s="12">
        <f t="shared" si="6"/>
        <v>0.83</v>
      </c>
      <c r="AM57" s="3">
        <f t="shared" si="7"/>
        <v>221</v>
      </c>
      <c r="AN57" t="str">
        <f t="shared" si="2"/>
        <v>No</v>
      </c>
      <c r="AO57" s="3">
        <f t="shared" si="8"/>
        <v>8</v>
      </c>
      <c r="AP57" s="3">
        <v>4547</v>
      </c>
      <c r="AQ57" s="3">
        <f t="shared" si="9"/>
        <v>0.84121398724433694</v>
      </c>
      <c r="AR57" s="3" t="str">
        <f t="shared" si="3"/>
        <v>8_13_Fitstudio_Athens_No</v>
      </c>
      <c r="AS57" s="12">
        <f t="shared" si="10"/>
        <v>0.8</v>
      </c>
      <c r="AT57" s="3">
        <f t="shared" si="14"/>
        <v>25</v>
      </c>
      <c r="AU57" s="3">
        <f t="shared" si="15"/>
        <v>4</v>
      </c>
      <c r="AV57" s="3" t="str">
        <f t="shared" si="12"/>
        <v>No</v>
      </c>
      <c r="AW57" s="15" t="s">
        <v>539</v>
      </c>
      <c r="AX57" s="3">
        <f t="shared" si="13"/>
        <v>9</v>
      </c>
      <c r="AY57" s="3">
        <f t="shared" si="5"/>
        <v>5</v>
      </c>
    </row>
    <row r="58" spans="1:51" s="3" customFormat="1">
      <c r="A58" s="9">
        <v>40404</v>
      </c>
      <c r="B58" s="9">
        <v>40405.999305555553</v>
      </c>
      <c r="C58" s="3">
        <v>2</v>
      </c>
      <c r="D58" s="3">
        <v>624</v>
      </c>
      <c r="E58" s="3">
        <v>373</v>
      </c>
      <c r="F58" s="3" t="s">
        <v>70</v>
      </c>
      <c r="G58" s="3" t="s">
        <v>437</v>
      </c>
      <c r="H58" s="3" t="s">
        <v>445</v>
      </c>
      <c r="J58" s="3" t="s">
        <v>13</v>
      </c>
      <c r="K58" s="3" t="s">
        <v>15</v>
      </c>
      <c r="L58" s="3" t="s">
        <v>13</v>
      </c>
      <c r="M58" s="3" t="s">
        <v>15</v>
      </c>
      <c r="N58" s="3" t="s">
        <v>13</v>
      </c>
      <c r="O58" s="3" t="s">
        <v>13</v>
      </c>
      <c r="P58" s="3">
        <v>2</v>
      </c>
      <c r="R58" s="3">
        <v>10</v>
      </c>
      <c r="S58" s="3" t="s">
        <v>92</v>
      </c>
      <c r="T58" s="3">
        <v>9</v>
      </c>
      <c r="U58" s="3" t="s">
        <v>15</v>
      </c>
      <c r="V58" s="3" t="s">
        <v>15</v>
      </c>
      <c r="W58" s="3" t="s">
        <v>13</v>
      </c>
      <c r="X58" s="3" t="s">
        <v>13</v>
      </c>
      <c r="Y58" s="3" t="s">
        <v>13</v>
      </c>
      <c r="Z58" s="3" t="s">
        <v>13</v>
      </c>
      <c r="AA58" s="3" t="s">
        <v>13</v>
      </c>
      <c r="AB58" s="3" t="s">
        <v>15</v>
      </c>
      <c r="AC58" s="3" t="s">
        <v>15</v>
      </c>
      <c r="AD58" s="3" t="s">
        <v>13</v>
      </c>
      <c r="AE58" s="3" t="s">
        <v>15</v>
      </c>
      <c r="AF58" s="3" t="s">
        <v>343</v>
      </c>
      <c r="AG58" s="2">
        <v>40413</v>
      </c>
      <c r="AH58" s="2">
        <v>40466</v>
      </c>
      <c r="AI58" s="2" t="s">
        <v>114</v>
      </c>
      <c r="AJ58" s="3">
        <f t="shared" si="0"/>
        <v>0</v>
      </c>
      <c r="AK58" s="12">
        <f t="shared" si="1"/>
        <v>0</v>
      </c>
      <c r="AL58" s="12">
        <f t="shared" si="6"/>
        <v>0.4</v>
      </c>
      <c r="AM58" s="3">
        <f t="shared" si="7"/>
        <v>54</v>
      </c>
      <c r="AN58" t="str">
        <f t="shared" si="2"/>
        <v>Yes</v>
      </c>
      <c r="AO58" s="3">
        <f t="shared" si="8"/>
        <v>8</v>
      </c>
      <c r="AP58" s="3">
        <v>1501</v>
      </c>
      <c r="AQ58" s="3">
        <f t="shared" si="9"/>
        <v>0</v>
      </c>
      <c r="AR58" s="3" t="str">
        <f t="shared" si="3"/>
        <v>8_14_Capsis Hotel Rhodes + ANEK_Athens_No</v>
      </c>
      <c r="AS58" s="12">
        <f t="shared" si="10"/>
        <v>0.4</v>
      </c>
      <c r="AT58" s="3">
        <f t="shared" si="14"/>
        <v>375</v>
      </c>
      <c r="AU58" s="3">
        <f t="shared" si="15"/>
        <v>1</v>
      </c>
      <c r="AV58" s="3" t="str">
        <f t="shared" si="12"/>
        <v>Yes</v>
      </c>
      <c r="AW58" s="16" t="s">
        <v>957</v>
      </c>
      <c r="AX58" s="3">
        <f t="shared" si="13"/>
        <v>7</v>
      </c>
      <c r="AY58" s="3">
        <f t="shared" si="5"/>
        <v>5</v>
      </c>
    </row>
    <row r="59" spans="1:51" s="3" customFormat="1">
      <c r="A59" s="9">
        <v>40406</v>
      </c>
      <c r="B59" s="9">
        <v>40406.999305555553</v>
      </c>
      <c r="C59" s="3">
        <v>2</v>
      </c>
      <c r="D59" s="3">
        <v>100</v>
      </c>
      <c r="E59" s="3">
        <v>50</v>
      </c>
      <c r="F59" s="3" t="s">
        <v>126</v>
      </c>
      <c r="G59" s="3" t="s">
        <v>437</v>
      </c>
      <c r="H59" s="3" t="s">
        <v>452</v>
      </c>
      <c r="J59" s="3" t="s">
        <v>13</v>
      </c>
      <c r="K59" s="3" t="s">
        <v>15</v>
      </c>
      <c r="L59" s="3" t="s">
        <v>13</v>
      </c>
      <c r="M59" s="3" t="s">
        <v>15</v>
      </c>
      <c r="N59" s="3" t="s">
        <v>13</v>
      </c>
      <c r="O59" s="3" t="s">
        <v>15</v>
      </c>
      <c r="P59" s="3">
        <v>4</v>
      </c>
      <c r="R59" s="3">
        <v>10</v>
      </c>
      <c r="S59" s="3" t="s">
        <v>254</v>
      </c>
      <c r="T59" s="3">
        <v>1</v>
      </c>
      <c r="U59" s="3" t="s">
        <v>15</v>
      </c>
      <c r="V59" s="3" t="s">
        <v>15</v>
      </c>
      <c r="W59" s="3" t="s">
        <v>13</v>
      </c>
      <c r="X59" s="3" t="s">
        <v>15</v>
      </c>
      <c r="Y59" s="3" t="s">
        <v>13</v>
      </c>
      <c r="Z59" s="3" t="s">
        <v>13</v>
      </c>
      <c r="AA59" s="3" t="s">
        <v>13</v>
      </c>
      <c r="AB59" s="3" t="s">
        <v>13</v>
      </c>
      <c r="AC59" s="3" t="s">
        <v>15</v>
      </c>
      <c r="AD59" s="3" t="s">
        <v>15</v>
      </c>
      <c r="AE59" s="3" t="s">
        <v>13</v>
      </c>
      <c r="AF59" s="3" t="s">
        <v>342</v>
      </c>
      <c r="AG59" s="2">
        <v>40414</v>
      </c>
      <c r="AH59" s="2">
        <v>40543</v>
      </c>
      <c r="AI59" s="2" t="s">
        <v>114</v>
      </c>
      <c r="AJ59" s="3">
        <f t="shared" si="0"/>
        <v>0</v>
      </c>
      <c r="AK59" s="12">
        <f t="shared" si="1"/>
        <v>0</v>
      </c>
      <c r="AL59" s="12">
        <f t="shared" si="6"/>
        <v>0.5</v>
      </c>
      <c r="AM59" s="3">
        <f t="shared" si="7"/>
        <v>130</v>
      </c>
      <c r="AN59" t="str">
        <f t="shared" si="2"/>
        <v>No</v>
      </c>
      <c r="AO59" s="3">
        <f t="shared" si="8"/>
        <v>8</v>
      </c>
      <c r="AP59" s="3">
        <v>4547</v>
      </c>
      <c r="AQ59" s="3">
        <f t="shared" si="9"/>
        <v>0</v>
      </c>
      <c r="AR59" s="3" t="str">
        <f t="shared" si="3"/>
        <v>8_16_Venti_Athens_No</v>
      </c>
      <c r="AS59" s="12">
        <f t="shared" si="10"/>
        <v>0.6</v>
      </c>
      <c r="AT59" s="3">
        <f t="shared" si="14"/>
        <v>50</v>
      </c>
      <c r="AU59" s="3">
        <f t="shared" si="15"/>
        <v>3</v>
      </c>
      <c r="AV59" s="3" t="str">
        <f t="shared" si="12"/>
        <v>Yes</v>
      </c>
      <c r="AW59" s="16" t="s">
        <v>958</v>
      </c>
      <c r="AX59" s="3">
        <f t="shared" si="13"/>
        <v>7</v>
      </c>
      <c r="AY59" s="3">
        <f t="shared" si="5"/>
        <v>5</v>
      </c>
    </row>
    <row r="60" spans="1:51" s="3" customFormat="1">
      <c r="A60" s="9">
        <v>40407</v>
      </c>
      <c r="B60" s="9">
        <v>40407.999305555553</v>
      </c>
      <c r="C60" s="3">
        <v>43</v>
      </c>
      <c r="D60" s="3">
        <v>53</v>
      </c>
      <c r="E60" s="3">
        <v>18</v>
      </c>
      <c r="F60" s="3" t="s">
        <v>72</v>
      </c>
      <c r="G60" s="3" t="s">
        <v>435</v>
      </c>
      <c r="J60" s="3" t="s">
        <v>13</v>
      </c>
      <c r="K60" s="3" t="s">
        <v>15</v>
      </c>
      <c r="L60" s="3" t="s">
        <v>13</v>
      </c>
      <c r="M60" s="3" t="s">
        <v>15</v>
      </c>
      <c r="N60" s="3" t="s">
        <v>13</v>
      </c>
      <c r="O60" s="3" t="s">
        <v>15</v>
      </c>
      <c r="P60" s="3">
        <v>4</v>
      </c>
      <c r="Q60" s="3">
        <v>4</v>
      </c>
      <c r="R60" s="3">
        <v>10</v>
      </c>
      <c r="S60" t="s">
        <v>220</v>
      </c>
      <c r="T60" s="3">
        <v>5</v>
      </c>
      <c r="U60" s="3" t="s">
        <v>15</v>
      </c>
      <c r="V60" s="3" t="s">
        <v>15</v>
      </c>
      <c r="W60" s="3" t="s">
        <v>13</v>
      </c>
      <c r="X60" s="3" t="s">
        <v>13</v>
      </c>
      <c r="Y60" s="3" t="s">
        <v>15</v>
      </c>
      <c r="Z60" s="3" t="s">
        <v>13</v>
      </c>
      <c r="AA60" s="3" t="s">
        <v>13</v>
      </c>
      <c r="AB60" s="3" t="s">
        <v>13</v>
      </c>
      <c r="AC60" s="3" t="s">
        <v>15</v>
      </c>
      <c r="AF60" s="3" t="s">
        <v>342</v>
      </c>
      <c r="AG60" s="2">
        <v>40409</v>
      </c>
      <c r="AH60" s="2">
        <v>40543</v>
      </c>
      <c r="AI60" s="2" t="s">
        <v>114</v>
      </c>
      <c r="AJ60" s="3">
        <f t="shared" si="0"/>
        <v>774</v>
      </c>
      <c r="AK60" s="12">
        <f t="shared" si="1"/>
        <v>774</v>
      </c>
      <c r="AL60" s="12">
        <f t="shared" si="6"/>
        <v>0.66</v>
      </c>
      <c r="AM60" s="3">
        <f t="shared" si="7"/>
        <v>135</v>
      </c>
      <c r="AN60" t="str">
        <f t="shared" si="2"/>
        <v>No</v>
      </c>
      <c r="AO60" s="3">
        <f t="shared" si="8"/>
        <v>8</v>
      </c>
      <c r="AP60" s="3">
        <v>4547</v>
      </c>
      <c r="AQ60" s="3">
        <f t="shared" si="9"/>
        <v>0.17022212447767759</v>
      </c>
      <c r="AR60" s="3" t="str">
        <f t="shared" si="3"/>
        <v>8_17_G&amp;G Beauty_Athens_No</v>
      </c>
      <c r="AS60" s="12">
        <f t="shared" si="10"/>
        <v>0.6</v>
      </c>
      <c r="AT60" s="3">
        <f t="shared" si="14"/>
        <v>20</v>
      </c>
      <c r="AU60" s="3">
        <f t="shared" si="15"/>
        <v>3</v>
      </c>
      <c r="AV60" s="3" t="str">
        <f t="shared" si="12"/>
        <v>No</v>
      </c>
      <c r="AW60" s="15" t="s">
        <v>540</v>
      </c>
      <c r="AX60" s="3">
        <f t="shared" si="13"/>
        <v>1</v>
      </c>
      <c r="AY60" s="3">
        <f t="shared" si="5"/>
        <v>1</v>
      </c>
    </row>
    <row r="61" spans="1:51" s="3" customFormat="1">
      <c r="A61" s="9">
        <v>40409</v>
      </c>
      <c r="B61" s="9">
        <v>40409.999305555553</v>
      </c>
      <c r="C61" s="3">
        <v>42</v>
      </c>
      <c r="D61" s="3">
        <v>62</v>
      </c>
      <c r="E61" s="3">
        <v>13</v>
      </c>
      <c r="F61" s="3" t="s">
        <v>71</v>
      </c>
      <c r="G61" s="3" t="s">
        <v>402</v>
      </c>
      <c r="H61" s="3" t="s">
        <v>448</v>
      </c>
      <c r="J61" s="3" t="s">
        <v>13</v>
      </c>
      <c r="K61" s="3" t="s">
        <v>15</v>
      </c>
      <c r="L61" s="3" t="s">
        <v>13</v>
      </c>
      <c r="M61" s="3" t="s">
        <v>15</v>
      </c>
      <c r="N61" s="3" t="s">
        <v>13</v>
      </c>
      <c r="O61" s="3" t="s">
        <v>15</v>
      </c>
      <c r="P61" s="3">
        <v>4</v>
      </c>
      <c r="Q61" s="3">
        <v>4</v>
      </c>
      <c r="R61" s="3">
        <v>10</v>
      </c>
      <c r="S61" s="3" t="s">
        <v>91</v>
      </c>
      <c r="T61" s="3" t="s">
        <v>91</v>
      </c>
      <c r="U61" s="3" t="s">
        <v>15</v>
      </c>
      <c r="V61" s="3" t="s">
        <v>13</v>
      </c>
      <c r="W61" s="3" t="s">
        <v>13</v>
      </c>
      <c r="X61" s="3" t="s">
        <v>13</v>
      </c>
      <c r="Y61" s="3" t="s">
        <v>13</v>
      </c>
      <c r="Z61" s="3" t="s">
        <v>13</v>
      </c>
      <c r="AA61" s="3" t="s">
        <v>13</v>
      </c>
      <c r="AB61" s="3" t="s">
        <v>13</v>
      </c>
      <c r="AC61" s="3" t="s">
        <v>15</v>
      </c>
      <c r="AF61" s="3" t="s">
        <v>342</v>
      </c>
      <c r="AG61" s="2">
        <v>40410</v>
      </c>
      <c r="AH61" s="2">
        <v>40543</v>
      </c>
      <c r="AI61" s="2" t="s">
        <v>114</v>
      </c>
      <c r="AJ61" s="3">
        <f t="shared" si="0"/>
        <v>546</v>
      </c>
      <c r="AK61" s="12">
        <f t="shared" si="1"/>
        <v>546</v>
      </c>
      <c r="AL61" s="12">
        <f t="shared" si="6"/>
        <v>0.79</v>
      </c>
      <c r="AM61" s="3">
        <f t="shared" si="7"/>
        <v>134</v>
      </c>
      <c r="AN61" t="str">
        <f t="shared" si="2"/>
        <v>No</v>
      </c>
      <c r="AO61" s="3">
        <f t="shared" si="8"/>
        <v>8</v>
      </c>
      <c r="AP61" s="3">
        <v>4547</v>
      </c>
      <c r="AQ61" s="3">
        <f t="shared" si="9"/>
        <v>0.1200791730811524</v>
      </c>
      <c r="AR61" s="3" t="str">
        <f t="shared" si="3"/>
        <v>8_19_ols on line solutions_Athens_No</v>
      </c>
      <c r="AS61" s="12">
        <f t="shared" si="10"/>
        <v>0.8</v>
      </c>
      <c r="AT61" s="3">
        <f t="shared" si="14"/>
        <v>15</v>
      </c>
      <c r="AU61" s="3">
        <f t="shared" si="15"/>
        <v>3</v>
      </c>
      <c r="AV61" s="3" t="str">
        <f t="shared" si="12"/>
        <v>No</v>
      </c>
      <c r="AW61" s="15" t="s">
        <v>542</v>
      </c>
      <c r="AX61" s="3">
        <f t="shared" si="13"/>
        <v>0</v>
      </c>
      <c r="AY61" s="3">
        <f t="shared" si="5"/>
        <v>0</v>
      </c>
    </row>
    <row r="62" spans="1:51" s="3" customFormat="1">
      <c r="A62" s="9">
        <v>40410</v>
      </c>
      <c r="B62" s="9">
        <v>40410.999305555553</v>
      </c>
      <c r="C62" s="3">
        <v>239</v>
      </c>
      <c r="D62" s="3">
        <v>36.25</v>
      </c>
      <c r="E62" s="3">
        <v>17</v>
      </c>
      <c r="F62" s="3" t="s">
        <v>73</v>
      </c>
      <c r="G62" s="3" t="s">
        <v>433</v>
      </c>
      <c r="H62" s="3" t="s">
        <v>440</v>
      </c>
      <c r="J62" s="3" t="s">
        <v>13</v>
      </c>
      <c r="K62" s="3" t="s">
        <v>15</v>
      </c>
      <c r="L62" s="3" t="s">
        <v>13</v>
      </c>
      <c r="M62" s="3" t="s">
        <v>15</v>
      </c>
      <c r="N62" s="3" t="s">
        <v>13</v>
      </c>
      <c r="O62" s="3" t="s">
        <v>15</v>
      </c>
      <c r="P62" s="3">
        <v>4</v>
      </c>
      <c r="Q62" s="3">
        <v>4</v>
      </c>
      <c r="R62" s="3">
        <v>15</v>
      </c>
      <c r="S62" s="5" t="s">
        <v>255</v>
      </c>
      <c r="T62" s="3">
        <v>3</v>
      </c>
      <c r="U62" s="3" t="s">
        <v>15</v>
      </c>
      <c r="V62" s="3" t="s">
        <v>15</v>
      </c>
      <c r="W62" s="3" t="s">
        <v>13</v>
      </c>
      <c r="X62" s="3" t="s">
        <v>13</v>
      </c>
      <c r="Y62" s="3" t="s">
        <v>13</v>
      </c>
      <c r="Z62" s="3" t="s">
        <v>13</v>
      </c>
      <c r="AA62" s="3" t="s">
        <v>13</v>
      </c>
      <c r="AB62" s="3" t="s">
        <v>13</v>
      </c>
      <c r="AC62" s="3" t="s">
        <v>15</v>
      </c>
      <c r="AF62" s="3" t="s">
        <v>342</v>
      </c>
      <c r="AG62" s="2">
        <v>40413</v>
      </c>
      <c r="AH62" s="2">
        <v>40512</v>
      </c>
      <c r="AI62" s="2" t="s">
        <v>114</v>
      </c>
      <c r="AJ62" s="3">
        <f t="shared" si="0"/>
        <v>4063</v>
      </c>
      <c r="AK62" s="12">
        <f t="shared" si="1"/>
        <v>4063</v>
      </c>
      <c r="AL62" s="12">
        <f t="shared" si="6"/>
        <v>0.53</v>
      </c>
      <c r="AM62" s="3">
        <f t="shared" si="7"/>
        <v>100</v>
      </c>
      <c r="AN62" t="str">
        <f t="shared" si="2"/>
        <v>No</v>
      </c>
      <c r="AO62" s="3">
        <f t="shared" si="8"/>
        <v>8</v>
      </c>
      <c r="AP62" s="3">
        <v>4547</v>
      </c>
      <c r="AQ62" s="3">
        <f t="shared" si="9"/>
        <v>0.89355619089509564</v>
      </c>
      <c r="AR62" s="3" t="str">
        <f t="shared" si="3"/>
        <v>8_20_Bufallo Bill's_Athens_No</v>
      </c>
      <c r="AS62" s="12">
        <f t="shared" si="10"/>
        <v>0.6</v>
      </c>
      <c r="AT62" s="3">
        <f t="shared" si="14"/>
        <v>15</v>
      </c>
      <c r="AU62" s="3">
        <f t="shared" si="15"/>
        <v>2</v>
      </c>
      <c r="AV62" s="3" t="str">
        <f t="shared" si="12"/>
        <v>No</v>
      </c>
      <c r="AW62" s="15" t="s">
        <v>541</v>
      </c>
      <c r="AX62" s="3">
        <f t="shared" si="13"/>
        <v>2</v>
      </c>
      <c r="AY62" s="3">
        <f t="shared" si="5"/>
        <v>2</v>
      </c>
    </row>
    <row r="63" spans="1:51" s="3" customFormat="1">
      <c r="A63" s="9">
        <v>40411</v>
      </c>
      <c r="B63" s="9">
        <v>40413.999305555553</v>
      </c>
      <c r="C63" s="3">
        <v>46</v>
      </c>
      <c r="D63" s="3">
        <v>15</v>
      </c>
      <c r="E63" s="3">
        <v>5</v>
      </c>
      <c r="F63" s="3" t="s">
        <v>52</v>
      </c>
      <c r="G63" s="3" t="s">
        <v>77</v>
      </c>
      <c r="J63" s="3" t="s">
        <v>15</v>
      </c>
      <c r="K63" s="3" t="s">
        <v>13</v>
      </c>
      <c r="L63" s="3" t="s">
        <v>13</v>
      </c>
      <c r="M63" s="3" t="s">
        <v>15</v>
      </c>
      <c r="N63" s="3" t="s">
        <v>13</v>
      </c>
      <c r="O63" s="3" t="s">
        <v>15</v>
      </c>
      <c r="P63" s="3">
        <v>5</v>
      </c>
      <c r="Q63" s="3">
        <v>4</v>
      </c>
      <c r="R63" s="3">
        <v>10</v>
      </c>
      <c r="S63" s="5" t="s">
        <v>247</v>
      </c>
      <c r="T63" s="3">
        <v>6</v>
      </c>
      <c r="U63" s="3" t="s">
        <v>15</v>
      </c>
      <c r="V63" s="3" t="s">
        <v>15</v>
      </c>
      <c r="W63" s="3" t="s">
        <v>13</v>
      </c>
      <c r="X63" s="3" t="s">
        <v>13</v>
      </c>
      <c r="Y63" s="3" t="s">
        <v>13</v>
      </c>
      <c r="Z63" s="3" t="s">
        <v>15</v>
      </c>
      <c r="AA63" s="3" t="s">
        <v>15</v>
      </c>
      <c r="AB63" s="3" t="s">
        <v>13</v>
      </c>
      <c r="AC63" s="3" t="s">
        <v>15</v>
      </c>
      <c r="AF63" s="3" t="s">
        <v>342</v>
      </c>
      <c r="AG63" s="2">
        <v>40415</v>
      </c>
      <c r="AH63" s="2">
        <v>40543</v>
      </c>
      <c r="AI63" s="2" t="s">
        <v>114</v>
      </c>
      <c r="AJ63" s="3">
        <f t="shared" si="0"/>
        <v>230</v>
      </c>
      <c r="AK63" s="12">
        <f t="shared" si="1"/>
        <v>76.684417689337806</v>
      </c>
      <c r="AL63" s="12">
        <f t="shared" si="6"/>
        <v>0.67</v>
      </c>
      <c r="AM63" s="3">
        <f t="shared" si="7"/>
        <v>129</v>
      </c>
      <c r="AN63" t="str">
        <f t="shared" si="2"/>
        <v>Yes</v>
      </c>
      <c r="AO63" s="3">
        <f t="shared" si="8"/>
        <v>8</v>
      </c>
      <c r="AP63" s="3">
        <v>1116</v>
      </c>
      <c r="AQ63" s="3">
        <f t="shared" si="9"/>
        <v>6.8713635922345709E-2</v>
      </c>
      <c r="AR63" s="3" t="str">
        <f t="shared" si="3"/>
        <v>8_21_Atlantis Sports Club_Athens_Yes</v>
      </c>
      <c r="AS63" s="12">
        <f t="shared" si="10"/>
        <v>0.6</v>
      </c>
      <c r="AT63" s="3">
        <f t="shared" si="14"/>
        <v>5</v>
      </c>
      <c r="AU63" s="3">
        <f t="shared" si="15"/>
        <v>3</v>
      </c>
      <c r="AV63" s="3" t="str">
        <f t="shared" si="12"/>
        <v>Yes</v>
      </c>
      <c r="AW63" s="15" t="s">
        <v>543</v>
      </c>
      <c r="AX63" s="3">
        <f t="shared" si="13"/>
        <v>1</v>
      </c>
      <c r="AY63" s="3">
        <f t="shared" si="5"/>
        <v>1</v>
      </c>
    </row>
    <row r="64" spans="1:51" s="3" customFormat="1">
      <c r="A64" s="9">
        <v>40411</v>
      </c>
      <c r="B64" s="9">
        <v>40413.999305555553</v>
      </c>
      <c r="C64" s="3">
        <v>1138</v>
      </c>
      <c r="D64" s="3">
        <v>156</v>
      </c>
      <c r="E64" s="3">
        <v>10</v>
      </c>
      <c r="F64" s="3" t="s">
        <v>27</v>
      </c>
      <c r="G64" s="3" t="s">
        <v>105</v>
      </c>
      <c r="J64" s="3" t="s">
        <v>13</v>
      </c>
      <c r="K64" s="3" t="s">
        <v>15</v>
      </c>
      <c r="L64" s="3" t="s">
        <v>13</v>
      </c>
      <c r="M64" s="3" t="s">
        <v>15</v>
      </c>
      <c r="N64" s="3" t="s">
        <v>13</v>
      </c>
      <c r="O64" s="3" t="s">
        <v>15</v>
      </c>
      <c r="P64" s="3">
        <v>2</v>
      </c>
      <c r="Q64" s="3">
        <v>2</v>
      </c>
      <c r="R64" s="3">
        <v>10</v>
      </c>
      <c r="S64" s="5" t="s">
        <v>256</v>
      </c>
      <c r="T64" s="3">
        <v>6</v>
      </c>
      <c r="U64" s="3" t="s">
        <v>15</v>
      </c>
      <c r="V64" s="3" t="s">
        <v>15</v>
      </c>
      <c r="W64" s="3" t="s">
        <v>13</v>
      </c>
      <c r="X64" s="3" t="s">
        <v>13</v>
      </c>
      <c r="Y64" s="3" t="s">
        <v>13</v>
      </c>
      <c r="Z64" s="3" t="s">
        <v>15</v>
      </c>
      <c r="AA64" s="3" t="s">
        <v>13</v>
      </c>
      <c r="AB64" s="3" t="s">
        <v>13</v>
      </c>
      <c r="AC64" s="3" t="s">
        <v>15</v>
      </c>
      <c r="AF64" s="3" t="s">
        <v>342</v>
      </c>
      <c r="AG64" s="2">
        <v>40415</v>
      </c>
      <c r="AH64" s="2">
        <v>40543</v>
      </c>
      <c r="AI64" s="2" t="s">
        <v>114</v>
      </c>
      <c r="AJ64" s="3">
        <f t="shared" si="0"/>
        <v>11380</v>
      </c>
      <c r="AK64" s="12">
        <f t="shared" si="1"/>
        <v>3794.2116230637571</v>
      </c>
      <c r="AL64" s="12">
        <f t="shared" si="6"/>
        <v>0.94</v>
      </c>
      <c r="AM64" s="3">
        <f t="shared" si="7"/>
        <v>129</v>
      </c>
      <c r="AN64" t="str">
        <f t="shared" si="2"/>
        <v>Yes</v>
      </c>
      <c r="AO64" s="3">
        <f t="shared" si="8"/>
        <v>8</v>
      </c>
      <c r="AP64" s="3">
        <v>1501</v>
      </c>
      <c r="AQ64" s="3">
        <f t="shared" si="9"/>
        <v>2.5277892225607976</v>
      </c>
      <c r="AR64" s="3" t="str">
        <f t="shared" si="3"/>
        <v>8_21_Adventure Park_Athens_No</v>
      </c>
      <c r="AS64" s="12">
        <f t="shared" si="10"/>
        <v>1</v>
      </c>
      <c r="AT64" s="3">
        <f t="shared" si="14"/>
        <v>10</v>
      </c>
      <c r="AU64" s="3">
        <f t="shared" si="15"/>
        <v>3</v>
      </c>
      <c r="AV64" s="3" t="str">
        <f t="shared" si="12"/>
        <v>No</v>
      </c>
      <c r="AW64" s="15" t="s">
        <v>544</v>
      </c>
      <c r="AX64" s="3">
        <f t="shared" si="13"/>
        <v>1</v>
      </c>
      <c r="AY64" s="3">
        <f t="shared" si="5"/>
        <v>1</v>
      </c>
    </row>
    <row r="65" spans="1:51" s="3" customFormat="1">
      <c r="A65" s="9">
        <v>40414</v>
      </c>
      <c r="B65" s="9">
        <v>40414.999305555553</v>
      </c>
      <c r="C65" s="3">
        <v>512</v>
      </c>
      <c r="D65" s="3">
        <v>50</v>
      </c>
      <c r="E65" s="3">
        <v>25</v>
      </c>
      <c r="F65" s="3" t="s">
        <v>75</v>
      </c>
      <c r="G65" s="3" t="s">
        <v>433</v>
      </c>
      <c r="H65" s="3" t="s">
        <v>440</v>
      </c>
      <c r="J65" s="3" t="s">
        <v>13</v>
      </c>
      <c r="K65" s="3" t="s">
        <v>15</v>
      </c>
      <c r="L65" s="3" t="s">
        <v>13</v>
      </c>
      <c r="M65" s="3" t="s">
        <v>15</v>
      </c>
      <c r="N65" s="3" t="s">
        <v>13</v>
      </c>
      <c r="O65" s="3" t="s">
        <v>15</v>
      </c>
      <c r="P65" s="3">
        <v>2</v>
      </c>
      <c r="Q65" s="3">
        <v>2</v>
      </c>
      <c r="R65" s="3">
        <v>20</v>
      </c>
      <c r="S65" s="5" t="s">
        <v>257</v>
      </c>
      <c r="T65" s="3">
        <v>1</v>
      </c>
      <c r="U65" s="3" t="s">
        <v>15</v>
      </c>
      <c r="V65" s="3" t="s">
        <v>13</v>
      </c>
      <c r="W65" s="3" t="s">
        <v>13</v>
      </c>
      <c r="X65" s="3" t="s">
        <v>15</v>
      </c>
      <c r="Y65" s="3" t="s">
        <v>13</v>
      </c>
      <c r="Z65" s="3" t="s">
        <v>15</v>
      </c>
      <c r="AA65" s="3" t="s">
        <v>13</v>
      </c>
      <c r="AB65" s="3" t="s">
        <v>13</v>
      </c>
      <c r="AC65" s="3" t="s">
        <v>15</v>
      </c>
      <c r="AF65" s="3" t="s">
        <v>342</v>
      </c>
      <c r="AG65" s="2">
        <v>40416</v>
      </c>
      <c r="AH65" s="2">
        <v>40482</v>
      </c>
      <c r="AI65" s="2" t="s">
        <v>114</v>
      </c>
      <c r="AJ65" s="3">
        <f t="shared" si="0"/>
        <v>12800</v>
      </c>
      <c r="AK65" s="12">
        <f t="shared" si="1"/>
        <v>12800</v>
      </c>
      <c r="AL65" s="12">
        <f t="shared" si="6"/>
        <v>0.5</v>
      </c>
      <c r="AM65" s="3">
        <f t="shared" si="7"/>
        <v>67</v>
      </c>
      <c r="AN65" t="str">
        <f t="shared" si="2"/>
        <v>No</v>
      </c>
      <c r="AO65" s="3">
        <f t="shared" si="8"/>
        <v>8</v>
      </c>
      <c r="AP65" s="3">
        <v>4547</v>
      </c>
      <c r="AQ65" s="3">
        <f t="shared" si="9"/>
        <v>2.8150428854189578</v>
      </c>
      <c r="AR65" s="3" t="str">
        <f t="shared" si="3"/>
        <v>8_24_Bohemia_Athens_No</v>
      </c>
      <c r="AS65" s="12">
        <f t="shared" si="10"/>
        <v>0.6</v>
      </c>
      <c r="AT65" s="3">
        <f t="shared" si="14"/>
        <v>25</v>
      </c>
      <c r="AU65" s="3">
        <f t="shared" si="15"/>
        <v>1</v>
      </c>
      <c r="AV65" s="3" t="str">
        <f t="shared" si="12"/>
        <v>No</v>
      </c>
      <c r="AW65" s="15" t="s">
        <v>545</v>
      </c>
      <c r="AX65" s="3">
        <f t="shared" si="13"/>
        <v>1</v>
      </c>
      <c r="AY65" s="3">
        <f t="shared" si="5"/>
        <v>1</v>
      </c>
    </row>
    <row r="66" spans="1:51" s="3" customFormat="1">
      <c r="A66" s="9">
        <v>40415</v>
      </c>
      <c r="B66" s="9">
        <v>40415.999305555553</v>
      </c>
      <c r="C66" s="3">
        <v>387</v>
      </c>
      <c r="D66" s="3">
        <v>25</v>
      </c>
      <c r="E66" s="3">
        <v>10</v>
      </c>
      <c r="F66" s="3" t="s">
        <v>76</v>
      </c>
      <c r="G66" s="3" t="s">
        <v>105</v>
      </c>
      <c r="J66" s="3" t="s">
        <v>13</v>
      </c>
      <c r="K66" s="3" t="s">
        <v>15</v>
      </c>
      <c r="L66" s="3" t="s">
        <v>13</v>
      </c>
      <c r="M66" s="3" t="s">
        <v>15</v>
      </c>
      <c r="N66" s="3" t="s">
        <v>15</v>
      </c>
      <c r="O66" s="3" t="s">
        <v>15</v>
      </c>
      <c r="P66" s="3">
        <v>2</v>
      </c>
      <c r="Q66" s="3">
        <v>2</v>
      </c>
      <c r="R66" s="3">
        <v>10</v>
      </c>
      <c r="S66" s="5" t="s">
        <v>258</v>
      </c>
      <c r="T66" s="3">
        <v>6</v>
      </c>
      <c r="U66" s="3" t="s">
        <v>15</v>
      </c>
      <c r="V66" s="3" t="s">
        <v>15</v>
      </c>
      <c r="W66" s="3" t="s">
        <v>13</v>
      </c>
      <c r="X66" s="3" t="s">
        <v>13</v>
      </c>
      <c r="Y66" s="3" t="s">
        <v>13</v>
      </c>
      <c r="Z66" s="3" t="s">
        <v>15</v>
      </c>
      <c r="AA66" s="3" t="s">
        <v>13</v>
      </c>
      <c r="AB66" s="3" t="s">
        <v>13</v>
      </c>
      <c r="AC66" s="3" t="s">
        <v>15</v>
      </c>
      <c r="AF66" s="3" t="s">
        <v>342</v>
      </c>
      <c r="AG66" s="2">
        <v>40417</v>
      </c>
      <c r="AH66" s="2">
        <v>40507</v>
      </c>
      <c r="AI66" s="2" t="s">
        <v>114</v>
      </c>
      <c r="AJ66" s="3">
        <f t="shared" ref="AJ66:AJ130" si="16">IF(C66&gt;=R66,C66*E66,0)</f>
        <v>3870</v>
      </c>
      <c r="AK66" s="12">
        <f t="shared" ref="AK66:AK130" si="17">MIN(AJ66/(B66-A66),AJ66)</f>
        <v>3870</v>
      </c>
      <c r="AL66" s="12">
        <f t="shared" si="6"/>
        <v>0.6</v>
      </c>
      <c r="AM66" s="3">
        <f t="shared" si="7"/>
        <v>91</v>
      </c>
      <c r="AN66" t="str">
        <f t="shared" ref="AN66:AN129" si="18">IF(OR(WEEKDAY(B66) &lt; WEEKDAY(A66), AND(WEEKDAY(B66) &gt;= WEEKDAY(A66),OR(WEEKDAY(B66)=7,WEEKDAY(B66)=1,WEEKDAY(A66)=1,WEEKDAY(A66)=7))),"Yes","No")</f>
        <v>No</v>
      </c>
      <c r="AO66" s="3">
        <f t="shared" si="8"/>
        <v>8</v>
      </c>
      <c r="AP66" s="3">
        <v>4547</v>
      </c>
      <c r="AQ66" s="3">
        <f t="shared" si="9"/>
        <v>0.85111062238838797</v>
      </c>
      <c r="AR66" s="3" t="str">
        <f t="shared" ref="AR66:AR130" si="19">CONCATENATE(MONTH(A66),"_",DAY(A66),"_",F66,"_",AI66,"_",K66)</f>
        <v>8_25_Κέντρο Ιππασίας Μαραθώνα_Athens_No</v>
      </c>
      <c r="AS66" s="12">
        <f t="shared" si="10"/>
        <v>0.6</v>
      </c>
      <c r="AT66" s="3">
        <f t="shared" si="14"/>
        <v>10</v>
      </c>
      <c r="AU66" s="3">
        <f t="shared" si="15"/>
        <v>2</v>
      </c>
      <c r="AV66" s="3" t="str">
        <f t="shared" si="12"/>
        <v>No</v>
      </c>
      <c r="AW66" s="15" t="s">
        <v>546</v>
      </c>
      <c r="AX66" s="3">
        <f t="shared" si="13"/>
        <v>1</v>
      </c>
      <c r="AY66" s="3">
        <f t="shared" si="5"/>
        <v>1</v>
      </c>
    </row>
    <row r="67" spans="1:51" s="3" customFormat="1">
      <c r="A67" s="9">
        <v>40414</v>
      </c>
      <c r="B67" s="9">
        <v>40415.999305555553</v>
      </c>
      <c r="C67" s="3">
        <v>323</v>
      </c>
      <c r="D67" s="3">
        <v>227</v>
      </c>
      <c r="E67" s="3">
        <v>11.9</v>
      </c>
      <c r="F67" s="3" t="s">
        <v>35</v>
      </c>
      <c r="G67" s="3" t="s">
        <v>77</v>
      </c>
      <c r="J67" s="3" t="s">
        <v>15</v>
      </c>
      <c r="K67" s="3" t="s">
        <v>13</v>
      </c>
      <c r="L67" s="3" t="s">
        <v>13</v>
      </c>
      <c r="M67" s="3" t="s">
        <v>15</v>
      </c>
      <c r="N67" s="3" t="s">
        <v>13</v>
      </c>
      <c r="O67" s="3" t="s">
        <v>15</v>
      </c>
      <c r="P67" s="3">
        <v>7</v>
      </c>
      <c r="Q67" s="3">
        <v>1</v>
      </c>
      <c r="R67" s="3">
        <v>10</v>
      </c>
      <c r="S67" s="5" t="s">
        <v>154</v>
      </c>
      <c r="T67" s="3">
        <v>4</v>
      </c>
      <c r="U67" s="3" t="s">
        <v>15</v>
      </c>
      <c r="V67" s="3" t="s">
        <v>15</v>
      </c>
      <c r="W67" s="3" t="s">
        <v>13</v>
      </c>
      <c r="X67" s="3" t="s">
        <v>15</v>
      </c>
      <c r="Y67" s="3" t="s">
        <v>15</v>
      </c>
      <c r="Z67" s="3" t="s">
        <v>13</v>
      </c>
      <c r="AA67" s="3" t="s">
        <v>13</v>
      </c>
      <c r="AB67" s="3" t="s">
        <v>13</v>
      </c>
      <c r="AC67" s="3" t="s">
        <v>15</v>
      </c>
      <c r="AF67" s="3" t="s">
        <v>343</v>
      </c>
      <c r="AG67" s="2">
        <v>40417</v>
      </c>
      <c r="AH67" s="2">
        <v>40543</v>
      </c>
      <c r="AI67" s="2" t="s">
        <v>114</v>
      </c>
      <c r="AJ67" s="3">
        <f t="shared" si="16"/>
        <v>3843.7000000000003</v>
      </c>
      <c r="AK67" s="12">
        <f t="shared" si="17"/>
        <v>1922.5175408149591</v>
      </c>
      <c r="AL67" s="12">
        <f t="shared" ref="AL67:AL133" si="20">ROUND((D67-E67)/D67,2)</f>
        <v>0.95</v>
      </c>
      <c r="AM67" s="3">
        <f t="shared" ref="AM67:AM133" si="21">1+AH67-AG67</f>
        <v>127</v>
      </c>
      <c r="AN67" t="str">
        <f t="shared" si="18"/>
        <v>No</v>
      </c>
      <c r="AO67" s="3">
        <f t="shared" ref="AO67:AO133" si="22">MONTH(A67)</f>
        <v>8</v>
      </c>
      <c r="AP67" s="3">
        <v>1116</v>
      </c>
      <c r="AQ67" s="3">
        <f t="shared" ref="AQ67:AQ133" si="23">AK67/AP67</f>
        <v>1.7226859684721856</v>
      </c>
      <c r="AR67" s="3" t="str">
        <f t="shared" si="19"/>
        <v>8_24_Light Life_Athens_Yes</v>
      </c>
      <c r="AS67" s="12">
        <f t="shared" ref="AS67:AS133" si="24">ROUND(AL67*5,0)/5</f>
        <v>1</v>
      </c>
      <c r="AT67" s="3">
        <f t="shared" si="14"/>
        <v>10</v>
      </c>
      <c r="AU67" s="3">
        <f t="shared" ref="AU67:AU131" si="25">IF(AM67&lt;=77,1,IF(AM67&lt;=109,2,IF(AM67&lt;=176.5,3,IF(AM67&lt;=473,4,0))))</f>
        <v>3</v>
      </c>
      <c r="AV67" s="3" t="str">
        <f t="shared" ref="AV67:AV131" si="26">IF(P67&gt;Q67,"Yes","No")</f>
        <v>Yes</v>
      </c>
      <c r="AW67" s="15" t="s">
        <v>547</v>
      </c>
      <c r="AX67" s="3">
        <f t="shared" ref="AX67:AX130" si="27">ROUND(AG67-B67,2)</f>
        <v>1</v>
      </c>
      <c r="AY67" s="3">
        <f t="shared" ref="AY67:AY130" si="28">IF(AX67&gt;=5,5,AX67)</f>
        <v>1</v>
      </c>
    </row>
    <row r="68" spans="1:51" s="3" customFormat="1">
      <c r="A68" s="9">
        <v>40416</v>
      </c>
      <c r="B68" s="9">
        <v>40416.999305555553</v>
      </c>
      <c r="C68" s="3">
        <v>314</v>
      </c>
      <c r="D68" s="3">
        <v>140</v>
      </c>
      <c r="E68" s="3">
        <v>25</v>
      </c>
      <c r="F68" s="3" t="s">
        <v>78</v>
      </c>
      <c r="G68" s="3" t="s">
        <v>77</v>
      </c>
      <c r="J68" s="3" t="s">
        <v>13</v>
      </c>
      <c r="K68" s="3" t="s">
        <v>15</v>
      </c>
      <c r="L68" s="3" t="s">
        <v>13</v>
      </c>
      <c r="M68" s="3" t="s">
        <v>15</v>
      </c>
      <c r="N68" s="3" t="s">
        <v>13</v>
      </c>
      <c r="O68" s="3" t="s">
        <v>15</v>
      </c>
      <c r="P68" s="3">
        <v>4</v>
      </c>
      <c r="Q68" s="3">
        <v>1</v>
      </c>
      <c r="R68" s="3">
        <v>10</v>
      </c>
      <c r="S68" s="5" t="s">
        <v>259</v>
      </c>
      <c r="T68" s="3">
        <v>6</v>
      </c>
      <c r="U68" s="3" t="s">
        <v>15</v>
      </c>
      <c r="V68" s="3" t="s">
        <v>15</v>
      </c>
      <c r="W68" s="3" t="s">
        <v>13</v>
      </c>
      <c r="X68" s="3" t="s">
        <v>13</v>
      </c>
      <c r="Y68" s="3" t="s">
        <v>13</v>
      </c>
      <c r="Z68" s="3" t="s">
        <v>13</v>
      </c>
      <c r="AA68" s="3" t="s">
        <v>13</v>
      </c>
      <c r="AB68" s="3" t="s">
        <v>13</v>
      </c>
      <c r="AC68" s="3" t="s">
        <v>15</v>
      </c>
      <c r="AF68" s="3" t="s">
        <v>343</v>
      </c>
      <c r="AG68" s="2">
        <v>40431</v>
      </c>
      <c r="AH68" s="2">
        <v>40553</v>
      </c>
      <c r="AI68" s="2" t="s">
        <v>114</v>
      </c>
      <c r="AJ68" s="3">
        <f t="shared" si="16"/>
        <v>7850</v>
      </c>
      <c r="AK68" s="12">
        <f t="shared" si="17"/>
        <v>7850</v>
      </c>
      <c r="AL68" s="12">
        <f t="shared" si="20"/>
        <v>0.82</v>
      </c>
      <c r="AM68" s="3">
        <f t="shared" si="21"/>
        <v>123</v>
      </c>
      <c r="AN68" t="str">
        <f t="shared" si="18"/>
        <v>No</v>
      </c>
      <c r="AO68" s="3">
        <f t="shared" si="22"/>
        <v>8</v>
      </c>
      <c r="AP68" s="3">
        <v>4547</v>
      </c>
      <c r="AQ68" s="3">
        <f t="shared" si="23"/>
        <v>1.7264130195733451</v>
      </c>
      <c r="AR68" s="3" t="str">
        <f t="shared" si="19"/>
        <v>8_26_Lillian_Athens_No</v>
      </c>
      <c r="AS68" s="12">
        <f t="shared" si="24"/>
        <v>0.8</v>
      </c>
      <c r="AT68" s="3">
        <f t="shared" si="14"/>
        <v>25</v>
      </c>
      <c r="AU68" s="3">
        <f t="shared" si="25"/>
        <v>3</v>
      </c>
      <c r="AV68" s="3" t="str">
        <f t="shared" si="26"/>
        <v>Yes</v>
      </c>
      <c r="AW68" s="15" t="s">
        <v>548</v>
      </c>
      <c r="AX68" s="3">
        <f t="shared" si="27"/>
        <v>14</v>
      </c>
      <c r="AY68" s="3">
        <f t="shared" si="28"/>
        <v>5</v>
      </c>
    </row>
    <row r="69" spans="1:51" s="3" customFormat="1">
      <c r="A69" s="9">
        <v>40416</v>
      </c>
      <c r="B69" s="9">
        <v>40417.999305555553</v>
      </c>
      <c r="C69" s="3">
        <v>80</v>
      </c>
      <c r="D69" s="3">
        <v>46</v>
      </c>
      <c r="E69" s="3">
        <v>20</v>
      </c>
      <c r="F69" s="3" t="s">
        <v>20</v>
      </c>
      <c r="G69" s="3" t="s">
        <v>433</v>
      </c>
      <c r="H69" s="3" t="s">
        <v>440</v>
      </c>
      <c r="J69" s="3" t="s">
        <v>15</v>
      </c>
      <c r="K69" s="3" t="s">
        <v>13</v>
      </c>
      <c r="L69" s="3" t="s">
        <v>13</v>
      </c>
      <c r="M69" s="3" t="s">
        <v>15</v>
      </c>
      <c r="N69" s="3" t="s">
        <v>13</v>
      </c>
      <c r="O69" s="3" t="s">
        <v>13</v>
      </c>
      <c r="P69" s="3">
        <v>100</v>
      </c>
      <c r="Q69" s="3">
        <v>100</v>
      </c>
      <c r="R69" s="3">
        <v>10</v>
      </c>
      <c r="S69" s="5" t="s">
        <v>243</v>
      </c>
      <c r="T69" s="3">
        <v>1</v>
      </c>
      <c r="U69" s="3" t="s">
        <v>15</v>
      </c>
      <c r="V69" s="3" t="s">
        <v>13</v>
      </c>
      <c r="W69" s="3" t="s">
        <v>13</v>
      </c>
      <c r="X69" s="3" t="s">
        <v>13</v>
      </c>
      <c r="Y69" s="3" t="s">
        <v>13</v>
      </c>
      <c r="Z69" s="3" t="s">
        <v>13</v>
      </c>
      <c r="AA69" s="3" t="s">
        <v>13</v>
      </c>
      <c r="AB69" s="3" t="s">
        <v>13</v>
      </c>
      <c r="AC69" s="3" t="s">
        <v>15</v>
      </c>
      <c r="AF69" s="3" t="s">
        <v>342</v>
      </c>
      <c r="AG69" s="2">
        <v>40421</v>
      </c>
      <c r="AH69" s="2">
        <v>40451</v>
      </c>
      <c r="AI69" s="2" t="s">
        <v>114</v>
      </c>
      <c r="AJ69" s="3">
        <f t="shared" si="16"/>
        <v>1600</v>
      </c>
      <c r="AK69" s="12">
        <f t="shared" si="17"/>
        <v>800.27787426280258</v>
      </c>
      <c r="AL69" s="12">
        <f t="shared" si="20"/>
        <v>0.56999999999999995</v>
      </c>
      <c r="AM69" s="3">
        <f t="shared" si="21"/>
        <v>31</v>
      </c>
      <c r="AN69" t="str">
        <f t="shared" si="18"/>
        <v>No</v>
      </c>
      <c r="AO69" s="3">
        <f t="shared" si="22"/>
        <v>8</v>
      </c>
      <c r="AP69" s="3">
        <v>1116</v>
      </c>
      <c r="AQ69" s="3">
        <f t="shared" si="23"/>
        <v>0.71709486941111344</v>
      </c>
      <c r="AR69" s="3" t="str">
        <f t="shared" si="19"/>
        <v>8_26_Crowne Plaza_Athens_Yes</v>
      </c>
      <c r="AS69" s="12">
        <f t="shared" si="24"/>
        <v>0.6</v>
      </c>
      <c r="AT69" s="3">
        <f t="shared" si="14"/>
        <v>20</v>
      </c>
      <c r="AU69" s="3">
        <f t="shared" si="25"/>
        <v>1</v>
      </c>
      <c r="AV69" s="3" t="str">
        <f t="shared" si="26"/>
        <v>No</v>
      </c>
      <c r="AW69" s="15" t="s">
        <v>549</v>
      </c>
      <c r="AX69" s="3">
        <f t="shared" si="27"/>
        <v>3</v>
      </c>
      <c r="AY69" s="3">
        <f t="shared" si="28"/>
        <v>3</v>
      </c>
    </row>
    <row r="70" spans="1:51" s="3" customFormat="1">
      <c r="A70" s="9">
        <v>40417</v>
      </c>
      <c r="B70" s="9">
        <v>40417.999305555553</v>
      </c>
      <c r="C70" s="3">
        <v>340</v>
      </c>
      <c r="D70" s="3">
        <v>60</v>
      </c>
      <c r="E70" s="3">
        <v>10</v>
      </c>
      <c r="F70" s="3" t="s">
        <v>79</v>
      </c>
      <c r="G70" s="3" t="s">
        <v>435</v>
      </c>
      <c r="J70" s="3" t="s">
        <v>13</v>
      </c>
      <c r="K70" s="3" t="s">
        <v>15</v>
      </c>
      <c r="L70" s="3" t="s">
        <v>13</v>
      </c>
      <c r="M70" s="3" t="s">
        <v>15</v>
      </c>
      <c r="N70" s="3" t="s">
        <v>13</v>
      </c>
      <c r="O70" s="3" t="s">
        <v>15</v>
      </c>
      <c r="P70" s="3">
        <v>2</v>
      </c>
      <c r="Q70" s="3">
        <v>2</v>
      </c>
      <c r="R70" s="3">
        <v>10</v>
      </c>
      <c r="S70" s="5" t="s">
        <v>260</v>
      </c>
      <c r="T70" s="3">
        <v>6</v>
      </c>
      <c r="U70" s="3" t="s">
        <v>15</v>
      </c>
      <c r="V70" s="3" t="s">
        <v>15</v>
      </c>
      <c r="W70" s="3" t="s">
        <v>13</v>
      </c>
      <c r="X70" s="3" t="s">
        <v>13</v>
      </c>
      <c r="Y70" s="3" t="s">
        <v>13</v>
      </c>
      <c r="Z70" s="3" t="s">
        <v>13</v>
      </c>
      <c r="AA70" s="3" t="s">
        <v>13</v>
      </c>
      <c r="AB70" s="3" t="s">
        <v>13</v>
      </c>
      <c r="AC70" s="3" t="s">
        <v>13</v>
      </c>
      <c r="AF70" s="3" t="s">
        <v>342</v>
      </c>
      <c r="AG70" s="2">
        <v>40421</v>
      </c>
      <c r="AH70" s="2">
        <v>40451</v>
      </c>
      <c r="AI70" s="2" t="s">
        <v>114</v>
      </c>
      <c r="AJ70" s="3">
        <f t="shared" si="16"/>
        <v>3400</v>
      </c>
      <c r="AK70" s="12">
        <f t="shared" si="17"/>
        <v>3400</v>
      </c>
      <c r="AL70" s="12">
        <f t="shared" si="20"/>
        <v>0.83</v>
      </c>
      <c r="AM70" s="3">
        <f t="shared" si="21"/>
        <v>31</v>
      </c>
      <c r="AN70" t="str">
        <f t="shared" si="18"/>
        <v>No</v>
      </c>
      <c r="AO70" s="3">
        <f t="shared" si="22"/>
        <v>8</v>
      </c>
      <c r="AP70" s="3">
        <v>4547</v>
      </c>
      <c r="AQ70" s="3">
        <f t="shared" si="23"/>
        <v>0.7477457664394106</v>
      </c>
      <c r="AR70" s="3" t="str">
        <f t="shared" si="19"/>
        <v>8_27_Pearl Beauty &amp; Spa_Athens_No</v>
      </c>
      <c r="AS70" s="12">
        <f t="shared" si="24"/>
        <v>0.8</v>
      </c>
      <c r="AT70" s="3">
        <f t="shared" si="14"/>
        <v>10</v>
      </c>
      <c r="AU70" s="3">
        <f t="shared" si="25"/>
        <v>1</v>
      </c>
      <c r="AV70" s="3" t="str">
        <f t="shared" si="26"/>
        <v>No</v>
      </c>
      <c r="AW70" s="15" t="s">
        <v>550</v>
      </c>
      <c r="AX70" s="3">
        <f t="shared" si="27"/>
        <v>3</v>
      </c>
      <c r="AY70" s="3">
        <f t="shared" si="28"/>
        <v>3</v>
      </c>
    </row>
    <row r="71" spans="1:51" s="3" customFormat="1">
      <c r="A71" s="9">
        <v>40418</v>
      </c>
      <c r="B71" s="9">
        <v>40420.999305555553</v>
      </c>
      <c r="C71" s="3">
        <v>64</v>
      </c>
      <c r="D71" s="3">
        <v>441</v>
      </c>
      <c r="E71" s="3">
        <v>75</v>
      </c>
      <c r="F71" s="3" t="s">
        <v>80</v>
      </c>
      <c r="G71" s="3" t="s">
        <v>435</v>
      </c>
      <c r="H71" s="3" t="s">
        <v>441</v>
      </c>
      <c r="J71" s="3" t="s">
        <v>13</v>
      </c>
      <c r="K71" s="3" t="s">
        <v>15</v>
      </c>
      <c r="L71" s="3" t="s">
        <v>13</v>
      </c>
      <c r="M71" s="3" t="s">
        <v>15</v>
      </c>
      <c r="N71" s="3" t="s">
        <v>13</v>
      </c>
      <c r="O71" s="3" t="s">
        <v>15</v>
      </c>
      <c r="P71" s="3">
        <v>100</v>
      </c>
      <c r="Q71" s="3">
        <v>1</v>
      </c>
      <c r="R71" s="3">
        <v>10</v>
      </c>
      <c r="S71" s="5" t="s">
        <v>261</v>
      </c>
      <c r="T71" s="3">
        <v>2</v>
      </c>
      <c r="U71" s="3" t="s">
        <v>15</v>
      </c>
      <c r="V71" s="3" t="s">
        <v>15</v>
      </c>
      <c r="W71" s="3" t="s">
        <v>13</v>
      </c>
      <c r="X71" s="3" t="s">
        <v>15</v>
      </c>
      <c r="Y71" s="3" t="s">
        <v>15</v>
      </c>
      <c r="Z71" s="3" t="s">
        <v>15</v>
      </c>
      <c r="AA71" s="3" t="s">
        <v>13</v>
      </c>
      <c r="AB71" s="3" t="s">
        <v>13</v>
      </c>
      <c r="AC71" s="3" t="s">
        <v>15</v>
      </c>
      <c r="AF71" s="3" t="s">
        <v>343</v>
      </c>
      <c r="AG71" s="2">
        <v>40423</v>
      </c>
      <c r="AH71" s="2">
        <v>40663</v>
      </c>
      <c r="AI71" s="2" t="s">
        <v>114</v>
      </c>
      <c r="AJ71" s="3">
        <f t="shared" si="16"/>
        <v>4800</v>
      </c>
      <c r="AK71" s="12">
        <f t="shared" si="17"/>
        <v>1600.3704561253107</v>
      </c>
      <c r="AL71" s="12">
        <f t="shared" si="20"/>
        <v>0.83</v>
      </c>
      <c r="AM71" s="3">
        <f t="shared" si="21"/>
        <v>241</v>
      </c>
      <c r="AN71" t="str">
        <f t="shared" si="18"/>
        <v>Yes</v>
      </c>
      <c r="AO71" s="3">
        <f t="shared" si="22"/>
        <v>8</v>
      </c>
      <c r="AP71" s="3">
        <v>1501</v>
      </c>
      <c r="AQ71" s="3">
        <f t="shared" si="23"/>
        <v>1.0662028355265227</v>
      </c>
      <c r="AR71" s="3" t="str">
        <f t="shared" si="19"/>
        <v>8_28_Art of Hair_Athens_No</v>
      </c>
      <c r="AS71" s="12">
        <f t="shared" si="24"/>
        <v>0.8</v>
      </c>
      <c r="AT71" s="3">
        <f t="shared" si="14"/>
        <v>75</v>
      </c>
      <c r="AU71" s="3">
        <f t="shared" si="25"/>
        <v>4</v>
      </c>
      <c r="AV71" s="3" t="str">
        <f t="shared" si="26"/>
        <v>Yes</v>
      </c>
      <c r="AW71" s="15" t="s">
        <v>551</v>
      </c>
      <c r="AX71" s="3">
        <f t="shared" si="27"/>
        <v>2</v>
      </c>
      <c r="AY71" s="3">
        <f t="shared" si="28"/>
        <v>2</v>
      </c>
    </row>
    <row r="72" spans="1:51" s="3" customFormat="1">
      <c r="A72" s="9">
        <v>40418</v>
      </c>
      <c r="B72" s="9">
        <v>40420.999305555553</v>
      </c>
      <c r="C72" s="3">
        <v>214</v>
      </c>
      <c r="D72" s="3">
        <v>15</v>
      </c>
      <c r="E72" s="3">
        <v>6</v>
      </c>
      <c r="F72" s="3" t="s">
        <v>81</v>
      </c>
      <c r="G72" s="3" t="s">
        <v>105</v>
      </c>
      <c r="J72" s="3" t="s">
        <v>15</v>
      </c>
      <c r="K72" s="3" t="s">
        <v>13</v>
      </c>
      <c r="L72" s="3" t="s">
        <v>13</v>
      </c>
      <c r="M72" s="3" t="s">
        <v>15</v>
      </c>
      <c r="N72" s="3" t="s">
        <v>13</v>
      </c>
      <c r="O72" s="3" t="s">
        <v>15</v>
      </c>
      <c r="P72" s="3">
        <v>4</v>
      </c>
      <c r="Q72" s="3">
        <v>4</v>
      </c>
      <c r="R72" s="3">
        <v>20</v>
      </c>
      <c r="S72" s="5" t="s">
        <v>262</v>
      </c>
      <c r="T72" s="3">
        <v>6</v>
      </c>
      <c r="U72" s="3" t="s">
        <v>15</v>
      </c>
      <c r="V72" s="3" t="s">
        <v>15</v>
      </c>
      <c r="W72" s="3" t="s">
        <v>15</v>
      </c>
      <c r="X72" s="3" t="s">
        <v>13</v>
      </c>
      <c r="Y72" s="3" t="s">
        <v>13</v>
      </c>
      <c r="Z72" s="3" t="s">
        <v>15</v>
      </c>
      <c r="AA72" s="3" t="s">
        <v>15</v>
      </c>
      <c r="AB72" s="3" t="s">
        <v>13</v>
      </c>
      <c r="AC72" s="3" t="s">
        <v>15</v>
      </c>
      <c r="AF72" s="3" t="s">
        <v>342</v>
      </c>
      <c r="AG72" s="2">
        <v>40425</v>
      </c>
      <c r="AH72" s="2">
        <v>40516</v>
      </c>
      <c r="AI72" s="2" t="s">
        <v>114</v>
      </c>
      <c r="AJ72" s="3">
        <f t="shared" si="16"/>
        <v>1284</v>
      </c>
      <c r="AK72" s="12">
        <f t="shared" si="17"/>
        <v>428.09909701352058</v>
      </c>
      <c r="AL72" s="12">
        <f t="shared" si="20"/>
        <v>0.6</v>
      </c>
      <c r="AM72" s="3">
        <f t="shared" si="21"/>
        <v>92</v>
      </c>
      <c r="AN72" t="str">
        <f t="shared" si="18"/>
        <v>Yes</v>
      </c>
      <c r="AO72" s="3">
        <f t="shared" si="22"/>
        <v>8</v>
      </c>
      <c r="AP72" s="3">
        <v>1116</v>
      </c>
      <c r="AQ72" s="3">
        <f t="shared" si="23"/>
        <v>0.38360134140996466</v>
      </c>
      <c r="AR72" s="3" t="str">
        <f t="shared" si="19"/>
        <v>8_28_Jumicar_Athens_Yes</v>
      </c>
      <c r="AS72" s="12">
        <f t="shared" si="24"/>
        <v>0.6</v>
      </c>
      <c r="AT72" s="3">
        <f t="shared" si="14"/>
        <v>5</v>
      </c>
      <c r="AU72" s="3">
        <f t="shared" si="25"/>
        <v>2</v>
      </c>
      <c r="AV72" s="3" t="str">
        <f t="shared" si="26"/>
        <v>No</v>
      </c>
      <c r="AW72" s="15" t="s">
        <v>552</v>
      </c>
      <c r="AX72" s="3">
        <f t="shared" si="27"/>
        <v>4</v>
      </c>
      <c r="AY72" s="3">
        <f t="shared" si="28"/>
        <v>4</v>
      </c>
    </row>
    <row r="73" spans="1:51" s="3" customFormat="1">
      <c r="A73" s="9">
        <v>40421</v>
      </c>
      <c r="B73" s="9">
        <v>40421.999305555553</v>
      </c>
      <c r="C73" s="3">
        <v>173</v>
      </c>
      <c r="D73" s="3">
        <v>60</v>
      </c>
      <c r="E73" s="3">
        <v>15</v>
      </c>
      <c r="F73" s="3" t="s">
        <v>111</v>
      </c>
      <c r="G73" s="3" t="s">
        <v>77</v>
      </c>
      <c r="J73" s="3" t="s">
        <v>13</v>
      </c>
      <c r="K73" s="3" t="s">
        <v>15</v>
      </c>
      <c r="L73" s="3" t="s">
        <v>13</v>
      </c>
      <c r="M73" s="3" t="s">
        <v>15</v>
      </c>
      <c r="N73" s="3" t="s">
        <v>13</v>
      </c>
      <c r="O73" s="3" t="s">
        <v>15</v>
      </c>
      <c r="P73" s="3">
        <v>100</v>
      </c>
      <c r="Q73" s="3">
        <v>100</v>
      </c>
      <c r="R73" s="3">
        <v>20</v>
      </c>
      <c r="S73" t="s">
        <v>112</v>
      </c>
      <c r="T73" s="3">
        <v>5</v>
      </c>
      <c r="U73" s="3" t="s">
        <v>15</v>
      </c>
      <c r="V73" s="3" t="s">
        <v>15</v>
      </c>
      <c r="W73" s="3" t="s">
        <v>13</v>
      </c>
      <c r="X73" s="3" t="s">
        <v>13</v>
      </c>
      <c r="Y73" s="3" t="s">
        <v>13</v>
      </c>
      <c r="Z73" s="3" t="s">
        <v>13</v>
      </c>
      <c r="AA73" s="3" t="s">
        <v>13</v>
      </c>
      <c r="AB73" s="3" t="s">
        <v>13</v>
      </c>
      <c r="AC73" s="3" t="s">
        <v>15</v>
      </c>
      <c r="AF73" s="3" t="s">
        <v>342</v>
      </c>
      <c r="AG73" s="2">
        <v>40423</v>
      </c>
      <c r="AH73" s="2">
        <v>40543</v>
      </c>
      <c r="AI73" s="2" t="s">
        <v>114</v>
      </c>
      <c r="AJ73" s="3">
        <f t="shared" si="16"/>
        <v>2595</v>
      </c>
      <c r="AK73" s="12">
        <f t="shared" si="17"/>
        <v>2595</v>
      </c>
      <c r="AL73" s="12">
        <f t="shared" si="20"/>
        <v>0.75</v>
      </c>
      <c r="AM73" s="3">
        <f t="shared" si="21"/>
        <v>121</v>
      </c>
      <c r="AN73" t="str">
        <f t="shared" si="18"/>
        <v>No</v>
      </c>
      <c r="AO73" s="3">
        <f t="shared" si="22"/>
        <v>8</v>
      </c>
      <c r="AP73" s="3">
        <v>4547</v>
      </c>
      <c r="AQ73" s="3">
        <f t="shared" si="23"/>
        <v>0.57070595997360896</v>
      </c>
      <c r="AR73" s="3" t="str">
        <f t="shared" si="19"/>
        <v>8_31_Red Gym_Athens_No</v>
      </c>
      <c r="AS73" s="12">
        <f t="shared" si="24"/>
        <v>0.8</v>
      </c>
      <c r="AT73" s="3">
        <f t="shared" si="14"/>
        <v>15</v>
      </c>
      <c r="AU73" s="3">
        <f t="shared" si="25"/>
        <v>3</v>
      </c>
      <c r="AV73" s="3" t="str">
        <f t="shared" si="26"/>
        <v>No</v>
      </c>
      <c r="AW73" s="15" t="s">
        <v>553</v>
      </c>
      <c r="AX73" s="3">
        <f t="shared" si="27"/>
        <v>1</v>
      </c>
      <c r="AY73" s="3">
        <f t="shared" si="28"/>
        <v>1</v>
      </c>
    </row>
    <row r="74" spans="1:51" s="3" customFormat="1">
      <c r="A74" s="9">
        <v>40421</v>
      </c>
      <c r="B74" s="9">
        <v>40422.999305555553</v>
      </c>
      <c r="C74" s="3">
        <v>392</v>
      </c>
      <c r="D74" s="3">
        <v>24</v>
      </c>
      <c r="E74" s="3">
        <v>12</v>
      </c>
      <c r="F74" s="3" t="s">
        <v>110</v>
      </c>
      <c r="G74" s="3" t="s">
        <v>433</v>
      </c>
      <c r="H74" s="3" t="s">
        <v>440</v>
      </c>
      <c r="J74" s="3" t="s">
        <v>15</v>
      </c>
      <c r="K74" s="3" t="s">
        <v>13</v>
      </c>
      <c r="L74" s="3" t="s">
        <v>13</v>
      </c>
      <c r="M74" s="3" t="s">
        <v>15</v>
      </c>
      <c r="N74" s="3" t="s">
        <v>13</v>
      </c>
      <c r="O74" s="3" t="s">
        <v>15</v>
      </c>
      <c r="P74" s="3">
        <v>10</v>
      </c>
      <c r="Q74" s="3">
        <v>10</v>
      </c>
      <c r="R74" s="3">
        <v>20</v>
      </c>
      <c r="S74" s="5" t="s">
        <v>263</v>
      </c>
      <c r="T74" s="3">
        <v>5</v>
      </c>
      <c r="U74" s="3" t="s">
        <v>15</v>
      </c>
      <c r="V74" s="3" t="s">
        <v>13</v>
      </c>
      <c r="W74" s="3" t="s">
        <v>13</v>
      </c>
      <c r="X74" s="3" t="s">
        <v>15</v>
      </c>
      <c r="Y74" s="3" t="s">
        <v>15</v>
      </c>
      <c r="Z74" s="3" t="s">
        <v>13</v>
      </c>
      <c r="AA74" s="3" t="s">
        <v>13</v>
      </c>
      <c r="AB74" s="3" t="s">
        <v>13</v>
      </c>
      <c r="AC74" s="3" t="s">
        <v>15</v>
      </c>
      <c r="AF74" s="3" t="s">
        <v>342</v>
      </c>
      <c r="AG74" s="2">
        <v>40424</v>
      </c>
      <c r="AH74" s="2">
        <v>40512</v>
      </c>
      <c r="AI74" s="2" t="s">
        <v>114</v>
      </c>
      <c r="AJ74" s="3">
        <f t="shared" si="16"/>
        <v>4704</v>
      </c>
      <c r="AK74" s="12">
        <f t="shared" si="17"/>
        <v>2352.8169503326394</v>
      </c>
      <c r="AL74" s="12">
        <f t="shared" si="20"/>
        <v>0.5</v>
      </c>
      <c r="AM74" s="3">
        <f t="shared" si="21"/>
        <v>89</v>
      </c>
      <c r="AN74" t="str">
        <f t="shared" si="18"/>
        <v>No</v>
      </c>
      <c r="AO74" s="3">
        <f t="shared" si="22"/>
        <v>8</v>
      </c>
      <c r="AP74" s="3">
        <v>3967</v>
      </c>
      <c r="AQ74" s="3">
        <f t="shared" si="23"/>
        <v>0.59309729022753699</v>
      </c>
      <c r="AR74" s="3" t="str">
        <f t="shared" si="19"/>
        <v>8_31_Mercatino_Athens_Yes</v>
      </c>
      <c r="AS74" s="12">
        <f t="shared" si="24"/>
        <v>0.6</v>
      </c>
      <c r="AT74" s="3">
        <f t="shared" si="14"/>
        <v>10</v>
      </c>
      <c r="AU74" s="3">
        <f t="shared" si="25"/>
        <v>2</v>
      </c>
      <c r="AV74" s="3" t="str">
        <f t="shared" si="26"/>
        <v>No</v>
      </c>
      <c r="AW74" s="15" t="s">
        <v>555</v>
      </c>
      <c r="AX74" s="3">
        <f t="shared" si="27"/>
        <v>1</v>
      </c>
      <c r="AY74" s="3">
        <f t="shared" si="28"/>
        <v>1</v>
      </c>
    </row>
    <row r="75" spans="1:51" s="3" customFormat="1">
      <c r="A75" s="9">
        <v>40422</v>
      </c>
      <c r="B75" s="9">
        <v>40422.999305555553</v>
      </c>
      <c r="C75" s="3">
        <v>576</v>
      </c>
      <c r="D75" s="3">
        <v>17.899999999999999</v>
      </c>
      <c r="E75" s="3">
        <v>8.9499999999999993</v>
      </c>
      <c r="F75" s="3" t="s">
        <v>115</v>
      </c>
      <c r="G75" s="3" t="s">
        <v>433</v>
      </c>
      <c r="H75" s="3" t="s">
        <v>449</v>
      </c>
      <c r="J75" s="3" t="s">
        <v>13</v>
      </c>
      <c r="K75" s="3" t="s">
        <v>15</v>
      </c>
      <c r="L75" s="3" t="s">
        <v>13</v>
      </c>
      <c r="M75" s="3" t="s">
        <v>13</v>
      </c>
      <c r="N75" s="3" t="s">
        <v>15</v>
      </c>
      <c r="O75" s="3" t="s">
        <v>15</v>
      </c>
      <c r="P75" s="3">
        <v>4</v>
      </c>
      <c r="Q75" s="3">
        <v>4</v>
      </c>
      <c r="R75" s="3">
        <v>30</v>
      </c>
      <c r="S75" s="5" t="s">
        <v>232</v>
      </c>
      <c r="T75" s="3">
        <v>1.2</v>
      </c>
      <c r="U75" s="3" t="s">
        <v>15</v>
      </c>
      <c r="V75" s="3" t="s">
        <v>13</v>
      </c>
      <c r="W75" s="3" t="s">
        <v>15</v>
      </c>
      <c r="X75" s="3" t="s">
        <v>13</v>
      </c>
      <c r="Y75" s="3" t="s">
        <v>13</v>
      </c>
      <c r="Z75" s="3" t="s">
        <v>13</v>
      </c>
      <c r="AA75" s="3" t="s">
        <v>13</v>
      </c>
      <c r="AB75" s="3" t="s">
        <v>13</v>
      </c>
      <c r="AC75" s="3" t="s">
        <v>13</v>
      </c>
      <c r="AF75" s="3" t="s">
        <v>342</v>
      </c>
      <c r="AG75" s="2">
        <v>40424</v>
      </c>
      <c r="AH75" s="2">
        <v>40454</v>
      </c>
      <c r="AI75" s="3" t="s">
        <v>114</v>
      </c>
      <c r="AJ75" s="3">
        <f t="shared" si="16"/>
        <v>5155.2</v>
      </c>
      <c r="AK75" s="12">
        <f t="shared" si="17"/>
        <v>5155.2</v>
      </c>
      <c r="AL75" s="12">
        <f t="shared" si="20"/>
        <v>0.5</v>
      </c>
      <c r="AM75" s="3">
        <f t="shared" si="21"/>
        <v>31</v>
      </c>
      <c r="AN75" t="str">
        <f t="shared" si="18"/>
        <v>No</v>
      </c>
      <c r="AO75" s="3">
        <f t="shared" si="22"/>
        <v>9</v>
      </c>
      <c r="AP75" s="3">
        <v>14148</v>
      </c>
      <c r="AQ75" s="3">
        <f t="shared" si="23"/>
        <v>0.36437659033078879</v>
      </c>
      <c r="AR75" s="3" t="str">
        <f t="shared" si="19"/>
        <v>9_1_Αγαπητός_Athens_No</v>
      </c>
      <c r="AS75" s="12">
        <f t="shared" si="24"/>
        <v>0.6</v>
      </c>
      <c r="AT75" s="3">
        <f t="shared" si="14"/>
        <v>10</v>
      </c>
      <c r="AU75" s="3">
        <f t="shared" si="25"/>
        <v>1</v>
      </c>
      <c r="AV75" s="3" t="str">
        <f t="shared" si="26"/>
        <v>No</v>
      </c>
      <c r="AW75" s="15" t="s">
        <v>554</v>
      </c>
      <c r="AX75" s="3">
        <f t="shared" si="27"/>
        <v>1</v>
      </c>
      <c r="AY75" s="3">
        <f t="shared" si="28"/>
        <v>1</v>
      </c>
    </row>
    <row r="76" spans="1:51" s="3" customFormat="1">
      <c r="A76" s="9">
        <v>40422</v>
      </c>
      <c r="B76" s="9">
        <v>40424.999305555553</v>
      </c>
      <c r="C76" s="3">
        <v>320</v>
      </c>
      <c r="D76" s="3">
        <v>6.5</v>
      </c>
      <c r="E76" s="3">
        <v>1.5</v>
      </c>
      <c r="F76" s="3" t="s">
        <v>115</v>
      </c>
      <c r="G76" s="3" t="s">
        <v>433</v>
      </c>
      <c r="H76" s="3" t="s">
        <v>449</v>
      </c>
      <c r="J76" s="3" t="s">
        <v>13</v>
      </c>
      <c r="K76" s="3" t="s">
        <v>15</v>
      </c>
      <c r="L76" s="3" t="s">
        <v>13</v>
      </c>
      <c r="M76" s="3" t="s">
        <v>13</v>
      </c>
      <c r="N76" s="3" t="s">
        <v>15</v>
      </c>
      <c r="O76" s="3" t="s">
        <v>15</v>
      </c>
      <c r="P76" s="3">
        <v>2</v>
      </c>
      <c r="Q76" s="3">
        <v>2</v>
      </c>
      <c r="R76" s="3">
        <v>30</v>
      </c>
      <c r="S76" s="3" t="s">
        <v>117</v>
      </c>
      <c r="T76" s="3">
        <v>12</v>
      </c>
      <c r="U76" s="3" t="s">
        <v>15</v>
      </c>
      <c r="V76" s="3" t="s">
        <v>13</v>
      </c>
      <c r="W76" s="3" t="s">
        <v>15</v>
      </c>
      <c r="X76" s="3" t="s">
        <v>13</v>
      </c>
      <c r="Y76" s="3" t="s">
        <v>13</v>
      </c>
      <c r="Z76" s="3" t="s">
        <v>13</v>
      </c>
      <c r="AA76" s="3" t="s">
        <v>13</v>
      </c>
      <c r="AB76" s="3" t="s">
        <v>13</v>
      </c>
      <c r="AC76" s="3" t="s">
        <v>13</v>
      </c>
      <c r="AF76" s="3" t="s">
        <v>342</v>
      </c>
      <c r="AG76" s="2">
        <v>40428</v>
      </c>
      <c r="AH76" s="2">
        <v>40458</v>
      </c>
      <c r="AI76" s="3" t="s">
        <v>116</v>
      </c>
      <c r="AJ76" s="3">
        <f t="shared" si="16"/>
        <v>480</v>
      </c>
      <c r="AK76" s="12">
        <f t="shared" si="17"/>
        <v>160.03704561253107</v>
      </c>
      <c r="AL76" s="12">
        <f t="shared" si="20"/>
        <v>0.77</v>
      </c>
      <c r="AM76" s="3">
        <f t="shared" si="21"/>
        <v>31</v>
      </c>
      <c r="AN76" t="str">
        <f t="shared" si="18"/>
        <v>No</v>
      </c>
      <c r="AO76" s="3">
        <f t="shared" si="22"/>
        <v>9</v>
      </c>
      <c r="AP76" s="3">
        <v>582</v>
      </c>
      <c r="AQ76" s="3">
        <f t="shared" si="23"/>
        <v>0.27497774160228705</v>
      </c>
      <c r="AR76" s="3" t="str">
        <f t="shared" si="19"/>
        <v>9_1_Αγαπητός_Thessaloniki_No</v>
      </c>
      <c r="AS76" s="12">
        <f t="shared" si="24"/>
        <v>0.8</v>
      </c>
      <c r="AT76" s="3">
        <f t="shared" ref="AT76:AT142" si="29">ROUND(E76/5,0)*5</f>
        <v>0</v>
      </c>
      <c r="AU76" s="3">
        <f t="shared" si="25"/>
        <v>1</v>
      </c>
      <c r="AV76" s="3" t="str">
        <f t="shared" si="26"/>
        <v>No</v>
      </c>
      <c r="AW76" s="16" t="s">
        <v>787</v>
      </c>
      <c r="AX76" s="3">
        <f t="shared" si="27"/>
        <v>3</v>
      </c>
      <c r="AY76" s="3">
        <f t="shared" si="28"/>
        <v>3</v>
      </c>
    </row>
    <row r="77" spans="1:51" s="3" customFormat="1">
      <c r="A77" s="9">
        <v>40423</v>
      </c>
      <c r="B77" s="9">
        <v>40423.999305555553</v>
      </c>
      <c r="C77" s="3">
        <v>128</v>
      </c>
      <c r="D77" s="3">
        <v>54</v>
      </c>
      <c r="E77" s="3">
        <v>17</v>
      </c>
      <c r="F77" s="3" t="s">
        <v>118</v>
      </c>
      <c r="G77" s="3" t="s">
        <v>435</v>
      </c>
      <c r="H77" s="3" t="s">
        <v>441</v>
      </c>
      <c r="J77" s="3" t="s">
        <v>13</v>
      </c>
      <c r="K77" s="3" t="s">
        <v>15</v>
      </c>
      <c r="L77" s="3" t="s">
        <v>13</v>
      </c>
      <c r="M77" s="3" t="s">
        <v>15</v>
      </c>
      <c r="N77" s="3" t="s">
        <v>13</v>
      </c>
      <c r="O77" s="3" t="s">
        <v>15</v>
      </c>
      <c r="P77" s="3">
        <v>4</v>
      </c>
      <c r="Q77" s="3">
        <v>1</v>
      </c>
      <c r="R77" s="3">
        <v>15</v>
      </c>
      <c r="S77" s="5" t="s">
        <v>264</v>
      </c>
      <c r="T77" s="3">
        <v>2</v>
      </c>
      <c r="U77" s="3" t="s">
        <v>15</v>
      </c>
      <c r="V77" s="3" t="s">
        <v>15</v>
      </c>
      <c r="W77" s="3" t="s">
        <v>13</v>
      </c>
      <c r="X77" s="3" t="s">
        <v>15</v>
      </c>
      <c r="Y77" s="3" t="s">
        <v>15</v>
      </c>
      <c r="Z77" s="3" t="s">
        <v>13</v>
      </c>
      <c r="AA77" s="3" t="s">
        <v>13</v>
      </c>
      <c r="AB77" s="3" t="s">
        <v>13</v>
      </c>
      <c r="AC77" s="3" t="s">
        <v>15</v>
      </c>
      <c r="AF77" s="3" t="s">
        <v>342</v>
      </c>
      <c r="AG77" s="2">
        <v>40425</v>
      </c>
      <c r="AH77" s="2">
        <v>40602</v>
      </c>
      <c r="AI77" s="3" t="s">
        <v>114</v>
      </c>
      <c r="AJ77" s="3">
        <f t="shared" si="16"/>
        <v>2176</v>
      </c>
      <c r="AK77" s="12">
        <f t="shared" si="17"/>
        <v>2176</v>
      </c>
      <c r="AL77" s="12">
        <f t="shared" si="20"/>
        <v>0.69</v>
      </c>
      <c r="AM77" s="3">
        <f t="shared" si="21"/>
        <v>178</v>
      </c>
      <c r="AN77" t="str">
        <f t="shared" si="18"/>
        <v>No</v>
      </c>
      <c r="AO77" s="3">
        <f t="shared" si="22"/>
        <v>9</v>
      </c>
      <c r="AP77" s="3">
        <v>14148</v>
      </c>
      <c r="AQ77" s="3">
        <f t="shared" si="23"/>
        <v>0.1538026576194515</v>
      </c>
      <c r="AR77" s="3" t="str">
        <f t="shared" si="19"/>
        <v>9_2_Ice Hair Lab_Athens_No</v>
      </c>
      <c r="AS77" s="12">
        <f t="shared" si="24"/>
        <v>0.6</v>
      </c>
      <c r="AT77" s="3">
        <f t="shared" si="29"/>
        <v>15</v>
      </c>
      <c r="AU77" s="3">
        <f t="shared" si="25"/>
        <v>4</v>
      </c>
      <c r="AV77" s="3" t="str">
        <f t="shared" si="26"/>
        <v>Yes</v>
      </c>
      <c r="AW77" s="15" t="s">
        <v>556</v>
      </c>
      <c r="AX77" s="3">
        <f t="shared" si="27"/>
        <v>1</v>
      </c>
      <c r="AY77" s="3">
        <f t="shared" si="28"/>
        <v>1</v>
      </c>
    </row>
    <row r="78" spans="1:51" s="3" customFormat="1">
      <c r="A78" s="9">
        <v>40423</v>
      </c>
      <c r="B78" s="9">
        <v>40424.999305555553</v>
      </c>
      <c r="C78" s="3">
        <v>479</v>
      </c>
      <c r="D78" s="3">
        <v>100</v>
      </c>
      <c r="E78" s="3">
        <v>8</v>
      </c>
      <c r="F78" s="3" t="s">
        <v>119</v>
      </c>
      <c r="G78" s="3" t="s">
        <v>435</v>
      </c>
      <c r="J78" s="3" t="s">
        <v>15</v>
      </c>
      <c r="K78" s="3" t="s">
        <v>13</v>
      </c>
      <c r="L78" s="3" t="s">
        <v>13</v>
      </c>
      <c r="M78" s="3" t="s">
        <v>13</v>
      </c>
      <c r="N78" s="3" t="s">
        <v>13</v>
      </c>
      <c r="O78" s="3" t="s">
        <v>15</v>
      </c>
      <c r="P78" s="3">
        <v>10</v>
      </c>
      <c r="Q78" s="3">
        <v>4</v>
      </c>
      <c r="R78" s="3">
        <v>10</v>
      </c>
      <c r="S78" s="5" t="s">
        <v>282</v>
      </c>
      <c r="T78" s="3">
        <v>2.13</v>
      </c>
      <c r="U78" s="3" t="s">
        <v>15</v>
      </c>
      <c r="V78" s="3" t="s">
        <v>15</v>
      </c>
      <c r="W78" s="3" t="s">
        <v>13</v>
      </c>
      <c r="X78" s="3" t="s">
        <v>13</v>
      </c>
      <c r="Y78" s="3" t="s">
        <v>13</v>
      </c>
      <c r="Z78" s="3" t="s">
        <v>13</v>
      </c>
      <c r="AA78" s="3" t="s">
        <v>13</v>
      </c>
      <c r="AB78" s="3" t="s">
        <v>13</v>
      </c>
      <c r="AC78" s="3" t="s">
        <v>13</v>
      </c>
      <c r="AF78" s="3" t="s">
        <v>342</v>
      </c>
      <c r="AG78" s="2">
        <v>40428</v>
      </c>
      <c r="AH78" s="2">
        <v>40633</v>
      </c>
      <c r="AI78" s="3" t="s">
        <v>114</v>
      </c>
      <c r="AJ78" s="3">
        <f t="shared" si="16"/>
        <v>3832</v>
      </c>
      <c r="AK78" s="12">
        <f t="shared" si="17"/>
        <v>1916.6655088594121</v>
      </c>
      <c r="AL78" s="12">
        <f t="shared" si="20"/>
        <v>0.92</v>
      </c>
      <c r="AM78" s="3">
        <f t="shared" si="21"/>
        <v>206</v>
      </c>
      <c r="AN78" t="str">
        <f t="shared" si="18"/>
        <v>No</v>
      </c>
      <c r="AO78" s="3">
        <f t="shared" si="22"/>
        <v>9</v>
      </c>
      <c r="AP78" s="3">
        <v>1588</v>
      </c>
      <c r="AQ78" s="3">
        <f t="shared" si="23"/>
        <v>1.2069682045714181</v>
      </c>
      <c r="AR78" s="3" t="str">
        <f t="shared" si="19"/>
        <v>9_2_Vita Plus_Athens_Yes</v>
      </c>
      <c r="AS78" s="12">
        <f t="shared" si="24"/>
        <v>1</v>
      </c>
      <c r="AT78" s="3">
        <f t="shared" si="29"/>
        <v>10</v>
      </c>
      <c r="AU78" s="3">
        <f t="shared" si="25"/>
        <v>4</v>
      </c>
      <c r="AV78" s="3" t="str">
        <f t="shared" si="26"/>
        <v>Yes</v>
      </c>
      <c r="AW78" s="15" t="s">
        <v>557</v>
      </c>
      <c r="AX78" s="3">
        <f t="shared" si="27"/>
        <v>3</v>
      </c>
      <c r="AY78" s="3">
        <f t="shared" si="28"/>
        <v>3</v>
      </c>
    </row>
    <row r="79" spans="1:51" s="3" customFormat="1">
      <c r="A79" s="9">
        <v>40424</v>
      </c>
      <c r="B79" s="9">
        <v>40424.999305555553</v>
      </c>
      <c r="C79" s="3">
        <v>53</v>
      </c>
      <c r="D79" s="3">
        <v>44</v>
      </c>
      <c r="E79" s="3">
        <v>22</v>
      </c>
      <c r="F79" s="3" t="s">
        <v>120</v>
      </c>
      <c r="G79" s="3" t="s">
        <v>433</v>
      </c>
      <c r="H79" s="3" t="s">
        <v>443</v>
      </c>
      <c r="J79" s="3" t="s">
        <v>13</v>
      </c>
      <c r="K79" s="3" t="s">
        <v>15</v>
      </c>
      <c r="L79" s="3" t="s">
        <v>13</v>
      </c>
      <c r="M79" s="3" t="s">
        <v>15</v>
      </c>
      <c r="N79" s="3" t="s">
        <v>15</v>
      </c>
      <c r="O79" s="3" t="s">
        <v>15</v>
      </c>
      <c r="P79" s="3">
        <v>4</v>
      </c>
      <c r="Q79" s="3">
        <v>4</v>
      </c>
      <c r="R79" s="3">
        <v>20</v>
      </c>
      <c r="S79" s="3" t="s">
        <v>121</v>
      </c>
      <c r="T79" s="3">
        <v>1</v>
      </c>
      <c r="U79" s="3" t="s">
        <v>15</v>
      </c>
      <c r="V79" s="3" t="s">
        <v>13</v>
      </c>
      <c r="W79" s="3" t="s">
        <v>13</v>
      </c>
      <c r="X79" s="3" t="s">
        <v>15</v>
      </c>
      <c r="Y79" s="3" t="s">
        <v>13</v>
      </c>
      <c r="Z79" s="3" t="s">
        <v>13</v>
      </c>
      <c r="AA79" s="3" t="s">
        <v>13</v>
      </c>
      <c r="AB79" s="3" t="s">
        <v>13</v>
      </c>
      <c r="AC79" s="3" t="s">
        <v>15</v>
      </c>
      <c r="AF79" s="3" t="s">
        <v>342</v>
      </c>
      <c r="AG79" s="2">
        <v>40428</v>
      </c>
      <c r="AH79" s="2">
        <v>40489</v>
      </c>
      <c r="AI79" s="3" t="s">
        <v>114</v>
      </c>
      <c r="AJ79" s="3">
        <f t="shared" si="16"/>
        <v>1166</v>
      </c>
      <c r="AK79" s="12">
        <f t="shared" si="17"/>
        <v>1166</v>
      </c>
      <c r="AL79" s="12">
        <f t="shared" si="20"/>
        <v>0.5</v>
      </c>
      <c r="AM79" s="3">
        <f t="shared" si="21"/>
        <v>62</v>
      </c>
      <c r="AN79" t="str">
        <f t="shared" si="18"/>
        <v>No</v>
      </c>
      <c r="AO79" s="3">
        <f t="shared" si="22"/>
        <v>9</v>
      </c>
      <c r="AP79" s="3">
        <v>14148</v>
      </c>
      <c r="AQ79" s="3">
        <f t="shared" si="23"/>
        <v>8.2414475544246538E-2</v>
      </c>
      <c r="AR79" s="3" t="str">
        <f t="shared" si="19"/>
        <v>9_3_Μαγεμένος Αυλός_Athens_No</v>
      </c>
      <c r="AS79" s="12">
        <f t="shared" si="24"/>
        <v>0.6</v>
      </c>
      <c r="AT79" s="3">
        <f t="shared" si="29"/>
        <v>20</v>
      </c>
      <c r="AU79" s="3">
        <f t="shared" si="25"/>
        <v>1</v>
      </c>
      <c r="AV79" s="3" t="str">
        <f t="shared" si="26"/>
        <v>No</v>
      </c>
      <c r="AW79" s="15" t="s">
        <v>558</v>
      </c>
      <c r="AX79" s="3">
        <f t="shared" si="27"/>
        <v>3</v>
      </c>
      <c r="AY79" s="3">
        <f t="shared" si="28"/>
        <v>3</v>
      </c>
    </row>
    <row r="80" spans="1:51" s="3" customFormat="1">
      <c r="A80" s="9">
        <v>40425</v>
      </c>
      <c r="B80" s="9">
        <v>40427.999305555553</v>
      </c>
      <c r="C80" s="3">
        <v>299</v>
      </c>
      <c r="D80" s="3">
        <v>45</v>
      </c>
      <c r="E80" s="3">
        <v>9</v>
      </c>
      <c r="F80" s="3" t="s">
        <v>122</v>
      </c>
      <c r="G80" s="3" t="s">
        <v>435</v>
      </c>
      <c r="J80" s="3" t="s">
        <v>13</v>
      </c>
      <c r="K80" s="3" t="s">
        <v>15</v>
      </c>
      <c r="L80" s="3" t="s">
        <v>13</v>
      </c>
      <c r="M80" s="3" t="s">
        <v>15</v>
      </c>
      <c r="N80" s="3" t="s">
        <v>13</v>
      </c>
      <c r="O80" s="3" t="s">
        <v>15</v>
      </c>
      <c r="P80" s="3">
        <v>2</v>
      </c>
      <c r="Q80" s="3">
        <v>1</v>
      </c>
      <c r="R80" s="3">
        <v>20</v>
      </c>
      <c r="S80" s="5"/>
      <c r="T80" s="3">
        <v>12</v>
      </c>
      <c r="U80" s="3" t="s">
        <v>15</v>
      </c>
      <c r="V80" s="3" t="s">
        <v>15</v>
      </c>
      <c r="W80" s="3" t="s">
        <v>13</v>
      </c>
      <c r="X80" s="3" t="s">
        <v>15</v>
      </c>
      <c r="Y80" s="3" t="s">
        <v>15</v>
      </c>
      <c r="Z80" s="3" t="s">
        <v>13</v>
      </c>
      <c r="AA80" s="3" t="s">
        <v>13</v>
      </c>
      <c r="AB80" s="3" t="s">
        <v>13</v>
      </c>
      <c r="AC80" s="3" t="s">
        <v>15</v>
      </c>
      <c r="AF80" s="3" t="s">
        <v>342</v>
      </c>
      <c r="AG80" s="2">
        <v>40429</v>
      </c>
      <c r="AH80" s="2">
        <v>40574</v>
      </c>
      <c r="AI80" s="3" t="s">
        <v>116</v>
      </c>
      <c r="AJ80" s="3">
        <f t="shared" si="16"/>
        <v>2691</v>
      </c>
      <c r="AK80" s="12">
        <f t="shared" si="17"/>
        <v>897.20768696525226</v>
      </c>
      <c r="AL80" s="12">
        <f t="shared" si="20"/>
        <v>0.8</v>
      </c>
      <c r="AM80" s="3">
        <f t="shared" si="21"/>
        <v>146</v>
      </c>
      <c r="AN80" t="str">
        <f t="shared" si="18"/>
        <v>Yes</v>
      </c>
      <c r="AO80" s="3">
        <f t="shared" si="22"/>
        <v>9</v>
      </c>
      <c r="AP80" s="3">
        <v>416</v>
      </c>
      <c r="AQ80" s="3">
        <f t="shared" si="23"/>
        <v>2.1567492475126255</v>
      </c>
      <c r="AR80" s="3" t="str">
        <f t="shared" si="19"/>
        <v>9_4_C + Beauty_Thessaloniki_No</v>
      </c>
      <c r="AS80" s="12">
        <f t="shared" si="24"/>
        <v>0.8</v>
      </c>
      <c r="AT80" s="3">
        <f t="shared" si="29"/>
        <v>10</v>
      </c>
      <c r="AU80" s="3">
        <f t="shared" si="25"/>
        <v>3</v>
      </c>
      <c r="AV80" s="3" t="str">
        <f t="shared" si="26"/>
        <v>Yes</v>
      </c>
      <c r="AW80" s="16" t="s">
        <v>788</v>
      </c>
      <c r="AX80" s="3">
        <f t="shared" si="27"/>
        <v>1</v>
      </c>
      <c r="AY80" s="3">
        <f t="shared" si="28"/>
        <v>1</v>
      </c>
    </row>
    <row r="81" spans="1:51" s="3" customFormat="1">
      <c r="A81" s="9">
        <v>40425</v>
      </c>
      <c r="B81" s="9">
        <v>40427.999305555553</v>
      </c>
      <c r="C81" s="3">
        <v>80</v>
      </c>
      <c r="D81" s="3">
        <v>125</v>
      </c>
      <c r="E81" s="3">
        <v>25</v>
      </c>
      <c r="F81" s="3" t="s">
        <v>123</v>
      </c>
      <c r="G81" s="3" t="s">
        <v>105</v>
      </c>
      <c r="J81" s="3" t="s">
        <v>13</v>
      </c>
      <c r="K81" s="3" t="s">
        <v>15</v>
      </c>
      <c r="L81" s="3" t="s">
        <v>13</v>
      </c>
      <c r="M81" s="3" t="s">
        <v>15</v>
      </c>
      <c r="N81" s="3" t="s">
        <v>13</v>
      </c>
      <c r="O81" s="3" t="s">
        <v>15</v>
      </c>
      <c r="P81" s="3">
        <v>1</v>
      </c>
      <c r="Q81" s="3">
        <v>1</v>
      </c>
      <c r="R81" s="3">
        <v>10</v>
      </c>
      <c r="S81" s="5" t="s">
        <v>265</v>
      </c>
      <c r="T81" s="3">
        <v>6</v>
      </c>
      <c r="U81" s="3" t="s">
        <v>15</v>
      </c>
      <c r="V81" s="3" t="s">
        <v>15</v>
      </c>
      <c r="W81" s="3" t="s">
        <v>13</v>
      </c>
      <c r="X81" s="3" t="s">
        <v>13</v>
      </c>
      <c r="Y81" s="3" t="s">
        <v>15</v>
      </c>
      <c r="Z81" s="3" t="s">
        <v>13</v>
      </c>
      <c r="AA81" s="3" t="s">
        <v>13</v>
      </c>
      <c r="AB81" s="3" t="s">
        <v>13</v>
      </c>
      <c r="AC81" s="3" t="s">
        <v>13</v>
      </c>
      <c r="AF81" s="3" t="s">
        <v>342</v>
      </c>
      <c r="AG81" s="2">
        <v>40429</v>
      </c>
      <c r="AH81" s="2">
        <v>40520</v>
      </c>
      <c r="AI81" s="3" t="s">
        <v>114</v>
      </c>
      <c r="AJ81" s="3">
        <f t="shared" si="16"/>
        <v>2000</v>
      </c>
      <c r="AK81" s="12">
        <f t="shared" si="17"/>
        <v>666.82102338554614</v>
      </c>
      <c r="AL81" s="12">
        <f t="shared" si="20"/>
        <v>0.8</v>
      </c>
      <c r="AM81" s="3">
        <f t="shared" si="21"/>
        <v>92</v>
      </c>
      <c r="AN81" t="str">
        <f t="shared" si="18"/>
        <v>Yes</v>
      </c>
      <c r="AO81" s="3">
        <f t="shared" si="22"/>
        <v>9</v>
      </c>
      <c r="AP81" s="3">
        <v>4736</v>
      </c>
      <c r="AQ81" s="3">
        <f t="shared" si="23"/>
        <v>0.14079835797836701</v>
      </c>
      <c r="AR81" s="3" t="str">
        <f t="shared" si="19"/>
        <v>9_4_Came Photography_Athens_No</v>
      </c>
      <c r="AS81" s="12">
        <f t="shared" si="24"/>
        <v>0.8</v>
      </c>
      <c r="AT81" s="3">
        <f t="shared" si="29"/>
        <v>25</v>
      </c>
      <c r="AU81" s="3">
        <f t="shared" si="25"/>
        <v>2</v>
      </c>
      <c r="AV81" s="3" t="str">
        <f t="shared" si="26"/>
        <v>No</v>
      </c>
      <c r="AW81" s="15" t="s">
        <v>559</v>
      </c>
      <c r="AX81" s="3">
        <f t="shared" si="27"/>
        <v>1</v>
      </c>
      <c r="AY81" s="3">
        <f t="shared" si="28"/>
        <v>1</v>
      </c>
    </row>
    <row r="82" spans="1:51" s="3" customFormat="1">
      <c r="A82" s="9">
        <v>40425</v>
      </c>
      <c r="B82" s="9">
        <v>40427.999305555553</v>
      </c>
      <c r="C82" s="3">
        <v>139</v>
      </c>
      <c r="D82" s="3">
        <v>22</v>
      </c>
      <c r="E82" s="3">
        <v>9</v>
      </c>
      <c r="F82" s="3" t="s">
        <v>124</v>
      </c>
      <c r="G82" s="3" t="s">
        <v>105</v>
      </c>
      <c r="J82" s="3" t="s">
        <v>15</v>
      </c>
      <c r="K82" s="3" t="s">
        <v>13</v>
      </c>
      <c r="L82" s="3" t="s">
        <v>13</v>
      </c>
      <c r="M82" s="3" t="s">
        <v>15</v>
      </c>
      <c r="N82" s="3" t="s">
        <v>13</v>
      </c>
      <c r="O82" s="3" t="s">
        <v>15</v>
      </c>
      <c r="P82" s="3">
        <v>100</v>
      </c>
      <c r="Q82" s="3">
        <v>100</v>
      </c>
      <c r="R82" s="3">
        <v>10</v>
      </c>
      <c r="S82" s="7" t="s">
        <v>125</v>
      </c>
      <c r="T82" s="3">
        <v>6</v>
      </c>
      <c r="U82" s="3" t="s">
        <v>15</v>
      </c>
      <c r="V82" s="3" t="s">
        <v>15</v>
      </c>
      <c r="W82" s="3" t="s">
        <v>15</v>
      </c>
      <c r="X82" s="3" t="s">
        <v>13</v>
      </c>
      <c r="Y82" s="3" t="s">
        <v>13</v>
      </c>
      <c r="Z82" s="3" t="s">
        <v>13</v>
      </c>
      <c r="AA82" s="3" t="s">
        <v>13</v>
      </c>
      <c r="AB82" s="3" t="s">
        <v>13</v>
      </c>
      <c r="AC82" s="3" t="s">
        <v>15</v>
      </c>
      <c r="AF82" s="3" t="s">
        <v>342</v>
      </c>
      <c r="AG82" s="2">
        <v>40429</v>
      </c>
      <c r="AH82" s="2">
        <v>40543</v>
      </c>
      <c r="AI82" s="3" t="s">
        <v>114</v>
      </c>
      <c r="AJ82" s="3">
        <f t="shared" si="16"/>
        <v>1251</v>
      </c>
      <c r="AK82" s="12">
        <f t="shared" si="17"/>
        <v>417.0965501276591</v>
      </c>
      <c r="AL82" s="12">
        <f t="shared" si="20"/>
        <v>0.59</v>
      </c>
      <c r="AM82" s="3">
        <f t="shared" si="21"/>
        <v>115</v>
      </c>
      <c r="AN82" t="str">
        <f t="shared" si="18"/>
        <v>Yes</v>
      </c>
      <c r="AO82" s="3">
        <f t="shared" si="22"/>
        <v>9</v>
      </c>
      <c r="AP82" s="3">
        <v>3867</v>
      </c>
      <c r="AQ82" s="3">
        <f t="shared" si="23"/>
        <v>0.10786049912791805</v>
      </c>
      <c r="AR82" s="3" t="str">
        <f t="shared" si="19"/>
        <v>9_4_Family Luna Park_Athens_Yes</v>
      </c>
      <c r="AS82" s="12">
        <f t="shared" si="24"/>
        <v>0.6</v>
      </c>
      <c r="AT82" s="3">
        <f t="shared" si="29"/>
        <v>10</v>
      </c>
      <c r="AU82" s="3">
        <f t="shared" si="25"/>
        <v>3</v>
      </c>
      <c r="AV82" s="3" t="str">
        <f t="shared" si="26"/>
        <v>No</v>
      </c>
      <c r="AW82" s="15" t="s">
        <v>560</v>
      </c>
      <c r="AX82" s="3">
        <f t="shared" si="27"/>
        <v>1</v>
      </c>
      <c r="AY82" s="3">
        <f t="shared" si="28"/>
        <v>1</v>
      </c>
    </row>
    <row r="83" spans="1:51" s="3" customFormat="1">
      <c r="A83" s="9">
        <v>40428</v>
      </c>
      <c r="B83" s="9">
        <v>40428.999305555553</v>
      </c>
      <c r="C83" s="3">
        <v>464</v>
      </c>
      <c r="D83" s="3">
        <v>49</v>
      </c>
      <c r="E83" s="3">
        <v>24.5</v>
      </c>
      <c r="F83" s="3" t="s">
        <v>127</v>
      </c>
      <c r="G83" s="3" t="s">
        <v>433</v>
      </c>
      <c r="H83" s="3" t="s">
        <v>443</v>
      </c>
      <c r="J83" s="3" t="s">
        <v>13</v>
      </c>
      <c r="K83" s="3" t="s">
        <v>15</v>
      </c>
      <c r="L83" s="3" t="s">
        <v>13</v>
      </c>
      <c r="M83" s="3" t="s">
        <v>15</v>
      </c>
      <c r="N83" s="3" t="s">
        <v>15</v>
      </c>
      <c r="O83" s="3" t="s">
        <v>15</v>
      </c>
      <c r="P83" s="3">
        <v>100</v>
      </c>
      <c r="Q83" s="3">
        <v>100</v>
      </c>
      <c r="R83" s="3">
        <v>10</v>
      </c>
      <c r="S83" t="s">
        <v>128</v>
      </c>
      <c r="T83" s="3">
        <v>5</v>
      </c>
      <c r="U83" s="3" t="s">
        <v>15</v>
      </c>
      <c r="V83" s="3" t="s">
        <v>13</v>
      </c>
      <c r="W83" s="3" t="s">
        <v>13</v>
      </c>
      <c r="X83" s="3" t="s">
        <v>15</v>
      </c>
      <c r="Y83" s="3" t="s">
        <v>15</v>
      </c>
      <c r="Z83" s="3" t="s">
        <v>13</v>
      </c>
      <c r="AA83" s="3" t="s">
        <v>13</v>
      </c>
      <c r="AB83" s="3" t="s">
        <v>15</v>
      </c>
      <c r="AC83" s="3" t="s">
        <v>15</v>
      </c>
      <c r="AF83" s="3" t="s">
        <v>342</v>
      </c>
      <c r="AG83" s="2">
        <v>40430</v>
      </c>
      <c r="AH83" s="2">
        <v>40512</v>
      </c>
      <c r="AI83" s="3" t="s">
        <v>114</v>
      </c>
      <c r="AJ83" s="3">
        <f t="shared" si="16"/>
        <v>11368</v>
      </c>
      <c r="AK83" s="12">
        <f t="shared" si="17"/>
        <v>11368</v>
      </c>
      <c r="AL83" s="12">
        <f t="shared" si="20"/>
        <v>0.5</v>
      </c>
      <c r="AM83" s="3">
        <f t="shared" si="21"/>
        <v>83</v>
      </c>
      <c r="AN83" t="str">
        <f t="shared" si="18"/>
        <v>No</v>
      </c>
      <c r="AO83" s="3">
        <f t="shared" si="22"/>
        <v>9</v>
      </c>
      <c r="AP83" s="3">
        <v>14148</v>
      </c>
      <c r="AQ83" s="3">
        <f t="shared" si="23"/>
        <v>0.80350579587220805</v>
      </c>
      <c r="AR83" s="3" t="str">
        <f t="shared" si="19"/>
        <v>9_7_Τα κατσαρολάκια_Athens_No</v>
      </c>
      <c r="AS83" s="12">
        <f t="shared" si="24"/>
        <v>0.6</v>
      </c>
      <c r="AT83" s="3">
        <f t="shared" si="29"/>
        <v>25</v>
      </c>
      <c r="AU83" s="3">
        <f t="shared" si="25"/>
        <v>2</v>
      </c>
      <c r="AV83" s="3" t="str">
        <f t="shared" si="26"/>
        <v>No</v>
      </c>
      <c r="AW83" s="15" t="s">
        <v>561</v>
      </c>
      <c r="AX83" s="3">
        <f t="shared" si="27"/>
        <v>1</v>
      </c>
      <c r="AY83" s="3">
        <f t="shared" si="28"/>
        <v>1</v>
      </c>
    </row>
    <row r="84" spans="1:51" s="3" customFormat="1">
      <c r="A84" s="9">
        <v>40428</v>
      </c>
      <c r="B84" s="9">
        <v>40429.999305555553</v>
      </c>
      <c r="C84" s="3">
        <v>30</v>
      </c>
      <c r="D84" s="3">
        <v>260</v>
      </c>
      <c r="E84" s="3">
        <v>25</v>
      </c>
      <c r="F84" s="3" t="s">
        <v>129</v>
      </c>
      <c r="G84" s="3" t="s">
        <v>130</v>
      </c>
      <c r="J84" s="3" t="s">
        <v>15</v>
      </c>
      <c r="K84" s="3" t="s">
        <v>13</v>
      </c>
      <c r="L84" s="3" t="s">
        <v>13</v>
      </c>
      <c r="M84" s="3" t="s">
        <v>13</v>
      </c>
      <c r="N84" s="3" t="s">
        <v>15</v>
      </c>
      <c r="O84" s="3" t="s">
        <v>15</v>
      </c>
      <c r="P84" s="3">
        <v>4</v>
      </c>
      <c r="Q84" s="3">
        <v>1</v>
      </c>
      <c r="R84" s="3">
        <v>20</v>
      </c>
      <c r="S84" s="3" t="s">
        <v>131</v>
      </c>
      <c r="T84" s="3">
        <v>6</v>
      </c>
      <c r="U84" s="3" t="s">
        <v>15</v>
      </c>
      <c r="V84" s="3" t="s">
        <v>15</v>
      </c>
      <c r="W84" s="3" t="s">
        <v>15</v>
      </c>
      <c r="X84" s="3" t="s">
        <v>13</v>
      </c>
      <c r="Y84" s="3" t="s">
        <v>15</v>
      </c>
      <c r="Z84" s="3" t="s">
        <v>13</v>
      </c>
      <c r="AA84" s="3" t="s">
        <v>13</v>
      </c>
      <c r="AB84" s="3" t="s">
        <v>13</v>
      </c>
      <c r="AC84" s="3" t="s">
        <v>13</v>
      </c>
      <c r="AF84" s="3" t="s">
        <v>343</v>
      </c>
      <c r="AG84" s="2">
        <v>40431</v>
      </c>
      <c r="AH84" s="2">
        <v>40558</v>
      </c>
      <c r="AI84" s="3" t="s">
        <v>114</v>
      </c>
      <c r="AJ84" s="3">
        <f t="shared" si="16"/>
        <v>750</v>
      </c>
      <c r="AK84" s="12">
        <f t="shared" si="17"/>
        <v>375.13025356068869</v>
      </c>
      <c r="AL84" s="12">
        <f t="shared" si="20"/>
        <v>0.9</v>
      </c>
      <c r="AM84" s="3">
        <f t="shared" si="21"/>
        <v>128</v>
      </c>
      <c r="AN84" t="str">
        <f t="shared" si="18"/>
        <v>No</v>
      </c>
      <c r="AO84" s="3">
        <f t="shared" si="22"/>
        <v>9</v>
      </c>
      <c r="AP84" s="3">
        <v>1588</v>
      </c>
      <c r="AQ84" s="3">
        <f t="shared" si="23"/>
        <v>0.23622811937071075</v>
      </c>
      <c r="AR84" s="3" t="str">
        <f t="shared" si="19"/>
        <v>9_7_Ξένες Γλώσσες Όμηρος_Athens_Yes</v>
      </c>
      <c r="AS84" s="12">
        <f t="shared" si="24"/>
        <v>1</v>
      </c>
      <c r="AT84" s="3">
        <f t="shared" si="29"/>
        <v>25</v>
      </c>
      <c r="AU84" s="3">
        <f t="shared" si="25"/>
        <v>3</v>
      </c>
      <c r="AV84" s="3" t="str">
        <f t="shared" si="26"/>
        <v>Yes</v>
      </c>
      <c r="AW84" s="15" t="s">
        <v>562</v>
      </c>
      <c r="AX84" s="3">
        <f t="shared" si="27"/>
        <v>1</v>
      </c>
      <c r="AY84" s="3">
        <f t="shared" si="28"/>
        <v>1</v>
      </c>
    </row>
    <row r="85" spans="1:51" s="3" customFormat="1">
      <c r="A85" s="9">
        <v>40428</v>
      </c>
      <c r="B85" s="9">
        <v>40429.999305555553</v>
      </c>
      <c r="C85" s="3">
        <v>72</v>
      </c>
      <c r="D85" s="3">
        <v>38</v>
      </c>
      <c r="E85" s="3">
        <v>16</v>
      </c>
      <c r="F85" s="3" t="s">
        <v>133</v>
      </c>
      <c r="G85" s="3" t="s">
        <v>433</v>
      </c>
      <c r="H85" s="3" t="s">
        <v>440</v>
      </c>
      <c r="J85" s="3" t="s">
        <v>13</v>
      </c>
      <c r="K85" s="3" t="s">
        <v>15</v>
      </c>
      <c r="L85" s="3" t="s">
        <v>13</v>
      </c>
      <c r="M85" s="3" t="s">
        <v>15</v>
      </c>
      <c r="N85" s="3" t="s">
        <v>13</v>
      </c>
      <c r="O85" s="3" t="s">
        <v>15</v>
      </c>
      <c r="P85" s="3">
        <v>4</v>
      </c>
      <c r="Q85" s="3">
        <v>4</v>
      </c>
      <c r="R85" s="3">
        <v>20</v>
      </c>
      <c r="S85" s="3" t="s">
        <v>132</v>
      </c>
      <c r="T85" s="3">
        <v>12</v>
      </c>
      <c r="U85" s="3" t="s">
        <v>15</v>
      </c>
      <c r="V85" s="3" t="s">
        <v>13</v>
      </c>
      <c r="W85" s="3" t="s">
        <v>13</v>
      </c>
      <c r="X85" s="3" t="s">
        <v>13</v>
      </c>
      <c r="Y85" s="3" t="s">
        <v>13</v>
      </c>
      <c r="Z85" s="3" t="s">
        <v>13</v>
      </c>
      <c r="AA85" s="3" t="s">
        <v>13</v>
      </c>
      <c r="AB85" s="3" t="s">
        <v>13</v>
      </c>
      <c r="AC85" s="3" t="s">
        <v>15</v>
      </c>
      <c r="AF85" s="3" t="s">
        <v>342</v>
      </c>
      <c r="AG85" s="2">
        <v>40431</v>
      </c>
      <c r="AH85" s="2">
        <v>40466</v>
      </c>
      <c r="AI85" s="3" t="s">
        <v>116</v>
      </c>
      <c r="AJ85" s="3">
        <f t="shared" si="16"/>
        <v>1152</v>
      </c>
      <c r="AK85" s="12">
        <f t="shared" si="17"/>
        <v>576.20006946921785</v>
      </c>
      <c r="AL85" s="12">
        <f t="shared" si="20"/>
        <v>0.57999999999999996</v>
      </c>
      <c r="AM85" s="3">
        <f t="shared" si="21"/>
        <v>36</v>
      </c>
      <c r="AN85" t="str">
        <f t="shared" si="18"/>
        <v>No</v>
      </c>
      <c r="AO85" s="3">
        <f t="shared" si="22"/>
        <v>9</v>
      </c>
      <c r="AP85" s="3">
        <v>582</v>
      </c>
      <c r="AQ85" s="3">
        <f t="shared" si="23"/>
        <v>0.99003448362408564</v>
      </c>
      <c r="AR85" s="3" t="str">
        <f t="shared" si="19"/>
        <v>9_7_La Place Mignone_Thessaloniki_No</v>
      </c>
      <c r="AS85" s="12">
        <f t="shared" si="24"/>
        <v>0.6</v>
      </c>
      <c r="AT85" s="3">
        <f t="shared" si="29"/>
        <v>15</v>
      </c>
      <c r="AU85" s="3">
        <f t="shared" si="25"/>
        <v>1</v>
      </c>
      <c r="AV85" s="3" t="str">
        <f t="shared" si="26"/>
        <v>No</v>
      </c>
      <c r="AW85" s="16" t="s">
        <v>789</v>
      </c>
      <c r="AX85" s="3">
        <f t="shared" si="27"/>
        <v>1</v>
      </c>
      <c r="AY85" s="3">
        <f t="shared" si="28"/>
        <v>1</v>
      </c>
    </row>
    <row r="86" spans="1:51" s="3" customFormat="1">
      <c r="A86" s="9">
        <v>40429</v>
      </c>
      <c r="B86" s="9">
        <v>40429.999305555553</v>
      </c>
      <c r="C86" s="3">
        <v>1175</v>
      </c>
      <c r="D86" s="3">
        <v>95</v>
      </c>
      <c r="E86" s="3">
        <v>14</v>
      </c>
      <c r="F86" s="3" t="s">
        <v>134</v>
      </c>
      <c r="G86" s="3" t="s">
        <v>435</v>
      </c>
      <c r="J86" s="3" t="s">
        <v>13</v>
      </c>
      <c r="K86" s="3" t="s">
        <v>15</v>
      </c>
      <c r="L86" s="3" t="s">
        <v>13</v>
      </c>
      <c r="M86" s="3" t="s">
        <v>15</v>
      </c>
      <c r="N86" s="3" t="s">
        <v>13</v>
      </c>
      <c r="O86" s="3" t="s">
        <v>15</v>
      </c>
      <c r="P86" s="3">
        <v>4</v>
      </c>
      <c r="Q86" s="3">
        <v>2</v>
      </c>
      <c r="R86" s="3">
        <v>20</v>
      </c>
      <c r="S86" s="3" t="s">
        <v>135</v>
      </c>
      <c r="T86" s="3">
        <v>1</v>
      </c>
      <c r="U86" s="3" t="s">
        <v>13</v>
      </c>
      <c r="V86" s="3" t="s">
        <v>15</v>
      </c>
      <c r="W86" s="3" t="s">
        <v>13</v>
      </c>
      <c r="X86" s="3" t="s">
        <v>13</v>
      </c>
      <c r="Y86" s="3" t="s">
        <v>13</v>
      </c>
      <c r="Z86" s="3" t="s">
        <v>13</v>
      </c>
      <c r="AA86" s="3" t="s">
        <v>13</v>
      </c>
      <c r="AB86" s="3" t="s">
        <v>13</v>
      </c>
      <c r="AC86" s="3" t="s">
        <v>15</v>
      </c>
      <c r="AF86" s="3" t="s">
        <v>342</v>
      </c>
      <c r="AG86" s="2">
        <v>40431</v>
      </c>
      <c r="AH86" s="2">
        <v>40520</v>
      </c>
      <c r="AI86" s="3" t="s">
        <v>114</v>
      </c>
      <c r="AJ86" s="3">
        <f t="shared" si="16"/>
        <v>16450</v>
      </c>
      <c r="AK86" s="12">
        <f t="shared" si="17"/>
        <v>16450</v>
      </c>
      <c r="AL86" s="12">
        <f t="shared" si="20"/>
        <v>0.85</v>
      </c>
      <c r="AM86" s="3">
        <f t="shared" si="21"/>
        <v>90</v>
      </c>
      <c r="AN86" t="str">
        <f t="shared" si="18"/>
        <v>No</v>
      </c>
      <c r="AO86" s="3">
        <f t="shared" si="22"/>
        <v>9</v>
      </c>
      <c r="AP86" s="3">
        <v>14148</v>
      </c>
      <c r="AQ86" s="3">
        <f t="shared" si="23"/>
        <v>1.1627085100367542</v>
      </c>
      <c r="AR86" s="3" t="str">
        <f t="shared" si="19"/>
        <v>9_8_Eternal Beauty_Athens_No</v>
      </c>
      <c r="AS86" s="12">
        <f t="shared" si="24"/>
        <v>0.8</v>
      </c>
      <c r="AT86" s="3">
        <f t="shared" si="29"/>
        <v>15</v>
      </c>
      <c r="AU86" s="3">
        <f t="shared" si="25"/>
        <v>2</v>
      </c>
      <c r="AV86" s="3" t="str">
        <f t="shared" si="26"/>
        <v>Yes</v>
      </c>
      <c r="AW86" s="15" t="s">
        <v>563</v>
      </c>
      <c r="AX86" s="3">
        <f t="shared" si="27"/>
        <v>1</v>
      </c>
      <c r="AY86" s="3">
        <f t="shared" si="28"/>
        <v>1</v>
      </c>
    </row>
    <row r="87" spans="1:51" s="3" customFormat="1">
      <c r="A87" s="9">
        <v>40430</v>
      </c>
      <c r="B87" s="9">
        <v>40430.999305555553</v>
      </c>
      <c r="C87" s="3">
        <v>2497</v>
      </c>
      <c r="D87" s="3">
        <v>69</v>
      </c>
      <c r="E87" s="3">
        <v>10</v>
      </c>
      <c r="F87" s="3" t="s">
        <v>136</v>
      </c>
      <c r="G87" s="3" t="s">
        <v>435</v>
      </c>
      <c r="J87" s="3" t="s">
        <v>13</v>
      </c>
      <c r="K87" s="3" t="s">
        <v>15</v>
      </c>
      <c r="L87" s="3" t="s">
        <v>13</v>
      </c>
      <c r="M87" s="3" t="s">
        <v>15</v>
      </c>
      <c r="N87" s="3" t="s">
        <v>13</v>
      </c>
      <c r="O87" s="3" t="s">
        <v>15</v>
      </c>
      <c r="P87" s="3">
        <v>2</v>
      </c>
      <c r="Q87" s="3">
        <v>1</v>
      </c>
      <c r="R87" s="3">
        <v>10</v>
      </c>
      <c r="S87" t="s">
        <v>137</v>
      </c>
      <c r="T87" s="3">
        <v>2</v>
      </c>
      <c r="U87" s="3" t="s">
        <v>15</v>
      </c>
      <c r="V87" s="3" t="s">
        <v>13</v>
      </c>
      <c r="W87" s="3" t="s">
        <v>13</v>
      </c>
      <c r="X87" s="3" t="s">
        <v>13</v>
      </c>
      <c r="Y87" s="3" t="s">
        <v>13</v>
      </c>
      <c r="Z87" s="3" t="s">
        <v>13</v>
      </c>
      <c r="AA87" s="3" t="s">
        <v>13</v>
      </c>
      <c r="AB87" s="3" t="s">
        <v>13</v>
      </c>
      <c r="AC87" s="3" t="s">
        <v>15</v>
      </c>
      <c r="AF87" s="3" t="s">
        <v>342</v>
      </c>
      <c r="AG87" s="2">
        <v>40432</v>
      </c>
      <c r="AH87" s="2">
        <v>40705</v>
      </c>
      <c r="AI87" s="3" t="s">
        <v>114</v>
      </c>
      <c r="AJ87" s="3">
        <f t="shared" si="16"/>
        <v>24970</v>
      </c>
      <c r="AK87" s="12">
        <f t="shared" si="17"/>
        <v>24970</v>
      </c>
      <c r="AL87" s="12">
        <f t="shared" si="20"/>
        <v>0.86</v>
      </c>
      <c r="AM87" s="3">
        <f t="shared" si="21"/>
        <v>274</v>
      </c>
      <c r="AN87" t="str">
        <f t="shared" si="18"/>
        <v>No</v>
      </c>
      <c r="AO87" s="3">
        <f t="shared" si="22"/>
        <v>9</v>
      </c>
      <c r="AP87" s="3">
        <v>14148</v>
      </c>
      <c r="AQ87" s="3">
        <f t="shared" si="23"/>
        <v>1.7649137687305627</v>
      </c>
      <c r="AR87" s="3" t="str">
        <f t="shared" si="19"/>
        <v>9_9_Villa Lima_Athens_No</v>
      </c>
      <c r="AS87" s="12">
        <f t="shared" si="24"/>
        <v>0.8</v>
      </c>
      <c r="AT87" s="3">
        <f t="shared" si="29"/>
        <v>10</v>
      </c>
      <c r="AU87" s="3">
        <f t="shared" si="25"/>
        <v>4</v>
      </c>
      <c r="AV87" s="3" t="str">
        <f t="shared" si="26"/>
        <v>Yes</v>
      </c>
      <c r="AW87" s="15" t="s">
        <v>564</v>
      </c>
      <c r="AX87" s="3">
        <f t="shared" si="27"/>
        <v>1</v>
      </c>
      <c r="AY87" s="3">
        <f t="shared" si="28"/>
        <v>1</v>
      </c>
    </row>
    <row r="88" spans="1:51" s="3" customFormat="1">
      <c r="A88" s="9">
        <v>40430</v>
      </c>
      <c r="B88" s="9">
        <v>40431.999305555553</v>
      </c>
      <c r="C88" s="3">
        <v>157</v>
      </c>
      <c r="D88" s="3">
        <v>60</v>
      </c>
      <c r="E88" s="3">
        <v>23</v>
      </c>
      <c r="F88" s="3" t="s">
        <v>138</v>
      </c>
      <c r="G88" s="3" t="s">
        <v>77</v>
      </c>
      <c r="J88" s="3" t="s">
        <v>15</v>
      </c>
      <c r="K88" s="3" t="s">
        <v>13</v>
      </c>
      <c r="L88" s="3" t="s">
        <v>13</v>
      </c>
      <c r="M88" s="3" t="s">
        <v>15</v>
      </c>
      <c r="N88" s="3" t="s">
        <v>13</v>
      </c>
      <c r="O88" s="3" t="s">
        <v>15</v>
      </c>
      <c r="P88" s="3">
        <v>100</v>
      </c>
      <c r="Q88" s="3">
        <v>2</v>
      </c>
      <c r="R88" s="3">
        <v>20</v>
      </c>
      <c r="S88" t="s">
        <v>139</v>
      </c>
      <c r="T88" s="3">
        <v>5</v>
      </c>
      <c r="U88" s="3" t="s">
        <v>13</v>
      </c>
      <c r="V88" s="3" t="s">
        <v>15</v>
      </c>
      <c r="W88" s="3" t="s">
        <v>13</v>
      </c>
      <c r="X88" s="3" t="s">
        <v>13</v>
      </c>
      <c r="Y88" s="3" t="s">
        <v>13</v>
      </c>
      <c r="Z88" s="3" t="s">
        <v>13</v>
      </c>
      <c r="AA88" s="3" t="s">
        <v>13</v>
      </c>
      <c r="AB88" s="3" t="s">
        <v>13</v>
      </c>
      <c r="AC88" s="3" t="s">
        <v>15</v>
      </c>
      <c r="AF88" s="3" t="s">
        <v>342</v>
      </c>
      <c r="AG88" s="2">
        <v>40435</v>
      </c>
      <c r="AH88" s="2">
        <v>40724</v>
      </c>
      <c r="AI88" s="3" t="s">
        <v>114</v>
      </c>
      <c r="AJ88" s="3">
        <f t="shared" si="16"/>
        <v>3611</v>
      </c>
      <c r="AK88" s="12">
        <f t="shared" si="17"/>
        <v>1806.1271274768626</v>
      </c>
      <c r="AL88" s="12">
        <f t="shared" si="20"/>
        <v>0.62</v>
      </c>
      <c r="AM88" s="3">
        <f t="shared" si="21"/>
        <v>290</v>
      </c>
      <c r="AN88" t="str">
        <f t="shared" si="18"/>
        <v>No</v>
      </c>
      <c r="AO88" s="3">
        <f t="shared" si="22"/>
        <v>9</v>
      </c>
      <c r="AP88" s="3">
        <v>1588</v>
      </c>
      <c r="AQ88" s="3">
        <f t="shared" si="23"/>
        <v>1.1373596520635154</v>
      </c>
      <c r="AR88" s="3" t="str">
        <f t="shared" si="19"/>
        <v>9_9_Sea Breaze_Athens_Yes</v>
      </c>
      <c r="AS88" s="12">
        <f t="shared" si="24"/>
        <v>0.6</v>
      </c>
      <c r="AT88" s="3">
        <f t="shared" si="29"/>
        <v>25</v>
      </c>
      <c r="AU88" s="3">
        <f t="shared" si="25"/>
        <v>4</v>
      </c>
      <c r="AV88" s="3" t="str">
        <f t="shared" si="26"/>
        <v>Yes</v>
      </c>
      <c r="AW88" s="15" t="s">
        <v>565</v>
      </c>
      <c r="AX88" s="3">
        <f t="shared" si="27"/>
        <v>3</v>
      </c>
      <c r="AY88" s="3">
        <f t="shared" si="28"/>
        <v>3</v>
      </c>
    </row>
    <row r="89" spans="1:51" s="3" customFormat="1">
      <c r="A89" s="9">
        <v>40430</v>
      </c>
      <c r="B89" s="9">
        <v>40431.999305555553</v>
      </c>
      <c r="C89" s="3">
        <v>69</v>
      </c>
      <c r="D89" s="3">
        <v>60</v>
      </c>
      <c r="E89" s="3">
        <v>9</v>
      </c>
      <c r="F89" s="3" t="s">
        <v>140</v>
      </c>
      <c r="G89" s="3" t="s">
        <v>77</v>
      </c>
      <c r="J89" s="3" t="s">
        <v>13</v>
      </c>
      <c r="K89" s="3" t="s">
        <v>15</v>
      </c>
      <c r="L89" s="3" t="s">
        <v>13</v>
      </c>
      <c r="M89" s="3" t="s">
        <v>15</v>
      </c>
      <c r="N89" s="3" t="s">
        <v>13</v>
      </c>
      <c r="O89" s="3" t="s">
        <v>15</v>
      </c>
      <c r="P89" s="3">
        <v>2</v>
      </c>
      <c r="Q89" s="3">
        <v>1</v>
      </c>
      <c r="R89" s="3">
        <v>20</v>
      </c>
      <c r="S89" s="3" t="s">
        <v>141</v>
      </c>
      <c r="T89" s="3">
        <v>12</v>
      </c>
      <c r="U89" s="3" t="s">
        <v>15</v>
      </c>
      <c r="V89" s="3" t="s">
        <v>15</v>
      </c>
      <c r="W89" s="3" t="s">
        <v>13</v>
      </c>
      <c r="X89" s="3" t="s">
        <v>13</v>
      </c>
      <c r="Y89" s="3" t="s">
        <v>13</v>
      </c>
      <c r="Z89" s="3" t="s">
        <v>13</v>
      </c>
      <c r="AA89" s="3" t="s">
        <v>13</v>
      </c>
      <c r="AB89" s="3" t="s">
        <v>13</v>
      </c>
      <c r="AC89" s="3" t="s">
        <v>15</v>
      </c>
      <c r="AF89" s="3" t="s">
        <v>343</v>
      </c>
      <c r="AG89" s="2">
        <v>40435</v>
      </c>
      <c r="AH89" s="2">
        <v>40602</v>
      </c>
      <c r="AI89" s="3" t="s">
        <v>116</v>
      </c>
      <c r="AJ89" s="3">
        <f t="shared" si="16"/>
        <v>621</v>
      </c>
      <c r="AK89" s="12">
        <f t="shared" si="17"/>
        <v>310.60784994825025</v>
      </c>
      <c r="AL89" s="12">
        <f t="shared" si="20"/>
        <v>0.85</v>
      </c>
      <c r="AM89" s="3">
        <f t="shared" si="21"/>
        <v>168</v>
      </c>
      <c r="AN89" t="str">
        <f t="shared" si="18"/>
        <v>No</v>
      </c>
      <c r="AO89" s="3">
        <f t="shared" si="22"/>
        <v>9</v>
      </c>
      <c r="AP89" s="3">
        <v>582</v>
      </c>
      <c r="AQ89" s="3">
        <f t="shared" si="23"/>
        <v>0.53369046382860863</v>
      </c>
      <c r="AR89" s="3" t="str">
        <f t="shared" si="19"/>
        <v>9_9_Giota Firfiri_Thessaloniki_No</v>
      </c>
      <c r="AS89" s="12">
        <f t="shared" si="24"/>
        <v>0.8</v>
      </c>
      <c r="AT89" s="3">
        <f t="shared" si="29"/>
        <v>10</v>
      </c>
      <c r="AU89" s="3">
        <f t="shared" si="25"/>
        <v>3</v>
      </c>
      <c r="AV89" s="3" t="str">
        <f t="shared" si="26"/>
        <v>Yes</v>
      </c>
      <c r="AW89" s="16" t="s">
        <v>790</v>
      </c>
      <c r="AX89" s="3">
        <f t="shared" si="27"/>
        <v>3</v>
      </c>
      <c r="AY89" s="3">
        <f t="shared" si="28"/>
        <v>3</v>
      </c>
    </row>
    <row r="90" spans="1:51" s="3" customFormat="1">
      <c r="A90" s="9">
        <v>40431</v>
      </c>
      <c r="B90" s="9">
        <v>40431.999305555553</v>
      </c>
      <c r="C90" s="3">
        <v>430</v>
      </c>
      <c r="D90" s="3">
        <v>46</v>
      </c>
      <c r="E90" s="3">
        <v>21</v>
      </c>
      <c r="F90" s="3" t="s">
        <v>142</v>
      </c>
      <c r="G90" s="3" t="s">
        <v>433</v>
      </c>
      <c r="H90" s="3" t="s">
        <v>440</v>
      </c>
      <c r="J90" s="3" t="s">
        <v>13</v>
      </c>
      <c r="K90" s="3" t="s">
        <v>15</v>
      </c>
      <c r="L90" s="3" t="s">
        <v>13</v>
      </c>
      <c r="M90" s="3" t="s">
        <v>15</v>
      </c>
      <c r="N90" s="3" t="s">
        <v>13</v>
      </c>
      <c r="O90" s="3" t="s">
        <v>15</v>
      </c>
      <c r="P90" s="3">
        <v>2</v>
      </c>
      <c r="Q90" s="3">
        <v>1</v>
      </c>
      <c r="R90" s="3">
        <v>40</v>
      </c>
      <c r="S90" t="s">
        <v>143</v>
      </c>
      <c r="T90" s="3">
        <v>2</v>
      </c>
      <c r="U90" s="3" t="s">
        <v>15</v>
      </c>
      <c r="V90" s="3" t="s">
        <v>15</v>
      </c>
      <c r="W90" s="3" t="s">
        <v>13</v>
      </c>
      <c r="X90" s="3" t="s">
        <v>13</v>
      </c>
      <c r="Y90" s="3" t="s">
        <v>15</v>
      </c>
      <c r="Z90" s="3" t="s">
        <v>13</v>
      </c>
      <c r="AA90" s="3" t="s">
        <v>13</v>
      </c>
      <c r="AB90" s="3" t="s">
        <v>13</v>
      </c>
      <c r="AC90" s="3" t="s">
        <v>15</v>
      </c>
      <c r="AF90" s="3" t="s">
        <v>342</v>
      </c>
      <c r="AG90" s="2">
        <v>40436</v>
      </c>
      <c r="AH90" s="2">
        <v>40527</v>
      </c>
      <c r="AI90" s="3" t="s">
        <v>114</v>
      </c>
      <c r="AJ90" s="3">
        <f t="shared" si="16"/>
        <v>9030</v>
      </c>
      <c r="AK90" s="12">
        <f t="shared" si="17"/>
        <v>9030</v>
      </c>
      <c r="AL90" s="12">
        <f t="shared" si="20"/>
        <v>0.54</v>
      </c>
      <c r="AM90" s="3">
        <f t="shared" si="21"/>
        <v>92</v>
      </c>
      <c r="AN90" t="str">
        <f t="shared" si="18"/>
        <v>No</v>
      </c>
      <c r="AO90" s="3">
        <f t="shared" si="22"/>
        <v>9</v>
      </c>
      <c r="AP90" s="3">
        <v>14148</v>
      </c>
      <c r="AQ90" s="3">
        <f t="shared" si="23"/>
        <v>0.63825275657336722</v>
      </c>
      <c r="AR90" s="3" t="str">
        <f t="shared" si="19"/>
        <v>9_10_Whispers of Wine_Athens_No</v>
      </c>
      <c r="AS90" s="12">
        <f t="shared" si="24"/>
        <v>0.6</v>
      </c>
      <c r="AT90" s="3">
        <f t="shared" si="29"/>
        <v>20</v>
      </c>
      <c r="AU90" s="3">
        <f t="shared" si="25"/>
        <v>2</v>
      </c>
      <c r="AV90" s="3" t="str">
        <f t="shared" si="26"/>
        <v>Yes</v>
      </c>
      <c r="AW90" s="15" t="s">
        <v>566</v>
      </c>
      <c r="AX90" s="3">
        <f t="shared" si="27"/>
        <v>4</v>
      </c>
      <c r="AY90" s="3">
        <f t="shared" si="28"/>
        <v>4</v>
      </c>
    </row>
    <row r="91" spans="1:51" s="3" customFormat="1">
      <c r="A91" s="9">
        <v>40432</v>
      </c>
      <c r="B91" s="9">
        <v>40434.999305555553</v>
      </c>
      <c r="C91" s="3">
        <v>28</v>
      </c>
      <c r="D91" s="3">
        <v>45</v>
      </c>
      <c r="E91" s="3">
        <v>19</v>
      </c>
      <c r="F91" s="3" t="s">
        <v>144</v>
      </c>
      <c r="G91" s="3" t="s">
        <v>105</v>
      </c>
      <c r="J91" s="3" t="s">
        <v>13</v>
      </c>
      <c r="K91" s="3" t="s">
        <v>15</v>
      </c>
      <c r="L91" s="3" t="s">
        <v>13</v>
      </c>
      <c r="M91" s="3" t="s">
        <v>15</v>
      </c>
      <c r="N91" s="3" t="s">
        <v>15</v>
      </c>
      <c r="O91" s="3" t="s">
        <v>15</v>
      </c>
      <c r="P91" s="3">
        <v>4</v>
      </c>
      <c r="Q91" s="3">
        <v>2</v>
      </c>
      <c r="R91" s="3">
        <v>20</v>
      </c>
      <c r="S91" t="s">
        <v>145</v>
      </c>
      <c r="T91" s="3">
        <v>3</v>
      </c>
      <c r="U91" s="3" t="s">
        <v>15</v>
      </c>
      <c r="V91" s="3" t="s">
        <v>13</v>
      </c>
      <c r="W91" s="3" t="s">
        <v>13</v>
      </c>
      <c r="X91" s="3" t="s">
        <v>13</v>
      </c>
      <c r="Y91" s="3" t="s">
        <v>13</v>
      </c>
      <c r="Z91" s="3" t="s">
        <v>13</v>
      </c>
      <c r="AA91" s="3" t="s">
        <v>13</v>
      </c>
      <c r="AB91" s="3" t="s">
        <v>13</v>
      </c>
      <c r="AC91" s="3" t="s">
        <v>15</v>
      </c>
      <c r="AF91" s="3" t="s">
        <v>343</v>
      </c>
      <c r="AG91" s="2">
        <v>40436</v>
      </c>
      <c r="AH91" s="2">
        <v>40482</v>
      </c>
      <c r="AI91" s="3" t="s">
        <v>114</v>
      </c>
      <c r="AJ91" s="3">
        <f t="shared" si="16"/>
        <v>532</v>
      </c>
      <c r="AK91" s="12">
        <f t="shared" si="17"/>
        <v>177.37439222055525</v>
      </c>
      <c r="AL91" s="12">
        <f t="shared" si="20"/>
        <v>0.57999999999999996</v>
      </c>
      <c r="AM91" s="3">
        <f t="shared" si="21"/>
        <v>47</v>
      </c>
      <c r="AN91" t="str">
        <f t="shared" si="18"/>
        <v>Yes</v>
      </c>
      <c r="AO91" s="3">
        <f t="shared" si="22"/>
        <v>9</v>
      </c>
      <c r="AP91" s="3">
        <v>4736</v>
      </c>
      <c r="AQ91" s="3">
        <f t="shared" si="23"/>
        <v>3.745236322224562E-2</v>
      </c>
      <c r="AR91" s="3" t="str">
        <f t="shared" si="19"/>
        <v>9_11_Μουσικό Εργαστηράκι_Athens_No</v>
      </c>
      <c r="AS91" s="12">
        <f t="shared" si="24"/>
        <v>0.6</v>
      </c>
      <c r="AT91" s="3">
        <f t="shared" si="29"/>
        <v>20</v>
      </c>
      <c r="AU91" s="3">
        <f t="shared" si="25"/>
        <v>1</v>
      </c>
      <c r="AV91" s="3" t="str">
        <f t="shared" si="26"/>
        <v>Yes</v>
      </c>
      <c r="AW91" s="15" t="s">
        <v>568</v>
      </c>
      <c r="AX91" s="3">
        <f t="shared" si="27"/>
        <v>1</v>
      </c>
      <c r="AY91" s="3">
        <f t="shared" si="28"/>
        <v>1</v>
      </c>
    </row>
    <row r="92" spans="1:51" s="3" customFormat="1">
      <c r="A92" s="9">
        <v>40432</v>
      </c>
      <c r="B92" s="9">
        <v>40434.999305555553</v>
      </c>
      <c r="C92" s="3">
        <v>224</v>
      </c>
      <c r="D92" s="3">
        <v>1000</v>
      </c>
      <c r="E92" s="3">
        <v>150</v>
      </c>
      <c r="F92" s="3" t="s">
        <v>31</v>
      </c>
      <c r="G92" s="3" t="s">
        <v>435</v>
      </c>
      <c r="J92" s="3" t="s">
        <v>15</v>
      </c>
      <c r="K92" s="3" t="s">
        <v>13</v>
      </c>
      <c r="L92" s="3" t="s">
        <v>13</v>
      </c>
      <c r="M92" s="3" t="s">
        <v>15</v>
      </c>
      <c r="N92" s="3" t="s">
        <v>13</v>
      </c>
      <c r="O92" s="3" t="s">
        <v>15</v>
      </c>
      <c r="P92" s="3">
        <v>4</v>
      </c>
      <c r="Q92" s="3">
        <v>2</v>
      </c>
      <c r="R92" s="3">
        <v>10</v>
      </c>
      <c r="S92" t="s">
        <v>109</v>
      </c>
      <c r="T92" s="3">
        <v>1</v>
      </c>
      <c r="U92" s="3" t="s">
        <v>15</v>
      </c>
      <c r="V92" s="3" t="s">
        <v>15</v>
      </c>
      <c r="W92" s="3" t="s">
        <v>13</v>
      </c>
      <c r="X92" s="3" t="s">
        <v>13</v>
      </c>
      <c r="Y92" s="3" t="s">
        <v>13</v>
      </c>
      <c r="Z92" s="3" t="s">
        <v>13</v>
      </c>
      <c r="AA92" s="3" t="s">
        <v>13</v>
      </c>
      <c r="AB92" s="3" t="s">
        <v>13</v>
      </c>
      <c r="AC92" s="3" t="s">
        <v>15</v>
      </c>
      <c r="AF92" s="3" t="s">
        <v>343</v>
      </c>
      <c r="AG92" s="2">
        <v>40436</v>
      </c>
      <c r="AH92" s="2">
        <v>40908</v>
      </c>
      <c r="AI92" s="3" t="s">
        <v>114</v>
      </c>
      <c r="AJ92" s="3">
        <f t="shared" si="16"/>
        <v>33600</v>
      </c>
      <c r="AK92" s="12">
        <f t="shared" si="17"/>
        <v>11202.593192877175</v>
      </c>
      <c r="AL92" s="12">
        <f t="shared" si="20"/>
        <v>0.85</v>
      </c>
      <c r="AM92" s="3">
        <f t="shared" si="21"/>
        <v>473</v>
      </c>
      <c r="AN92" t="str">
        <f t="shared" si="18"/>
        <v>Yes</v>
      </c>
      <c r="AO92" s="3">
        <f t="shared" si="22"/>
        <v>9</v>
      </c>
      <c r="AP92" s="3">
        <v>3867</v>
      </c>
      <c r="AQ92" s="3">
        <f t="shared" si="23"/>
        <v>2.896972638447679</v>
      </c>
      <c r="AR92" s="3" t="str">
        <f t="shared" si="19"/>
        <v>9_11_Athens Med Spa_Athens_Yes</v>
      </c>
      <c r="AS92" s="12">
        <f t="shared" si="24"/>
        <v>0.8</v>
      </c>
      <c r="AT92" s="3">
        <f t="shared" si="29"/>
        <v>150</v>
      </c>
      <c r="AU92" s="3">
        <f t="shared" si="25"/>
        <v>4</v>
      </c>
      <c r="AV92" s="3" t="str">
        <f t="shared" si="26"/>
        <v>Yes</v>
      </c>
      <c r="AW92" s="15" t="s">
        <v>567</v>
      </c>
      <c r="AX92" s="3">
        <f t="shared" si="27"/>
        <v>1</v>
      </c>
      <c r="AY92" s="3">
        <f t="shared" si="28"/>
        <v>1</v>
      </c>
    </row>
    <row r="93" spans="1:51" s="3" customFormat="1">
      <c r="A93" s="9">
        <v>40432</v>
      </c>
      <c r="B93" s="9">
        <v>40434.999305555553</v>
      </c>
      <c r="C93" s="3">
        <v>149</v>
      </c>
      <c r="D93" s="3">
        <v>37</v>
      </c>
      <c r="E93" s="3">
        <v>10</v>
      </c>
      <c r="F93" s="3" t="s">
        <v>146</v>
      </c>
      <c r="G93" s="3" t="s">
        <v>435</v>
      </c>
      <c r="J93" s="3" t="s">
        <v>13</v>
      </c>
      <c r="K93" s="3" t="s">
        <v>15</v>
      </c>
      <c r="L93" s="3" t="s">
        <v>13</v>
      </c>
      <c r="M93" s="3" t="s">
        <v>15</v>
      </c>
      <c r="N93" s="3" t="s">
        <v>13</v>
      </c>
      <c r="O93" s="3" t="s">
        <v>15</v>
      </c>
      <c r="P93" s="3">
        <v>2</v>
      </c>
      <c r="Q93" s="3">
        <v>1</v>
      </c>
      <c r="R93" s="3">
        <v>20</v>
      </c>
      <c r="S93" t="s">
        <v>147</v>
      </c>
      <c r="T93" s="3">
        <v>12</v>
      </c>
      <c r="U93" s="3" t="s">
        <v>15</v>
      </c>
      <c r="V93" s="3" t="s">
        <v>13</v>
      </c>
      <c r="W93" s="3" t="s">
        <v>13</v>
      </c>
      <c r="X93" s="3" t="s">
        <v>13</v>
      </c>
      <c r="Y93" s="3" t="s">
        <v>15</v>
      </c>
      <c r="Z93" s="3" t="s">
        <v>13</v>
      </c>
      <c r="AA93" s="3" t="s">
        <v>13</v>
      </c>
      <c r="AB93" s="3" t="s">
        <v>13</v>
      </c>
      <c r="AC93" s="3" t="s">
        <v>15</v>
      </c>
      <c r="AF93" s="3" t="s">
        <v>342</v>
      </c>
      <c r="AG93" s="2">
        <v>40436</v>
      </c>
      <c r="AH93" s="2">
        <v>40512</v>
      </c>
      <c r="AI93" s="3" t="s">
        <v>116</v>
      </c>
      <c r="AJ93" s="3">
        <f t="shared" si="16"/>
        <v>1490</v>
      </c>
      <c r="AK93" s="12">
        <f t="shared" si="17"/>
        <v>496.78166242223182</v>
      </c>
      <c r="AL93" s="12">
        <f t="shared" si="20"/>
        <v>0.73</v>
      </c>
      <c r="AM93" s="3">
        <f t="shared" si="21"/>
        <v>77</v>
      </c>
      <c r="AN93" t="str">
        <f t="shared" si="18"/>
        <v>Yes</v>
      </c>
      <c r="AO93" s="3">
        <f t="shared" si="22"/>
        <v>9</v>
      </c>
      <c r="AP93" s="3">
        <v>416</v>
      </c>
      <c r="AQ93" s="3">
        <f t="shared" si="23"/>
        <v>1.1941866885149803</v>
      </c>
      <c r="AR93" s="3" t="str">
        <f t="shared" si="19"/>
        <v>9_11_Pola &amp; Art_Thessaloniki_No</v>
      </c>
      <c r="AS93" s="12">
        <f t="shared" si="24"/>
        <v>0.8</v>
      </c>
      <c r="AT93" s="3">
        <f t="shared" si="29"/>
        <v>10</v>
      </c>
      <c r="AU93" s="3">
        <f t="shared" si="25"/>
        <v>1</v>
      </c>
      <c r="AV93" s="3" t="str">
        <f t="shared" si="26"/>
        <v>Yes</v>
      </c>
      <c r="AW93" s="16" t="s">
        <v>791</v>
      </c>
      <c r="AX93" s="3">
        <f t="shared" si="27"/>
        <v>1</v>
      </c>
      <c r="AY93" s="3">
        <f t="shared" si="28"/>
        <v>1</v>
      </c>
    </row>
    <row r="94" spans="1:51" s="3" customFormat="1">
      <c r="A94" s="9">
        <v>40435</v>
      </c>
      <c r="B94" s="9">
        <v>40435.999305555553</v>
      </c>
      <c r="C94" s="3">
        <v>320</v>
      </c>
      <c r="D94" s="3">
        <v>33.799999999999997</v>
      </c>
      <c r="E94" s="3">
        <v>16.899999999999999</v>
      </c>
      <c r="F94" s="3" t="s">
        <v>36</v>
      </c>
      <c r="G94" s="3" t="s">
        <v>433</v>
      </c>
      <c r="H94" s="3" t="s">
        <v>440</v>
      </c>
      <c r="J94" s="3" t="s">
        <v>13</v>
      </c>
      <c r="K94" s="3" t="s">
        <v>15</v>
      </c>
      <c r="L94" s="3" t="s">
        <v>13</v>
      </c>
      <c r="M94" s="3" t="s">
        <v>15</v>
      </c>
      <c r="N94" s="3" t="s">
        <v>13</v>
      </c>
      <c r="O94" s="3" t="s">
        <v>15</v>
      </c>
      <c r="P94" s="3">
        <v>2</v>
      </c>
      <c r="Q94" s="3">
        <v>1</v>
      </c>
      <c r="R94" s="3">
        <v>20</v>
      </c>
      <c r="S94" s="3" t="s">
        <v>148</v>
      </c>
      <c r="T94" s="3">
        <v>1</v>
      </c>
      <c r="U94" s="3" t="s">
        <v>15</v>
      </c>
      <c r="V94" s="3" t="s">
        <v>13</v>
      </c>
      <c r="W94" s="3" t="s">
        <v>13</v>
      </c>
      <c r="X94" s="3" t="s">
        <v>13</v>
      </c>
      <c r="Y94" s="3" t="s">
        <v>13</v>
      </c>
      <c r="Z94" s="3" t="s">
        <v>13</v>
      </c>
      <c r="AA94" s="3" t="s">
        <v>13</v>
      </c>
      <c r="AB94" s="3" t="s">
        <v>15</v>
      </c>
      <c r="AC94" s="3" t="s">
        <v>15</v>
      </c>
      <c r="AF94" s="3" t="s">
        <v>342</v>
      </c>
      <c r="AG94" s="2">
        <v>40437</v>
      </c>
      <c r="AH94" s="2">
        <v>40512</v>
      </c>
      <c r="AI94" s="3" t="s">
        <v>114</v>
      </c>
      <c r="AJ94" s="3">
        <f t="shared" si="16"/>
        <v>5408</v>
      </c>
      <c r="AK94" s="12">
        <f t="shared" si="17"/>
        <v>5408</v>
      </c>
      <c r="AL94" s="12">
        <f t="shared" si="20"/>
        <v>0.5</v>
      </c>
      <c r="AM94" s="3">
        <f t="shared" si="21"/>
        <v>76</v>
      </c>
      <c r="AN94" t="str">
        <f t="shared" si="18"/>
        <v>No</v>
      </c>
      <c r="AO94" s="3">
        <f t="shared" si="22"/>
        <v>9</v>
      </c>
      <c r="AP94" s="3">
        <v>14148</v>
      </c>
      <c r="AQ94" s="3">
        <f t="shared" si="23"/>
        <v>0.38224484026010741</v>
      </c>
      <c r="AR94" s="3" t="str">
        <f t="shared" si="19"/>
        <v>9_14_Mystic Pizza_Athens_No</v>
      </c>
      <c r="AS94" s="12">
        <f t="shared" si="24"/>
        <v>0.6</v>
      </c>
      <c r="AT94" s="3">
        <f t="shared" si="29"/>
        <v>15</v>
      </c>
      <c r="AU94" s="3">
        <f t="shared" si="25"/>
        <v>1</v>
      </c>
      <c r="AV94" s="3" t="str">
        <f t="shared" si="26"/>
        <v>Yes</v>
      </c>
      <c r="AW94" s="15" t="s">
        <v>569</v>
      </c>
      <c r="AX94" s="3">
        <f t="shared" si="27"/>
        <v>1</v>
      </c>
      <c r="AY94" s="3">
        <f t="shared" si="28"/>
        <v>1</v>
      </c>
    </row>
    <row r="95" spans="1:51" s="3" customFormat="1">
      <c r="A95" s="9">
        <v>40436</v>
      </c>
      <c r="B95" s="9">
        <v>40436.999305555553</v>
      </c>
      <c r="C95" s="3">
        <v>41</v>
      </c>
      <c r="D95" s="3">
        <v>50</v>
      </c>
      <c r="E95" s="3">
        <v>12</v>
      </c>
      <c r="F95" s="3" t="s">
        <v>153</v>
      </c>
      <c r="G95" s="3" t="s">
        <v>77</v>
      </c>
      <c r="J95" s="3" t="s">
        <v>15</v>
      </c>
      <c r="K95" s="3" t="s">
        <v>13</v>
      </c>
      <c r="L95" s="3" t="s">
        <v>13</v>
      </c>
      <c r="M95" s="3" t="s">
        <v>15</v>
      </c>
      <c r="N95" s="3" t="s">
        <v>13</v>
      </c>
      <c r="O95" s="3" t="s">
        <v>15</v>
      </c>
      <c r="P95" s="3">
        <v>6</v>
      </c>
      <c r="Q95" s="3">
        <v>6</v>
      </c>
      <c r="R95" s="3">
        <v>20</v>
      </c>
      <c r="S95" s="3" t="s">
        <v>154</v>
      </c>
      <c r="T95" s="3">
        <v>4</v>
      </c>
      <c r="U95" s="3" t="s">
        <v>15</v>
      </c>
      <c r="V95" s="3" t="s">
        <v>13</v>
      </c>
      <c r="W95" s="3" t="s">
        <v>13</v>
      </c>
      <c r="X95" s="3" t="s">
        <v>13</v>
      </c>
      <c r="Y95" s="3" t="s">
        <v>13</v>
      </c>
      <c r="Z95" s="3" t="s">
        <v>13</v>
      </c>
      <c r="AA95" s="3" t="s">
        <v>13</v>
      </c>
      <c r="AB95" s="3" t="s">
        <v>13</v>
      </c>
      <c r="AC95" s="3" t="s">
        <v>15</v>
      </c>
      <c r="AF95" s="3" t="s">
        <v>343</v>
      </c>
      <c r="AG95" s="2">
        <v>40438</v>
      </c>
      <c r="AH95" s="2">
        <v>40527</v>
      </c>
      <c r="AI95" s="3" t="s">
        <v>114</v>
      </c>
      <c r="AJ95" s="3">
        <f t="shared" si="16"/>
        <v>492</v>
      </c>
      <c r="AK95" s="12">
        <f t="shared" si="17"/>
        <v>492</v>
      </c>
      <c r="AL95" s="12">
        <f t="shared" si="20"/>
        <v>0.76</v>
      </c>
      <c r="AM95" s="3">
        <f t="shared" si="21"/>
        <v>90</v>
      </c>
      <c r="AN95" t="str">
        <f t="shared" si="18"/>
        <v>No</v>
      </c>
      <c r="AO95" s="3">
        <f t="shared" si="22"/>
        <v>9</v>
      </c>
      <c r="AP95" s="3">
        <v>1588</v>
      </c>
      <c r="AQ95" s="3">
        <f t="shared" si="23"/>
        <v>0.30982367758186397</v>
      </c>
      <c r="AR95" s="3" t="str">
        <f t="shared" si="19"/>
        <v>9_15_Blue Gym_Athens_Yes</v>
      </c>
      <c r="AS95" s="12">
        <f t="shared" si="24"/>
        <v>0.8</v>
      </c>
      <c r="AT95" s="3">
        <f t="shared" si="29"/>
        <v>10</v>
      </c>
      <c r="AU95" s="3">
        <f t="shared" si="25"/>
        <v>2</v>
      </c>
      <c r="AV95" s="3" t="str">
        <f t="shared" si="26"/>
        <v>No</v>
      </c>
      <c r="AW95" s="15" t="s">
        <v>570</v>
      </c>
      <c r="AX95" s="3">
        <f t="shared" si="27"/>
        <v>1</v>
      </c>
      <c r="AY95" s="3">
        <f t="shared" si="28"/>
        <v>1</v>
      </c>
    </row>
    <row r="96" spans="1:51" s="3" customFormat="1">
      <c r="A96" s="9">
        <v>40436</v>
      </c>
      <c r="B96" s="9">
        <v>40436.999305555553</v>
      </c>
      <c r="C96" s="3">
        <v>906</v>
      </c>
      <c r="D96" s="3">
        <v>147</v>
      </c>
      <c r="E96" s="3">
        <v>33</v>
      </c>
      <c r="F96" s="3" t="s">
        <v>155</v>
      </c>
      <c r="G96" s="3" t="s">
        <v>402</v>
      </c>
      <c r="H96" s="3" t="s">
        <v>444</v>
      </c>
      <c r="J96" s="3" t="s">
        <v>13</v>
      </c>
      <c r="K96" s="3" t="s">
        <v>15</v>
      </c>
      <c r="L96" s="3" t="s">
        <v>13</v>
      </c>
      <c r="M96" s="3" t="s">
        <v>15</v>
      </c>
      <c r="N96" s="3" t="s">
        <v>13</v>
      </c>
      <c r="O96" s="3" t="s">
        <v>15</v>
      </c>
      <c r="P96" s="3">
        <v>2</v>
      </c>
      <c r="Q96" s="3">
        <v>2</v>
      </c>
      <c r="R96" s="3">
        <v>10</v>
      </c>
      <c r="S96" s="3" t="s">
        <v>156</v>
      </c>
      <c r="T96" s="3">
        <v>2</v>
      </c>
      <c r="U96" s="3" t="s">
        <v>15</v>
      </c>
      <c r="V96" s="3" t="s">
        <v>13</v>
      </c>
      <c r="W96" s="3" t="s">
        <v>13</v>
      </c>
      <c r="X96" s="3" t="s">
        <v>13</v>
      </c>
      <c r="Y96" s="3" t="s">
        <v>15</v>
      </c>
      <c r="Z96" s="3" t="s">
        <v>13</v>
      </c>
      <c r="AA96" s="3" t="s">
        <v>13</v>
      </c>
      <c r="AB96" s="3" t="s">
        <v>13</v>
      </c>
      <c r="AC96" s="3" t="s">
        <v>15</v>
      </c>
      <c r="AF96" s="3" t="s">
        <v>342</v>
      </c>
      <c r="AG96" s="2">
        <v>40438</v>
      </c>
      <c r="AH96" s="2">
        <v>40633</v>
      </c>
      <c r="AI96" s="3" t="s">
        <v>114</v>
      </c>
      <c r="AJ96" s="3">
        <f t="shared" si="16"/>
        <v>29898</v>
      </c>
      <c r="AK96" s="12">
        <f t="shared" si="17"/>
        <v>29898</v>
      </c>
      <c r="AL96" s="12">
        <f t="shared" si="20"/>
        <v>0.78</v>
      </c>
      <c r="AM96" s="3">
        <f t="shared" si="21"/>
        <v>196</v>
      </c>
      <c r="AN96" t="str">
        <f t="shared" si="18"/>
        <v>No</v>
      </c>
      <c r="AO96" s="3">
        <f t="shared" si="22"/>
        <v>9</v>
      </c>
      <c r="AP96" s="3">
        <v>14148</v>
      </c>
      <c r="AQ96" s="3">
        <f t="shared" si="23"/>
        <v>2.11323155216285</v>
      </c>
      <c r="AR96" s="3" t="str">
        <f t="shared" si="19"/>
        <v>9_15_Kokkinos Cars_Athens_No</v>
      </c>
      <c r="AS96" s="12">
        <f t="shared" si="24"/>
        <v>0.8</v>
      </c>
      <c r="AT96" s="3">
        <f t="shared" si="29"/>
        <v>35</v>
      </c>
      <c r="AU96" s="3">
        <f t="shared" si="25"/>
        <v>4</v>
      </c>
      <c r="AV96" s="3" t="str">
        <f t="shared" si="26"/>
        <v>No</v>
      </c>
      <c r="AW96" s="15" t="s">
        <v>571</v>
      </c>
      <c r="AX96" s="3">
        <f t="shared" si="27"/>
        <v>1</v>
      </c>
      <c r="AY96" s="3">
        <f t="shared" si="28"/>
        <v>1</v>
      </c>
    </row>
    <row r="97" spans="1:51" s="3" customFormat="1">
      <c r="A97" s="9">
        <v>40437</v>
      </c>
      <c r="B97" s="9">
        <v>40437.999305555553</v>
      </c>
      <c r="C97" s="3">
        <v>620</v>
      </c>
      <c r="D97" s="3">
        <v>23</v>
      </c>
      <c r="E97" s="3">
        <v>5</v>
      </c>
      <c r="F97" s="3" t="s">
        <v>157</v>
      </c>
      <c r="G97" s="3" t="s">
        <v>105</v>
      </c>
      <c r="J97" s="3" t="s">
        <v>13</v>
      </c>
      <c r="K97" s="3" t="s">
        <v>15</v>
      </c>
      <c r="L97" s="3" t="s">
        <v>13</v>
      </c>
      <c r="M97" s="3" t="s">
        <v>15</v>
      </c>
      <c r="N97" s="3" t="s">
        <v>13</v>
      </c>
      <c r="O97" s="3" t="s">
        <v>15</v>
      </c>
      <c r="P97" s="3">
        <v>4</v>
      </c>
      <c r="Q97" s="3">
        <v>4</v>
      </c>
      <c r="R97" s="3">
        <v>10</v>
      </c>
      <c r="S97" s="3" t="s">
        <v>87</v>
      </c>
      <c r="T97" s="3">
        <v>5</v>
      </c>
      <c r="U97" s="3" t="s">
        <v>13</v>
      </c>
      <c r="V97" s="3" t="s">
        <v>15</v>
      </c>
      <c r="W97" s="3" t="s">
        <v>15</v>
      </c>
      <c r="X97" s="3" t="s">
        <v>13</v>
      </c>
      <c r="Y97" s="3" t="s">
        <v>13</v>
      </c>
      <c r="Z97" s="3" t="s">
        <v>13</v>
      </c>
      <c r="AA97" s="3" t="s">
        <v>13</v>
      </c>
      <c r="AB97" s="3" t="s">
        <v>13</v>
      </c>
      <c r="AC97" s="3" t="s">
        <v>13</v>
      </c>
      <c r="AF97" s="3" t="s">
        <v>342</v>
      </c>
      <c r="AG97" s="2">
        <v>40439</v>
      </c>
      <c r="AH97" s="2">
        <v>40543</v>
      </c>
      <c r="AI97" s="3" t="s">
        <v>114</v>
      </c>
      <c r="AJ97" s="3">
        <f t="shared" si="16"/>
        <v>3100</v>
      </c>
      <c r="AK97" s="12">
        <f t="shared" si="17"/>
        <v>3100</v>
      </c>
      <c r="AL97" s="12">
        <f t="shared" si="20"/>
        <v>0.78</v>
      </c>
      <c r="AM97" s="3">
        <f t="shared" si="21"/>
        <v>105</v>
      </c>
      <c r="AN97" t="str">
        <f t="shared" si="18"/>
        <v>No</v>
      </c>
      <c r="AO97" s="3">
        <f t="shared" si="22"/>
        <v>9</v>
      </c>
      <c r="AP97" s="3">
        <v>14148</v>
      </c>
      <c r="AQ97" s="3">
        <f t="shared" si="23"/>
        <v>0.21911224201300536</v>
      </c>
      <c r="AR97" s="3" t="str">
        <f t="shared" si="19"/>
        <v>9_16_Mini Sports Club_Athens_No</v>
      </c>
      <c r="AS97" s="12">
        <f t="shared" si="24"/>
        <v>0.8</v>
      </c>
      <c r="AT97" s="3">
        <f t="shared" si="29"/>
        <v>5</v>
      </c>
      <c r="AU97" s="3">
        <f t="shared" si="25"/>
        <v>2</v>
      </c>
      <c r="AV97" s="3" t="str">
        <f t="shared" si="26"/>
        <v>No</v>
      </c>
      <c r="AW97" s="15" t="s">
        <v>572</v>
      </c>
      <c r="AX97" s="3">
        <f t="shared" si="27"/>
        <v>1</v>
      </c>
      <c r="AY97" s="3">
        <f t="shared" si="28"/>
        <v>1</v>
      </c>
    </row>
    <row r="98" spans="1:51" s="3" customFormat="1">
      <c r="A98" s="9">
        <v>40438</v>
      </c>
      <c r="B98" s="9">
        <v>40438.999305555553</v>
      </c>
      <c r="C98" s="3">
        <v>1521</v>
      </c>
      <c r="D98" s="3">
        <v>20</v>
      </c>
      <c r="E98" s="3">
        <v>10</v>
      </c>
      <c r="F98" s="3" t="s">
        <v>149</v>
      </c>
      <c r="G98" s="3" t="s">
        <v>12</v>
      </c>
      <c r="J98" s="3" t="s">
        <v>13</v>
      </c>
      <c r="K98" s="3" t="s">
        <v>15</v>
      </c>
      <c r="L98" s="3" t="s">
        <v>13</v>
      </c>
      <c r="M98" s="3" t="s">
        <v>15</v>
      </c>
      <c r="N98" s="3" t="s">
        <v>13</v>
      </c>
      <c r="O98" s="3" t="s">
        <v>15</v>
      </c>
      <c r="P98" s="3">
        <v>100</v>
      </c>
      <c r="Q98" s="3">
        <v>100</v>
      </c>
      <c r="R98" s="3">
        <v>20</v>
      </c>
      <c r="S98" s="3" t="s">
        <v>150</v>
      </c>
      <c r="T98" s="3">
        <v>6</v>
      </c>
      <c r="U98" s="3" t="s">
        <v>15</v>
      </c>
      <c r="V98" s="3" t="s">
        <v>13</v>
      </c>
      <c r="W98" s="3" t="s">
        <v>13</v>
      </c>
      <c r="X98" s="3" t="s">
        <v>13</v>
      </c>
      <c r="Y98" s="3" t="s">
        <v>13</v>
      </c>
      <c r="Z98" s="3" t="s">
        <v>13</v>
      </c>
      <c r="AA98" s="3" t="s">
        <v>13</v>
      </c>
      <c r="AB98" s="3" t="s">
        <v>13</v>
      </c>
      <c r="AC98" s="3" t="s">
        <v>15</v>
      </c>
      <c r="AF98" s="3" t="s">
        <v>342</v>
      </c>
      <c r="AG98" s="2">
        <v>40442</v>
      </c>
      <c r="AH98" s="2">
        <v>40543</v>
      </c>
      <c r="AI98" s="3" t="s">
        <v>114</v>
      </c>
      <c r="AJ98" s="3">
        <f t="shared" si="16"/>
        <v>15210</v>
      </c>
      <c r="AK98" s="12">
        <f t="shared" si="17"/>
        <v>15210</v>
      </c>
      <c r="AL98" s="12">
        <f t="shared" si="20"/>
        <v>0.5</v>
      </c>
      <c r="AM98" s="3">
        <f t="shared" si="21"/>
        <v>102</v>
      </c>
      <c r="AN98" t="str">
        <f t="shared" si="18"/>
        <v>No</v>
      </c>
      <c r="AO98" s="3">
        <f t="shared" si="22"/>
        <v>9</v>
      </c>
      <c r="AP98" s="3">
        <v>14148</v>
      </c>
      <c r="AQ98" s="3">
        <f t="shared" si="23"/>
        <v>1.0750636132315521</v>
      </c>
      <c r="AR98" s="3" t="str">
        <f t="shared" si="19"/>
        <v>9_17_Adrenaline Paintball_Athens_No</v>
      </c>
      <c r="AS98" s="12">
        <f t="shared" si="24"/>
        <v>0.6</v>
      </c>
      <c r="AT98" s="3">
        <f t="shared" si="29"/>
        <v>10</v>
      </c>
      <c r="AU98" s="3">
        <f t="shared" si="25"/>
        <v>2</v>
      </c>
      <c r="AV98" s="3" t="str">
        <f t="shared" si="26"/>
        <v>No</v>
      </c>
      <c r="AW98" s="15" t="s">
        <v>573</v>
      </c>
      <c r="AX98" s="3">
        <f t="shared" si="27"/>
        <v>3</v>
      </c>
      <c r="AY98" s="3">
        <f t="shared" si="28"/>
        <v>3</v>
      </c>
    </row>
    <row r="99" spans="1:51" s="3" customFormat="1">
      <c r="A99" s="9">
        <v>40437</v>
      </c>
      <c r="B99" s="9">
        <v>40438.999305555553</v>
      </c>
      <c r="C99" s="3">
        <v>37</v>
      </c>
      <c r="D99" s="3">
        <v>25</v>
      </c>
      <c r="E99" s="3">
        <v>14</v>
      </c>
      <c r="F99" s="3" t="s">
        <v>151</v>
      </c>
      <c r="G99" s="3" t="s">
        <v>402</v>
      </c>
      <c r="J99" s="3" t="s">
        <v>15</v>
      </c>
      <c r="K99" s="3" t="s">
        <v>13</v>
      </c>
      <c r="L99" s="3" t="s">
        <v>15</v>
      </c>
      <c r="M99" s="3" t="s">
        <v>13</v>
      </c>
      <c r="N99" s="3" t="s">
        <v>13</v>
      </c>
      <c r="O99" s="3" t="s">
        <v>15</v>
      </c>
      <c r="P99" s="3">
        <v>100</v>
      </c>
      <c r="Q99" s="3">
        <v>100</v>
      </c>
      <c r="R99" s="3">
        <v>10</v>
      </c>
      <c r="T99" s="3" t="s">
        <v>152</v>
      </c>
      <c r="U99" s="3" t="s">
        <v>15</v>
      </c>
      <c r="V99" s="3" t="s">
        <v>13</v>
      </c>
      <c r="W99" s="3" t="s">
        <v>15</v>
      </c>
      <c r="X99" s="3" t="s">
        <v>13</v>
      </c>
      <c r="Y99" s="3" t="s">
        <v>13</v>
      </c>
      <c r="Z99" s="3" t="s">
        <v>13</v>
      </c>
      <c r="AA99" s="3" t="s">
        <v>13</v>
      </c>
      <c r="AB99" s="3" t="s">
        <v>13</v>
      </c>
      <c r="AC99" s="3" t="s">
        <v>15</v>
      </c>
      <c r="AF99" s="3" t="s">
        <v>342</v>
      </c>
      <c r="AG99" s="2">
        <v>40443</v>
      </c>
      <c r="AH99" s="2">
        <v>40543</v>
      </c>
      <c r="AI99" s="3" t="s">
        <v>114</v>
      </c>
      <c r="AJ99" s="3">
        <f t="shared" si="16"/>
        <v>518</v>
      </c>
      <c r="AK99" s="12">
        <f t="shared" si="17"/>
        <v>259.08996179258236</v>
      </c>
      <c r="AL99" s="12">
        <f t="shared" si="20"/>
        <v>0.44</v>
      </c>
      <c r="AM99" s="3">
        <f t="shared" si="21"/>
        <v>101</v>
      </c>
      <c r="AN99" t="str">
        <f t="shared" si="18"/>
        <v>No</v>
      </c>
      <c r="AO99" s="3">
        <f t="shared" si="22"/>
        <v>9</v>
      </c>
      <c r="AP99" s="3">
        <v>1588</v>
      </c>
      <c r="AQ99" s="3">
        <f t="shared" si="23"/>
        <v>0.16315488777870427</v>
      </c>
      <c r="AR99" s="3" t="str">
        <f t="shared" si="19"/>
        <v>9_16_Drink Works_Athens_Yes</v>
      </c>
      <c r="AS99" s="12">
        <f t="shared" si="24"/>
        <v>0.4</v>
      </c>
      <c r="AT99" s="3">
        <f t="shared" si="29"/>
        <v>15</v>
      </c>
      <c r="AU99" s="3">
        <f t="shared" si="25"/>
        <v>2</v>
      </c>
      <c r="AV99" s="3" t="str">
        <f t="shared" si="26"/>
        <v>No</v>
      </c>
      <c r="AW99" s="15" t="s">
        <v>574</v>
      </c>
      <c r="AX99" s="3">
        <f t="shared" si="27"/>
        <v>4</v>
      </c>
      <c r="AY99" s="3">
        <f t="shared" si="28"/>
        <v>4</v>
      </c>
    </row>
    <row r="100" spans="1:51" s="3" customFormat="1">
      <c r="A100" s="9">
        <v>40439</v>
      </c>
      <c r="B100" s="9">
        <v>40441.999305555553</v>
      </c>
      <c r="C100" s="3">
        <v>309</v>
      </c>
      <c r="D100" s="3">
        <v>70</v>
      </c>
      <c r="E100" s="3">
        <v>10</v>
      </c>
      <c r="F100" s="3" t="s">
        <v>158</v>
      </c>
      <c r="G100" s="3" t="s">
        <v>77</v>
      </c>
      <c r="J100" s="3" t="s">
        <v>13</v>
      </c>
      <c r="K100" s="3" t="s">
        <v>15</v>
      </c>
      <c r="L100" s="3" t="s">
        <v>13</v>
      </c>
      <c r="M100" s="3" t="s">
        <v>15</v>
      </c>
      <c r="N100" s="3" t="s">
        <v>13</v>
      </c>
      <c r="O100" s="3" t="s">
        <v>15</v>
      </c>
      <c r="P100" s="3">
        <v>4</v>
      </c>
      <c r="Q100" s="3">
        <v>2</v>
      </c>
      <c r="R100" s="3">
        <v>10</v>
      </c>
      <c r="S100" s="3" t="s">
        <v>159</v>
      </c>
      <c r="T100" s="3">
        <v>2</v>
      </c>
      <c r="U100" s="3" t="s">
        <v>15</v>
      </c>
      <c r="V100" s="3" t="s">
        <v>13</v>
      </c>
      <c r="W100" s="3" t="s">
        <v>13</v>
      </c>
      <c r="X100" s="3" t="s">
        <v>13</v>
      </c>
      <c r="Y100" s="3" t="s">
        <v>15</v>
      </c>
      <c r="Z100" s="3" t="s">
        <v>15</v>
      </c>
      <c r="AA100" s="3" t="s">
        <v>13</v>
      </c>
      <c r="AB100" s="3" t="s">
        <v>13</v>
      </c>
      <c r="AC100" s="3" t="s">
        <v>15</v>
      </c>
      <c r="AF100" s="3" t="s">
        <v>343</v>
      </c>
      <c r="AG100" s="2">
        <v>40443</v>
      </c>
      <c r="AH100" s="2">
        <v>40633</v>
      </c>
      <c r="AI100" s="3" t="s">
        <v>114</v>
      </c>
      <c r="AJ100" s="3">
        <f t="shared" si="16"/>
        <v>3090</v>
      </c>
      <c r="AK100" s="12">
        <f t="shared" si="17"/>
        <v>1030.2384811306688</v>
      </c>
      <c r="AL100" s="12">
        <f t="shared" si="20"/>
        <v>0.86</v>
      </c>
      <c r="AM100" s="3">
        <f t="shared" si="21"/>
        <v>191</v>
      </c>
      <c r="AN100" t="str">
        <f t="shared" si="18"/>
        <v>Yes</v>
      </c>
      <c r="AO100" s="3">
        <f t="shared" si="22"/>
        <v>9</v>
      </c>
      <c r="AP100" s="3">
        <v>4736</v>
      </c>
      <c r="AQ100" s="3">
        <f t="shared" si="23"/>
        <v>0.21753346307657703</v>
      </c>
      <c r="AR100" s="3" t="str">
        <f t="shared" si="19"/>
        <v>9_18_Zen Fighting Club_Athens_No</v>
      </c>
      <c r="AS100" s="12">
        <f t="shared" si="24"/>
        <v>0.8</v>
      </c>
      <c r="AT100" s="3">
        <f t="shared" si="29"/>
        <v>10</v>
      </c>
      <c r="AU100" s="3">
        <f t="shared" si="25"/>
        <v>4</v>
      </c>
      <c r="AV100" s="3" t="str">
        <f t="shared" si="26"/>
        <v>Yes</v>
      </c>
      <c r="AW100" s="15" t="s">
        <v>576</v>
      </c>
      <c r="AX100" s="3">
        <f t="shared" si="27"/>
        <v>1</v>
      </c>
      <c r="AY100" s="3">
        <f t="shared" si="28"/>
        <v>1</v>
      </c>
    </row>
    <row r="101" spans="1:51" s="3" customFormat="1">
      <c r="A101" s="9">
        <v>40439</v>
      </c>
      <c r="B101" s="9">
        <v>40441.999305555553</v>
      </c>
      <c r="C101" s="3">
        <v>1851</v>
      </c>
      <c r="D101" s="3">
        <v>24</v>
      </c>
      <c r="E101" s="3">
        <v>4.5</v>
      </c>
      <c r="F101" s="3" t="s">
        <v>160</v>
      </c>
      <c r="G101" s="3" t="s">
        <v>435</v>
      </c>
      <c r="H101" s="3" t="s">
        <v>441</v>
      </c>
      <c r="J101" s="3" t="s">
        <v>15</v>
      </c>
      <c r="K101" s="3" t="s">
        <v>13</v>
      </c>
      <c r="L101" s="3" t="s">
        <v>13</v>
      </c>
      <c r="M101" s="3" t="s">
        <v>15</v>
      </c>
      <c r="N101" s="3" t="s">
        <v>13</v>
      </c>
      <c r="O101" s="3" t="s">
        <v>15</v>
      </c>
      <c r="P101" s="3">
        <v>100</v>
      </c>
      <c r="Q101" s="3">
        <v>100</v>
      </c>
      <c r="R101" s="3">
        <v>20</v>
      </c>
      <c r="S101" s="3" t="s">
        <v>161</v>
      </c>
      <c r="T101" s="3">
        <v>2</v>
      </c>
      <c r="U101" s="3" t="s">
        <v>15</v>
      </c>
      <c r="V101" s="3" t="s">
        <v>13</v>
      </c>
      <c r="W101" s="3" t="s">
        <v>13</v>
      </c>
      <c r="X101" s="3" t="s">
        <v>13</v>
      </c>
      <c r="Y101" s="3" t="s">
        <v>15</v>
      </c>
      <c r="Z101" s="3" t="s">
        <v>13</v>
      </c>
      <c r="AA101" s="3" t="s">
        <v>15</v>
      </c>
      <c r="AB101" s="3" t="s">
        <v>13</v>
      </c>
      <c r="AC101" s="3" t="s">
        <v>15</v>
      </c>
      <c r="AF101" s="3" t="s">
        <v>342</v>
      </c>
      <c r="AG101" s="2">
        <v>40443</v>
      </c>
      <c r="AH101" s="2">
        <v>40663</v>
      </c>
      <c r="AI101" s="3" t="s">
        <v>114</v>
      </c>
      <c r="AJ101" s="3">
        <f t="shared" si="16"/>
        <v>8329.5</v>
      </c>
      <c r="AK101" s="12">
        <f t="shared" si="17"/>
        <v>2777.1428571449533</v>
      </c>
      <c r="AL101" s="12">
        <f t="shared" si="20"/>
        <v>0.81</v>
      </c>
      <c r="AM101" s="3">
        <f t="shared" si="21"/>
        <v>221</v>
      </c>
      <c r="AN101" t="str">
        <f t="shared" si="18"/>
        <v>Yes</v>
      </c>
      <c r="AO101" s="3">
        <f t="shared" si="22"/>
        <v>9</v>
      </c>
      <c r="AP101" s="3">
        <v>3867</v>
      </c>
      <c r="AQ101" s="3">
        <f t="shared" si="23"/>
        <v>0.71816469023660545</v>
      </c>
      <c r="AR101" s="3" t="str">
        <f t="shared" si="19"/>
        <v>9_18_Smart Cut_Athens_Yes</v>
      </c>
      <c r="AS101" s="12">
        <f t="shared" si="24"/>
        <v>0.8</v>
      </c>
      <c r="AT101" s="3">
        <f t="shared" si="29"/>
        <v>5</v>
      </c>
      <c r="AU101" s="3">
        <f t="shared" si="25"/>
        <v>4</v>
      </c>
      <c r="AV101" s="3" t="str">
        <f t="shared" si="26"/>
        <v>No</v>
      </c>
      <c r="AW101" s="15" t="s">
        <v>575</v>
      </c>
      <c r="AX101" s="3">
        <f t="shared" si="27"/>
        <v>1</v>
      </c>
      <c r="AY101" s="3">
        <f t="shared" si="28"/>
        <v>1</v>
      </c>
    </row>
    <row r="102" spans="1:51" s="3" customFormat="1">
      <c r="A102" s="9">
        <v>40442</v>
      </c>
      <c r="B102" s="9">
        <v>40442.999305555553</v>
      </c>
      <c r="C102" s="3">
        <v>2778</v>
      </c>
      <c r="D102" s="3">
        <v>70.5</v>
      </c>
      <c r="E102" s="3">
        <v>28</v>
      </c>
      <c r="F102" s="3" t="s">
        <v>162</v>
      </c>
      <c r="G102" s="3" t="s">
        <v>433</v>
      </c>
      <c r="H102" s="3" t="s">
        <v>443</v>
      </c>
      <c r="J102" s="3" t="s">
        <v>13</v>
      </c>
      <c r="K102" s="3" t="s">
        <v>15</v>
      </c>
      <c r="L102" s="3" t="s">
        <v>13</v>
      </c>
      <c r="M102" s="3" t="s">
        <v>15</v>
      </c>
      <c r="N102" s="3" t="s">
        <v>15</v>
      </c>
      <c r="O102" s="3" t="s">
        <v>15</v>
      </c>
      <c r="P102" s="3">
        <v>6</v>
      </c>
      <c r="Q102" s="3">
        <v>6</v>
      </c>
      <c r="R102" s="3">
        <v>20</v>
      </c>
      <c r="S102" s="3" t="s">
        <v>163</v>
      </c>
      <c r="T102" s="3">
        <v>2</v>
      </c>
      <c r="U102" s="3" t="s">
        <v>15</v>
      </c>
      <c r="V102" s="3" t="s">
        <v>13</v>
      </c>
      <c r="W102" s="3" t="s">
        <v>13</v>
      </c>
      <c r="X102" s="3" t="s">
        <v>13</v>
      </c>
      <c r="Y102" s="3" t="s">
        <v>13</v>
      </c>
      <c r="Z102" s="3" t="s">
        <v>13</v>
      </c>
      <c r="AA102" s="3" t="s">
        <v>13</v>
      </c>
      <c r="AB102" s="3" t="s">
        <v>15</v>
      </c>
      <c r="AC102" s="3" t="s">
        <v>15</v>
      </c>
      <c r="AF102" s="3" t="s">
        <v>342</v>
      </c>
      <c r="AG102" s="2">
        <v>40444</v>
      </c>
      <c r="AH102" s="2">
        <v>40532</v>
      </c>
      <c r="AI102" s="3" t="s">
        <v>114</v>
      </c>
      <c r="AJ102" s="3">
        <f t="shared" si="16"/>
        <v>77784</v>
      </c>
      <c r="AK102" s="12">
        <f t="shared" si="17"/>
        <v>77784</v>
      </c>
      <c r="AL102" s="12">
        <f t="shared" si="20"/>
        <v>0.6</v>
      </c>
      <c r="AM102" s="3">
        <f t="shared" si="21"/>
        <v>89</v>
      </c>
      <c r="AN102" t="str">
        <f t="shared" si="18"/>
        <v>No</v>
      </c>
      <c r="AO102" s="3">
        <f t="shared" si="22"/>
        <v>9</v>
      </c>
      <c r="AP102" s="3">
        <v>14148</v>
      </c>
      <c r="AQ102" s="3">
        <f t="shared" si="23"/>
        <v>5.4978795589482612</v>
      </c>
      <c r="AR102" s="3" t="str">
        <f t="shared" si="19"/>
        <v>9_21_Το Κοχύλι_Athens_No</v>
      </c>
      <c r="AS102" s="12">
        <f t="shared" si="24"/>
        <v>0.6</v>
      </c>
      <c r="AT102" s="3">
        <f t="shared" si="29"/>
        <v>30</v>
      </c>
      <c r="AU102" s="3">
        <f t="shared" si="25"/>
        <v>2</v>
      </c>
      <c r="AV102" s="3" t="str">
        <f t="shared" si="26"/>
        <v>No</v>
      </c>
      <c r="AW102" s="15" t="s">
        <v>577</v>
      </c>
      <c r="AX102" s="3">
        <f t="shared" si="27"/>
        <v>1</v>
      </c>
      <c r="AY102" s="3">
        <f t="shared" si="28"/>
        <v>1</v>
      </c>
    </row>
    <row r="103" spans="1:51" s="3" customFormat="1">
      <c r="A103" s="9">
        <v>40442</v>
      </c>
      <c r="B103" s="9">
        <v>40443.999305555553</v>
      </c>
      <c r="C103" s="3">
        <v>560</v>
      </c>
      <c r="D103" s="3">
        <v>44</v>
      </c>
      <c r="E103" s="3">
        <v>5</v>
      </c>
      <c r="F103" s="3" t="s">
        <v>164</v>
      </c>
      <c r="G103" s="3" t="s">
        <v>130</v>
      </c>
      <c r="J103" s="3" t="s">
        <v>15</v>
      </c>
      <c r="K103" s="3" t="s">
        <v>13</v>
      </c>
      <c r="L103" s="3" t="s">
        <v>15</v>
      </c>
      <c r="M103" s="3" t="s">
        <v>13</v>
      </c>
      <c r="N103" s="3" t="s">
        <v>13</v>
      </c>
      <c r="O103" s="3" t="s">
        <v>15</v>
      </c>
      <c r="P103" s="3">
        <v>100</v>
      </c>
      <c r="Q103" s="3">
        <v>100</v>
      </c>
      <c r="R103" s="3">
        <v>10</v>
      </c>
      <c r="T103" s="3" t="s">
        <v>152</v>
      </c>
      <c r="U103" s="3" t="s">
        <v>15</v>
      </c>
      <c r="V103" s="3" t="s">
        <v>15</v>
      </c>
      <c r="W103" s="3" t="s">
        <v>15</v>
      </c>
      <c r="X103" s="3" t="s">
        <v>13</v>
      </c>
      <c r="Y103" s="3" t="s">
        <v>13</v>
      </c>
      <c r="Z103" s="3" t="s">
        <v>13</v>
      </c>
      <c r="AA103" s="3" t="s">
        <v>13</v>
      </c>
      <c r="AB103" s="3" t="s">
        <v>13</v>
      </c>
      <c r="AC103" s="3" t="s">
        <v>15</v>
      </c>
      <c r="AF103" s="3" t="s">
        <v>342</v>
      </c>
      <c r="AG103" s="2">
        <v>40445</v>
      </c>
      <c r="AH103" s="2">
        <v>40543</v>
      </c>
      <c r="AI103" s="3" t="s">
        <v>114</v>
      </c>
      <c r="AJ103" s="3">
        <f t="shared" si="16"/>
        <v>2800</v>
      </c>
      <c r="AK103" s="12">
        <f t="shared" si="17"/>
        <v>1400.4862799599046</v>
      </c>
      <c r="AL103" s="12">
        <f t="shared" si="20"/>
        <v>0.89</v>
      </c>
      <c r="AM103" s="3">
        <f t="shared" si="21"/>
        <v>99</v>
      </c>
      <c r="AN103" t="str">
        <f t="shared" si="18"/>
        <v>No</v>
      </c>
      <c r="AO103" s="3">
        <f t="shared" si="22"/>
        <v>9</v>
      </c>
      <c r="AP103" s="3">
        <v>1588</v>
      </c>
      <c r="AQ103" s="3">
        <f t="shared" si="23"/>
        <v>0.88191831231732021</v>
      </c>
      <c r="AR103" s="3" t="str">
        <f t="shared" si="19"/>
        <v>9_21_Ματζέντα_Athens_Yes</v>
      </c>
      <c r="AS103" s="12">
        <f t="shared" si="24"/>
        <v>0.8</v>
      </c>
      <c r="AT103" s="3">
        <f t="shared" si="29"/>
        <v>5</v>
      </c>
      <c r="AU103" s="3">
        <f t="shared" si="25"/>
        <v>2</v>
      </c>
      <c r="AV103" s="3" t="str">
        <f t="shared" si="26"/>
        <v>No</v>
      </c>
      <c r="AW103" s="15" t="s">
        <v>578</v>
      </c>
      <c r="AX103" s="3">
        <f t="shared" si="27"/>
        <v>1</v>
      </c>
      <c r="AY103" s="3">
        <f t="shared" si="28"/>
        <v>1</v>
      </c>
    </row>
    <row r="104" spans="1:51" s="3" customFormat="1">
      <c r="A104" s="9">
        <v>40443</v>
      </c>
      <c r="B104" s="9">
        <v>40443.999305555553</v>
      </c>
      <c r="C104" s="3">
        <v>41</v>
      </c>
      <c r="D104" s="3">
        <v>50</v>
      </c>
      <c r="E104" s="3">
        <v>12</v>
      </c>
      <c r="F104" s="3" t="s">
        <v>165</v>
      </c>
      <c r="G104" s="3" t="s">
        <v>77</v>
      </c>
      <c r="J104" s="3" t="s">
        <v>13</v>
      </c>
      <c r="K104" s="3" t="s">
        <v>15</v>
      </c>
      <c r="L104" s="3" t="s">
        <v>13</v>
      </c>
      <c r="M104" s="3" t="s">
        <v>15</v>
      </c>
      <c r="N104" s="3" t="s">
        <v>13</v>
      </c>
      <c r="O104" s="3" t="s">
        <v>15</v>
      </c>
      <c r="P104" s="3">
        <v>2</v>
      </c>
      <c r="Q104" s="3">
        <v>1</v>
      </c>
      <c r="R104" s="3">
        <v>10</v>
      </c>
      <c r="S104" s="3" t="s">
        <v>166</v>
      </c>
      <c r="T104" s="3">
        <v>1</v>
      </c>
      <c r="U104" s="3" t="s">
        <v>13</v>
      </c>
      <c r="V104" s="3" t="s">
        <v>15</v>
      </c>
      <c r="W104" s="3" t="s">
        <v>13</v>
      </c>
      <c r="X104" s="3" t="s">
        <v>15</v>
      </c>
      <c r="Y104" s="3" t="s">
        <v>15</v>
      </c>
      <c r="Z104" s="3" t="s">
        <v>13</v>
      </c>
      <c r="AA104" s="3" t="s">
        <v>13</v>
      </c>
      <c r="AB104" s="3" t="s">
        <v>13</v>
      </c>
      <c r="AC104" s="3" t="s">
        <v>15</v>
      </c>
      <c r="AF104" s="3" t="s">
        <v>343</v>
      </c>
      <c r="AG104" s="2">
        <v>40445</v>
      </c>
      <c r="AH104" s="2">
        <v>40512</v>
      </c>
      <c r="AI104" s="3" t="s">
        <v>114</v>
      </c>
      <c r="AJ104" s="3">
        <f t="shared" si="16"/>
        <v>492</v>
      </c>
      <c r="AK104" s="12">
        <f t="shared" si="17"/>
        <v>492</v>
      </c>
      <c r="AL104" s="12">
        <f t="shared" si="20"/>
        <v>0.76</v>
      </c>
      <c r="AM104" s="3">
        <f t="shared" si="21"/>
        <v>68</v>
      </c>
      <c r="AN104" t="str">
        <f t="shared" si="18"/>
        <v>No</v>
      </c>
      <c r="AO104" s="3">
        <f t="shared" si="22"/>
        <v>9</v>
      </c>
      <c r="AP104" s="3">
        <v>14148</v>
      </c>
      <c r="AQ104" s="3">
        <f t="shared" si="23"/>
        <v>3.477523324851569E-2</v>
      </c>
      <c r="AR104" s="3" t="str">
        <f t="shared" si="19"/>
        <v>9_22_Gracie Barra Greece_Athens_No</v>
      </c>
      <c r="AS104" s="12">
        <f t="shared" si="24"/>
        <v>0.8</v>
      </c>
      <c r="AT104" s="3">
        <f t="shared" si="29"/>
        <v>10</v>
      </c>
      <c r="AU104" s="3">
        <f t="shared" si="25"/>
        <v>1</v>
      </c>
      <c r="AV104" s="3" t="str">
        <f t="shared" si="26"/>
        <v>Yes</v>
      </c>
      <c r="AW104" s="15" t="s">
        <v>579</v>
      </c>
      <c r="AX104" s="3">
        <f t="shared" si="27"/>
        <v>1</v>
      </c>
      <c r="AY104" s="3">
        <f t="shared" si="28"/>
        <v>1</v>
      </c>
    </row>
    <row r="105" spans="1:51" s="3" customFormat="1">
      <c r="A105" s="9">
        <v>40444</v>
      </c>
      <c r="B105" s="9">
        <v>40444.999305555553</v>
      </c>
      <c r="C105" s="3">
        <v>629</v>
      </c>
      <c r="D105" s="3">
        <v>88</v>
      </c>
      <c r="E105" s="3">
        <v>8</v>
      </c>
      <c r="F105" s="3" t="s">
        <v>167</v>
      </c>
      <c r="G105" s="3" t="s">
        <v>77</v>
      </c>
      <c r="J105" s="3" t="s">
        <v>13</v>
      </c>
      <c r="K105" s="3" t="s">
        <v>15</v>
      </c>
      <c r="L105" s="3" t="s">
        <v>13</v>
      </c>
      <c r="M105" s="3" t="s">
        <v>15</v>
      </c>
      <c r="N105" s="3" t="s">
        <v>13</v>
      </c>
      <c r="O105" s="3" t="s">
        <v>15</v>
      </c>
      <c r="P105" s="3">
        <v>2</v>
      </c>
      <c r="Q105" s="3">
        <v>1</v>
      </c>
      <c r="R105" s="3">
        <v>10</v>
      </c>
      <c r="S105" s="3" t="s">
        <v>168</v>
      </c>
      <c r="T105" s="3">
        <v>1</v>
      </c>
      <c r="U105" s="3" t="s">
        <v>13</v>
      </c>
      <c r="V105" s="3" t="s">
        <v>13</v>
      </c>
      <c r="W105" s="3" t="s">
        <v>13</v>
      </c>
      <c r="X105" s="3" t="s">
        <v>13</v>
      </c>
      <c r="Y105" s="3" t="s">
        <v>13</v>
      </c>
      <c r="Z105" s="3" t="s">
        <v>13</v>
      </c>
      <c r="AA105" s="3" t="s">
        <v>13</v>
      </c>
      <c r="AB105" s="3" t="s">
        <v>13</v>
      </c>
      <c r="AC105" s="3" t="s">
        <v>15</v>
      </c>
      <c r="AF105" s="3" t="s">
        <v>343</v>
      </c>
      <c r="AG105" s="2">
        <v>40446</v>
      </c>
      <c r="AH105" s="2">
        <v>40504</v>
      </c>
      <c r="AI105" s="3" t="s">
        <v>114</v>
      </c>
      <c r="AJ105" s="3">
        <f t="shared" si="16"/>
        <v>5032</v>
      </c>
      <c r="AK105" s="12">
        <f t="shared" si="17"/>
        <v>5032</v>
      </c>
      <c r="AL105" s="12">
        <f t="shared" si="20"/>
        <v>0.91</v>
      </c>
      <c r="AM105" s="3">
        <f t="shared" si="21"/>
        <v>59</v>
      </c>
      <c r="AN105" t="str">
        <f t="shared" si="18"/>
        <v>No</v>
      </c>
      <c r="AO105" s="3">
        <f t="shared" si="22"/>
        <v>9</v>
      </c>
      <c r="AP105" s="3">
        <v>14148</v>
      </c>
      <c r="AQ105" s="3">
        <f t="shared" si="23"/>
        <v>0.35566864574498164</v>
      </c>
      <c r="AR105" s="3" t="str">
        <f t="shared" si="19"/>
        <v>9_23_Salsa Sinners Dance Company_Athens_No</v>
      </c>
      <c r="AS105" s="12">
        <f t="shared" si="24"/>
        <v>1</v>
      </c>
      <c r="AT105" s="3">
        <f t="shared" si="29"/>
        <v>10</v>
      </c>
      <c r="AU105" s="3">
        <f t="shared" si="25"/>
        <v>1</v>
      </c>
      <c r="AV105" s="3" t="str">
        <f t="shared" si="26"/>
        <v>Yes</v>
      </c>
      <c r="AW105" s="15" t="s">
        <v>580</v>
      </c>
      <c r="AX105" s="3">
        <f t="shared" si="27"/>
        <v>1</v>
      </c>
      <c r="AY105" s="3">
        <f t="shared" si="28"/>
        <v>1</v>
      </c>
    </row>
    <row r="106" spans="1:51" s="3" customFormat="1">
      <c r="A106" s="9">
        <v>40444</v>
      </c>
      <c r="B106" s="9">
        <v>40445.999305555553</v>
      </c>
      <c r="C106" s="3">
        <v>196</v>
      </c>
      <c r="D106" s="3">
        <v>65</v>
      </c>
      <c r="E106" s="3">
        <v>20</v>
      </c>
      <c r="F106" s="3" t="s">
        <v>169</v>
      </c>
      <c r="G106" s="3" t="s">
        <v>435</v>
      </c>
      <c r="J106" s="3" t="s">
        <v>15</v>
      </c>
      <c r="K106" s="3" t="s">
        <v>13</v>
      </c>
      <c r="L106" s="3" t="s">
        <v>13</v>
      </c>
      <c r="M106" s="3" t="s">
        <v>13</v>
      </c>
      <c r="N106" s="3" t="s">
        <v>13</v>
      </c>
      <c r="O106" s="3" t="s">
        <v>15</v>
      </c>
      <c r="P106" s="3">
        <v>10</v>
      </c>
      <c r="Q106" s="3">
        <v>1</v>
      </c>
      <c r="R106" s="3">
        <v>20</v>
      </c>
      <c r="S106" s="3" t="s">
        <v>170</v>
      </c>
      <c r="T106" s="3" t="s">
        <v>171</v>
      </c>
      <c r="U106" s="3" t="s">
        <v>15</v>
      </c>
      <c r="V106" s="3" t="s">
        <v>13</v>
      </c>
      <c r="W106" s="3" t="s">
        <v>13</v>
      </c>
      <c r="X106" s="3" t="s">
        <v>13</v>
      </c>
      <c r="Y106" s="3" t="s">
        <v>15</v>
      </c>
      <c r="Z106" s="3" t="s">
        <v>13</v>
      </c>
      <c r="AA106" s="3" t="s">
        <v>13</v>
      </c>
      <c r="AB106" s="3" t="s">
        <v>13</v>
      </c>
      <c r="AC106" s="3" t="s">
        <v>13</v>
      </c>
      <c r="AF106" s="3" t="s">
        <v>342</v>
      </c>
      <c r="AG106" s="2">
        <v>40449</v>
      </c>
      <c r="AH106" s="2">
        <v>40542</v>
      </c>
      <c r="AI106" s="3" t="s">
        <v>114</v>
      </c>
      <c r="AJ106" s="3">
        <f t="shared" si="16"/>
        <v>3920</v>
      </c>
      <c r="AK106" s="12">
        <f t="shared" si="17"/>
        <v>1960.6807919438663</v>
      </c>
      <c r="AL106" s="12">
        <f t="shared" si="20"/>
        <v>0.69</v>
      </c>
      <c r="AM106" s="3">
        <f t="shared" si="21"/>
        <v>94</v>
      </c>
      <c r="AN106" t="str">
        <f t="shared" si="18"/>
        <v>No</v>
      </c>
      <c r="AO106" s="3">
        <f t="shared" si="22"/>
        <v>9</v>
      </c>
      <c r="AP106" s="3">
        <v>1588</v>
      </c>
      <c r="AQ106" s="3">
        <f t="shared" si="23"/>
        <v>1.2346856372442483</v>
      </c>
      <c r="AR106" s="3" t="str">
        <f t="shared" si="19"/>
        <v>9_23_Silk Nails_Athens_Yes</v>
      </c>
      <c r="AS106" s="12">
        <f t="shared" si="24"/>
        <v>0.6</v>
      </c>
      <c r="AT106" s="3">
        <f t="shared" si="29"/>
        <v>20</v>
      </c>
      <c r="AU106" s="3">
        <f t="shared" si="25"/>
        <v>2</v>
      </c>
      <c r="AV106" s="3" t="str">
        <f t="shared" si="26"/>
        <v>Yes</v>
      </c>
      <c r="AW106" s="15" t="s">
        <v>581</v>
      </c>
      <c r="AX106" s="3">
        <f t="shared" si="27"/>
        <v>3</v>
      </c>
      <c r="AY106" s="3">
        <f t="shared" si="28"/>
        <v>3</v>
      </c>
    </row>
    <row r="107" spans="1:51" s="3" customFormat="1">
      <c r="A107" s="9">
        <v>40445</v>
      </c>
      <c r="B107" s="9">
        <v>40445.999305555553</v>
      </c>
      <c r="C107" s="3">
        <v>774</v>
      </c>
      <c r="D107" s="3">
        <v>26</v>
      </c>
      <c r="E107" s="3">
        <v>13</v>
      </c>
      <c r="F107" s="3" t="s">
        <v>172</v>
      </c>
      <c r="G107" s="3" t="s">
        <v>433</v>
      </c>
      <c r="H107" s="3" t="s">
        <v>443</v>
      </c>
      <c r="J107" s="3" t="s">
        <v>13</v>
      </c>
      <c r="K107" s="3" t="s">
        <v>15</v>
      </c>
      <c r="L107" s="3" t="s">
        <v>13</v>
      </c>
      <c r="M107" s="3" t="s">
        <v>15</v>
      </c>
      <c r="N107" s="3" t="s">
        <v>15</v>
      </c>
      <c r="O107" s="3" t="s">
        <v>15</v>
      </c>
      <c r="P107" s="3">
        <v>4</v>
      </c>
      <c r="Q107" s="3">
        <v>4</v>
      </c>
      <c r="R107" s="3">
        <v>20</v>
      </c>
      <c r="S107" s="3" t="s">
        <v>173</v>
      </c>
      <c r="T107" s="3">
        <v>3</v>
      </c>
      <c r="U107" s="3" t="s">
        <v>15</v>
      </c>
      <c r="V107" s="3" t="s">
        <v>13</v>
      </c>
      <c r="W107" s="3" t="s">
        <v>15</v>
      </c>
      <c r="X107" s="3" t="s">
        <v>15</v>
      </c>
      <c r="Y107" s="3" t="s">
        <v>13</v>
      </c>
      <c r="Z107" s="3" t="s">
        <v>13</v>
      </c>
      <c r="AA107" s="3" t="s">
        <v>13</v>
      </c>
      <c r="AB107" s="3" t="s">
        <v>13</v>
      </c>
      <c r="AC107" s="3" t="s">
        <v>15</v>
      </c>
      <c r="AF107" s="3" t="s">
        <v>342</v>
      </c>
      <c r="AG107" s="2">
        <v>40449</v>
      </c>
      <c r="AH107" s="2">
        <v>40482</v>
      </c>
      <c r="AI107" s="3" t="s">
        <v>114</v>
      </c>
      <c r="AJ107" s="3">
        <f t="shared" si="16"/>
        <v>10062</v>
      </c>
      <c r="AK107" s="12">
        <f t="shared" si="17"/>
        <v>10062</v>
      </c>
      <c r="AL107" s="12">
        <f t="shared" si="20"/>
        <v>0.5</v>
      </c>
      <c r="AM107" s="3">
        <f t="shared" si="21"/>
        <v>34</v>
      </c>
      <c r="AN107" t="str">
        <f t="shared" si="18"/>
        <v>No</v>
      </c>
      <c r="AO107" s="3">
        <f t="shared" si="22"/>
        <v>9</v>
      </c>
      <c r="AP107" s="3">
        <v>14148</v>
      </c>
      <c r="AQ107" s="3">
        <f t="shared" si="23"/>
        <v>0.71119592875318061</v>
      </c>
      <c r="AR107" s="3" t="str">
        <f t="shared" si="19"/>
        <v>9_24_Πράσινος Λόφος_Athens_No</v>
      </c>
      <c r="AS107" s="12">
        <f t="shared" si="24"/>
        <v>0.6</v>
      </c>
      <c r="AT107" s="3">
        <f t="shared" si="29"/>
        <v>15</v>
      </c>
      <c r="AU107" s="3">
        <f t="shared" si="25"/>
        <v>1</v>
      </c>
      <c r="AV107" s="3" t="str">
        <f t="shared" si="26"/>
        <v>No</v>
      </c>
      <c r="AW107" s="15" t="s">
        <v>582</v>
      </c>
      <c r="AX107" s="3">
        <f t="shared" si="27"/>
        <v>3</v>
      </c>
      <c r="AY107" s="3">
        <f t="shared" si="28"/>
        <v>3</v>
      </c>
    </row>
    <row r="108" spans="1:51" s="3" customFormat="1">
      <c r="A108" s="9">
        <v>40446</v>
      </c>
      <c r="B108" s="9">
        <v>40447.999305555553</v>
      </c>
      <c r="C108" s="3">
        <v>2844</v>
      </c>
      <c r="D108" s="3">
        <v>25</v>
      </c>
      <c r="E108" s="3">
        <v>12</v>
      </c>
      <c r="F108" s="3" t="s">
        <v>18</v>
      </c>
      <c r="G108" s="3" t="s">
        <v>105</v>
      </c>
      <c r="J108" s="3" t="s">
        <v>13</v>
      </c>
      <c r="K108" s="3" t="s">
        <v>15</v>
      </c>
      <c r="L108" s="3" t="s">
        <v>13</v>
      </c>
      <c r="M108" s="3" t="s">
        <v>15</v>
      </c>
      <c r="N108" s="3" t="s">
        <v>13</v>
      </c>
      <c r="O108" s="3" t="s">
        <v>15</v>
      </c>
      <c r="P108" s="3">
        <v>4</v>
      </c>
      <c r="Q108" s="3">
        <v>4</v>
      </c>
      <c r="R108" s="3">
        <v>30</v>
      </c>
      <c r="S108" s="3" t="s">
        <v>174</v>
      </c>
      <c r="T108" s="3">
        <v>5</v>
      </c>
      <c r="U108" s="3" t="s">
        <v>15</v>
      </c>
      <c r="V108" s="3" t="s">
        <v>13</v>
      </c>
      <c r="W108" s="3" t="s">
        <v>15</v>
      </c>
      <c r="X108" s="3" t="s">
        <v>13</v>
      </c>
      <c r="Y108" s="3" t="s">
        <v>13</v>
      </c>
      <c r="Z108" s="3" t="s">
        <v>13</v>
      </c>
      <c r="AA108" s="3" t="s">
        <v>13</v>
      </c>
      <c r="AB108" s="3" t="s">
        <v>13</v>
      </c>
      <c r="AC108" s="3" t="s">
        <v>15</v>
      </c>
      <c r="AF108" s="3" t="s">
        <v>342</v>
      </c>
      <c r="AG108" s="2">
        <v>40449</v>
      </c>
      <c r="AH108" s="2">
        <v>40521</v>
      </c>
      <c r="AI108" s="3" t="s">
        <v>114</v>
      </c>
      <c r="AJ108" s="3">
        <f t="shared" si="16"/>
        <v>34128</v>
      </c>
      <c r="AK108" s="12">
        <f t="shared" si="17"/>
        <v>17069.92705802558</v>
      </c>
      <c r="AL108" s="12">
        <f t="shared" si="20"/>
        <v>0.52</v>
      </c>
      <c r="AM108" s="3">
        <f t="shared" si="21"/>
        <v>73</v>
      </c>
      <c r="AN108" t="str">
        <f t="shared" si="18"/>
        <v>Yes</v>
      </c>
      <c r="AO108" s="3">
        <f t="shared" si="22"/>
        <v>9</v>
      </c>
      <c r="AP108" s="3">
        <v>4736</v>
      </c>
      <c r="AQ108" s="3">
        <f t="shared" si="23"/>
        <v>3.6042920308331037</v>
      </c>
      <c r="AR108" s="3" t="str">
        <f t="shared" si="19"/>
        <v>9_25_Allou Fun Park_Athens_No</v>
      </c>
      <c r="AS108" s="12">
        <f t="shared" si="24"/>
        <v>0.6</v>
      </c>
      <c r="AT108" s="3">
        <f t="shared" si="29"/>
        <v>10</v>
      </c>
      <c r="AU108" s="3">
        <f t="shared" si="25"/>
        <v>1</v>
      </c>
      <c r="AV108" s="3" t="str">
        <f t="shared" si="26"/>
        <v>No</v>
      </c>
      <c r="AW108" s="15" t="s">
        <v>583</v>
      </c>
      <c r="AX108" s="3">
        <f t="shared" si="27"/>
        <v>1</v>
      </c>
      <c r="AY108" s="3">
        <f t="shared" si="28"/>
        <v>1</v>
      </c>
    </row>
    <row r="109" spans="1:51" s="3" customFormat="1">
      <c r="A109" s="9">
        <v>40446</v>
      </c>
      <c r="B109" s="9">
        <v>40448.999305555553</v>
      </c>
      <c r="C109" s="3">
        <v>111</v>
      </c>
      <c r="D109" s="3">
        <v>59.4</v>
      </c>
      <c r="E109" s="3">
        <v>29</v>
      </c>
      <c r="F109" s="3" t="s">
        <v>175</v>
      </c>
      <c r="G109" s="3" t="s">
        <v>130</v>
      </c>
      <c r="J109" s="3" t="s">
        <v>15</v>
      </c>
      <c r="K109" s="3" t="s">
        <v>13</v>
      </c>
      <c r="L109" s="3" t="s">
        <v>15</v>
      </c>
      <c r="M109" s="3" t="s">
        <v>13</v>
      </c>
      <c r="N109" s="3" t="s">
        <v>13</v>
      </c>
      <c r="O109" s="3" t="s">
        <v>15</v>
      </c>
      <c r="P109" s="3">
        <v>100</v>
      </c>
      <c r="Q109" s="3">
        <v>100</v>
      </c>
      <c r="R109" s="3">
        <v>10</v>
      </c>
      <c r="T109" s="3" t="s">
        <v>152</v>
      </c>
      <c r="U109" s="3" t="s">
        <v>13</v>
      </c>
      <c r="V109" s="3" t="s">
        <v>15</v>
      </c>
      <c r="W109" s="3" t="s">
        <v>15</v>
      </c>
      <c r="X109" s="3" t="s">
        <v>13</v>
      </c>
      <c r="Y109" s="3" t="s">
        <v>13</v>
      </c>
      <c r="Z109" s="3" t="s">
        <v>13</v>
      </c>
      <c r="AA109" s="3" t="s">
        <v>13</v>
      </c>
      <c r="AB109" s="3" t="s">
        <v>13</v>
      </c>
      <c r="AC109" s="3" t="s">
        <v>15</v>
      </c>
      <c r="AF109" s="3" t="s">
        <v>342</v>
      </c>
      <c r="AG109" s="2">
        <v>40450</v>
      </c>
      <c r="AH109" s="2">
        <v>40543</v>
      </c>
      <c r="AI109" s="3" t="s">
        <v>114</v>
      </c>
      <c r="AJ109" s="3">
        <f t="shared" si="16"/>
        <v>3219</v>
      </c>
      <c r="AK109" s="12">
        <f t="shared" si="17"/>
        <v>1073.2484371390365</v>
      </c>
      <c r="AL109" s="12">
        <f t="shared" si="20"/>
        <v>0.51</v>
      </c>
      <c r="AM109" s="3">
        <f t="shared" si="21"/>
        <v>94</v>
      </c>
      <c r="AN109" t="str">
        <f t="shared" si="18"/>
        <v>Yes</v>
      </c>
      <c r="AO109" s="3">
        <f t="shared" si="22"/>
        <v>9</v>
      </c>
      <c r="AP109" s="3">
        <v>3867</v>
      </c>
      <c r="AQ109" s="3">
        <f t="shared" si="23"/>
        <v>0.27754032509413923</v>
      </c>
      <c r="AR109" s="3" t="str">
        <f t="shared" si="19"/>
        <v>9_25_Qenglish_Athens_Yes</v>
      </c>
      <c r="AS109" s="12">
        <f t="shared" si="24"/>
        <v>0.6</v>
      </c>
      <c r="AT109" s="3">
        <f t="shared" si="29"/>
        <v>30</v>
      </c>
      <c r="AU109" s="3">
        <f t="shared" si="25"/>
        <v>2</v>
      </c>
      <c r="AV109" s="3" t="str">
        <f t="shared" si="26"/>
        <v>No</v>
      </c>
      <c r="AW109" s="15" t="s">
        <v>584</v>
      </c>
      <c r="AX109" s="3">
        <f t="shared" si="27"/>
        <v>1</v>
      </c>
      <c r="AY109" s="3">
        <f t="shared" si="28"/>
        <v>1</v>
      </c>
    </row>
    <row r="110" spans="1:51" s="3" customFormat="1">
      <c r="A110" s="9">
        <v>40435</v>
      </c>
      <c r="B110" s="9">
        <v>40436.999305555553</v>
      </c>
      <c r="C110" s="3">
        <v>67</v>
      </c>
      <c r="D110" s="3">
        <v>46</v>
      </c>
      <c r="E110" s="3">
        <v>19</v>
      </c>
      <c r="F110" s="3" t="s">
        <v>176</v>
      </c>
      <c r="G110" s="3" t="s">
        <v>433</v>
      </c>
      <c r="H110" s="3" t="s">
        <v>443</v>
      </c>
      <c r="J110" s="3" t="s">
        <v>13</v>
      </c>
      <c r="K110" s="3" t="s">
        <v>15</v>
      </c>
      <c r="L110" s="3" t="s">
        <v>13</v>
      </c>
      <c r="M110" s="3" t="s">
        <v>15</v>
      </c>
      <c r="N110" s="3" t="s">
        <v>13</v>
      </c>
      <c r="O110" s="3" t="s">
        <v>15</v>
      </c>
      <c r="P110" s="3">
        <v>4</v>
      </c>
      <c r="Q110" s="3">
        <v>4</v>
      </c>
      <c r="R110" s="3">
        <v>30</v>
      </c>
      <c r="T110" s="3">
        <v>12</v>
      </c>
      <c r="U110" s="3" t="s">
        <v>15</v>
      </c>
      <c r="V110" s="3" t="s">
        <v>13</v>
      </c>
      <c r="W110" s="3" t="s">
        <v>13</v>
      </c>
      <c r="X110" s="3" t="s">
        <v>13</v>
      </c>
      <c r="Y110" s="3" t="s">
        <v>13</v>
      </c>
      <c r="Z110" s="3" t="s">
        <v>13</v>
      </c>
      <c r="AA110" s="3" t="s">
        <v>13</v>
      </c>
      <c r="AB110" s="3" t="s">
        <v>15</v>
      </c>
      <c r="AC110" s="3" t="s">
        <v>15</v>
      </c>
      <c r="AF110" s="3" t="s">
        <v>342</v>
      </c>
      <c r="AG110" s="2">
        <v>40438</v>
      </c>
      <c r="AH110" s="2">
        <v>40461</v>
      </c>
      <c r="AI110" s="3" t="s">
        <v>116</v>
      </c>
      <c r="AJ110" s="3">
        <f t="shared" si="16"/>
        <v>1273</v>
      </c>
      <c r="AK110" s="12">
        <f t="shared" si="17"/>
        <v>636.72108371034233</v>
      </c>
      <c r="AL110" s="12">
        <f t="shared" si="20"/>
        <v>0.59</v>
      </c>
      <c r="AM110" s="3">
        <f t="shared" si="21"/>
        <v>24</v>
      </c>
      <c r="AN110" t="str">
        <f t="shared" si="18"/>
        <v>No</v>
      </c>
      <c r="AO110" s="3">
        <f t="shared" si="22"/>
        <v>9</v>
      </c>
      <c r="AP110" s="3">
        <v>582</v>
      </c>
      <c r="AQ110" s="3">
        <f t="shared" si="23"/>
        <v>1.0940224806019627</v>
      </c>
      <c r="AR110" s="3" t="str">
        <f t="shared" si="19"/>
        <v>9_14_omilos_Thessaloniki_No</v>
      </c>
      <c r="AS110" s="12">
        <f t="shared" si="24"/>
        <v>0.6</v>
      </c>
      <c r="AT110" s="3">
        <f t="shared" si="29"/>
        <v>20</v>
      </c>
      <c r="AU110" s="3">
        <f t="shared" si="25"/>
        <v>1</v>
      </c>
      <c r="AV110" s="3" t="str">
        <f t="shared" si="26"/>
        <v>No</v>
      </c>
      <c r="AW110" s="16" t="s">
        <v>792</v>
      </c>
      <c r="AX110" s="3">
        <f t="shared" si="27"/>
        <v>1</v>
      </c>
      <c r="AY110" s="3">
        <f t="shared" si="28"/>
        <v>1</v>
      </c>
    </row>
    <row r="111" spans="1:51" s="3" customFormat="1">
      <c r="A111" s="9">
        <v>40437</v>
      </c>
      <c r="B111" s="9">
        <v>40438.999305555553</v>
      </c>
      <c r="C111" s="3">
        <v>120</v>
      </c>
      <c r="D111" s="3">
        <v>50</v>
      </c>
      <c r="E111" s="3">
        <v>15</v>
      </c>
      <c r="F111" s="3" t="s">
        <v>177</v>
      </c>
      <c r="G111" s="3" t="s">
        <v>435</v>
      </c>
      <c r="J111" s="3" t="s">
        <v>13</v>
      </c>
      <c r="K111" s="3" t="s">
        <v>15</v>
      </c>
      <c r="L111" s="3" t="s">
        <v>13</v>
      </c>
      <c r="M111" s="3" t="s">
        <v>15</v>
      </c>
      <c r="N111" s="3" t="s">
        <v>13</v>
      </c>
      <c r="O111" s="3" t="s">
        <v>15</v>
      </c>
      <c r="P111" s="3">
        <v>2</v>
      </c>
      <c r="Q111" s="3">
        <v>1</v>
      </c>
      <c r="R111" s="3">
        <v>10</v>
      </c>
      <c r="T111" s="3">
        <v>12</v>
      </c>
      <c r="U111" s="3" t="s">
        <v>15</v>
      </c>
      <c r="V111" s="3" t="s">
        <v>15</v>
      </c>
      <c r="W111" s="3" t="s">
        <v>13</v>
      </c>
      <c r="X111" s="3" t="s">
        <v>13</v>
      </c>
      <c r="Y111" s="3" t="s">
        <v>13</v>
      </c>
      <c r="Z111" s="3" t="s">
        <v>13</v>
      </c>
      <c r="AA111" s="3" t="s">
        <v>13</v>
      </c>
      <c r="AB111" s="3" t="s">
        <v>13</v>
      </c>
      <c r="AC111" s="3" t="s">
        <v>15</v>
      </c>
      <c r="AF111" s="3" t="s">
        <v>342</v>
      </c>
      <c r="AG111" s="2">
        <v>40442</v>
      </c>
      <c r="AH111" s="2">
        <v>40512</v>
      </c>
      <c r="AI111" s="3" t="s">
        <v>116</v>
      </c>
      <c r="AJ111" s="3">
        <f t="shared" si="16"/>
        <v>1800</v>
      </c>
      <c r="AK111" s="12">
        <f t="shared" si="17"/>
        <v>900.31260854565289</v>
      </c>
      <c r="AL111" s="12">
        <f t="shared" si="20"/>
        <v>0.7</v>
      </c>
      <c r="AM111" s="3">
        <f t="shared" si="21"/>
        <v>71</v>
      </c>
      <c r="AN111" t="str">
        <f t="shared" si="18"/>
        <v>No</v>
      </c>
      <c r="AO111" s="3">
        <f t="shared" si="22"/>
        <v>9</v>
      </c>
      <c r="AP111" s="3">
        <v>582</v>
      </c>
      <c r="AQ111" s="3">
        <f t="shared" si="23"/>
        <v>1.5469288806626338</v>
      </c>
      <c r="AR111" s="3" t="str">
        <f t="shared" si="19"/>
        <v>9_16_Centre De Beaute_Thessaloniki_No</v>
      </c>
      <c r="AS111" s="12">
        <f t="shared" si="24"/>
        <v>0.8</v>
      </c>
      <c r="AT111" s="3">
        <f t="shared" si="29"/>
        <v>15</v>
      </c>
      <c r="AU111" s="3">
        <f t="shared" si="25"/>
        <v>1</v>
      </c>
      <c r="AV111" s="3" t="str">
        <f t="shared" si="26"/>
        <v>Yes</v>
      </c>
      <c r="AW111" s="16" t="s">
        <v>793</v>
      </c>
      <c r="AX111" s="3">
        <f t="shared" si="27"/>
        <v>3</v>
      </c>
      <c r="AY111" s="3">
        <f t="shared" si="28"/>
        <v>3</v>
      </c>
    </row>
    <row r="112" spans="1:51" s="3" customFormat="1">
      <c r="A112" s="9">
        <v>40439</v>
      </c>
      <c r="B112" s="9">
        <v>40441.999305555553</v>
      </c>
      <c r="C112" s="3">
        <v>2</v>
      </c>
      <c r="D112" s="3">
        <v>6</v>
      </c>
      <c r="E112" s="3">
        <v>3</v>
      </c>
      <c r="F112" s="3" t="s">
        <v>180</v>
      </c>
      <c r="G112" s="3" t="s">
        <v>105</v>
      </c>
      <c r="J112" s="3" t="s">
        <v>13</v>
      </c>
      <c r="K112" s="3" t="s">
        <v>15</v>
      </c>
      <c r="L112" s="3" t="s">
        <v>13</v>
      </c>
      <c r="M112" s="3" t="s">
        <v>15</v>
      </c>
      <c r="N112" s="3" t="s">
        <v>15</v>
      </c>
      <c r="O112" s="3" t="s">
        <v>15</v>
      </c>
      <c r="P112" s="3">
        <v>100</v>
      </c>
      <c r="Q112" s="3">
        <v>100</v>
      </c>
      <c r="R112" s="3">
        <v>10</v>
      </c>
      <c r="T112" s="3">
        <v>12</v>
      </c>
      <c r="U112" s="3" t="s">
        <v>15</v>
      </c>
      <c r="V112" s="3" t="s">
        <v>15</v>
      </c>
      <c r="W112" s="3" t="s">
        <v>15</v>
      </c>
      <c r="X112" s="3" t="s">
        <v>13</v>
      </c>
      <c r="Y112" s="3" t="s">
        <v>13</v>
      </c>
      <c r="Z112" s="3" t="s">
        <v>13</v>
      </c>
      <c r="AA112" s="3" t="s">
        <v>13</v>
      </c>
      <c r="AB112" s="3" t="s">
        <v>13</v>
      </c>
      <c r="AC112" s="3" t="s">
        <v>13</v>
      </c>
      <c r="AD112" s="3" t="s">
        <v>15</v>
      </c>
      <c r="AE112" s="3" t="s">
        <v>15</v>
      </c>
      <c r="AF112" s="3" t="s">
        <v>342</v>
      </c>
      <c r="AG112" s="2">
        <v>40443</v>
      </c>
      <c r="AH112" s="2">
        <v>40504</v>
      </c>
      <c r="AI112" s="3" t="s">
        <v>116</v>
      </c>
      <c r="AJ112" s="3">
        <f t="shared" si="16"/>
        <v>0</v>
      </c>
      <c r="AK112" s="12">
        <f t="shared" si="17"/>
        <v>0</v>
      </c>
      <c r="AL112" s="12">
        <f t="shared" si="20"/>
        <v>0.5</v>
      </c>
      <c r="AM112" s="3">
        <f t="shared" si="21"/>
        <v>62</v>
      </c>
      <c r="AN112" t="str">
        <f t="shared" si="18"/>
        <v>Yes</v>
      </c>
      <c r="AO112" s="3">
        <f t="shared" si="22"/>
        <v>9</v>
      </c>
      <c r="AP112" s="3">
        <v>416</v>
      </c>
      <c r="AQ112" s="3">
        <f t="shared" si="23"/>
        <v>0</v>
      </c>
      <c r="AR112" s="3" t="str">
        <f t="shared" si="19"/>
        <v>9_18_Το ρόδι_Thessaloniki_No</v>
      </c>
      <c r="AS112" s="12">
        <f t="shared" si="24"/>
        <v>0.6</v>
      </c>
      <c r="AT112" s="3">
        <f t="shared" si="29"/>
        <v>5</v>
      </c>
      <c r="AU112" s="3">
        <f t="shared" si="25"/>
        <v>1</v>
      </c>
      <c r="AV112" s="3" t="str">
        <f t="shared" si="26"/>
        <v>No</v>
      </c>
      <c r="AW112" s="16" t="s">
        <v>672</v>
      </c>
      <c r="AX112" s="3">
        <f t="shared" si="27"/>
        <v>1</v>
      </c>
      <c r="AY112" s="3">
        <f t="shared" si="28"/>
        <v>1</v>
      </c>
    </row>
    <row r="113" spans="1:51" s="3" customFormat="1">
      <c r="A113" s="9">
        <v>40442</v>
      </c>
      <c r="B113" s="9">
        <v>40443.999305555553</v>
      </c>
      <c r="C113" s="3">
        <v>139</v>
      </c>
      <c r="D113" s="3">
        <v>50</v>
      </c>
      <c r="E113" s="3">
        <v>10</v>
      </c>
      <c r="F113" s="3" t="s">
        <v>178</v>
      </c>
      <c r="G113" s="3" t="s">
        <v>77</v>
      </c>
      <c r="J113" s="3" t="s">
        <v>13</v>
      </c>
      <c r="K113" s="3" t="s">
        <v>15</v>
      </c>
      <c r="L113" s="3" t="s">
        <v>13</v>
      </c>
      <c r="M113" s="3" t="s">
        <v>13</v>
      </c>
      <c r="N113" s="3" t="s">
        <v>13</v>
      </c>
      <c r="O113" s="3" t="s">
        <v>15</v>
      </c>
      <c r="P113" s="3">
        <v>1</v>
      </c>
      <c r="Q113" s="3">
        <v>1</v>
      </c>
      <c r="R113" s="3">
        <v>20</v>
      </c>
      <c r="T113" s="3">
        <v>12</v>
      </c>
      <c r="U113" s="3" t="s">
        <v>15</v>
      </c>
      <c r="V113" s="3" t="s">
        <v>15</v>
      </c>
      <c r="W113" s="3" t="s">
        <v>13</v>
      </c>
      <c r="X113" s="3" t="s">
        <v>13</v>
      </c>
      <c r="Y113" s="3" t="s">
        <v>13</v>
      </c>
      <c r="Z113" s="3" t="s">
        <v>13</v>
      </c>
      <c r="AA113" s="3" t="s">
        <v>13</v>
      </c>
      <c r="AB113" s="3" t="s">
        <v>13</v>
      </c>
      <c r="AC113" s="3" t="s">
        <v>15</v>
      </c>
      <c r="AF113" s="3" t="s">
        <v>343</v>
      </c>
      <c r="AG113" s="2">
        <v>40445</v>
      </c>
      <c r="AH113" s="2">
        <v>40573</v>
      </c>
      <c r="AI113" s="3" t="s">
        <v>116</v>
      </c>
      <c r="AJ113" s="3">
        <f t="shared" si="16"/>
        <v>1390</v>
      </c>
      <c r="AK113" s="12">
        <f t="shared" si="17"/>
        <v>695.24140326580971</v>
      </c>
      <c r="AL113" s="12">
        <f t="shared" si="20"/>
        <v>0.8</v>
      </c>
      <c r="AM113" s="3">
        <f t="shared" si="21"/>
        <v>129</v>
      </c>
      <c r="AN113" t="str">
        <f t="shared" si="18"/>
        <v>No</v>
      </c>
      <c r="AO113" s="3">
        <f t="shared" si="22"/>
        <v>9</v>
      </c>
      <c r="AP113" s="3">
        <v>582</v>
      </c>
      <c r="AQ113" s="3">
        <f t="shared" si="23"/>
        <v>1.1945728578450339</v>
      </c>
      <c r="AR113" s="3" t="str">
        <f t="shared" si="19"/>
        <v>9_21_Ansura_Thessaloniki_No</v>
      </c>
      <c r="AS113" s="12">
        <f t="shared" si="24"/>
        <v>0.8</v>
      </c>
      <c r="AT113" s="3">
        <f t="shared" si="29"/>
        <v>10</v>
      </c>
      <c r="AU113" s="3">
        <f t="shared" si="25"/>
        <v>3</v>
      </c>
      <c r="AV113" s="3" t="str">
        <f t="shared" si="26"/>
        <v>No</v>
      </c>
      <c r="AW113" s="16" t="s">
        <v>794</v>
      </c>
      <c r="AX113" s="3">
        <f t="shared" si="27"/>
        <v>1</v>
      </c>
      <c r="AY113" s="3">
        <f t="shared" si="28"/>
        <v>1</v>
      </c>
    </row>
    <row r="114" spans="1:51" s="3" customFormat="1">
      <c r="A114" s="9">
        <v>40444</v>
      </c>
      <c r="B114" s="9">
        <v>40445.999305555553</v>
      </c>
      <c r="C114" s="3">
        <v>154</v>
      </c>
      <c r="D114" s="3">
        <v>45</v>
      </c>
      <c r="E114" s="3">
        <v>13</v>
      </c>
      <c r="F114" s="3" t="s">
        <v>179</v>
      </c>
      <c r="G114" s="3" t="s">
        <v>435</v>
      </c>
      <c r="J114" s="3" t="s">
        <v>13</v>
      </c>
      <c r="K114" s="3" t="s">
        <v>15</v>
      </c>
      <c r="L114" s="3" t="s">
        <v>13</v>
      </c>
      <c r="M114" s="3" t="s">
        <v>13</v>
      </c>
      <c r="N114" s="3" t="s">
        <v>13</v>
      </c>
      <c r="O114" s="3" t="s">
        <v>15</v>
      </c>
      <c r="P114" s="3">
        <v>2</v>
      </c>
      <c r="Q114" s="3">
        <v>2</v>
      </c>
      <c r="R114" s="3">
        <v>10</v>
      </c>
      <c r="T114" s="3">
        <v>12</v>
      </c>
      <c r="U114" s="3" t="s">
        <v>15</v>
      </c>
      <c r="V114" s="3" t="s">
        <v>13</v>
      </c>
      <c r="W114" s="3" t="s">
        <v>13</v>
      </c>
      <c r="X114" s="3" t="s">
        <v>13</v>
      </c>
      <c r="Y114" s="3" t="s">
        <v>13</v>
      </c>
      <c r="Z114" s="3" t="s">
        <v>13</v>
      </c>
      <c r="AA114" s="3" t="s">
        <v>13</v>
      </c>
      <c r="AB114" s="3" t="s">
        <v>13</v>
      </c>
      <c r="AC114" s="3" t="s">
        <v>13</v>
      </c>
      <c r="AF114" s="3" t="s">
        <v>342</v>
      </c>
      <c r="AG114" s="2">
        <v>40449</v>
      </c>
      <c r="AH114" s="2">
        <v>40512</v>
      </c>
      <c r="AI114" s="3" t="s">
        <v>116</v>
      </c>
      <c r="AJ114" s="3">
        <f t="shared" si="16"/>
        <v>2002</v>
      </c>
      <c r="AK114" s="12">
        <f t="shared" si="17"/>
        <v>1001.3476901713317</v>
      </c>
      <c r="AL114" s="12">
        <f t="shared" si="20"/>
        <v>0.71</v>
      </c>
      <c r="AM114" s="3">
        <f t="shared" si="21"/>
        <v>64</v>
      </c>
      <c r="AN114" t="str">
        <f t="shared" si="18"/>
        <v>No</v>
      </c>
      <c r="AO114" s="3">
        <f t="shared" si="22"/>
        <v>9</v>
      </c>
      <c r="AP114" s="3">
        <v>582</v>
      </c>
      <c r="AQ114" s="3">
        <f t="shared" si="23"/>
        <v>1.7205286772703294</v>
      </c>
      <c r="AR114" s="3" t="str">
        <f t="shared" si="19"/>
        <v>9_23_Beauty Studio_Thessaloniki_No</v>
      </c>
      <c r="AS114" s="12">
        <f t="shared" si="24"/>
        <v>0.8</v>
      </c>
      <c r="AT114" s="3">
        <f t="shared" si="29"/>
        <v>15</v>
      </c>
      <c r="AU114" s="3">
        <f t="shared" si="25"/>
        <v>1</v>
      </c>
      <c r="AV114" s="3" t="str">
        <f t="shared" si="26"/>
        <v>No</v>
      </c>
      <c r="AW114" s="16" t="s">
        <v>795</v>
      </c>
      <c r="AX114" s="3">
        <f t="shared" si="27"/>
        <v>3</v>
      </c>
      <c r="AY114" s="3">
        <f t="shared" si="28"/>
        <v>3</v>
      </c>
    </row>
    <row r="115" spans="1:51" s="3" customFormat="1">
      <c r="A115" s="9">
        <v>40446</v>
      </c>
      <c r="B115" s="9">
        <v>40448.999305555553</v>
      </c>
      <c r="C115" s="3">
        <v>28</v>
      </c>
      <c r="D115" s="3">
        <v>59.4</v>
      </c>
      <c r="E115" s="3">
        <v>29</v>
      </c>
      <c r="F115" s="3" t="s">
        <v>175</v>
      </c>
      <c r="G115" s="3" t="s">
        <v>130</v>
      </c>
      <c r="J115" s="3" t="s">
        <v>13</v>
      </c>
      <c r="K115" s="3" t="s">
        <v>15</v>
      </c>
      <c r="L115" s="3" t="s">
        <v>15</v>
      </c>
      <c r="M115" s="3" t="s">
        <v>13</v>
      </c>
      <c r="N115" s="3" t="s">
        <v>13</v>
      </c>
      <c r="O115" s="3" t="s">
        <v>15</v>
      </c>
      <c r="P115" s="3">
        <v>100</v>
      </c>
      <c r="Q115" s="3">
        <v>100</v>
      </c>
      <c r="R115" s="3">
        <v>10</v>
      </c>
      <c r="T115" s="3">
        <v>12</v>
      </c>
      <c r="U115" s="3" t="s">
        <v>13</v>
      </c>
      <c r="V115" s="3" t="s">
        <v>15</v>
      </c>
      <c r="W115" s="3" t="s">
        <v>13</v>
      </c>
      <c r="X115" s="3" t="s">
        <v>13</v>
      </c>
      <c r="Y115" s="3" t="s">
        <v>13</v>
      </c>
      <c r="Z115" s="3" t="s">
        <v>13</v>
      </c>
      <c r="AA115" s="3" t="s">
        <v>13</v>
      </c>
      <c r="AB115" s="3" t="s">
        <v>13</v>
      </c>
      <c r="AC115" s="3" t="s">
        <v>15</v>
      </c>
      <c r="AF115" s="3" t="s">
        <v>344</v>
      </c>
      <c r="AG115" s="2">
        <v>40450</v>
      </c>
      <c r="AH115" s="2">
        <v>40908</v>
      </c>
      <c r="AI115" s="3" t="s">
        <v>116</v>
      </c>
      <c r="AJ115" s="3">
        <f t="shared" si="16"/>
        <v>812</v>
      </c>
      <c r="AK115" s="12">
        <f t="shared" si="17"/>
        <v>270.72933549453171</v>
      </c>
      <c r="AL115" s="12">
        <f t="shared" si="20"/>
        <v>0.51</v>
      </c>
      <c r="AM115" s="3">
        <f t="shared" si="21"/>
        <v>459</v>
      </c>
      <c r="AN115" t="str">
        <f t="shared" si="18"/>
        <v>Yes</v>
      </c>
      <c r="AO115" s="3">
        <f t="shared" si="22"/>
        <v>9</v>
      </c>
      <c r="AP115" s="3">
        <v>416</v>
      </c>
      <c r="AQ115" s="3">
        <f t="shared" si="23"/>
        <v>0.65079167186185505</v>
      </c>
      <c r="AR115" s="3" t="str">
        <f t="shared" si="19"/>
        <v>9_25_Qenglish_Thessaloniki_No</v>
      </c>
      <c r="AS115" s="12">
        <f t="shared" si="24"/>
        <v>0.6</v>
      </c>
      <c r="AT115" s="3">
        <f t="shared" si="29"/>
        <v>30</v>
      </c>
      <c r="AU115" s="3">
        <f t="shared" si="25"/>
        <v>4</v>
      </c>
      <c r="AV115" s="3" t="str">
        <f t="shared" si="26"/>
        <v>No</v>
      </c>
      <c r="AW115" s="16" t="s">
        <v>796</v>
      </c>
      <c r="AX115" s="3">
        <f t="shared" si="27"/>
        <v>1</v>
      </c>
      <c r="AY115" s="3">
        <f t="shared" si="28"/>
        <v>1</v>
      </c>
    </row>
    <row r="116" spans="1:51" s="3" customFormat="1">
      <c r="A116" s="9">
        <v>40448</v>
      </c>
      <c r="B116" s="9">
        <v>40448.999305555553</v>
      </c>
      <c r="C116" s="3">
        <v>631</v>
      </c>
      <c r="D116" s="3">
        <v>80</v>
      </c>
      <c r="E116" s="3">
        <v>15</v>
      </c>
      <c r="F116" s="3" t="s">
        <v>38</v>
      </c>
      <c r="G116" s="3" t="s">
        <v>435</v>
      </c>
      <c r="J116" s="3" t="s">
        <v>13</v>
      </c>
      <c r="K116" s="3" t="s">
        <v>15</v>
      </c>
      <c r="L116" s="3" t="s">
        <v>13</v>
      </c>
      <c r="M116" s="3" t="s">
        <v>15</v>
      </c>
      <c r="N116" s="3" t="s">
        <v>13</v>
      </c>
      <c r="O116" s="3" t="s">
        <v>15</v>
      </c>
      <c r="P116" s="3">
        <v>100</v>
      </c>
      <c r="Q116" s="3">
        <v>100</v>
      </c>
      <c r="R116" s="3">
        <v>10</v>
      </c>
      <c r="S116" s="3" t="s">
        <v>183</v>
      </c>
      <c r="T116" s="3">
        <v>1</v>
      </c>
      <c r="U116" s="3" t="s">
        <v>15</v>
      </c>
      <c r="V116" s="3" t="s">
        <v>13</v>
      </c>
      <c r="W116" s="3" t="s">
        <v>13</v>
      </c>
      <c r="X116" s="3" t="s">
        <v>13</v>
      </c>
      <c r="Y116" s="3" t="s">
        <v>15</v>
      </c>
      <c r="Z116" s="3" t="s">
        <v>13</v>
      </c>
      <c r="AA116" s="3" t="s">
        <v>13</v>
      </c>
      <c r="AB116" s="3" t="s">
        <v>13</v>
      </c>
      <c r="AC116" s="3" t="s">
        <v>15</v>
      </c>
      <c r="AF116" s="3" t="s">
        <v>342</v>
      </c>
      <c r="AG116" s="2">
        <v>40450</v>
      </c>
      <c r="AH116" s="2">
        <v>40633</v>
      </c>
      <c r="AI116" s="3" t="s">
        <v>114</v>
      </c>
      <c r="AJ116" s="3">
        <f t="shared" si="16"/>
        <v>9465</v>
      </c>
      <c r="AK116" s="12">
        <f t="shared" si="17"/>
        <v>9465</v>
      </c>
      <c r="AL116" s="12">
        <f t="shared" si="20"/>
        <v>0.81</v>
      </c>
      <c r="AM116" s="3">
        <f t="shared" si="21"/>
        <v>184</v>
      </c>
      <c r="AN116" t="str">
        <f t="shared" si="18"/>
        <v>No</v>
      </c>
      <c r="AO116" s="3">
        <f t="shared" si="22"/>
        <v>9</v>
      </c>
      <c r="AP116" s="3">
        <v>14148</v>
      </c>
      <c r="AQ116" s="3">
        <f t="shared" si="23"/>
        <v>0.66899915182357927</v>
      </c>
      <c r="AR116" s="3" t="str">
        <f t="shared" si="19"/>
        <v>9_27_olotropiki_Athens_No</v>
      </c>
      <c r="AS116" s="12">
        <f t="shared" si="24"/>
        <v>0.8</v>
      </c>
      <c r="AT116" s="3">
        <f t="shared" si="29"/>
        <v>15</v>
      </c>
      <c r="AU116" s="3">
        <f t="shared" si="25"/>
        <v>4</v>
      </c>
      <c r="AV116" s="3" t="str">
        <f t="shared" si="26"/>
        <v>No</v>
      </c>
      <c r="AW116" s="15" t="s">
        <v>585</v>
      </c>
      <c r="AX116" s="3">
        <f t="shared" si="27"/>
        <v>1</v>
      </c>
      <c r="AY116" s="3">
        <f t="shared" si="28"/>
        <v>1</v>
      </c>
    </row>
    <row r="117" spans="1:51" s="3" customFormat="1">
      <c r="A117" s="9">
        <v>40449</v>
      </c>
      <c r="B117" s="9">
        <v>40450.999305555553</v>
      </c>
      <c r="C117" s="3">
        <v>560</v>
      </c>
      <c r="D117" s="3">
        <v>80</v>
      </c>
      <c r="E117" s="3">
        <v>10</v>
      </c>
      <c r="F117" s="3" t="s">
        <v>184</v>
      </c>
      <c r="G117" s="3" t="s">
        <v>435</v>
      </c>
      <c r="J117" s="3" t="s">
        <v>15</v>
      </c>
      <c r="K117" s="3" t="s">
        <v>13</v>
      </c>
      <c r="L117" s="3" t="s">
        <v>13</v>
      </c>
      <c r="M117" s="3" t="s">
        <v>15</v>
      </c>
      <c r="N117" s="3" t="s">
        <v>13</v>
      </c>
      <c r="O117" s="3" t="s">
        <v>15</v>
      </c>
      <c r="P117" s="3">
        <v>4</v>
      </c>
      <c r="Q117" s="3">
        <v>4</v>
      </c>
      <c r="R117" s="3">
        <v>10</v>
      </c>
      <c r="S117" s="3" t="s">
        <v>185</v>
      </c>
      <c r="T117" s="3">
        <v>2</v>
      </c>
      <c r="U117" s="3" t="s">
        <v>15</v>
      </c>
      <c r="V117" s="3" t="s">
        <v>15</v>
      </c>
      <c r="W117" s="3" t="s">
        <v>13</v>
      </c>
      <c r="X117" s="3" t="s">
        <v>13</v>
      </c>
      <c r="Y117" s="3" t="s">
        <v>13</v>
      </c>
      <c r="Z117" s="3" t="s">
        <v>13</v>
      </c>
      <c r="AA117" s="3" t="s">
        <v>13</v>
      </c>
      <c r="AB117" s="3" t="s">
        <v>13</v>
      </c>
      <c r="AC117" s="3" t="s">
        <v>15</v>
      </c>
      <c r="AF117" s="3" t="s">
        <v>342</v>
      </c>
      <c r="AG117" s="2">
        <v>40452</v>
      </c>
      <c r="AH117" s="2">
        <v>40602</v>
      </c>
      <c r="AI117" s="3" t="s">
        <v>114</v>
      </c>
      <c r="AJ117" s="3">
        <f t="shared" si="16"/>
        <v>5600</v>
      </c>
      <c r="AK117" s="12">
        <f t="shared" si="17"/>
        <v>2800.9725599198091</v>
      </c>
      <c r="AL117" s="12">
        <f t="shared" si="20"/>
        <v>0.88</v>
      </c>
      <c r="AM117" s="3">
        <f t="shared" si="21"/>
        <v>151</v>
      </c>
      <c r="AN117" t="str">
        <f t="shared" si="18"/>
        <v>No</v>
      </c>
      <c r="AO117" s="3">
        <f t="shared" si="22"/>
        <v>9</v>
      </c>
      <c r="AP117" s="3">
        <v>1588</v>
      </c>
      <c r="AQ117" s="3">
        <f t="shared" si="23"/>
        <v>1.7638366246346404</v>
      </c>
      <c r="AR117" s="3" t="str">
        <f t="shared" si="19"/>
        <v>9_28_Type &amp; Style_Athens_Yes</v>
      </c>
      <c r="AS117" s="12">
        <f t="shared" si="24"/>
        <v>0.8</v>
      </c>
      <c r="AT117" s="3">
        <f t="shared" si="29"/>
        <v>10</v>
      </c>
      <c r="AU117" s="3">
        <f t="shared" si="25"/>
        <v>3</v>
      </c>
      <c r="AV117" s="3" t="str">
        <f t="shared" si="26"/>
        <v>No</v>
      </c>
      <c r="AW117" s="15" t="s">
        <v>587</v>
      </c>
      <c r="AX117" s="3">
        <f t="shared" si="27"/>
        <v>1</v>
      </c>
      <c r="AY117" s="3">
        <f t="shared" si="28"/>
        <v>1</v>
      </c>
    </row>
    <row r="118" spans="1:51" s="3" customFormat="1">
      <c r="A118" s="9">
        <v>40449</v>
      </c>
      <c r="B118" s="9">
        <v>40449.999305555553</v>
      </c>
      <c r="C118" s="3">
        <v>1881</v>
      </c>
      <c r="D118" s="3">
        <v>27</v>
      </c>
      <c r="E118" s="3">
        <v>13.5</v>
      </c>
      <c r="F118" s="3" t="s">
        <v>186</v>
      </c>
      <c r="G118" s="3" t="s">
        <v>433</v>
      </c>
      <c r="H118" s="3" t="s">
        <v>440</v>
      </c>
      <c r="J118" s="3" t="s">
        <v>13</v>
      </c>
      <c r="K118" s="3" t="s">
        <v>15</v>
      </c>
      <c r="L118" s="3" t="s">
        <v>13</v>
      </c>
      <c r="M118" s="3" t="s">
        <v>13</v>
      </c>
      <c r="N118" s="3" t="s">
        <v>13</v>
      </c>
      <c r="O118" s="3" t="s">
        <v>13</v>
      </c>
      <c r="P118" s="3">
        <v>5</v>
      </c>
      <c r="Q118" s="3">
        <v>5</v>
      </c>
      <c r="R118" s="3">
        <v>10</v>
      </c>
      <c r="T118" s="3" t="s">
        <v>187</v>
      </c>
      <c r="U118" s="3" t="s">
        <v>15</v>
      </c>
      <c r="V118" s="3" t="s">
        <v>13</v>
      </c>
      <c r="W118" s="3" t="s">
        <v>15</v>
      </c>
      <c r="X118" s="3" t="s">
        <v>13</v>
      </c>
      <c r="Y118" s="3" t="s">
        <v>15</v>
      </c>
      <c r="Z118" s="3" t="s">
        <v>13</v>
      </c>
      <c r="AA118" s="3" t="s">
        <v>13</v>
      </c>
      <c r="AB118" s="3" t="s">
        <v>13</v>
      </c>
      <c r="AC118" s="3" t="s">
        <v>15</v>
      </c>
      <c r="AF118" s="3" t="s">
        <v>342</v>
      </c>
      <c r="AG118" s="2">
        <v>40451</v>
      </c>
      <c r="AH118" s="2">
        <v>40543</v>
      </c>
      <c r="AI118" s="3" t="s">
        <v>114</v>
      </c>
      <c r="AJ118" s="3">
        <f t="shared" si="16"/>
        <v>25393.5</v>
      </c>
      <c r="AK118" s="12">
        <f t="shared" si="17"/>
        <v>25393.5</v>
      </c>
      <c r="AL118" s="12">
        <f t="shared" si="20"/>
        <v>0.5</v>
      </c>
      <c r="AM118" s="3">
        <f t="shared" si="21"/>
        <v>93</v>
      </c>
      <c r="AN118" t="str">
        <f t="shared" si="18"/>
        <v>No</v>
      </c>
      <c r="AO118" s="3">
        <f t="shared" si="22"/>
        <v>9</v>
      </c>
      <c r="AP118" s="3">
        <v>14148</v>
      </c>
      <c r="AQ118" s="3">
        <f t="shared" si="23"/>
        <v>1.7948473282442747</v>
      </c>
      <c r="AR118" s="3" t="str">
        <f t="shared" si="19"/>
        <v>9_28_Applebee's_Athens_No</v>
      </c>
      <c r="AS118" s="12">
        <f t="shared" si="24"/>
        <v>0.6</v>
      </c>
      <c r="AT118" s="3">
        <f t="shared" si="29"/>
        <v>15</v>
      </c>
      <c r="AU118" s="3">
        <f t="shared" si="25"/>
        <v>2</v>
      </c>
      <c r="AV118" s="3" t="str">
        <f t="shared" si="26"/>
        <v>No</v>
      </c>
      <c r="AW118" s="15" t="s">
        <v>586</v>
      </c>
      <c r="AX118" s="3">
        <f t="shared" si="27"/>
        <v>1</v>
      </c>
      <c r="AY118" s="3">
        <f t="shared" si="28"/>
        <v>1</v>
      </c>
    </row>
    <row r="119" spans="1:51" s="3" customFormat="1">
      <c r="A119" s="9">
        <v>40450</v>
      </c>
      <c r="B119" s="9">
        <v>40450.999305555553</v>
      </c>
      <c r="C119" s="3">
        <v>366</v>
      </c>
      <c r="D119" s="3">
        <v>60</v>
      </c>
      <c r="E119" s="3">
        <v>15</v>
      </c>
      <c r="F119" s="3" t="s">
        <v>188</v>
      </c>
      <c r="G119" s="3" t="s">
        <v>435</v>
      </c>
      <c r="H119" s="3" t="s">
        <v>441</v>
      </c>
      <c r="J119" s="3" t="s">
        <v>13</v>
      </c>
      <c r="K119" s="3" t="s">
        <v>15</v>
      </c>
      <c r="L119" s="3" t="s">
        <v>13</v>
      </c>
      <c r="M119" s="3" t="s">
        <v>15</v>
      </c>
      <c r="N119" s="3" t="s">
        <v>13</v>
      </c>
      <c r="O119" s="3" t="s">
        <v>15</v>
      </c>
      <c r="P119" s="3">
        <v>4</v>
      </c>
      <c r="Q119" s="3">
        <v>4</v>
      </c>
      <c r="R119" s="3">
        <v>10</v>
      </c>
      <c r="S119" s="3" t="s">
        <v>159</v>
      </c>
      <c r="T119" s="3">
        <v>2</v>
      </c>
      <c r="U119" s="3" t="s">
        <v>15</v>
      </c>
      <c r="V119" s="3" t="s">
        <v>15</v>
      </c>
      <c r="W119" s="3" t="s">
        <v>13</v>
      </c>
      <c r="X119" s="3" t="s">
        <v>15</v>
      </c>
      <c r="Y119" s="3" t="s">
        <v>15</v>
      </c>
      <c r="Z119" s="3" t="s">
        <v>13</v>
      </c>
      <c r="AA119" s="3" t="s">
        <v>15</v>
      </c>
      <c r="AB119" s="3" t="s">
        <v>13</v>
      </c>
      <c r="AC119" s="3" t="s">
        <v>13</v>
      </c>
      <c r="AF119" s="3" t="s">
        <v>342</v>
      </c>
      <c r="AG119" s="2">
        <v>40455</v>
      </c>
      <c r="AH119" s="2">
        <v>40633</v>
      </c>
      <c r="AI119" s="3" t="s">
        <v>114</v>
      </c>
      <c r="AJ119" s="3">
        <f t="shared" si="16"/>
        <v>5490</v>
      </c>
      <c r="AK119" s="12">
        <f t="shared" si="17"/>
        <v>5490</v>
      </c>
      <c r="AL119" s="12">
        <f t="shared" si="20"/>
        <v>0.75</v>
      </c>
      <c r="AM119" s="3">
        <f t="shared" si="21"/>
        <v>179</v>
      </c>
      <c r="AN119" t="str">
        <f t="shared" si="18"/>
        <v>No</v>
      </c>
      <c r="AO119" s="3">
        <f t="shared" si="22"/>
        <v>9</v>
      </c>
      <c r="AP119" s="3">
        <v>14148</v>
      </c>
      <c r="AQ119" s="3">
        <f t="shared" si="23"/>
        <v>0.38804071246819338</v>
      </c>
      <c r="AR119" s="3" t="str">
        <f t="shared" si="19"/>
        <v>9_29_Whispers of beauty_Athens_No</v>
      </c>
      <c r="AS119" s="12">
        <f t="shared" si="24"/>
        <v>0.8</v>
      </c>
      <c r="AT119" s="3">
        <f t="shared" si="29"/>
        <v>15</v>
      </c>
      <c r="AU119" s="3">
        <f t="shared" si="25"/>
        <v>4</v>
      </c>
      <c r="AV119" s="3" t="str">
        <f t="shared" si="26"/>
        <v>No</v>
      </c>
      <c r="AW119" s="15" t="s">
        <v>588</v>
      </c>
      <c r="AX119" s="3">
        <f t="shared" si="27"/>
        <v>4</v>
      </c>
      <c r="AY119" s="3">
        <f t="shared" si="28"/>
        <v>4</v>
      </c>
    </row>
    <row r="120" spans="1:51" s="3" customFormat="1">
      <c r="A120" s="9">
        <v>40451</v>
      </c>
      <c r="B120" s="9">
        <v>40451.999305555553</v>
      </c>
      <c r="C120" s="3">
        <v>385</v>
      </c>
      <c r="D120" s="3">
        <v>108</v>
      </c>
      <c r="E120" s="3">
        <v>29</v>
      </c>
      <c r="F120" s="3" t="s">
        <v>190</v>
      </c>
      <c r="G120" s="3" t="s">
        <v>435</v>
      </c>
      <c r="H120" s="3" t="s">
        <v>441</v>
      </c>
      <c r="J120" s="3" t="s">
        <v>13</v>
      </c>
      <c r="K120" s="3" t="s">
        <v>15</v>
      </c>
      <c r="L120" s="3" t="s">
        <v>13</v>
      </c>
      <c r="M120" s="3" t="s">
        <v>15</v>
      </c>
      <c r="N120" s="3" t="s">
        <v>13</v>
      </c>
      <c r="O120" s="3" t="s">
        <v>15</v>
      </c>
      <c r="P120" s="3">
        <v>2</v>
      </c>
      <c r="Q120" s="3">
        <v>1</v>
      </c>
      <c r="R120" s="3">
        <v>10</v>
      </c>
      <c r="S120" s="3" t="s">
        <v>189</v>
      </c>
      <c r="T120" s="3">
        <v>3</v>
      </c>
      <c r="U120" s="3" t="s">
        <v>15</v>
      </c>
      <c r="V120" s="3" t="s">
        <v>15</v>
      </c>
      <c r="W120" s="3" t="s">
        <v>13</v>
      </c>
      <c r="X120" s="3" t="s">
        <v>13</v>
      </c>
      <c r="Y120" s="3" t="s">
        <v>15</v>
      </c>
      <c r="Z120" s="3" t="s">
        <v>15</v>
      </c>
      <c r="AA120" s="3" t="s">
        <v>13</v>
      </c>
      <c r="AB120" s="3" t="s">
        <v>13</v>
      </c>
      <c r="AC120" s="3" t="s">
        <v>13</v>
      </c>
      <c r="AF120" s="3" t="s">
        <v>342</v>
      </c>
      <c r="AG120" s="2">
        <v>40453</v>
      </c>
      <c r="AH120" s="2">
        <v>40602</v>
      </c>
      <c r="AI120" s="3" t="s">
        <v>114</v>
      </c>
      <c r="AJ120" s="3">
        <f t="shared" si="16"/>
        <v>11165</v>
      </c>
      <c r="AK120" s="12">
        <f t="shared" si="17"/>
        <v>11165</v>
      </c>
      <c r="AL120" s="12">
        <f t="shared" si="20"/>
        <v>0.73</v>
      </c>
      <c r="AM120" s="3">
        <f t="shared" si="21"/>
        <v>150</v>
      </c>
      <c r="AN120" t="str">
        <f t="shared" si="18"/>
        <v>No</v>
      </c>
      <c r="AO120" s="3">
        <f t="shared" si="22"/>
        <v>9</v>
      </c>
      <c r="AP120" s="3">
        <v>14148</v>
      </c>
      <c r="AQ120" s="3">
        <f t="shared" si="23"/>
        <v>0.78915747808877579</v>
      </c>
      <c r="AR120" s="3" t="str">
        <f t="shared" si="19"/>
        <v>9_30_konstantinos hatzis_Athens_No</v>
      </c>
      <c r="AS120" s="12">
        <f t="shared" si="24"/>
        <v>0.8</v>
      </c>
      <c r="AT120" s="3">
        <f t="shared" si="29"/>
        <v>30</v>
      </c>
      <c r="AU120" s="3">
        <f t="shared" si="25"/>
        <v>3</v>
      </c>
      <c r="AV120" s="3" t="str">
        <f t="shared" si="26"/>
        <v>Yes</v>
      </c>
      <c r="AW120" s="15" t="s">
        <v>589</v>
      </c>
      <c r="AX120" s="3">
        <f t="shared" si="27"/>
        <v>1</v>
      </c>
      <c r="AY120" s="3">
        <f t="shared" si="28"/>
        <v>1</v>
      </c>
    </row>
    <row r="121" spans="1:51" s="3" customFormat="1">
      <c r="A121" s="9">
        <v>40451</v>
      </c>
      <c r="B121" s="9">
        <v>40452.999305555553</v>
      </c>
      <c r="C121" s="3">
        <v>134</v>
      </c>
      <c r="D121" s="3">
        <v>150</v>
      </c>
      <c r="E121" s="3">
        <v>49</v>
      </c>
      <c r="F121" s="3" t="s">
        <v>191</v>
      </c>
      <c r="G121" s="3" t="s">
        <v>77</v>
      </c>
      <c r="J121" s="3" t="s">
        <v>15</v>
      </c>
      <c r="K121" s="3" t="s">
        <v>13</v>
      </c>
      <c r="L121" s="3" t="s">
        <v>13</v>
      </c>
      <c r="M121" s="3" t="s">
        <v>15</v>
      </c>
      <c r="N121" s="3" t="s">
        <v>13</v>
      </c>
      <c r="O121" s="3" t="s">
        <v>15</v>
      </c>
      <c r="P121" s="3">
        <v>2</v>
      </c>
      <c r="Q121" s="3">
        <v>1</v>
      </c>
      <c r="R121" s="3">
        <v>10</v>
      </c>
      <c r="S121" s="3" t="s">
        <v>192</v>
      </c>
      <c r="T121" s="3">
        <v>1</v>
      </c>
      <c r="U121" s="3" t="s">
        <v>15</v>
      </c>
      <c r="V121" s="3" t="s">
        <v>13</v>
      </c>
      <c r="W121" s="3" t="s">
        <v>13</v>
      </c>
      <c r="X121" s="3" t="s">
        <v>13</v>
      </c>
      <c r="Y121" s="3" t="s">
        <v>15</v>
      </c>
      <c r="Z121" s="3" t="s">
        <v>13</v>
      </c>
      <c r="AA121" s="3" t="s">
        <v>13</v>
      </c>
      <c r="AB121" s="3" t="s">
        <v>13</v>
      </c>
      <c r="AC121" s="3" t="s">
        <v>15</v>
      </c>
      <c r="AF121" s="3" t="s">
        <v>343</v>
      </c>
      <c r="AG121" s="2">
        <v>40456</v>
      </c>
      <c r="AH121" s="2">
        <v>40543</v>
      </c>
      <c r="AI121" s="3" t="s">
        <v>114</v>
      </c>
      <c r="AJ121" s="3">
        <f t="shared" si="16"/>
        <v>6566</v>
      </c>
      <c r="AK121" s="12">
        <f t="shared" si="17"/>
        <v>3284.1403265059762</v>
      </c>
      <c r="AL121" s="12">
        <f t="shared" si="20"/>
        <v>0.67</v>
      </c>
      <c r="AM121" s="3">
        <f t="shared" si="21"/>
        <v>88</v>
      </c>
      <c r="AN121" t="str">
        <f t="shared" si="18"/>
        <v>No</v>
      </c>
      <c r="AO121" s="3">
        <f t="shared" si="22"/>
        <v>9</v>
      </c>
      <c r="AP121" s="3">
        <v>1588</v>
      </c>
      <c r="AQ121" s="3">
        <f t="shared" si="23"/>
        <v>2.068098442384116</v>
      </c>
      <c r="AR121" s="3" t="str">
        <f t="shared" si="19"/>
        <v>9_30_The Fitting Room_Athens_Yes</v>
      </c>
      <c r="AS121" s="12">
        <f t="shared" si="24"/>
        <v>0.6</v>
      </c>
      <c r="AT121" s="3">
        <f t="shared" si="29"/>
        <v>50</v>
      </c>
      <c r="AU121" s="3">
        <f t="shared" si="25"/>
        <v>2</v>
      </c>
      <c r="AV121" s="3" t="str">
        <f t="shared" si="26"/>
        <v>Yes</v>
      </c>
      <c r="AW121" s="15" t="s">
        <v>590</v>
      </c>
      <c r="AX121" s="3">
        <f t="shared" si="27"/>
        <v>3</v>
      </c>
      <c r="AY121" s="3">
        <f t="shared" si="28"/>
        <v>3</v>
      </c>
    </row>
    <row r="122" spans="1:51" s="3" customFormat="1">
      <c r="A122" s="9">
        <v>40449</v>
      </c>
      <c r="B122" s="9">
        <v>40450.999305555553</v>
      </c>
      <c r="C122" s="3">
        <v>346</v>
      </c>
      <c r="D122" s="3">
        <v>27</v>
      </c>
      <c r="E122" s="3">
        <v>13.5</v>
      </c>
      <c r="F122" s="3" t="s">
        <v>186</v>
      </c>
      <c r="G122" s="3" t="s">
        <v>433</v>
      </c>
      <c r="H122" s="3" t="s">
        <v>440</v>
      </c>
      <c r="J122" s="3" t="s">
        <v>13</v>
      </c>
      <c r="K122" s="3" t="s">
        <v>15</v>
      </c>
      <c r="L122" s="3" t="s">
        <v>13</v>
      </c>
      <c r="M122" s="3" t="s">
        <v>13</v>
      </c>
      <c r="N122" s="3" t="s">
        <v>13</v>
      </c>
      <c r="O122" s="3" t="s">
        <v>13</v>
      </c>
      <c r="P122" s="3">
        <v>5</v>
      </c>
      <c r="Q122" s="3">
        <v>5</v>
      </c>
      <c r="R122" s="3">
        <v>10</v>
      </c>
      <c r="T122" s="3">
        <v>12</v>
      </c>
      <c r="U122" s="3" t="s">
        <v>15</v>
      </c>
      <c r="V122" s="3" t="s">
        <v>13</v>
      </c>
      <c r="W122" s="3" t="s">
        <v>15</v>
      </c>
      <c r="X122" s="3" t="s">
        <v>13</v>
      </c>
      <c r="Y122" s="3" t="s">
        <v>15</v>
      </c>
      <c r="Z122" s="3" t="s">
        <v>13</v>
      </c>
      <c r="AA122" s="3" t="s">
        <v>13</v>
      </c>
      <c r="AB122" s="3" t="s">
        <v>13</v>
      </c>
      <c r="AC122" s="3" t="s">
        <v>15</v>
      </c>
      <c r="AF122" s="3" t="s">
        <v>342</v>
      </c>
      <c r="AG122" s="2">
        <v>40452</v>
      </c>
      <c r="AH122" s="2">
        <v>40543</v>
      </c>
      <c r="AI122" s="3" t="s">
        <v>116</v>
      </c>
      <c r="AJ122" s="3">
        <f t="shared" si="16"/>
        <v>4671</v>
      </c>
      <c r="AK122" s="12">
        <f t="shared" si="17"/>
        <v>2336.3112191759692</v>
      </c>
      <c r="AL122" s="12">
        <f t="shared" si="20"/>
        <v>0.5</v>
      </c>
      <c r="AM122" s="3">
        <f t="shared" si="21"/>
        <v>92</v>
      </c>
      <c r="AN122" t="str">
        <f t="shared" si="18"/>
        <v>No</v>
      </c>
      <c r="AO122" s="3">
        <f t="shared" si="22"/>
        <v>9</v>
      </c>
      <c r="AP122" s="3">
        <v>582</v>
      </c>
      <c r="AQ122" s="3">
        <f t="shared" si="23"/>
        <v>4.0142804453195344</v>
      </c>
      <c r="AR122" s="3" t="str">
        <f t="shared" si="19"/>
        <v>9_28_Applebee's_Thessaloniki_No</v>
      </c>
      <c r="AS122" s="12">
        <f t="shared" si="24"/>
        <v>0.6</v>
      </c>
      <c r="AT122" s="3">
        <f t="shared" si="29"/>
        <v>15</v>
      </c>
      <c r="AU122" s="3">
        <f t="shared" si="25"/>
        <v>2</v>
      </c>
      <c r="AV122" s="3" t="str">
        <f t="shared" si="26"/>
        <v>No</v>
      </c>
      <c r="AW122" s="16" t="s">
        <v>797</v>
      </c>
      <c r="AX122" s="3">
        <f t="shared" si="27"/>
        <v>1</v>
      </c>
      <c r="AY122" s="3">
        <f t="shared" si="28"/>
        <v>1</v>
      </c>
    </row>
    <row r="123" spans="1:51" s="3" customFormat="1">
      <c r="A123" s="9">
        <v>40453</v>
      </c>
      <c r="B123" s="9">
        <v>40455.999305555553</v>
      </c>
      <c r="C123" s="3">
        <v>36</v>
      </c>
      <c r="D123" s="3">
        <v>35</v>
      </c>
      <c r="E123" s="3">
        <v>9</v>
      </c>
      <c r="F123" s="3" t="s">
        <v>310</v>
      </c>
      <c r="G123" s="3" t="s">
        <v>435</v>
      </c>
      <c r="J123" s="3" t="s">
        <v>13</v>
      </c>
      <c r="K123" s="3" t="s">
        <v>15</v>
      </c>
      <c r="L123" s="3" t="s">
        <v>13</v>
      </c>
      <c r="M123" s="3" t="s">
        <v>15</v>
      </c>
      <c r="N123" s="3" t="s">
        <v>13</v>
      </c>
      <c r="O123" s="3" t="s">
        <v>15</v>
      </c>
      <c r="P123" s="3">
        <v>4</v>
      </c>
      <c r="Q123" s="3">
        <v>4</v>
      </c>
      <c r="R123" s="3">
        <v>10</v>
      </c>
      <c r="T123" s="3">
        <v>12</v>
      </c>
      <c r="U123" s="3" t="s">
        <v>15</v>
      </c>
      <c r="V123" s="3" t="s">
        <v>15</v>
      </c>
      <c r="W123" s="3" t="s">
        <v>13</v>
      </c>
      <c r="X123" s="3" t="s">
        <v>13</v>
      </c>
      <c r="Y123" s="3" t="s">
        <v>13</v>
      </c>
      <c r="Z123" s="3" t="s">
        <v>13</v>
      </c>
      <c r="AA123" s="3" t="s">
        <v>13</v>
      </c>
      <c r="AB123" s="3" t="s">
        <v>13</v>
      </c>
      <c r="AC123" s="3" t="s">
        <v>15</v>
      </c>
      <c r="AF123" s="3" t="s">
        <v>342</v>
      </c>
      <c r="AG123" s="2">
        <v>40457</v>
      </c>
      <c r="AH123" s="2">
        <v>40549</v>
      </c>
      <c r="AI123" s="3" t="s">
        <v>116</v>
      </c>
      <c r="AJ123" s="3">
        <f t="shared" si="16"/>
        <v>324</v>
      </c>
      <c r="AK123" s="12">
        <f t="shared" si="17"/>
        <v>108.02500578845847</v>
      </c>
      <c r="AL123" s="12">
        <f t="shared" si="20"/>
        <v>0.74</v>
      </c>
      <c r="AM123" s="3">
        <f t="shared" si="21"/>
        <v>93</v>
      </c>
      <c r="AN123" t="str">
        <f t="shared" si="18"/>
        <v>Yes</v>
      </c>
      <c r="AO123" s="3">
        <f t="shared" si="22"/>
        <v>10</v>
      </c>
      <c r="AP123" s="3">
        <v>334</v>
      </c>
      <c r="AQ123" s="3">
        <f t="shared" si="23"/>
        <v>0.32342816104328886</v>
      </c>
      <c r="AR123" s="3" t="str">
        <f t="shared" si="19"/>
        <v>10_2_Pet Corner_Thessaloniki_No</v>
      </c>
      <c r="AS123" s="12">
        <f t="shared" si="24"/>
        <v>0.8</v>
      </c>
      <c r="AT123" s="3">
        <f t="shared" si="29"/>
        <v>10</v>
      </c>
      <c r="AU123" s="3">
        <f t="shared" si="25"/>
        <v>2</v>
      </c>
      <c r="AV123" s="3" t="str">
        <f t="shared" si="26"/>
        <v>No</v>
      </c>
      <c r="AW123" s="15" t="s">
        <v>799</v>
      </c>
      <c r="AX123" s="3">
        <f t="shared" si="27"/>
        <v>1</v>
      </c>
      <c r="AY123" s="3">
        <f t="shared" si="28"/>
        <v>1</v>
      </c>
    </row>
    <row r="124" spans="1:51" s="3" customFormat="1">
      <c r="A124" s="9">
        <v>40451</v>
      </c>
      <c r="B124" s="9">
        <v>40452.999305555553</v>
      </c>
      <c r="C124" s="3">
        <v>152</v>
      </c>
      <c r="D124" s="3">
        <v>20</v>
      </c>
      <c r="E124" s="3">
        <v>5</v>
      </c>
      <c r="F124" s="3" t="s">
        <v>193</v>
      </c>
      <c r="G124" s="3" t="s">
        <v>435</v>
      </c>
      <c r="H124" s="3" t="s">
        <v>441</v>
      </c>
      <c r="J124" s="3" t="s">
        <v>13</v>
      </c>
      <c r="K124" s="3" t="s">
        <v>15</v>
      </c>
      <c r="L124" s="3" t="s">
        <v>13</v>
      </c>
      <c r="M124" s="3" t="s">
        <v>15</v>
      </c>
      <c r="N124" s="3" t="s">
        <v>13</v>
      </c>
      <c r="O124" s="3" t="s">
        <v>15</v>
      </c>
      <c r="P124" s="3">
        <v>2</v>
      </c>
      <c r="Q124" s="3">
        <v>1</v>
      </c>
      <c r="R124" s="3">
        <v>20</v>
      </c>
      <c r="T124" s="3">
        <v>12</v>
      </c>
      <c r="U124" s="3" t="s">
        <v>15</v>
      </c>
      <c r="V124" s="3" t="s">
        <v>15</v>
      </c>
      <c r="W124" s="3" t="s">
        <v>13</v>
      </c>
      <c r="X124" s="3" t="s">
        <v>15</v>
      </c>
      <c r="Y124" s="3" t="s">
        <v>15</v>
      </c>
      <c r="Z124" s="3" t="s">
        <v>15</v>
      </c>
      <c r="AA124" s="3" t="s">
        <v>13</v>
      </c>
      <c r="AB124" s="3" t="s">
        <v>13</v>
      </c>
      <c r="AC124" s="3" t="s">
        <v>15</v>
      </c>
      <c r="AF124" s="3" t="s">
        <v>342</v>
      </c>
      <c r="AG124" s="2">
        <v>40456</v>
      </c>
      <c r="AH124" s="2">
        <v>40542</v>
      </c>
      <c r="AI124" s="3" t="s">
        <v>116</v>
      </c>
      <c r="AJ124" s="3">
        <f t="shared" si="16"/>
        <v>760</v>
      </c>
      <c r="AK124" s="12">
        <f t="shared" si="17"/>
        <v>380.1319902748312</v>
      </c>
      <c r="AL124" s="12">
        <f t="shared" si="20"/>
        <v>0.75</v>
      </c>
      <c r="AM124" s="3">
        <f t="shared" si="21"/>
        <v>87</v>
      </c>
      <c r="AN124" t="str">
        <f t="shared" si="18"/>
        <v>No</v>
      </c>
      <c r="AO124" s="3">
        <f t="shared" si="22"/>
        <v>9</v>
      </c>
      <c r="AP124" s="3">
        <v>582</v>
      </c>
      <c r="AQ124" s="3">
        <f t="shared" si="23"/>
        <v>0.65314774961311206</v>
      </c>
      <c r="AR124" s="3" t="str">
        <f t="shared" si="19"/>
        <v>9_30_Narcissus_Thessaloniki_No</v>
      </c>
      <c r="AS124" s="12">
        <f t="shared" si="24"/>
        <v>0.8</v>
      </c>
      <c r="AT124" s="3">
        <f t="shared" si="29"/>
        <v>5</v>
      </c>
      <c r="AU124" s="3">
        <f t="shared" si="25"/>
        <v>2</v>
      </c>
      <c r="AV124" s="3" t="str">
        <f t="shared" si="26"/>
        <v>Yes</v>
      </c>
      <c r="AW124" s="16" t="s">
        <v>798</v>
      </c>
      <c r="AX124" s="3">
        <f t="shared" si="27"/>
        <v>3</v>
      </c>
      <c r="AY124" s="3">
        <f t="shared" si="28"/>
        <v>3</v>
      </c>
    </row>
    <row r="125" spans="1:51" s="3" customFormat="1">
      <c r="A125" s="9">
        <v>40452</v>
      </c>
      <c r="B125" s="9">
        <v>40452.999305555553</v>
      </c>
      <c r="C125" s="3">
        <v>301</v>
      </c>
      <c r="D125" s="3">
        <v>40</v>
      </c>
      <c r="E125" s="3">
        <v>20</v>
      </c>
      <c r="F125" s="3" t="s">
        <v>194</v>
      </c>
      <c r="G125" s="3" t="s">
        <v>433</v>
      </c>
      <c r="H125" s="3" t="s">
        <v>440</v>
      </c>
      <c r="J125" s="3" t="s">
        <v>13</v>
      </c>
      <c r="K125" s="3" t="s">
        <v>15</v>
      </c>
      <c r="L125" s="3" t="s">
        <v>13</v>
      </c>
      <c r="M125" s="3" t="s">
        <v>15</v>
      </c>
      <c r="N125" s="3" t="s">
        <v>13</v>
      </c>
      <c r="O125" s="3" t="s">
        <v>15</v>
      </c>
      <c r="P125" s="3">
        <v>10</v>
      </c>
      <c r="Q125" s="3">
        <v>10</v>
      </c>
      <c r="R125" s="3">
        <v>20</v>
      </c>
      <c r="S125" s="3" t="s">
        <v>195</v>
      </c>
      <c r="T125" s="3">
        <v>2</v>
      </c>
      <c r="U125" s="3" t="s">
        <v>15</v>
      </c>
      <c r="V125" s="3" t="s">
        <v>13</v>
      </c>
      <c r="W125" s="3" t="s">
        <v>13</v>
      </c>
      <c r="X125" s="3" t="s">
        <v>15</v>
      </c>
      <c r="Y125" s="3" t="s">
        <v>13</v>
      </c>
      <c r="Z125" s="3" t="s">
        <v>15</v>
      </c>
      <c r="AA125" s="3" t="s">
        <v>13</v>
      </c>
      <c r="AB125" s="3" t="s">
        <v>13</v>
      </c>
      <c r="AC125" s="3" t="s">
        <v>13</v>
      </c>
      <c r="AF125" s="3" t="s">
        <v>342</v>
      </c>
      <c r="AG125" s="2">
        <v>40456</v>
      </c>
      <c r="AH125" s="2">
        <v>40517</v>
      </c>
      <c r="AI125" s="3" t="s">
        <v>114</v>
      </c>
      <c r="AJ125" s="3">
        <f t="shared" si="16"/>
        <v>6020</v>
      </c>
      <c r="AK125" s="12">
        <f t="shared" si="17"/>
        <v>6020</v>
      </c>
      <c r="AL125" s="12">
        <f t="shared" si="20"/>
        <v>0.5</v>
      </c>
      <c r="AM125" s="3">
        <f t="shared" si="21"/>
        <v>62</v>
      </c>
      <c r="AN125" t="str">
        <f t="shared" si="18"/>
        <v>No</v>
      </c>
      <c r="AO125" s="3">
        <f t="shared" si="22"/>
        <v>10</v>
      </c>
      <c r="AP125" s="3">
        <v>17528</v>
      </c>
      <c r="AQ125" s="3">
        <f t="shared" si="23"/>
        <v>0.34345047923322686</v>
      </c>
      <c r="AR125" s="3" t="str">
        <f t="shared" si="19"/>
        <v>10_1_Paussa_Athens_No</v>
      </c>
      <c r="AS125" s="12">
        <f t="shared" si="24"/>
        <v>0.6</v>
      </c>
      <c r="AT125" s="3">
        <f t="shared" si="29"/>
        <v>20</v>
      </c>
      <c r="AU125" s="3">
        <f t="shared" si="25"/>
        <v>1</v>
      </c>
      <c r="AV125" s="3" t="str">
        <f t="shared" si="26"/>
        <v>No</v>
      </c>
      <c r="AW125" s="15" t="s">
        <v>591</v>
      </c>
      <c r="AX125" s="3">
        <f t="shared" si="27"/>
        <v>3</v>
      </c>
      <c r="AY125" s="3">
        <f t="shared" si="28"/>
        <v>3</v>
      </c>
    </row>
    <row r="126" spans="1:51" s="3" customFormat="1">
      <c r="A126" s="9">
        <v>40453</v>
      </c>
      <c r="B126" s="9">
        <v>40454.999305555553</v>
      </c>
      <c r="C126" s="3">
        <v>512</v>
      </c>
      <c r="D126" s="3">
        <v>83.9</v>
      </c>
      <c r="E126" s="3">
        <v>25</v>
      </c>
      <c r="F126" s="3" t="s">
        <v>55</v>
      </c>
      <c r="G126" s="3" t="s">
        <v>105</v>
      </c>
      <c r="J126" s="3" t="s">
        <v>13</v>
      </c>
      <c r="K126" s="3" t="s">
        <v>15</v>
      </c>
      <c r="L126" s="3" t="s">
        <v>13</v>
      </c>
      <c r="M126" s="3" t="s">
        <v>15</v>
      </c>
      <c r="N126" s="3" t="s">
        <v>13</v>
      </c>
      <c r="O126" s="3" t="s">
        <v>15</v>
      </c>
      <c r="P126" s="3">
        <v>4</v>
      </c>
      <c r="Q126" s="3">
        <v>4</v>
      </c>
      <c r="R126" s="3">
        <v>20</v>
      </c>
      <c r="S126" s="3" t="s">
        <v>196</v>
      </c>
      <c r="T126" s="3">
        <v>6</v>
      </c>
      <c r="U126" s="3" t="s">
        <v>15</v>
      </c>
      <c r="V126" s="3" t="s">
        <v>13</v>
      </c>
      <c r="W126" s="3" t="s">
        <v>15</v>
      </c>
      <c r="X126" s="3" t="s">
        <v>15</v>
      </c>
      <c r="Y126" s="3" t="s">
        <v>15</v>
      </c>
      <c r="Z126" s="3" t="s">
        <v>13</v>
      </c>
      <c r="AA126" s="3" t="s">
        <v>15</v>
      </c>
      <c r="AB126" s="3" t="s">
        <v>13</v>
      </c>
      <c r="AC126" s="3" t="s">
        <v>13</v>
      </c>
      <c r="AF126" s="3" t="s">
        <v>342</v>
      </c>
      <c r="AG126" s="2">
        <v>40456</v>
      </c>
      <c r="AH126" s="2">
        <v>40633</v>
      </c>
      <c r="AI126" s="3" t="s">
        <v>114</v>
      </c>
      <c r="AJ126" s="3">
        <f t="shared" si="16"/>
        <v>12800</v>
      </c>
      <c r="AK126" s="12">
        <f t="shared" si="17"/>
        <v>6402.2229941024207</v>
      </c>
      <c r="AL126" s="12">
        <f t="shared" si="20"/>
        <v>0.7</v>
      </c>
      <c r="AM126" s="3">
        <f t="shared" si="21"/>
        <v>178</v>
      </c>
      <c r="AN126" t="str">
        <f t="shared" si="18"/>
        <v>Yes</v>
      </c>
      <c r="AO126" s="3">
        <f t="shared" si="22"/>
        <v>10</v>
      </c>
      <c r="AP126" s="3">
        <v>2496</v>
      </c>
      <c r="AQ126" s="3">
        <f t="shared" si="23"/>
        <v>2.564993186739752</v>
      </c>
      <c r="AR126" s="3" t="str">
        <f t="shared" si="19"/>
        <v>10_2_volta fun park_Athens_No</v>
      </c>
      <c r="AS126" s="12">
        <f t="shared" si="24"/>
        <v>0.8</v>
      </c>
      <c r="AT126" s="3">
        <f t="shared" si="29"/>
        <v>25</v>
      </c>
      <c r="AU126" s="3">
        <f t="shared" si="25"/>
        <v>4</v>
      </c>
      <c r="AV126" s="3" t="str">
        <f t="shared" si="26"/>
        <v>No</v>
      </c>
      <c r="AW126" s="15" t="s">
        <v>592</v>
      </c>
      <c r="AX126" s="3">
        <f t="shared" si="27"/>
        <v>1</v>
      </c>
      <c r="AY126" s="3">
        <f t="shared" si="28"/>
        <v>1</v>
      </c>
    </row>
    <row r="127" spans="1:51" s="3" customFormat="1">
      <c r="A127" s="9">
        <v>40455</v>
      </c>
      <c r="B127" s="9">
        <v>40455.999305555553</v>
      </c>
      <c r="C127" s="3">
        <v>2222</v>
      </c>
      <c r="D127" s="3">
        <v>90</v>
      </c>
      <c r="E127" s="3">
        <v>14</v>
      </c>
      <c r="F127" s="3" t="s">
        <v>593</v>
      </c>
      <c r="G127" s="3" t="s">
        <v>435</v>
      </c>
      <c r="H127" s="3" t="s">
        <v>462</v>
      </c>
      <c r="J127" s="3" t="s">
        <v>13</v>
      </c>
      <c r="K127" s="3" t="s">
        <v>15</v>
      </c>
      <c r="L127" s="3" t="s">
        <v>13</v>
      </c>
      <c r="M127" s="3" t="s">
        <v>15</v>
      </c>
      <c r="N127" s="3" t="s">
        <v>13</v>
      </c>
      <c r="O127" s="3" t="s">
        <v>15</v>
      </c>
      <c r="P127" s="3">
        <v>4</v>
      </c>
      <c r="Q127" s="3">
        <v>2</v>
      </c>
      <c r="R127" s="3">
        <v>30</v>
      </c>
      <c r="S127" s="3" t="s">
        <v>161</v>
      </c>
      <c r="T127" s="3">
        <v>2</v>
      </c>
      <c r="U127" s="3" t="s">
        <v>15</v>
      </c>
      <c r="V127" s="3" t="s">
        <v>13</v>
      </c>
      <c r="W127" s="3" t="s">
        <v>13</v>
      </c>
      <c r="X127" s="3" t="s">
        <v>15</v>
      </c>
      <c r="Y127" s="3" t="s">
        <v>15</v>
      </c>
      <c r="Z127" s="3" t="s">
        <v>13</v>
      </c>
      <c r="AA127" s="3" t="s">
        <v>13</v>
      </c>
      <c r="AB127" s="3" t="s">
        <v>13</v>
      </c>
      <c r="AC127" s="3" t="s">
        <v>15</v>
      </c>
      <c r="AD127" s="3" t="s">
        <v>15</v>
      </c>
      <c r="AF127" s="3" t="s">
        <v>342</v>
      </c>
      <c r="AG127" s="2">
        <v>40457</v>
      </c>
      <c r="AH127" s="2">
        <v>40663</v>
      </c>
      <c r="AI127" s="3" t="s">
        <v>114</v>
      </c>
      <c r="AJ127" s="3">
        <f t="shared" si="16"/>
        <v>31108</v>
      </c>
      <c r="AK127" s="12">
        <f t="shared" si="17"/>
        <v>31108</v>
      </c>
      <c r="AL127" s="12">
        <f t="shared" si="20"/>
        <v>0.84</v>
      </c>
      <c r="AM127" s="3">
        <f t="shared" si="21"/>
        <v>207</v>
      </c>
      <c r="AN127" t="str">
        <f t="shared" si="18"/>
        <v>No</v>
      </c>
      <c r="AO127" s="3">
        <f t="shared" si="22"/>
        <v>10</v>
      </c>
      <c r="AP127" s="3">
        <v>17528</v>
      </c>
      <c r="AQ127" s="3">
        <f t="shared" si="23"/>
        <v>1.7747603833865815</v>
      </c>
      <c r="AR127" s="3" t="str">
        <f t="shared" si="19"/>
        <v>10_4_Chryssalis_Athens_No</v>
      </c>
      <c r="AS127" s="12">
        <f t="shared" si="24"/>
        <v>0.8</v>
      </c>
      <c r="AT127" s="3">
        <f t="shared" si="29"/>
        <v>15</v>
      </c>
      <c r="AU127" s="3">
        <f t="shared" si="25"/>
        <v>4</v>
      </c>
      <c r="AV127" s="3" t="str">
        <f t="shared" si="26"/>
        <v>Yes</v>
      </c>
      <c r="AW127" s="15" t="s">
        <v>594</v>
      </c>
      <c r="AX127" s="3">
        <f t="shared" si="27"/>
        <v>1</v>
      </c>
      <c r="AY127" s="3">
        <f t="shared" si="28"/>
        <v>1</v>
      </c>
    </row>
    <row r="128" spans="1:51" s="3" customFormat="1">
      <c r="A128" s="9">
        <v>40453</v>
      </c>
      <c r="B128" s="9">
        <v>40455.999305555553</v>
      </c>
      <c r="C128" s="3">
        <v>559</v>
      </c>
      <c r="D128" s="3">
        <v>67</v>
      </c>
      <c r="E128" s="3">
        <v>30</v>
      </c>
      <c r="F128" s="3" t="s">
        <v>197</v>
      </c>
      <c r="G128" s="3" t="s">
        <v>12</v>
      </c>
      <c r="J128" s="3" t="s">
        <v>15</v>
      </c>
      <c r="K128" s="3" t="s">
        <v>13</v>
      </c>
      <c r="L128" s="3" t="s">
        <v>13</v>
      </c>
      <c r="M128" s="3" t="s">
        <v>15</v>
      </c>
      <c r="N128" s="3" t="s">
        <v>13</v>
      </c>
      <c r="O128" s="3" t="s">
        <v>15</v>
      </c>
      <c r="P128" s="3">
        <v>8</v>
      </c>
      <c r="Q128" s="3">
        <v>8</v>
      </c>
      <c r="R128" s="3">
        <v>20</v>
      </c>
      <c r="S128" s="3" t="s">
        <v>198</v>
      </c>
      <c r="T128" s="3">
        <v>13</v>
      </c>
      <c r="U128" s="3" t="s">
        <v>15</v>
      </c>
      <c r="V128" s="3" t="s">
        <v>13</v>
      </c>
      <c r="W128" s="3" t="s">
        <v>13</v>
      </c>
      <c r="X128" s="3" t="s">
        <v>13</v>
      </c>
      <c r="Y128" s="3" t="s">
        <v>13</v>
      </c>
      <c r="Z128" s="3" t="s">
        <v>13</v>
      </c>
      <c r="AA128" s="3" t="s">
        <v>13</v>
      </c>
      <c r="AB128" s="3" t="s">
        <v>13</v>
      </c>
      <c r="AC128" s="3" t="s">
        <v>15</v>
      </c>
      <c r="AF128" s="3" t="s">
        <v>342</v>
      </c>
      <c r="AG128" s="2">
        <v>40457</v>
      </c>
      <c r="AH128" s="2">
        <v>40629</v>
      </c>
      <c r="AI128" s="3" t="s">
        <v>114</v>
      </c>
      <c r="AJ128" s="3">
        <f t="shared" si="16"/>
        <v>16770</v>
      </c>
      <c r="AK128" s="12">
        <f t="shared" si="17"/>
        <v>5591.2942810878039</v>
      </c>
      <c r="AL128" s="12">
        <f t="shared" si="20"/>
        <v>0.55000000000000004</v>
      </c>
      <c r="AM128" s="3">
        <f t="shared" si="21"/>
        <v>173</v>
      </c>
      <c r="AN128" t="str">
        <f t="shared" si="18"/>
        <v>Yes</v>
      </c>
      <c r="AO128" s="3">
        <f t="shared" si="22"/>
        <v>10</v>
      </c>
      <c r="AP128" s="3">
        <v>2455</v>
      </c>
      <c r="AQ128" s="3">
        <f t="shared" si="23"/>
        <v>2.2775129454532808</v>
      </c>
      <c r="AR128" s="3" t="str">
        <f t="shared" si="19"/>
        <v>10_2_Rafting Club_Athens_Yes</v>
      </c>
      <c r="AS128" s="12">
        <f t="shared" si="24"/>
        <v>0.6</v>
      </c>
      <c r="AT128" s="3">
        <f t="shared" si="29"/>
        <v>30</v>
      </c>
      <c r="AU128" s="3">
        <f t="shared" si="25"/>
        <v>3</v>
      </c>
      <c r="AV128" s="3" t="str">
        <f t="shared" si="26"/>
        <v>No</v>
      </c>
      <c r="AW128" s="15" t="s">
        <v>595</v>
      </c>
      <c r="AX128" s="3">
        <f t="shared" si="27"/>
        <v>1</v>
      </c>
      <c r="AY128" s="3">
        <f t="shared" si="28"/>
        <v>1</v>
      </c>
    </row>
    <row r="129" spans="1:51" s="3" customFormat="1">
      <c r="A129" s="9">
        <v>40456</v>
      </c>
      <c r="B129" s="9">
        <v>40456.999305555553</v>
      </c>
      <c r="C129" s="3">
        <v>882</v>
      </c>
      <c r="D129" s="3">
        <v>34</v>
      </c>
      <c r="E129" s="3">
        <v>15</v>
      </c>
      <c r="F129" s="3" t="s">
        <v>199</v>
      </c>
      <c r="G129" s="3" t="s">
        <v>433</v>
      </c>
      <c r="H129" s="3" t="s">
        <v>440</v>
      </c>
      <c r="J129" s="3" t="s">
        <v>13</v>
      </c>
      <c r="K129" s="3" t="s">
        <v>15</v>
      </c>
      <c r="L129" s="3" t="s">
        <v>13</v>
      </c>
      <c r="M129" s="3" t="s">
        <v>15</v>
      </c>
      <c r="N129" s="3" t="s">
        <v>13</v>
      </c>
      <c r="O129" s="3" t="s">
        <v>15</v>
      </c>
      <c r="P129" s="3">
        <v>4</v>
      </c>
      <c r="Q129" s="3">
        <v>4</v>
      </c>
      <c r="R129" s="3">
        <v>20</v>
      </c>
      <c r="S129" s="3" t="s">
        <v>200</v>
      </c>
      <c r="T129" s="3">
        <v>2</v>
      </c>
      <c r="U129" s="3" t="s">
        <v>15</v>
      </c>
      <c r="V129" s="3" t="s">
        <v>13</v>
      </c>
      <c r="W129" s="3" t="s">
        <v>13</v>
      </c>
      <c r="X129" s="3" t="s">
        <v>13</v>
      </c>
      <c r="Y129" s="3" t="s">
        <v>13</v>
      </c>
      <c r="Z129" s="3" t="s">
        <v>15</v>
      </c>
      <c r="AA129" s="3" t="s">
        <v>13</v>
      </c>
      <c r="AB129" s="3" t="s">
        <v>13</v>
      </c>
      <c r="AC129" s="3" t="s">
        <v>15</v>
      </c>
      <c r="AF129" s="3" t="s">
        <v>342</v>
      </c>
      <c r="AG129" s="2">
        <v>40458</v>
      </c>
      <c r="AH129" s="2">
        <v>40543</v>
      </c>
      <c r="AI129" s="3" t="s">
        <v>114</v>
      </c>
      <c r="AJ129" s="3">
        <f t="shared" si="16"/>
        <v>13230</v>
      </c>
      <c r="AK129" s="12">
        <f t="shared" si="17"/>
        <v>13230</v>
      </c>
      <c r="AL129" s="12">
        <f t="shared" si="20"/>
        <v>0.56000000000000005</v>
      </c>
      <c r="AM129" s="3">
        <f t="shared" si="21"/>
        <v>86</v>
      </c>
      <c r="AN129" t="str">
        <f t="shared" si="18"/>
        <v>No</v>
      </c>
      <c r="AO129" s="3">
        <f t="shared" si="22"/>
        <v>10</v>
      </c>
      <c r="AP129" s="3">
        <v>17528</v>
      </c>
      <c r="AQ129" s="3">
        <f t="shared" si="23"/>
        <v>0.75479233226837061</v>
      </c>
      <c r="AR129" s="3" t="str">
        <f t="shared" si="19"/>
        <v>10_5_Afamia_Athens_No</v>
      </c>
      <c r="AS129" s="12">
        <f t="shared" si="24"/>
        <v>0.6</v>
      </c>
      <c r="AT129" s="3">
        <f t="shared" si="29"/>
        <v>15</v>
      </c>
      <c r="AU129" s="3">
        <f t="shared" si="25"/>
        <v>2</v>
      </c>
      <c r="AV129" s="3" t="str">
        <f t="shared" si="26"/>
        <v>No</v>
      </c>
      <c r="AW129" s="15" t="s">
        <v>596</v>
      </c>
      <c r="AX129" s="3">
        <f t="shared" si="27"/>
        <v>1</v>
      </c>
      <c r="AY129" s="3">
        <f t="shared" si="28"/>
        <v>1</v>
      </c>
    </row>
    <row r="130" spans="1:51" s="3" customFormat="1">
      <c r="A130" s="9">
        <v>40456</v>
      </c>
      <c r="B130" s="9">
        <v>40456.999305555553</v>
      </c>
      <c r="C130" s="3">
        <v>23</v>
      </c>
      <c r="D130" s="3">
        <v>100</v>
      </c>
      <c r="E130" s="3">
        <v>40</v>
      </c>
      <c r="F130" s="3" t="s">
        <v>201</v>
      </c>
      <c r="G130" s="3" t="s">
        <v>12</v>
      </c>
      <c r="J130" s="3" t="s">
        <v>15</v>
      </c>
      <c r="K130" s="3" t="s">
        <v>13</v>
      </c>
      <c r="L130" s="3" t="s">
        <v>13</v>
      </c>
      <c r="M130" s="3" t="s">
        <v>15</v>
      </c>
      <c r="N130" s="3" t="s">
        <v>13</v>
      </c>
      <c r="O130" s="3" t="s">
        <v>15</v>
      </c>
      <c r="P130" s="3">
        <v>3</v>
      </c>
      <c r="Q130" s="3">
        <v>3</v>
      </c>
      <c r="R130" s="3">
        <v>10</v>
      </c>
      <c r="S130" s="3" t="s">
        <v>202</v>
      </c>
      <c r="T130" s="3">
        <v>2</v>
      </c>
      <c r="U130" s="3" t="s">
        <v>13</v>
      </c>
      <c r="V130" s="3" t="s">
        <v>15</v>
      </c>
      <c r="W130" s="3" t="s">
        <v>13</v>
      </c>
      <c r="X130" s="3" t="s">
        <v>13</v>
      </c>
      <c r="Y130" s="3" t="s">
        <v>13</v>
      </c>
      <c r="Z130" s="3" t="s">
        <v>13</v>
      </c>
      <c r="AA130" s="3" t="s">
        <v>13</v>
      </c>
      <c r="AB130" s="3" t="s">
        <v>13</v>
      </c>
      <c r="AC130" s="3" t="s">
        <v>15</v>
      </c>
      <c r="AF130" s="3" t="s">
        <v>342</v>
      </c>
      <c r="AG130" s="2">
        <v>40459</v>
      </c>
      <c r="AH130" s="2">
        <v>40755</v>
      </c>
      <c r="AI130" s="3" t="s">
        <v>114</v>
      </c>
      <c r="AJ130" s="3">
        <f t="shared" si="16"/>
        <v>920</v>
      </c>
      <c r="AK130" s="12">
        <f t="shared" si="17"/>
        <v>920</v>
      </c>
      <c r="AL130" s="12">
        <f t="shared" si="20"/>
        <v>0.6</v>
      </c>
      <c r="AM130" s="3">
        <f t="shared" si="21"/>
        <v>297</v>
      </c>
      <c r="AN130" t="str">
        <f t="shared" ref="AN130:AN193" si="30">IF(OR(WEEKDAY(B130) &lt; WEEKDAY(A130), AND(WEEKDAY(B130) &gt;= WEEKDAY(A130),OR(WEEKDAY(B130)=7,WEEKDAY(B130)=1,WEEKDAY(A130)=1,WEEKDAY(A130)=7))),"Yes","No")</f>
        <v>No</v>
      </c>
      <c r="AO130" s="3">
        <f t="shared" si="22"/>
        <v>10</v>
      </c>
      <c r="AP130" s="3">
        <v>2932</v>
      </c>
      <c r="AQ130" s="3">
        <f t="shared" si="23"/>
        <v>0.31377899045020463</v>
      </c>
      <c r="AR130" s="3" t="str">
        <f t="shared" si="19"/>
        <v>10_5_Mundialito Real Football_Athens_Yes</v>
      </c>
      <c r="AS130" s="12">
        <f t="shared" si="24"/>
        <v>0.6</v>
      </c>
      <c r="AT130" s="3">
        <f t="shared" si="29"/>
        <v>40</v>
      </c>
      <c r="AU130" s="3">
        <f t="shared" si="25"/>
        <v>4</v>
      </c>
      <c r="AV130" s="3" t="str">
        <f t="shared" si="26"/>
        <v>No</v>
      </c>
      <c r="AW130" s="15" t="s">
        <v>597</v>
      </c>
      <c r="AX130" s="3">
        <f t="shared" si="27"/>
        <v>2</v>
      </c>
      <c r="AY130" s="3">
        <f t="shared" si="28"/>
        <v>2</v>
      </c>
    </row>
    <row r="131" spans="1:51" s="3" customFormat="1">
      <c r="A131" s="9">
        <v>40457</v>
      </c>
      <c r="B131" s="9">
        <v>40457.999305555553</v>
      </c>
      <c r="C131" s="3">
        <v>532</v>
      </c>
      <c r="D131" s="3">
        <v>1710</v>
      </c>
      <c r="E131" s="3">
        <v>70</v>
      </c>
      <c r="F131" s="3" t="s">
        <v>203</v>
      </c>
      <c r="G131" s="3" t="s">
        <v>77</v>
      </c>
      <c r="J131" s="3" t="s">
        <v>13</v>
      </c>
      <c r="K131" s="3" t="s">
        <v>15</v>
      </c>
      <c r="L131" s="3" t="s">
        <v>15</v>
      </c>
      <c r="M131" s="3" t="s">
        <v>15</v>
      </c>
      <c r="N131" s="3" t="s">
        <v>13</v>
      </c>
      <c r="O131" s="3" t="s">
        <v>15</v>
      </c>
      <c r="P131" s="3">
        <v>100</v>
      </c>
      <c r="Q131" s="3">
        <v>1</v>
      </c>
      <c r="R131" s="3">
        <v>10</v>
      </c>
      <c r="S131" s="3" t="s">
        <v>204</v>
      </c>
      <c r="T131" s="3">
        <v>1</v>
      </c>
      <c r="U131" s="3" t="s">
        <v>15</v>
      </c>
      <c r="V131" s="3" t="s">
        <v>13</v>
      </c>
      <c r="W131" s="3" t="s">
        <v>13</v>
      </c>
      <c r="X131" s="3" t="s">
        <v>15</v>
      </c>
      <c r="Y131" s="3" t="s">
        <v>15</v>
      </c>
      <c r="Z131" s="3" t="s">
        <v>13</v>
      </c>
      <c r="AA131" s="3" t="s">
        <v>13</v>
      </c>
      <c r="AB131" s="3" t="s">
        <v>13</v>
      </c>
      <c r="AC131" s="3" t="s">
        <v>15</v>
      </c>
      <c r="AF131" s="3" t="s">
        <v>343</v>
      </c>
      <c r="AG131" s="2">
        <v>40459</v>
      </c>
      <c r="AH131" s="2">
        <v>40543</v>
      </c>
      <c r="AI131" s="3" t="s">
        <v>114</v>
      </c>
      <c r="AJ131" s="3">
        <f t="shared" ref="AJ131:AJ194" si="31">IF(C131&gt;=R131,C131*E131,0)</f>
        <v>37240</v>
      </c>
      <c r="AK131" s="12">
        <f t="shared" ref="AK131:AK194" si="32">MIN(AJ131/(B131-A131),AJ131)</f>
        <v>37240</v>
      </c>
      <c r="AL131" s="12">
        <f t="shared" si="20"/>
        <v>0.96</v>
      </c>
      <c r="AM131" s="3">
        <f t="shared" si="21"/>
        <v>85</v>
      </c>
      <c r="AN131" t="str">
        <f t="shared" si="30"/>
        <v>No</v>
      </c>
      <c r="AO131" s="3">
        <f t="shared" si="22"/>
        <v>10</v>
      </c>
      <c r="AP131" s="3">
        <v>17528</v>
      </c>
      <c r="AQ131" s="3">
        <f t="shared" si="23"/>
        <v>2.1246006389776357</v>
      </c>
      <c r="AR131" s="3" t="str">
        <f t="shared" ref="AR131:AR194" si="33">CONCATENATE(MONTH(A131),"_",DAY(A131),"_",F131,"_",AI131,"_",K131)</f>
        <v>10_6_Vital Med_Athens_No</v>
      </c>
      <c r="AS131" s="12">
        <f t="shared" si="24"/>
        <v>1</v>
      </c>
      <c r="AT131" s="3">
        <f t="shared" si="29"/>
        <v>70</v>
      </c>
      <c r="AU131" s="3">
        <f t="shared" si="25"/>
        <v>2</v>
      </c>
      <c r="AV131" s="3" t="str">
        <f t="shared" si="26"/>
        <v>Yes</v>
      </c>
      <c r="AW131" s="15" t="s">
        <v>598</v>
      </c>
      <c r="AX131" s="3">
        <f t="shared" ref="AX131:AX194" si="34">ROUND(AG131-B131,2)</f>
        <v>1</v>
      </c>
      <c r="AY131" s="3">
        <f t="shared" ref="AY131:AY194" si="35">IF(AX131&gt;=5,5,AX131)</f>
        <v>1</v>
      </c>
    </row>
    <row r="132" spans="1:51" s="3" customFormat="1">
      <c r="A132" s="9">
        <v>40458</v>
      </c>
      <c r="B132" s="9">
        <v>40458.999305555553</v>
      </c>
      <c r="C132" s="3">
        <v>1405</v>
      </c>
      <c r="D132" s="3">
        <v>555</v>
      </c>
      <c r="E132" s="3">
        <v>35</v>
      </c>
      <c r="F132" s="3" t="s">
        <v>205</v>
      </c>
      <c r="G132" s="3" t="s">
        <v>435</v>
      </c>
      <c r="H132" s="3" t="s">
        <v>441</v>
      </c>
      <c r="J132" s="3" t="s">
        <v>13</v>
      </c>
      <c r="K132" s="3" t="s">
        <v>15</v>
      </c>
      <c r="L132" s="3" t="s">
        <v>13</v>
      </c>
      <c r="M132" s="3" t="s">
        <v>15</v>
      </c>
      <c r="N132" s="3" t="s">
        <v>13</v>
      </c>
      <c r="O132" s="3" t="s">
        <v>15</v>
      </c>
      <c r="P132" s="3">
        <v>4</v>
      </c>
      <c r="Q132" s="3">
        <v>2</v>
      </c>
      <c r="R132" s="3">
        <v>20</v>
      </c>
      <c r="S132" s="3" t="s">
        <v>185</v>
      </c>
      <c r="T132" s="3">
        <v>2</v>
      </c>
      <c r="U132" s="3" t="s">
        <v>15</v>
      </c>
      <c r="V132" s="3" t="s">
        <v>13</v>
      </c>
      <c r="W132" s="3" t="s">
        <v>13</v>
      </c>
      <c r="X132" s="3" t="s">
        <v>13</v>
      </c>
      <c r="Y132" s="3" t="s">
        <v>13</v>
      </c>
      <c r="Z132" s="3" t="s">
        <v>13</v>
      </c>
      <c r="AA132" s="3" t="s">
        <v>15</v>
      </c>
      <c r="AB132" s="3" t="s">
        <v>13</v>
      </c>
      <c r="AC132" s="3" t="s">
        <v>13</v>
      </c>
      <c r="AF132" s="3" t="s">
        <v>343</v>
      </c>
      <c r="AG132" s="2">
        <v>40460</v>
      </c>
      <c r="AH132" s="2">
        <v>40632</v>
      </c>
      <c r="AI132" s="3" t="s">
        <v>114</v>
      </c>
      <c r="AJ132" s="3">
        <f t="shared" si="31"/>
        <v>49175</v>
      </c>
      <c r="AK132" s="12">
        <f t="shared" si="32"/>
        <v>49175</v>
      </c>
      <c r="AL132" s="12">
        <f t="shared" si="20"/>
        <v>0.94</v>
      </c>
      <c r="AM132" s="3">
        <f t="shared" si="21"/>
        <v>173</v>
      </c>
      <c r="AN132" t="str">
        <f t="shared" si="30"/>
        <v>No</v>
      </c>
      <c r="AO132" s="3">
        <f t="shared" si="22"/>
        <v>10</v>
      </c>
      <c r="AP132" s="3">
        <v>17528</v>
      </c>
      <c r="AQ132" s="3">
        <f t="shared" si="23"/>
        <v>2.805511182108626</v>
      </c>
      <c r="AR132" s="3" t="str">
        <f t="shared" si="33"/>
        <v>10_7_Bella Rosa_Athens_No</v>
      </c>
      <c r="AS132" s="12">
        <f t="shared" si="24"/>
        <v>1</v>
      </c>
      <c r="AT132" s="3">
        <f t="shared" si="29"/>
        <v>35</v>
      </c>
      <c r="AU132" s="3">
        <f t="shared" ref="AU132:AU258" si="36">IF(AM132&lt;=77,1,IF(AM132&lt;=109,2,IF(AM132&lt;=176.5,3,IF(AM132&lt;=473,4,0))))</f>
        <v>3</v>
      </c>
      <c r="AV132" s="3" t="str">
        <f t="shared" ref="AV132:AV258" si="37">IF(P132&gt;Q132,"Yes","No")</f>
        <v>Yes</v>
      </c>
      <c r="AW132" s="15" t="s">
        <v>599</v>
      </c>
      <c r="AX132" s="3">
        <f t="shared" si="34"/>
        <v>1</v>
      </c>
      <c r="AY132" s="3">
        <f t="shared" si="35"/>
        <v>1</v>
      </c>
    </row>
    <row r="133" spans="1:51" s="3" customFormat="1">
      <c r="A133" s="9">
        <v>40459</v>
      </c>
      <c r="B133" s="9">
        <v>40459.999305555553</v>
      </c>
      <c r="C133" s="3">
        <v>1124</v>
      </c>
      <c r="D133" s="3">
        <v>60</v>
      </c>
      <c r="E133" s="3">
        <v>24</v>
      </c>
      <c r="F133" s="3" t="s">
        <v>206</v>
      </c>
      <c r="G133" s="3" t="s">
        <v>433</v>
      </c>
      <c r="H133" s="3" t="s">
        <v>440</v>
      </c>
      <c r="J133" s="3" t="s">
        <v>13</v>
      </c>
      <c r="K133" s="3" t="s">
        <v>15</v>
      </c>
      <c r="L133" s="3" t="s">
        <v>13</v>
      </c>
      <c r="M133" s="3" t="s">
        <v>15</v>
      </c>
      <c r="N133" s="3" t="s">
        <v>13</v>
      </c>
      <c r="O133" s="3" t="s">
        <v>15</v>
      </c>
      <c r="P133" s="3">
        <v>100</v>
      </c>
      <c r="Q133" s="3">
        <v>100</v>
      </c>
      <c r="R133" s="3">
        <v>25</v>
      </c>
      <c r="S133" s="3" t="s">
        <v>87</v>
      </c>
      <c r="T133" s="3">
        <v>5</v>
      </c>
      <c r="U133" s="3" t="s">
        <v>15</v>
      </c>
      <c r="V133" s="3" t="s">
        <v>13</v>
      </c>
      <c r="W133" s="3" t="s">
        <v>13</v>
      </c>
      <c r="X133" s="3" t="s">
        <v>13</v>
      </c>
      <c r="Y133" s="3" t="s">
        <v>15</v>
      </c>
      <c r="Z133" s="3" t="s">
        <v>13</v>
      </c>
      <c r="AA133" s="3" t="s">
        <v>13</v>
      </c>
      <c r="AB133" s="3" t="s">
        <v>15</v>
      </c>
      <c r="AC133" s="3" t="s">
        <v>15</v>
      </c>
      <c r="AF133" s="3" t="s">
        <v>342</v>
      </c>
      <c r="AG133" s="2">
        <v>40463</v>
      </c>
      <c r="AH133" s="2">
        <v>40527</v>
      </c>
      <c r="AI133" s="3" t="s">
        <v>114</v>
      </c>
      <c r="AJ133" s="3">
        <f t="shared" si="31"/>
        <v>26976</v>
      </c>
      <c r="AK133" s="12">
        <f t="shared" si="32"/>
        <v>26976</v>
      </c>
      <c r="AL133" s="12">
        <f t="shared" si="20"/>
        <v>0.6</v>
      </c>
      <c r="AM133" s="3">
        <f t="shared" si="21"/>
        <v>65</v>
      </c>
      <c r="AN133" t="str">
        <f t="shared" si="30"/>
        <v>No</v>
      </c>
      <c r="AO133" s="3">
        <f t="shared" si="22"/>
        <v>10</v>
      </c>
      <c r="AP133" s="3">
        <v>17528</v>
      </c>
      <c r="AQ133" s="3">
        <f t="shared" si="23"/>
        <v>1.5390232770424463</v>
      </c>
      <c r="AR133" s="3" t="str">
        <f t="shared" si="33"/>
        <v>10_8_Mecca_Athens_No</v>
      </c>
      <c r="AS133" s="12">
        <f t="shared" si="24"/>
        <v>0.6</v>
      </c>
      <c r="AT133" s="3">
        <f t="shared" si="29"/>
        <v>25</v>
      </c>
      <c r="AU133" s="3">
        <f t="shared" si="36"/>
        <v>1</v>
      </c>
      <c r="AV133" s="3" t="str">
        <f t="shared" si="37"/>
        <v>No</v>
      </c>
      <c r="AW133" s="15" t="s">
        <v>601</v>
      </c>
      <c r="AX133" s="3">
        <f t="shared" si="34"/>
        <v>3</v>
      </c>
      <c r="AY133" s="3">
        <f t="shared" si="35"/>
        <v>3</v>
      </c>
    </row>
    <row r="134" spans="1:51" s="3" customFormat="1">
      <c r="A134" s="9">
        <v>40458</v>
      </c>
      <c r="B134" s="9">
        <v>40458.999305555553</v>
      </c>
      <c r="C134" s="3">
        <v>266</v>
      </c>
      <c r="D134" s="3">
        <v>90</v>
      </c>
      <c r="E134" s="3">
        <v>18</v>
      </c>
      <c r="F134" s="3" t="s">
        <v>207</v>
      </c>
      <c r="G134" s="3" t="s">
        <v>77</v>
      </c>
      <c r="J134" s="3" t="s">
        <v>15</v>
      </c>
      <c r="K134" s="3" t="s">
        <v>13</v>
      </c>
      <c r="L134" s="3" t="s">
        <v>13</v>
      </c>
      <c r="M134" s="3" t="s">
        <v>15</v>
      </c>
      <c r="N134" s="3" t="s">
        <v>13</v>
      </c>
      <c r="O134" s="3" t="s">
        <v>15</v>
      </c>
      <c r="P134" s="3">
        <v>100</v>
      </c>
      <c r="Q134" s="3">
        <v>2</v>
      </c>
      <c r="R134" s="3">
        <v>10</v>
      </c>
      <c r="S134" s="3" t="s">
        <v>208</v>
      </c>
      <c r="T134" s="3">
        <v>2</v>
      </c>
      <c r="U134" s="3" t="s">
        <v>15</v>
      </c>
      <c r="V134" s="3" t="s">
        <v>13</v>
      </c>
      <c r="W134" s="3" t="s">
        <v>13</v>
      </c>
      <c r="X134" s="3" t="s">
        <v>15</v>
      </c>
      <c r="Y134" s="3" t="s">
        <v>15</v>
      </c>
      <c r="Z134" s="3" t="s">
        <v>13</v>
      </c>
      <c r="AA134" s="3" t="s">
        <v>13</v>
      </c>
      <c r="AB134" s="3" t="s">
        <v>13</v>
      </c>
      <c r="AC134" s="3" t="s">
        <v>15</v>
      </c>
      <c r="AF134" s="3" t="s">
        <v>343</v>
      </c>
      <c r="AG134" s="2">
        <v>40463</v>
      </c>
      <c r="AH134" s="2">
        <v>40663</v>
      </c>
      <c r="AI134" s="3" t="s">
        <v>114</v>
      </c>
      <c r="AJ134" s="3">
        <f t="shared" si="31"/>
        <v>4788</v>
      </c>
      <c r="AK134" s="12">
        <f t="shared" si="32"/>
        <v>4788</v>
      </c>
      <c r="AL134" s="12">
        <f t="shared" ref="AL134:AL154" si="38">ROUND((D134-E134)/D134,2)</f>
        <v>0.8</v>
      </c>
      <c r="AM134" s="3">
        <f t="shared" ref="AM134:AM154" si="39">1+AH134-AG134</f>
        <v>201</v>
      </c>
      <c r="AN134" t="str">
        <f t="shared" si="30"/>
        <v>No</v>
      </c>
      <c r="AO134" s="3">
        <f t="shared" ref="AO134:AO258" si="40">MONTH(A134)</f>
        <v>10</v>
      </c>
      <c r="AP134" s="3">
        <v>2932</v>
      </c>
      <c r="AQ134" s="3">
        <f t="shared" ref="AQ134:AQ174" si="41">AK134/AP134</f>
        <v>1.6330150068212823</v>
      </c>
      <c r="AR134" s="3" t="str">
        <f t="shared" si="33"/>
        <v>10_7_Image_Athens_Yes</v>
      </c>
      <c r="AS134" s="12">
        <f t="shared" ref="AS134:AS197" si="42">ROUND(AL134*5,0)/5</f>
        <v>0.8</v>
      </c>
      <c r="AT134" s="3">
        <f t="shared" si="29"/>
        <v>20</v>
      </c>
      <c r="AU134" s="3">
        <f t="shared" si="36"/>
        <v>4</v>
      </c>
      <c r="AV134" s="3" t="str">
        <f t="shared" si="37"/>
        <v>Yes</v>
      </c>
      <c r="AW134" s="15" t="s">
        <v>600</v>
      </c>
      <c r="AX134" s="3">
        <f t="shared" si="34"/>
        <v>4</v>
      </c>
      <c r="AY134" s="3">
        <f t="shared" si="35"/>
        <v>4</v>
      </c>
    </row>
    <row r="135" spans="1:51" s="3" customFormat="1">
      <c r="A135" s="9">
        <v>40460</v>
      </c>
      <c r="B135" s="9">
        <v>40461.999305555553</v>
      </c>
      <c r="C135" s="3">
        <v>18</v>
      </c>
      <c r="D135" s="3">
        <v>50</v>
      </c>
      <c r="E135" s="3">
        <v>12</v>
      </c>
      <c r="F135" s="3" t="s">
        <v>209</v>
      </c>
      <c r="G135" s="3" t="s">
        <v>105</v>
      </c>
      <c r="J135" s="3" t="s">
        <v>13</v>
      </c>
      <c r="K135" s="3" t="s">
        <v>15</v>
      </c>
      <c r="L135" s="3" t="s">
        <v>13</v>
      </c>
      <c r="M135" s="3" t="s">
        <v>15</v>
      </c>
      <c r="N135" s="3" t="s">
        <v>13</v>
      </c>
      <c r="O135" s="3" t="s">
        <v>15</v>
      </c>
      <c r="P135" s="3">
        <v>100</v>
      </c>
      <c r="Q135" s="3">
        <v>2</v>
      </c>
      <c r="R135" s="3">
        <v>15</v>
      </c>
      <c r="S135" s="3" t="s">
        <v>87</v>
      </c>
      <c r="T135" s="3">
        <v>5</v>
      </c>
      <c r="U135" s="3" t="s">
        <v>13</v>
      </c>
      <c r="V135" s="3" t="s">
        <v>15</v>
      </c>
      <c r="W135" s="3" t="s">
        <v>13</v>
      </c>
      <c r="X135" s="3" t="s">
        <v>13</v>
      </c>
      <c r="Y135" s="3" t="s">
        <v>15</v>
      </c>
      <c r="Z135" s="3" t="s">
        <v>13</v>
      </c>
      <c r="AA135" s="3" t="s">
        <v>13</v>
      </c>
      <c r="AB135" s="3" t="s">
        <v>13</v>
      </c>
      <c r="AC135" s="3" t="s">
        <v>13</v>
      </c>
      <c r="AF135" s="3" t="s">
        <v>343</v>
      </c>
      <c r="AG135" s="2">
        <v>40463</v>
      </c>
      <c r="AH135" s="2">
        <v>40602</v>
      </c>
      <c r="AI135" s="3" t="s">
        <v>114</v>
      </c>
      <c r="AJ135" s="3">
        <f t="shared" si="31"/>
        <v>216</v>
      </c>
      <c r="AK135" s="12">
        <f t="shared" si="32"/>
        <v>108.03751302547835</v>
      </c>
      <c r="AL135" s="12">
        <f t="shared" si="38"/>
        <v>0.76</v>
      </c>
      <c r="AM135" s="3">
        <f t="shared" si="39"/>
        <v>140</v>
      </c>
      <c r="AN135" t="str">
        <f t="shared" si="30"/>
        <v>Yes</v>
      </c>
      <c r="AO135" s="3">
        <f t="shared" si="40"/>
        <v>10</v>
      </c>
      <c r="AP135" s="3">
        <v>2496</v>
      </c>
      <c r="AQ135" s="3">
        <f t="shared" si="41"/>
        <v>4.3284260026233312E-2</v>
      </c>
      <c r="AR135" s="3" t="str">
        <f t="shared" si="33"/>
        <v>10_9_Smartkidz_Athens_No</v>
      </c>
      <c r="AS135" s="12">
        <f t="shared" si="42"/>
        <v>0.8</v>
      </c>
      <c r="AT135" s="3">
        <f t="shared" si="29"/>
        <v>10</v>
      </c>
      <c r="AU135" s="3">
        <f t="shared" si="36"/>
        <v>3</v>
      </c>
      <c r="AV135" s="3" t="str">
        <f t="shared" si="37"/>
        <v>Yes</v>
      </c>
      <c r="AW135" s="15" t="s">
        <v>602</v>
      </c>
      <c r="AX135" s="3">
        <f t="shared" si="34"/>
        <v>1</v>
      </c>
      <c r="AY135" s="3">
        <f t="shared" si="35"/>
        <v>1</v>
      </c>
    </row>
    <row r="136" spans="1:51" s="3" customFormat="1">
      <c r="A136" s="9">
        <v>40460</v>
      </c>
      <c r="B136" s="9">
        <v>40462.999305555553</v>
      </c>
      <c r="C136" s="3">
        <v>64</v>
      </c>
      <c r="D136" s="3">
        <v>120</v>
      </c>
      <c r="E136" s="3">
        <v>40</v>
      </c>
      <c r="F136" s="3" t="s">
        <v>210</v>
      </c>
      <c r="G136" s="3" t="s">
        <v>12</v>
      </c>
      <c r="J136" s="3" t="s">
        <v>15</v>
      </c>
      <c r="K136" s="3" t="s">
        <v>13</v>
      </c>
      <c r="L136" s="3" t="s">
        <v>13</v>
      </c>
      <c r="M136" s="3" t="s">
        <v>15</v>
      </c>
      <c r="N136" s="3" t="s">
        <v>15</v>
      </c>
      <c r="O136" s="3" t="s">
        <v>15</v>
      </c>
      <c r="P136" s="3">
        <v>6</v>
      </c>
      <c r="Q136" s="3">
        <v>2</v>
      </c>
      <c r="R136" s="3">
        <v>10</v>
      </c>
      <c r="S136" s="3" t="s">
        <v>87</v>
      </c>
      <c r="T136" s="3">
        <v>5</v>
      </c>
      <c r="U136" s="3" t="s">
        <v>15</v>
      </c>
      <c r="V136" s="3" t="s">
        <v>13</v>
      </c>
      <c r="W136" s="3" t="s">
        <v>13</v>
      </c>
      <c r="X136" s="3" t="s">
        <v>15</v>
      </c>
      <c r="Y136" s="3" t="s">
        <v>15</v>
      </c>
      <c r="Z136" s="3" t="s">
        <v>13</v>
      </c>
      <c r="AA136" s="3" t="s">
        <v>13</v>
      </c>
      <c r="AB136" s="3" t="s">
        <v>13</v>
      </c>
      <c r="AC136" s="3" t="s">
        <v>15</v>
      </c>
      <c r="AF136" s="3" t="s">
        <v>343</v>
      </c>
      <c r="AG136" s="2">
        <v>40464</v>
      </c>
      <c r="AH136" s="2">
        <v>40558</v>
      </c>
      <c r="AI136" s="3" t="s">
        <v>114</v>
      </c>
      <c r="AJ136" s="3">
        <f t="shared" si="31"/>
        <v>2560</v>
      </c>
      <c r="AK136" s="12">
        <f t="shared" si="32"/>
        <v>853.53090993349895</v>
      </c>
      <c r="AL136" s="12">
        <f t="shared" si="38"/>
        <v>0.67</v>
      </c>
      <c r="AM136" s="3">
        <f t="shared" si="39"/>
        <v>95</v>
      </c>
      <c r="AN136" t="str">
        <f t="shared" si="30"/>
        <v>Yes</v>
      </c>
      <c r="AO136" s="3">
        <f t="shared" si="40"/>
        <v>10</v>
      </c>
      <c r="AP136" s="3">
        <v>2455</v>
      </c>
      <c r="AQ136" s="3">
        <f t="shared" si="41"/>
        <v>0.34767043174480611</v>
      </c>
      <c r="AR136" s="3" t="str">
        <f t="shared" si="33"/>
        <v>10_9_Πυξίδα_Athens_Yes</v>
      </c>
      <c r="AS136" s="12">
        <f t="shared" si="42"/>
        <v>0.6</v>
      </c>
      <c r="AT136" s="3">
        <f t="shared" si="29"/>
        <v>40</v>
      </c>
      <c r="AU136" s="3">
        <f t="shared" si="36"/>
        <v>2</v>
      </c>
      <c r="AV136" s="3" t="str">
        <f t="shared" si="37"/>
        <v>Yes</v>
      </c>
      <c r="AW136" s="15" t="s">
        <v>603</v>
      </c>
      <c r="AX136" s="3">
        <f t="shared" si="34"/>
        <v>1</v>
      </c>
      <c r="AY136" s="3">
        <f t="shared" si="35"/>
        <v>1</v>
      </c>
    </row>
    <row r="137" spans="1:51" s="3" customFormat="1">
      <c r="A137" s="9">
        <v>40462</v>
      </c>
      <c r="B137" s="9">
        <v>40462.999305555553</v>
      </c>
      <c r="C137" s="3">
        <v>467</v>
      </c>
      <c r="D137" s="3">
        <v>2400</v>
      </c>
      <c r="E137" s="3">
        <v>219</v>
      </c>
      <c r="F137" s="3" t="s">
        <v>211</v>
      </c>
      <c r="G137" s="3" t="s">
        <v>435</v>
      </c>
      <c r="J137" s="3" t="s">
        <v>13</v>
      </c>
      <c r="K137" s="3" t="s">
        <v>15</v>
      </c>
      <c r="L137" s="3" t="s">
        <v>13</v>
      </c>
      <c r="M137" s="3" t="s">
        <v>13</v>
      </c>
      <c r="N137" s="3" t="s">
        <v>13</v>
      </c>
      <c r="O137" s="3" t="s">
        <v>15</v>
      </c>
      <c r="P137" s="3">
        <v>5</v>
      </c>
      <c r="Q137" s="3">
        <v>1</v>
      </c>
      <c r="R137" s="3">
        <v>10</v>
      </c>
      <c r="S137" s="3" t="s">
        <v>212</v>
      </c>
      <c r="T137" s="3" t="s">
        <v>213</v>
      </c>
      <c r="U137" s="3" t="s">
        <v>15</v>
      </c>
      <c r="V137" s="3" t="s">
        <v>13</v>
      </c>
      <c r="W137" s="3" t="s">
        <v>13</v>
      </c>
      <c r="X137" s="3" t="s">
        <v>13</v>
      </c>
      <c r="Y137" s="3" t="s">
        <v>13</v>
      </c>
      <c r="Z137" s="3" t="s">
        <v>13</v>
      </c>
      <c r="AA137" s="3" t="s">
        <v>13</v>
      </c>
      <c r="AB137" s="3" t="s">
        <v>13</v>
      </c>
      <c r="AC137" s="3" t="s">
        <v>15</v>
      </c>
      <c r="AF137" s="3" t="s">
        <v>343</v>
      </c>
      <c r="AG137" s="2">
        <v>40464</v>
      </c>
      <c r="AH137" s="2">
        <v>40890</v>
      </c>
      <c r="AI137" s="3" t="s">
        <v>114</v>
      </c>
      <c r="AJ137" s="3">
        <f t="shared" si="31"/>
        <v>102273</v>
      </c>
      <c r="AK137" s="12">
        <f t="shared" si="32"/>
        <v>102273</v>
      </c>
      <c r="AL137" s="12">
        <f t="shared" si="38"/>
        <v>0.91</v>
      </c>
      <c r="AM137" s="3">
        <f t="shared" si="39"/>
        <v>427</v>
      </c>
      <c r="AN137" t="str">
        <f t="shared" si="30"/>
        <v>No</v>
      </c>
      <c r="AO137" s="3">
        <f t="shared" si="40"/>
        <v>10</v>
      </c>
      <c r="AP137" s="3">
        <v>17528</v>
      </c>
      <c r="AQ137" s="3">
        <f t="shared" si="41"/>
        <v>5.8348356914650843</v>
      </c>
      <c r="AR137" s="3" t="str">
        <f t="shared" si="33"/>
        <v>10_11_VitaPlus_Athens_No</v>
      </c>
      <c r="AS137" s="12">
        <f t="shared" si="42"/>
        <v>1</v>
      </c>
      <c r="AT137" s="3">
        <f t="shared" si="29"/>
        <v>220</v>
      </c>
      <c r="AU137" s="3">
        <f t="shared" si="36"/>
        <v>4</v>
      </c>
      <c r="AV137" s="3" t="str">
        <f t="shared" si="37"/>
        <v>Yes</v>
      </c>
      <c r="AW137" s="15" t="s">
        <v>604</v>
      </c>
      <c r="AX137" s="3">
        <f t="shared" si="34"/>
        <v>1</v>
      </c>
      <c r="AY137" s="3">
        <f t="shared" si="35"/>
        <v>1</v>
      </c>
    </row>
    <row r="138" spans="1:51" s="3" customFormat="1">
      <c r="A138" s="9">
        <v>40463</v>
      </c>
      <c r="B138" s="9">
        <v>40463.999305555553</v>
      </c>
      <c r="C138" s="3">
        <v>988</v>
      </c>
      <c r="D138" s="3">
        <v>39.200000000000003</v>
      </c>
      <c r="E138" s="3">
        <v>17</v>
      </c>
      <c r="F138" s="3" t="s">
        <v>214</v>
      </c>
      <c r="G138" s="3" t="s">
        <v>433</v>
      </c>
      <c r="H138" s="3" t="s">
        <v>440</v>
      </c>
      <c r="J138" s="3" t="s">
        <v>13</v>
      </c>
      <c r="K138" s="3" t="s">
        <v>15</v>
      </c>
      <c r="L138" s="3" t="s">
        <v>13</v>
      </c>
      <c r="M138" s="3" t="s">
        <v>13</v>
      </c>
      <c r="N138" s="3" t="s">
        <v>13</v>
      </c>
      <c r="O138" s="3" t="s">
        <v>15</v>
      </c>
      <c r="P138" s="3">
        <v>6</v>
      </c>
      <c r="Q138" s="3">
        <v>3</v>
      </c>
      <c r="R138" s="3">
        <v>10</v>
      </c>
      <c r="S138" s="3" t="s">
        <v>215</v>
      </c>
      <c r="T138" s="3">
        <v>1.2</v>
      </c>
      <c r="U138" s="3" t="s">
        <v>15</v>
      </c>
      <c r="V138" s="3" t="s">
        <v>13</v>
      </c>
      <c r="W138" s="3" t="s">
        <v>13</v>
      </c>
      <c r="X138" s="3" t="s">
        <v>13</v>
      </c>
      <c r="Y138" s="3" t="s">
        <v>15</v>
      </c>
      <c r="Z138" s="3" t="s">
        <v>13</v>
      </c>
      <c r="AA138" s="3" t="s">
        <v>13</v>
      </c>
      <c r="AB138" s="3" t="s">
        <v>13</v>
      </c>
      <c r="AC138" s="3" t="s">
        <v>15</v>
      </c>
      <c r="AF138" s="3" t="s">
        <v>342</v>
      </c>
      <c r="AG138" s="2">
        <v>40465</v>
      </c>
      <c r="AH138" s="2">
        <v>40908</v>
      </c>
      <c r="AI138" s="3" t="s">
        <v>114</v>
      </c>
      <c r="AJ138" s="3">
        <f t="shared" si="31"/>
        <v>16796</v>
      </c>
      <c r="AK138" s="12">
        <f t="shared" si="32"/>
        <v>16796</v>
      </c>
      <c r="AL138" s="12">
        <f t="shared" si="38"/>
        <v>0.56999999999999995</v>
      </c>
      <c r="AM138" s="3">
        <f t="shared" si="39"/>
        <v>444</v>
      </c>
      <c r="AN138" t="str">
        <f t="shared" si="30"/>
        <v>No</v>
      </c>
      <c r="AO138" s="3">
        <f t="shared" si="40"/>
        <v>10</v>
      </c>
      <c r="AP138" s="3">
        <v>17528</v>
      </c>
      <c r="AQ138" s="3">
        <f t="shared" si="41"/>
        <v>0.95823824737562757</v>
      </c>
      <c r="AR138" s="3" t="str">
        <f t="shared" si="33"/>
        <v>10_12_my Sushi_Athens_No</v>
      </c>
      <c r="AS138" s="12">
        <f t="shared" si="42"/>
        <v>0.6</v>
      </c>
      <c r="AT138" s="3">
        <f t="shared" si="29"/>
        <v>15</v>
      </c>
      <c r="AU138" s="3">
        <f t="shared" si="36"/>
        <v>4</v>
      </c>
      <c r="AV138" s="3" t="str">
        <f t="shared" si="37"/>
        <v>Yes</v>
      </c>
      <c r="AW138" s="15" t="s">
        <v>605</v>
      </c>
      <c r="AX138" s="3">
        <f t="shared" si="34"/>
        <v>1</v>
      </c>
      <c r="AY138" s="3">
        <f t="shared" si="35"/>
        <v>1</v>
      </c>
    </row>
    <row r="139" spans="1:51" s="3" customFormat="1">
      <c r="A139" s="9">
        <v>40463</v>
      </c>
      <c r="B139" s="9">
        <v>40464.999305555553</v>
      </c>
      <c r="C139" s="3">
        <v>62</v>
      </c>
      <c r="D139" s="3">
        <v>18</v>
      </c>
      <c r="E139" s="3">
        <v>9</v>
      </c>
      <c r="F139" s="3" t="s">
        <v>216</v>
      </c>
      <c r="G139" s="3" t="s">
        <v>437</v>
      </c>
      <c r="H139" s="3" t="s">
        <v>442</v>
      </c>
      <c r="J139" s="3" t="s">
        <v>15</v>
      </c>
      <c r="K139" s="3" t="s">
        <v>13</v>
      </c>
      <c r="L139" s="3" t="s">
        <v>13</v>
      </c>
      <c r="M139" s="3" t="s">
        <v>15</v>
      </c>
      <c r="N139" s="3" t="s">
        <v>13</v>
      </c>
      <c r="O139" s="3" t="s">
        <v>15</v>
      </c>
      <c r="P139" s="3">
        <v>100</v>
      </c>
      <c r="Q139" s="3">
        <v>100</v>
      </c>
      <c r="R139" s="3">
        <v>10</v>
      </c>
      <c r="S139" s="3" t="s">
        <v>183</v>
      </c>
      <c r="T139" s="3">
        <v>1</v>
      </c>
      <c r="U139" s="3" t="s">
        <v>15</v>
      </c>
      <c r="V139" s="3" t="s">
        <v>15</v>
      </c>
      <c r="W139" s="3" t="s">
        <v>13</v>
      </c>
      <c r="X139" s="3" t="s">
        <v>15</v>
      </c>
      <c r="Y139" s="3" t="s">
        <v>13</v>
      </c>
      <c r="Z139" s="3" t="s">
        <v>15</v>
      </c>
      <c r="AA139" s="3" t="s">
        <v>15</v>
      </c>
      <c r="AB139" s="3" t="s">
        <v>13</v>
      </c>
      <c r="AC139" s="3" t="s">
        <v>15</v>
      </c>
      <c r="AF139" s="3" t="s">
        <v>342</v>
      </c>
      <c r="AG139" s="2">
        <v>40468</v>
      </c>
      <c r="AH139" s="2">
        <v>40650</v>
      </c>
      <c r="AI139" s="3" t="s">
        <v>114</v>
      </c>
      <c r="AJ139" s="3">
        <f t="shared" si="31"/>
        <v>558</v>
      </c>
      <c r="AK139" s="12">
        <f t="shared" si="32"/>
        <v>279.0969086491524</v>
      </c>
      <c r="AL139" s="12">
        <f t="shared" si="38"/>
        <v>0.5</v>
      </c>
      <c r="AM139" s="3">
        <f t="shared" si="39"/>
        <v>183</v>
      </c>
      <c r="AN139" t="str">
        <f t="shared" si="30"/>
        <v>No</v>
      </c>
      <c r="AO139" s="3">
        <f t="shared" si="40"/>
        <v>10</v>
      </c>
      <c r="AP139" s="3">
        <v>2932</v>
      </c>
      <c r="AQ139" s="3">
        <f t="shared" si="41"/>
        <v>9.5189941558373944E-2</v>
      </c>
      <c r="AR139" s="3" t="str">
        <f t="shared" si="33"/>
        <v>10_12_Void Dance Bar_Athens_Yes</v>
      </c>
      <c r="AS139" s="12">
        <f t="shared" si="42"/>
        <v>0.6</v>
      </c>
      <c r="AT139" s="3">
        <f t="shared" si="29"/>
        <v>10</v>
      </c>
      <c r="AU139" s="3">
        <f t="shared" si="36"/>
        <v>4</v>
      </c>
      <c r="AV139" s="3" t="str">
        <f t="shared" si="37"/>
        <v>No</v>
      </c>
      <c r="AW139" s="15" t="s">
        <v>607</v>
      </c>
      <c r="AX139" s="3">
        <f t="shared" si="34"/>
        <v>3</v>
      </c>
      <c r="AY139" s="3">
        <f t="shared" si="35"/>
        <v>3</v>
      </c>
    </row>
    <row r="140" spans="1:51" s="3" customFormat="1">
      <c r="A140" s="9">
        <v>40464</v>
      </c>
      <c r="B140" s="9">
        <v>40464.999305555553</v>
      </c>
      <c r="C140" s="3">
        <v>592</v>
      </c>
      <c r="D140" s="3">
        <v>45</v>
      </c>
      <c r="E140" s="3">
        <v>15</v>
      </c>
      <c r="F140" s="3" t="s">
        <v>217</v>
      </c>
      <c r="G140" s="3" t="s">
        <v>435</v>
      </c>
      <c r="J140" s="3" t="s">
        <v>13</v>
      </c>
      <c r="K140" s="3" t="s">
        <v>15</v>
      </c>
      <c r="L140" s="3" t="s">
        <v>13</v>
      </c>
      <c r="M140" s="3" t="s">
        <v>15</v>
      </c>
      <c r="N140" s="3" t="s">
        <v>13</v>
      </c>
      <c r="O140" s="3" t="s">
        <v>15</v>
      </c>
      <c r="P140" s="3">
        <v>1</v>
      </c>
      <c r="Q140" s="3">
        <v>1</v>
      </c>
      <c r="R140" s="3">
        <v>20</v>
      </c>
      <c r="S140" s="3" t="s">
        <v>185</v>
      </c>
      <c r="T140" s="3">
        <v>2</v>
      </c>
      <c r="U140" s="3" t="s">
        <v>15</v>
      </c>
      <c r="V140" s="3" t="s">
        <v>13</v>
      </c>
      <c r="W140" s="3" t="s">
        <v>13</v>
      </c>
      <c r="X140" s="3" t="s">
        <v>13</v>
      </c>
      <c r="Y140" s="3" t="s">
        <v>15</v>
      </c>
      <c r="Z140" s="3" t="s">
        <v>13</v>
      </c>
      <c r="AA140" s="3" t="s">
        <v>15</v>
      </c>
      <c r="AB140" s="3" t="s">
        <v>13</v>
      </c>
      <c r="AC140" s="3" t="s">
        <v>15</v>
      </c>
      <c r="AF140" s="3" t="s">
        <v>342</v>
      </c>
      <c r="AG140" s="2">
        <v>40466</v>
      </c>
      <c r="AH140" s="2">
        <v>40612</v>
      </c>
      <c r="AI140" s="3" t="s">
        <v>114</v>
      </c>
      <c r="AJ140" s="3">
        <f t="shared" si="31"/>
        <v>8880</v>
      </c>
      <c r="AK140" s="12">
        <f t="shared" si="32"/>
        <v>8880</v>
      </c>
      <c r="AL140" s="12">
        <f t="shared" si="38"/>
        <v>0.67</v>
      </c>
      <c r="AM140" s="3">
        <f t="shared" si="39"/>
        <v>147</v>
      </c>
      <c r="AN140" t="str">
        <f t="shared" si="30"/>
        <v>No</v>
      </c>
      <c r="AO140" s="3">
        <f t="shared" si="40"/>
        <v>10</v>
      </c>
      <c r="AP140" s="3">
        <v>17528</v>
      </c>
      <c r="AQ140" s="3">
        <f t="shared" si="41"/>
        <v>0.5066179826563213</v>
      </c>
      <c r="AR140" s="3" t="str">
        <f t="shared" si="33"/>
        <v>10_13_nails etc_Athens_No</v>
      </c>
      <c r="AS140" s="12">
        <f t="shared" si="42"/>
        <v>0.6</v>
      </c>
      <c r="AT140" s="3">
        <f t="shared" si="29"/>
        <v>15</v>
      </c>
      <c r="AU140" s="3">
        <f t="shared" si="36"/>
        <v>3</v>
      </c>
      <c r="AV140" s="3" t="str">
        <f t="shared" si="37"/>
        <v>No</v>
      </c>
      <c r="AW140" s="15" t="s">
        <v>606</v>
      </c>
      <c r="AX140" s="3">
        <f t="shared" si="34"/>
        <v>1</v>
      </c>
      <c r="AY140" s="3">
        <f t="shared" si="35"/>
        <v>1</v>
      </c>
    </row>
    <row r="141" spans="1:51" s="3" customFormat="1">
      <c r="A141" s="9">
        <v>40465</v>
      </c>
      <c r="B141" s="9">
        <v>40465.999305555553</v>
      </c>
      <c r="C141" s="3">
        <v>48</v>
      </c>
      <c r="D141" s="3">
        <v>98.4</v>
      </c>
      <c r="E141" s="3">
        <v>39</v>
      </c>
      <c r="F141" s="3" t="s">
        <v>218</v>
      </c>
      <c r="G141" s="3" t="s">
        <v>77</v>
      </c>
      <c r="J141" s="3" t="s">
        <v>13</v>
      </c>
      <c r="K141" s="3" t="s">
        <v>15</v>
      </c>
      <c r="L141" s="3" t="s">
        <v>13</v>
      </c>
      <c r="M141" s="3" t="s">
        <v>15</v>
      </c>
      <c r="N141" s="3" t="s">
        <v>13</v>
      </c>
      <c r="O141" s="3" t="s">
        <v>15</v>
      </c>
      <c r="P141" s="3">
        <v>4</v>
      </c>
      <c r="Q141" s="3">
        <v>2</v>
      </c>
      <c r="R141" s="3">
        <v>10</v>
      </c>
      <c r="S141" s="3" t="s">
        <v>208</v>
      </c>
      <c r="T141" s="3">
        <v>2</v>
      </c>
      <c r="U141" s="3" t="s">
        <v>15</v>
      </c>
      <c r="V141" s="3" t="s">
        <v>13</v>
      </c>
      <c r="W141" s="3" t="s">
        <v>13</v>
      </c>
      <c r="X141" s="3" t="s">
        <v>13</v>
      </c>
      <c r="Y141" s="3" t="s">
        <v>13</v>
      </c>
      <c r="Z141" s="3" t="s">
        <v>13</v>
      </c>
      <c r="AA141" s="3" t="s">
        <v>13</v>
      </c>
      <c r="AB141" s="3" t="s">
        <v>13</v>
      </c>
      <c r="AC141" s="3" t="s">
        <v>15</v>
      </c>
      <c r="AF141" s="3" t="s">
        <v>343</v>
      </c>
      <c r="AG141" s="2">
        <v>40467</v>
      </c>
      <c r="AH141" s="2">
        <v>40574</v>
      </c>
      <c r="AI141" s="3" t="s">
        <v>114</v>
      </c>
      <c r="AJ141" s="3">
        <f t="shared" si="31"/>
        <v>1872</v>
      </c>
      <c r="AK141" s="12">
        <f t="shared" si="32"/>
        <v>1872</v>
      </c>
      <c r="AL141" s="12">
        <f t="shared" si="38"/>
        <v>0.6</v>
      </c>
      <c r="AM141" s="3">
        <f t="shared" si="39"/>
        <v>108</v>
      </c>
      <c r="AN141" t="str">
        <f t="shared" si="30"/>
        <v>No</v>
      </c>
      <c r="AO141" s="3">
        <f t="shared" si="40"/>
        <v>10</v>
      </c>
      <c r="AP141" s="3">
        <v>17528</v>
      </c>
      <c r="AQ141" s="3">
        <f t="shared" si="41"/>
        <v>0.10680054769511639</v>
      </c>
      <c r="AR141" s="3" t="str">
        <f t="shared" si="33"/>
        <v>10_14_Galena's Dance Studio_Athens_No</v>
      </c>
      <c r="AS141" s="12">
        <f t="shared" si="42"/>
        <v>0.6</v>
      </c>
      <c r="AT141" s="3">
        <f t="shared" si="29"/>
        <v>40</v>
      </c>
      <c r="AU141" s="3">
        <f t="shared" si="36"/>
        <v>2</v>
      </c>
      <c r="AV141" s="3" t="str">
        <f t="shared" si="37"/>
        <v>Yes</v>
      </c>
      <c r="AW141" s="15" t="s">
        <v>608</v>
      </c>
      <c r="AX141" s="3">
        <f t="shared" si="34"/>
        <v>1</v>
      </c>
      <c r="AY141" s="3">
        <f t="shared" si="35"/>
        <v>1</v>
      </c>
    </row>
    <row r="142" spans="1:51" s="3" customFormat="1">
      <c r="A142" s="9">
        <v>40465</v>
      </c>
      <c r="B142" s="9">
        <v>40466.999305555553</v>
      </c>
      <c r="C142" s="3">
        <v>259</v>
      </c>
      <c r="D142" s="3">
        <v>210</v>
      </c>
      <c r="E142" s="3">
        <v>39</v>
      </c>
      <c r="F142" s="3" t="s">
        <v>219</v>
      </c>
      <c r="G142" s="3" t="s">
        <v>402</v>
      </c>
      <c r="H142" s="3" t="s">
        <v>444</v>
      </c>
      <c r="J142" s="3" t="s">
        <v>15</v>
      </c>
      <c r="K142" s="3" t="s">
        <v>13</v>
      </c>
      <c r="L142" s="3" t="s">
        <v>13</v>
      </c>
      <c r="M142" s="3" t="s">
        <v>15</v>
      </c>
      <c r="N142" s="3" t="s">
        <v>13</v>
      </c>
      <c r="O142" s="3" t="s">
        <v>15</v>
      </c>
      <c r="P142" s="3">
        <v>4</v>
      </c>
      <c r="Q142" s="3">
        <v>1</v>
      </c>
      <c r="R142" s="3">
        <v>10</v>
      </c>
      <c r="S142" s="3" t="s">
        <v>220</v>
      </c>
      <c r="T142" s="3">
        <v>5</v>
      </c>
      <c r="U142" s="3" t="s">
        <v>15</v>
      </c>
      <c r="V142" s="3" t="s">
        <v>15</v>
      </c>
      <c r="W142" s="3" t="s">
        <v>13</v>
      </c>
      <c r="X142" s="3" t="s">
        <v>15</v>
      </c>
      <c r="Y142" s="3" t="s">
        <v>15</v>
      </c>
      <c r="Z142" s="3" t="s">
        <v>13</v>
      </c>
      <c r="AA142" s="3" t="s">
        <v>13</v>
      </c>
      <c r="AB142" s="3" t="s">
        <v>13</v>
      </c>
      <c r="AC142" s="3" t="s">
        <v>13</v>
      </c>
      <c r="AF142" s="3" t="s">
        <v>342</v>
      </c>
      <c r="AG142" s="2">
        <v>40470</v>
      </c>
      <c r="AH142" s="2">
        <v>40633</v>
      </c>
      <c r="AI142" s="3" t="s">
        <v>114</v>
      </c>
      <c r="AJ142" s="3">
        <f t="shared" si="31"/>
        <v>10101</v>
      </c>
      <c r="AK142" s="12">
        <f t="shared" si="32"/>
        <v>5052.2542549553555</v>
      </c>
      <c r="AL142" s="12">
        <f t="shared" si="38"/>
        <v>0.81</v>
      </c>
      <c r="AM142" s="3">
        <f t="shared" si="39"/>
        <v>164</v>
      </c>
      <c r="AN142" t="str">
        <f t="shared" si="30"/>
        <v>No</v>
      </c>
      <c r="AO142" s="3">
        <f t="shared" si="40"/>
        <v>10</v>
      </c>
      <c r="AP142" s="3">
        <v>2932</v>
      </c>
      <c r="AQ142" s="3">
        <f t="shared" si="41"/>
        <v>1.7231426517583068</v>
      </c>
      <c r="AR142" s="3" t="str">
        <f t="shared" si="33"/>
        <v>10_14_Crystal Clear_Athens_Yes</v>
      </c>
      <c r="AS142" s="12">
        <f t="shared" si="42"/>
        <v>0.8</v>
      </c>
      <c r="AT142" s="3">
        <f t="shared" si="29"/>
        <v>40</v>
      </c>
      <c r="AU142" s="3">
        <f t="shared" si="36"/>
        <v>3</v>
      </c>
      <c r="AV142" s="3" t="str">
        <f t="shared" si="37"/>
        <v>Yes</v>
      </c>
      <c r="AW142" s="15" t="s">
        <v>609</v>
      </c>
      <c r="AX142" s="3">
        <f t="shared" si="34"/>
        <v>3</v>
      </c>
      <c r="AY142" s="3">
        <f t="shared" si="35"/>
        <v>3</v>
      </c>
    </row>
    <row r="143" spans="1:51" s="3" customFormat="1">
      <c r="A143" s="9">
        <v>40466</v>
      </c>
      <c r="B143" s="9">
        <v>40466.999305555553</v>
      </c>
      <c r="C143" s="3">
        <v>205</v>
      </c>
      <c r="D143" s="3">
        <v>30</v>
      </c>
      <c r="E143" s="3">
        <v>15</v>
      </c>
      <c r="F143" s="3" t="s">
        <v>221</v>
      </c>
      <c r="G143" s="3" t="s">
        <v>433</v>
      </c>
      <c r="H143" s="3" t="s">
        <v>443</v>
      </c>
      <c r="J143" s="3" t="s">
        <v>13</v>
      </c>
      <c r="K143" s="3" t="s">
        <v>15</v>
      </c>
      <c r="L143" s="3" t="s">
        <v>13</v>
      </c>
      <c r="M143" s="3" t="s">
        <v>15</v>
      </c>
      <c r="N143" s="3" t="s">
        <v>15</v>
      </c>
      <c r="O143" s="3" t="s">
        <v>15</v>
      </c>
      <c r="P143" s="3">
        <v>4</v>
      </c>
      <c r="Q143" s="3">
        <v>2</v>
      </c>
      <c r="R143" s="3">
        <v>10</v>
      </c>
      <c r="S143" s="3" t="s">
        <v>208</v>
      </c>
      <c r="T143" s="3">
        <v>2</v>
      </c>
      <c r="U143" s="3" t="s">
        <v>15</v>
      </c>
      <c r="V143" s="3" t="s">
        <v>13</v>
      </c>
      <c r="W143" s="3" t="s">
        <v>13</v>
      </c>
      <c r="X143" s="3" t="s">
        <v>15</v>
      </c>
      <c r="Y143" s="3" t="s">
        <v>13</v>
      </c>
      <c r="Z143" s="3" t="s">
        <v>13</v>
      </c>
      <c r="AA143" s="3" t="s">
        <v>13</v>
      </c>
      <c r="AB143" s="3" t="s">
        <v>13</v>
      </c>
      <c r="AC143" s="3" t="s">
        <v>15</v>
      </c>
      <c r="AF143" s="3" t="s">
        <v>342</v>
      </c>
      <c r="AG143" s="2">
        <v>40470</v>
      </c>
      <c r="AH143" s="2">
        <v>40589</v>
      </c>
      <c r="AI143" s="3" t="s">
        <v>114</v>
      </c>
      <c r="AJ143" s="3">
        <f t="shared" si="31"/>
        <v>3075</v>
      </c>
      <c r="AK143" s="12">
        <f t="shared" si="32"/>
        <v>3075</v>
      </c>
      <c r="AL143" s="12">
        <f t="shared" si="38"/>
        <v>0.5</v>
      </c>
      <c r="AM143" s="3">
        <f t="shared" si="39"/>
        <v>120</v>
      </c>
      <c r="AN143" t="str">
        <f t="shared" si="30"/>
        <v>No</v>
      </c>
      <c r="AO143" s="3">
        <f t="shared" si="40"/>
        <v>10</v>
      </c>
      <c r="AP143" s="3">
        <v>17528</v>
      </c>
      <c r="AQ143" s="3">
        <f t="shared" si="41"/>
        <v>0.17543359196713829</v>
      </c>
      <c r="AR143" s="3" t="str">
        <f t="shared" si="33"/>
        <v>10_15_Λιαστή ντομάτα_Athens_No</v>
      </c>
      <c r="AS143" s="12">
        <f t="shared" si="42"/>
        <v>0.6</v>
      </c>
      <c r="AT143" s="3">
        <f t="shared" ref="AT143:AT258" si="43">ROUND(E143/5,0)*5</f>
        <v>15</v>
      </c>
      <c r="AU143" s="3">
        <f t="shared" si="36"/>
        <v>3</v>
      </c>
      <c r="AV143" s="3" t="str">
        <f t="shared" si="37"/>
        <v>Yes</v>
      </c>
      <c r="AW143" s="15" t="s">
        <v>610</v>
      </c>
      <c r="AX143" s="3">
        <f t="shared" si="34"/>
        <v>3</v>
      </c>
      <c r="AY143" s="3">
        <f t="shared" si="35"/>
        <v>3</v>
      </c>
    </row>
    <row r="144" spans="1:51" s="3" customFormat="1">
      <c r="A144" s="9">
        <v>40456</v>
      </c>
      <c r="B144" s="9">
        <v>40457.999305555553</v>
      </c>
      <c r="C144" s="3">
        <v>396</v>
      </c>
      <c r="D144" s="3">
        <v>54</v>
      </c>
      <c r="E144" s="3">
        <v>12</v>
      </c>
      <c r="F144" s="3" t="s">
        <v>222</v>
      </c>
      <c r="G144" s="3" t="s">
        <v>435</v>
      </c>
      <c r="J144" s="3" t="s">
        <v>13</v>
      </c>
      <c r="K144" s="3" t="s">
        <v>15</v>
      </c>
      <c r="L144" s="3" t="s">
        <v>13</v>
      </c>
      <c r="M144" s="3" t="s">
        <v>15</v>
      </c>
      <c r="N144" s="3" t="s">
        <v>13</v>
      </c>
      <c r="O144" s="3" t="s">
        <v>15</v>
      </c>
      <c r="P144" s="3">
        <v>6</v>
      </c>
      <c r="Q144" s="3">
        <v>2</v>
      </c>
      <c r="R144" s="3">
        <v>25</v>
      </c>
      <c r="T144" s="3">
        <v>12</v>
      </c>
      <c r="U144" s="3" t="s">
        <v>15</v>
      </c>
      <c r="V144" s="3" t="s">
        <v>15</v>
      </c>
      <c r="W144" s="3" t="s">
        <v>13</v>
      </c>
      <c r="X144" s="3" t="s">
        <v>13</v>
      </c>
      <c r="Y144" s="3" t="s">
        <v>15</v>
      </c>
      <c r="Z144" s="3" t="s">
        <v>13</v>
      </c>
      <c r="AA144" s="3" t="s">
        <v>13</v>
      </c>
      <c r="AB144" s="3" t="s">
        <v>13</v>
      </c>
      <c r="AC144" s="3" t="s">
        <v>15</v>
      </c>
      <c r="AF144" s="3" t="s">
        <v>342</v>
      </c>
      <c r="AG144" s="2">
        <v>40459</v>
      </c>
      <c r="AH144" s="2">
        <v>40519</v>
      </c>
      <c r="AI144" s="3" t="s">
        <v>116</v>
      </c>
      <c r="AJ144" s="3">
        <f t="shared" si="31"/>
        <v>4752</v>
      </c>
      <c r="AK144" s="12">
        <f t="shared" si="32"/>
        <v>2376.8252865605236</v>
      </c>
      <c r="AL144" s="12">
        <f t="shared" si="38"/>
        <v>0.78</v>
      </c>
      <c r="AM144" s="3">
        <f t="shared" si="39"/>
        <v>61</v>
      </c>
      <c r="AN144" t="str">
        <f t="shared" si="30"/>
        <v>No</v>
      </c>
      <c r="AO144" s="3">
        <f t="shared" si="40"/>
        <v>10</v>
      </c>
      <c r="AP144" s="3">
        <v>1640</v>
      </c>
      <c r="AQ144" s="3">
        <f t="shared" si="41"/>
        <v>1.4492837113173924</v>
      </c>
      <c r="AR144" s="3" t="str">
        <f t="shared" si="33"/>
        <v>10_5_Nailspot_Thessaloniki_No</v>
      </c>
      <c r="AS144" s="12">
        <f t="shared" si="42"/>
        <v>0.8</v>
      </c>
      <c r="AT144" s="3">
        <f t="shared" si="43"/>
        <v>10</v>
      </c>
      <c r="AU144" s="3">
        <f t="shared" si="36"/>
        <v>1</v>
      </c>
      <c r="AV144" s="3" t="str">
        <f t="shared" si="37"/>
        <v>Yes</v>
      </c>
      <c r="AW144" s="16" t="s">
        <v>800</v>
      </c>
      <c r="AX144" s="3">
        <f t="shared" si="34"/>
        <v>1</v>
      </c>
      <c r="AY144" s="3">
        <f t="shared" si="35"/>
        <v>1</v>
      </c>
    </row>
    <row r="145" spans="1:51" s="3" customFormat="1">
      <c r="A145" s="9">
        <v>40458</v>
      </c>
      <c r="B145" s="9">
        <v>40459.999305555553</v>
      </c>
      <c r="C145" s="3">
        <v>87</v>
      </c>
      <c r="D145" s="3">
        <v>100</v>
      </c>
      <c r="E145" s="3">
        <v>19</v>
      </c>
      <c r="F145" s="3" t="s">
        <v>223</v>
      </c>
      <c r="G145" s="3" t="s">
        <v>77</v>
      </c>
      <c r="J145" s="3" t="s">
        <v>13</v>
      </c>
      <c r="K145" s="3" t="s">
        <v>15</v>
      </c>
      <c r="L145" s="3" t="s">
        <v>13</v>
      </c>
      <c r="M145" s="3" t="s">
        <v>13</v>
      </c>
      <c r="N145" s="3" t="s">
        <v>13</v>
      </c>
      <c r="O145" s="3" t="s">
        <v>15</v>
      </c>
      <c r="P145" s="3">
        <v>3</v>
      </c>
      <c r="Q145" s="3">
        <v>1</v>
      </c>
      <c r="R145" s="3">
        <v>5</v>
      </c>
      <c r="T145" s="3">
        <v>12</v>
      </c>
      <c r="U145" s="3" t="s">
        <v>15</v>
      </c>
      <c r="V145" s="3" t="s">
        <v>13</v>
      </c>
      <c r="W145" s="3" t="s">
        <v>13</v>
      </c>
      <c r="X145" s="3" t="s">
        <v>13</v>
      </c>
      <c r="Y145" s="3" t="s">
        <v>13</v>
      </c>
      <c r="Z145" s="3" t="s">
        <v>13</v>
      </c>
      <c r="AA145" s="3" t="s">
        <v>13</v>
      </c>
      <c r="AB145" s="3" t="s">
        <v>13</v>
      </c>
      <c r="AC145" s="3" t="s">
        <v>15</v>
      </c>
      <c r="AF145" s="3" t="s">
        <v>343</v>
      </c>
      <c r="AG145" s="2">
        <v>40463</v>
      </c>
      <c r="AH145" s="2">
        <v>40543</v>
      </c>
      <c r="AI145" s="3" t="s">
        <v>116</v>
      </c>
      <c r="AJ145" s="3">
        <f t="shared" si="31"/>
        <v>1653</v>
      </c>
      <c r="AK145" s="12">
        <f t="shared" si="32"/>
        <v>826.78707884775793</v>
      </c>
      <c r="AL145" s="12">
        <f t="shared" si="38"/>
        <v>0.81</v>
      </c>
      <c r="AM145" s="3">
        <f t="shared" si="39"/>
        <v>81</v>
      </c>
      <c r="AN145" t="str">
        <f t="shared" si="30"/>
        <v>No</v>
      </c>
      <c r="AO145" s="3">
        <f t="shared" si="40"/>
        <v>10</v>
      </c>
      <c r="AP145" s="3">
        <v>1640</v>
      </c>
      <c r="AQ145" s="3">
        <f t="shared" si="41"/>
        <v>0.50413846271204754</v>
      </c>
      <c r="AR145" s="3" t="str">
        <f t="shared" si="33"/>
        <v>10_7_Dietherapy_Thessaloniki_No</v>
      </c>
      <c r="AS145" s="12">
        <f t="shared" si="42"/>
        <v>0.8</v>
      </c>
      <c r="AT145" s="3">
        <f t="shared" si="43"/>
        <v>20</v>
      </c>
      <c r="AU145" s="3">
        <f t="shared" si="36"/>
        <v>2</v>
      </c>
      <c r="AV145" s="3" t="str">
        <f t="shared" si="37"/>
        <v>Yes</v>
      </c>
      <c r="AW145" s="16" t="s">
        <v>801</v>
      </c>
      <c r="AX145" s="3">
        <f t="shared" si="34"/>
        <v>3</v>
      </c>
      <c r="AY145" s="3">
        <f t="shared" si="35"/>
        <v>3</v>
      </c>
    </row>
    <row r="146" spans="1:51" s="3" customFormat="1">
      <c r="A146" s="9">
        <v>40463</v>
      </c>
      <c r="B146" s="9">
        <v>40464.999305555553</v>
      </c>
      <c r="C146" s="3">
        <v>96</v>
      </c>
      <c r="D146" s="3">
        <v>68</v>
      </c>
      <c r="E146" s="3">
        <v>34</v>
      </c>
      <c r="F146" s="3" t="s">
        <v>224</v>
      </c>
      <c r="G146" s="3" t="s">
        <v>433</v>
      </c>
      <c r="H146" s="3" t="s">
        <v>443</v>
      </c>
      <c r="J146" s="3" t="s">
        <v>13</v>
      </c>
      <c r="K146" s="3" t="s">
        <v>15</v>
      </c>
      <c r="L146" s="3" t="s">
        <v>13</v>
      </c>
      <c r="M146" s="3" t="s">
        <v>15</v>
      </c>
      <c r="N146" s="3" t="s">
        <v>13</v>
      </c>
      <c r="O146" s="3" t="s">
        <v>15</v>
      </c>
      <c r="P146" s="3">
        <v>2</v>
      </c>
      <c r="Q146" s="3">
        <v>1</v>
      </c>
      <c r="R146" s="3">
        <v>40</v>
      </c>
      <c r="T146" s="3">
        <v>12</v>
      </c>
      <c r="U146" s="3" t="s">
        <v>15</v>
      </c>
      <c r="V146" s="3" t="s">
        <v>13</v>
      </c>
      <c r="W146" s="3" t="s">
        <v>13</v>
      </c>
      <c r="X146" s="3" t="s">
        <v>13</v>
      </c>
      <c r="Y146" s="3" t="s">
        <v>15</v>
      </c>
      <c r="Z146" s="3" t="s">
        <v>13</v>
      </c>
      <c r="AA146" s="3" t="s">
        <v>13</v>
      </c>
      <c r="AB146" s="3" t="s">
        <v>15</v>
      </c>
      <c r="AC146" s="3" t="s">
        <v>15</v>
      </c>
      <c r="AF146" s="3" t="s">
        <v>342</v>
      </c>
      <c r="AG146" s="2">
        <v>40466</v>
      </c>
      <c r="AH146" s="2">
        <v>40527</v>
      </c>
      <c r="AI146" s="3" t="s">
        <v>116</v>
      </c>
      <c r="AJ146" s="3">
        <f t="shared" si="31"/>
        <v>3264</v>
      </c>
      <c r="AK146" s="12">
        <f t="shared" si="32"/>
        <v>1632.5668634961173</v>
      </c>
      <c r="AL146" s="12">
        <f t="shared" si="38"/>
        <v>0.5</v>
      </c>
      <c r="AM146" s="3">
        <f t="shared" si="39"/>
        <v>62</v>
      </c>
      <c r="AN146" t="str">
        <f t="shared" si="30"/>
        <v>No</v>
      </c>
      <c r="AO146" s="3">
        <f t="shared" si="40"/>
        <v>10</v>
      </c>
      <c r="AP146" s="3">
        <v>1640</v>
      </c>
      <c r="AQ146" s="3">
        <f t="shared" si="41"/>
        <v>0.99546759969275445</v>
      </c>
      <c r="AR146" s="3" t="str">
        <f t="shared" si="33"/>
        <v>10_12_Bungalow_Thessaloniki_No</v>
      </c>
      <c r="AS146" s="12">
        <f t="shared" si="42"/>
        <v>0.6</v>
      </c>
      <c r="AT146" s="3">
        <f t="shared" si="43"/>
        <v>35</v>
      </c>
      <c r="AU146" s="3">
        <f t="shared" si="36"/>
        <v>1</v>
      </c>
      <c r="AV146" s="3" t="str">
        <f t="shared" si="37"/>
        <v>Yes</v>
      </c>
      <c r="AW146" s="16" t="s">
        <v>802</v>
      </c>
      <c r="AX146" s="3">
        <f t="shared" si="34"/>
        <v>1</v>
      </c>
      <c r="AY146" s="3">
        <f t="shared" si="35"/>
        <v>1</v>
      </c>
    </row>
    <row r="147" spans="1:51" s="3" customFormat="1">
      <c r="A147" s="9">
        <v>40465</v>
      </c>
      <c r="B147" s="9">
        <v>40466.999305555553</v>
      </c>
      <c r="C147" s="3">
        <v>26</v>
      </c>
      <c r="D147" s="3">
        <v>45</v>
      </c>
      <c r="E147" s="3">
        <v>15</v>
      </c>
      <c r="F147" s="3" t="s">
        <v>225</v>
      </c>
      <c r="G147" s="3" t="s">
        <v>77</v>
      </c>
      <c r="J147" s="3" t="s">
        <v>13</v>
      </c>
      <c r="K147" s="3" t="s">
        <v>15</v>
      </c>
      <c r="L147" s="3" t="s">
        <v>13</v>
      </c>
      <c r="M147" s="3" t="s">
        <v>15</v>
      </c>
      <c r="N147" s="3" t="s">
        <v>13</v>
      </c>
      <c r="O147" s="3" t="s">
        <v>15</v>
      </c>
      <c r="P147" s="3">
        <v>3</v>
      </c>
      <c r="Q147" s="3">
        <v>3</v>
      </c>
      <c r="R147" s="3">
        <v>15</v>
      </c>
      <c r="T147" s="3">
        <v>12</v>
      </c>
      <c r="U147" s="3" t="s">
        <v>15</v>
      </c>
      <c r="V147" s="3" t="s">
        <v>15</v>
      </c>
      <c r="W147" s="3" t="s">
        <v>13</v>
      </c>
      <c r="X147" s="3" t="s">
        <v>13</v>
      </c>
      <c r="Y147" s="3" t="s">
        <v>15</v>
      </c>
      <c r="Z147" s="3" t="s">
        <v>13</v>
      </c>
      <c r="AA147" s="3" t="s">
        <v>13</v>
      </c>
      <c r="AB147" s="3" t="s">
        <v>13</v>
      </c>
      <c r="AC147" s="3" t="s">
        <v>15</v>
      </c>
      <c r="AF147" s="3" t="s">
        <v>343</v>
      </c>
      <c r="AG147" s="2">
        <v>40470</v>
      </c>
      <c r="AH147" s="2">
        <v>40512</v>
      </c>
      <c r="AI147" s="3" t="s">
        <v>116</v>
      </c>
      <c r="AJ147" s="3">
        <f t="shared" si="31"/>
        <v>390</v>
      </c>
      <c r="AK147" s="12">
        <f t="shared" si="32"/>
        <v>195.06773185155814</v>
      </c>
      <c r="AL147" s="12">
        <f t="shared" si="38"/>
        <v>0.67</v>
      </c>
      <c r="AM147" s="3">
        <f t="shared" si="39"/>
        <v>43</v>
      </c>
      <c r="AN147" t="str">
        <f t="shared" si="30"/>
        <v>No</v>
      </c>
      <c r="AO147" s="3">
        <f t="shared" si="40"/>
        <v>10</v>
      </c>
      <c r="AP147" s="3">
        <v>1640</v>
      </c>
      <c r="AQ147" s="3">
        <f t="shared" si="41"/>
        <v>0.11894373893387691</v>
      </c>
      <c r="AR147" s="3" t="str">
        <f t="shared" si="33"/>
        <v>10_14_Fitness Lifestyle Club_Thessaloniki_No</v>
      </c>
      <c r="AS147" s="12">
        <f t="shared" si="42"/>
        <v>0.6</v>
      </c>
      <c r="AT147" s="3">
        <f t="shared" si="43"/>
        <v>15</v>
      </c>
      <c r="AU147" s="3">
        <f t="shared" si="36"/>
        <v>1</v>
      </c>
      <c r="AV147" s="3" t="str">
        <f t="shared" si="37"/>
        <v>No</v>
      </c>
      <c r="AW147" s="16" t="s">
        <v>803</v>
      </c>
      <c r="AX147" s="3">
        <f t="shared" si="34"/>
        <v>3</v>
      </c>
      <c r="AY147" s="3">
        <f t="shared" si="35"/>
        <v>3</v>
      </c>
    </row>
    <row r="148" spans="1:51" s="3" customFormat="1">
      <c r="A148" s="9">
        <v>40467</v>
      </c>
      <c r="B148" s="9">
        <v>40469.999305555553</v>
      </c>
      <c r="C148" s="3">
        <v>157</v>
      </c>
      <c r="D148" s="3">
        <v>46</v>
      </c>
      <c r="E148" s="3">
        <v>14</v>
      </c>
      <c r="F148" s="3" t="s">
        <v>226</v>
      </c>
      <c r="G148" s="3" t="s">
        <v>435</v>
      </c>
      <c r="H148" s="3" t="s">
        <v>441</v>
      </c>
      <c r="J148" s="3" t="s">
        <v>13</v>
      </c>
      <c r="K148" s="3" t="s">
        <v>15</v>
      </c>
      <c r="L148" s="3" t="s">
        <v>13</v>
      </c>
      <c r="M148" s="3" t="s">
        <v>13</v>
      </c>
      <c r="N148" s="3" t="s">
        <v>13</v>
      </c>
      <c r="O148" s="3" t="s">
        <v>15</v>
      </c>
      <c r="P148" s="3">
        <v>2</v>
      </c>
      <c r="Q148" s="3">
        <v>1</v>
      </c>
      <c r="R148" s="3">
        <v>20</v>
      </c>
      <c r="T148" s="3">
        <v>12</v>
      </c>
      <c r="U148" s="3" t="s">
        <v>15</v>
      </c>
      <c r="V148" s="3" t="s">
        <v>13</v>
      </c>
      <c r="W148" s="3" t="s">
        <v>13</v>
      </c>
      <c r="X148" s="3" t="s">
        <v>13</v>
      </c>
      <c r="Y148" s="3" t="s">
        <v>15</v>
      </c>
      <c r="Z148" s="3" t="s">
        <v>13</v>
      </c>
      <c r="AA148" s="3" t="s">
        <v>13</v>
      </c>
      <c r="AB148" s="3" t="s">
        <v>13</v>
      </c>
      <c r="AC148" s="3" t="s">
        <v>13</v>
      </c>
      <c r="AF148" s="3" t="s">
        <v>342</v>
      </c>
      <c r="AG148" s="2">
        <v>40471</v>
      </c>
      <c r="AH148" s="2">
        <v>40522</v>
      </c>
      <c r="AI148" s="3" t="s">
        <v>116</v>
      </c>
      <c r="AJ148" s="3">
        <f t="shared" si="31"/>
        <v>2198</v>
      </c>
      <c r="AK148" s="12">
        <f t="shared" si="32"/>
        <v>732.83630470071512</v>
      </c>
      <c r="AL148" s="12">
        <f t="shared" si="38"/>
        <v>0.7</v>
      </c>
      <c r="AM148" s="3">
        <f t="shared" si="39"/>
        <v>52</v>
      </c>
      <c r="AN148" t="str">
        <f t="shared" si="30"/>
        <v>Yes</v>
      </c>
      <c r="AO148" s="3">
        <f t="shared" si="40"/>
        <v>10</v>
      </c>
      <c r="AP148" s="3">
        <v>334</v>
      </c>
      <c r="AQ148" s="3">
        <f t="shared" si="41"/>
        <v>2.194120672756632</v>
      </c>
      <c r="AR148" s="3" t="str">
        <f t="shared" si="33"/>
        <v>10_16_Kteis.gr_Thessaloniki_No</v>
      </c>
      <c r="AS148" s="12">
        <f t="shared" si="42"/>
        <v>0.8</v>
      </c>
      <c r="AT148" s="3">
        <f t="shared" si="43"/>
        <v>15</v>
      </c>
      <c r="AU148" s="3">
        <f t="shared" si="36"/>
        <v>1</v>
      </c>
      <c r="AV148" s="3" t="str">
        <f t="shared" si="37"/>
        <v>Yes</v>
      </c>
      <c r="AW148" s="16" t="s">
        <v>804</v>
      </c>
      <c r="AX148" s="3">
        <f t="shared" si="34"/>
        <v>1</v>
      </c>
      <c r="AY148" s="3">
        <f t="shared" si="35"/>
        <v>1</v>
      </c>
    </row>
    <row r="149" spans="1:51" s="3" customFormat="1">
      <c r="A149" s="9">
        <v>40467</v>
      </c>
      <c r="B149" s="9">
        <v>40468.999305555553</v>
      </c>
      <c r="C149" s="3">
        <v>85</v>
      </c>
      <c r="D149" s="3">
        <v>50</v>
      </c>
      <c r="E149" s="3">
        <v>16</v>
      </c>
      <c r="F149" s="3" t="s">
        <v>227</v>
      </c>
      <c r="G149" s="3" t="s">
        <v>437</v>
      </c>
      <c r="H149" s="3" t="s">
        <v>450</v>
      </c>
      <c r="J149" s="3" t="s">
        <v>13</v>
      </c>
      <c r="K149" s="3" t="s">
        <v>15</v>
      </c>
      <c r="L149" s="3" t="s">
        <v>13</v>
      </c>
      <c r="M149" s="3" t="s">
        <v>15</v>
      </c>
      <c r="N149" s="3" t="s">
        <v>13</v>
      </c>
      <c r="O149" s="3" t="s">
        <v>15</v>
      </c>
      <c r="P149" s="3">
        <v>4</v>
      </c>
      <c r="Q149" s="3">
        <v>2</v>
      </c>
      <c r="R149" s="3">
        <v>20</v>
      </c>
      <c r="S149" s="3" t="s">
        <v>185</v>
      </c>
      <c r="T149" s="3">
        <v>2</v>
      </c>
      <c r="U149" s="3" t="s">
        <v>15</v>
      </c>
      <c r="V149" s="3" t="s">
        <v>13</v>
      </c>
      <c r="W149" s="3" t="s">
        <v>13</v>
      </c>
      <c r="X149" s="3" t="s">
        <v>13</v>
      </c>
      <c r="Y149" s="3" t="s">
        <v>13</v>
      </c>
      <c r="Z149" s="3" t="s">
        <v>13</v>
      </c>
      <c r="AA149" s="3" t="s">
        <v>15</v>
      </c>
      <c r="AB149" s="3" t="s">
        <v>13</v>
      </c>
      <c r="AC149" s="3" t="s">
        <v>15</v>
      </c>
      <c r="AF149" s="3" t="s">
        <v>342</v>
      </c>
      <c r="AG149" s="2">
        <v>40470</v>
      </c>
      <c r="AH149" s="2">
        <v>40617</v>
      </c>
      <c r="AI149" s="3" t="s">
        <v>114</v>
      </c>
      <c r="AJ149" s="3">
        <f t="shared" si="31"/>
        <v>1360</v>
      </c>
      <c r="AK149" s="12">
        <f t="shared" si="32"/>
        <v>680.23619312338224</v>
      </c>
      <c r="AL149" s="12">
        <f t="shared" si="38"/>
        <v>0.68</v>
      </c>
      <c r="AM149" s="3">
        <f t="shared" si="39"/>
        <v>148</v>
      </c>
      <c r="AN149" t="str">
        <f t="shared" si="30"/>
        <v>Yes</v>
      </c>
      <c r="AO149" s="3">
        <f t="shared" si="40"/>
        <v>10</v>
      </c>
      <c r="AP149" s="3">
        <v>2496</v>
      </c>
      <c r="AQ149" s="3">
        <f t="shared" si="41"/>
        <v>0.27253052609109868</v>
      </c>
      <c r="AR149" s="3" t="str">
        <f t="shared" si="33"/>
        <v>10_16_Melina's De-Light Cuisine_Athens_No</v>
      </c>
      <c r="AS149" s="12">
        <f t="shared" si="42"/>
        <v>0.6</v>
      </c>
      <c r="AT149" s="3">
        <f t="shared" si="43"/>
        <v>15</v>
      </c>
      <c r="AU149" s="3">
        <f t="shared" si="36"/>
        <v>3</v>
      </c>
      <c r="AV149" s="3" t="str">
        <f t="shared" si="37"/>
        <v>Yes</v>
      </c>
      <c r="AW149" s="15" t="s">
        <v>611</v>
      </c>
      <c r="AX149" s="3">
        <f t="shared" si="34"/>
        <v>1</v>
      </c>
      <c r="AY149" s="3">
        <f t="shared" si="35"/>
        <v>1</v>
      </c>
    </row>
    <row r="150" spans="1:51" s="3" customFormat="1">
      <c r="A150" s="9">
        <v>40467</v>
      </c>
      <c r="B150" s="9">
        <v>40469.999305555553</v>
      </c>
      <c r="C150" s="3">
        <v>67</v>
      </c>
      <c r="D150" s="3">
        <v>120</v>
      </c>
      <c r="E150" s="3">
        <v>50</v>
      </c>
      <c r="F150" s="3" t="s">
        <v>228</v>
      </c>
      <c r="G150" s="3" t="s">
        <v>437</v>
      </c>
      <c r="J150" s="3" t="s">
        <v>15</v>
      </c>
      <c r="K150" s="3" t="s">
        <v>13</v>
      </c>
      <c r="L150" s="3" t="s">
        <v>13</v>
      </c>
      <c r="M150" s="3" t="s">
        <v>15</v>
      </c>
      <c r="N150" s="3" t="s">
        <v>13</v>
      </c>
      <c r="O150" s="3" t="s">
        <v>15</v>
      </c>
      <c r="P150" s="3">
        <v>100</v>
      </c>
      <c r="Q150" s="3">
        <v>2</v>
      </c>
      <c r="R150" s="3">
        <v>20</v>
      </c>
      <c r="S150" s="3" t="s">
        <v>87</v>
      </c>
      <c r="T150" s="3">
        <v>5</v>
      </c>
      <c r="U150" s="3" t="s">
        <v>15</v>
      </c>
      <c r="V150" s="3" t="s">
        <v>13</v>
      </c>
      <c r="W150" s="3" t="s">
        <v>13</v>
      </c>
      <c r="X150" s="3" t="s">
        <v>13</v>
      </c>
      <c r="Y150" s="3" t="s">
        <v>15</v>
      </c>
      <c r="Z150" s="3" t="s">
        <v>13</v>
      </c>
      <c r="AA150" s="3" t="s">
        <v>15</v>
      </c>
      <c r="AB150" s="3" t="s">
        <v>13</v>
      </c>
      <c r="AC150" s="3" t="s">
        <v>13</v>
      </c>
      <c r="AF150" s="3" t="s">
        <v>342</v>
      </c>
      <c r="AG150" s="2">
        <v>40471</v>
      </c>
      <c r="AH150" s="2">
        <v>40574</v>
      </c>
      <c r="AI150" s="3" t="s">
        <v>114</v>
      </c>
      <c r="AJ150" s="3">
        <f t="shared" si="31"/>
        <v>3350</v>
      </c>
      <c r="AK150" s="12">
        <f t="shared" si="32"/>
        <v>1116.9252141707898</v>
      </c>
      <c r="AL150" s="12">
        <f t="shared" si="38"/>
        <v>0.57999999999999996</v>
      </c>
      <c r="AM150" s="3">
        <f t="shared" si="39"/>
        <v>104</v>
      </c>
      <c r="AN150" t="str">
        <f t="shared" si="30"/>
        <v>Yes</v>
      </c>
      <c r="AO150" s="3">
        <f t="shared" si="40"/>
        <v>10</v>
      </c>
      <c r="AP150" s="3">
        <v>2455</v>
      </c>
      <c r="AQ150" s="3">
        <f t="shared" si="41"/>
        <v>0.45495935404105492</v>
      </c>
      <c r="AR150" s="3" t="str">
        <f t="shared" si="33"/>
        <v>10_16_New school Tattoo and Piercing_Athens_Yes</v>
      </c>
      <c r="AS150" s="12">
        <f t="shared" si="42"/>
        <v>0.6</v>
      </c>
      <c r="AT150" s="3">
        <f t="shared" si="43"/>
        <v>50</v>
      </c>
      <c r="AU150" s="3">
        <f t="shared" si="36"/>
        <v>2</v>
      </c>
      <c r="AV150" s="3" t="str">
        <f t="shared" si="37"/>
        <v>Yes</v>
      </c>
      <c r="AW150" s="15" t="s">
        <v>612</v>
      </c>
      <c r="AX150" s="3">
        <f t="shared" si="34"/>
        <v>1</v>
      </c>
      <c r="AY150" s="3">
        <f t="shared" si="35"/>
        <v>1</v>
      </c>
    </row>
    <row r="151" spans="1:51" s="3" customFormat="1">
      <c r="A151" s="9">
        <v>40460</v>
      </c>
      <c r="B151" s="9">
        <v>40462.999305555553</v>
      </c>
      <c r="C151" s="3">
        <v>5</v>
      </c>
      <c r="D151" s="3">
        <v>300</v>
      </c>
      <c r="E151" s="3">
        <v>50</v>
      </c>
      <c r="F151" s="3" t="s">
        <v>229</v>
      </c>
      <c r="G151" s="3" t="s">
        <v>435</v>
      </c>
      <c r="H151" s="3" t="s">
        <v>487</v>
      </c>
      <c r="J151" s="3" t="s">
        <v>13</v>
      </c>
      <c r="K151" s="3" t="s">
        <v>15</v>
      </c>
      <c r="L151" s="3" t="s">
        <v>13</v>
      </c>
      <c r="M151" s="3" t="s">
        <v>15</v>
      </c>
      <c r="N151" s="3" t="s">
        <v>13</v>
      </c>
      <c r="O151" s="3" t="s">
        <v>15</v>
      </c>
      <c r="P151" s="3">
        <v>100</v>
      </c>
      <c r="Q151" s="3">
        <v>1</v>
      </c>
      <c r="R151" s="3">
        <v>10</v>
      </c>
      <c r="T151" s="3">
        <v>12</v>
      </c>
      <c r="U151" s="3" t="s">
        <v>15</v>
      </c>
      <c r="V151" s="3" t="s">
        <v>13</v>
      </c>
      <c r="W151" s="3" t="s">
        <v>13</v>
      </c>
      <c r="X151" s="3" t="s">
        <v>15</v>
      </c>
      <c r="Y151" s="3" t="s">
        <v>15</v>
      </c>
      <c r="Z151" s="3" t="s">
        <v>13</v>
      </c>
      <c r="AA151" s="3" t="s">
        <v>13</v>
      </c>
      <c r="AB151" s="3" t="s">
        <v>13</v>
      </c>
      <c r="AC151" s="3" t="s">
        <v>13</v>
      </c>
      <c r="AD151" s="3" t="s">
        <v>15</v>
      </c>
      <c r="AF151" s="3" t="s">
        <v>344</v>
      </c>
      <c r="AG151" s="2">
        <v>40464</v>
      </c>
      <c r="AH151" s="2">
        <v>40543</v>
      </c>
      <c r="AI151" s="3" t="s">
        <v>116</v>
      </c>
      <c r="AJ151" s="3">
        <f t="shared" si="31"/>
        <v>0</v>
      </c>
      <c r="AK151" s="12">
        <f t="shared" si="32"/>
        <v>0</v>
      </c>
      <c r="AL151" s="12">
        <f t="shared" si="38"/>
        <v>0.83</v>
      </c>
      <c r="AM151" s="3">
        <f t="shared" si="39"/>
        <v>80</v>
      </c>
      <c r="AN151" t="str">
        <f t="shared" si="30"/>
        <v>Yes</v>
      </c>
      <c r="AO151" s="3">
        <f t="shared" si="40"/>
        <v>10</v>
      </c>
      <c r="AP151" s="3">
        <v>334</v>
      </c>
      <c r="AQ151" s="3">
        <f t="shared" si="41"/>
        <v>0</v>
      </c>
      <c r="AR151" s="3" t="str">
        <f t="shared" si="33"/>
        <v>10_9_Rania's Beauty Institute_Thessaloniki_No</v>
      </c>
      <c r="AS151" s="12">
        <f t="shared" si="42"/>
        <v>0.8</v>
      </c>
      <c r="AT151" s="3">
        <f t="shared" si="43"/>
        <v>50</v>
      </c>
      <c r="AU151" s="3">
        <f t="shared" si="36"/>
        <v>2</v>
      </c>
      <c r="AV151" s="3" t="str">
        <f t="shared" si="37"/>
        <v>Yes</v>
      </c>
      <c r="AW151" s="16" t="s">
        <v>673</v>
      </c>
      <c r="AX151" s="3">
        <f t="shared" si="34"/>
        <v>1</v>
      </c>
      <c r="AY151" s="3">
        <f t="shared" si="35"/>
        <v>1</v>
      </c>
    </row>
    <row r="152" spans="1:51" s="3" customFormat="1">
      <c r="A152" s="9">
        <v>40469</v>
      </c>
      <c r="B152" s="9">
        <v>40469.999305555553</v>
      </c>
      <c r="C152" s="3">
        <v>169</v>
      </c>
      <c r="D152" s="3">
        <v>90</v>
      </c>
      <c r="E152" s="3">
        <v>22.5</v>
      </c>
      <c r="F152" s="3" t="s">
        <v>276</v>
      </c>
      <c r="G152" s="3" t="s">
        <v>435</v>
      </c>
      <c r="J152" s="3" t="s">
        <v>13</v>
      </c>
      <c r="K152" s="3" t="s">
        <v>15</v>
      </c>
      <c r="L152" s="3" t="s">
        <v>13</v>
      </c>
      <c r="M152" s="3" t="s">
        <v>15</v>
      </c>
      <c r="N152" s="3" t="s">
        <v>13</v>
      </c>
      <c r="O152" s="3" t="s">
        <v>15</v>
      </c>
      <c r="P152" s="3">
        <v>4</v>
      </c>
      <c r="Q152" s="3">
        <v>1</v>
      </c>
      <c r="R152" s="3">
        <v>20</v>
      </c>
      <c r="S152" s="3" t="s">
        <v>185</v>
      </c>
      <c r="T152" s="3">
        <v>2</v>
      </c>
      <c r="U152" s="3" t="s">
        <v>13</v>
      </c>
      <c r="V152" s="3" t="s">
        <v>15</v>
      </c>
      <c r="W152" s="3" t="s">
        <v>13</v>
      </c>
      <c r="X152" s="3" t="s">
        <v>13</v>
      </c>
      <c r="Y152" s="3" t="s">
        <v>15</v>
      </c>
      <c r="Z152" s="3" t="s">
        <v>15</v>
      </c>
      <c r="AA152" s="3" t="s">
        <v>15</v>
      </c>
      <c r="AB152" s="3" t="s">
        <v>13</v>
      </c>
      <c r="AC152" s="3" t="s">
        <v>15</v>
      </c>
      <c r="AF152" s="3" t="s">
        <v>342</v>
      </c>
      <c r="AG152" s="2">
        <v>40471</v>
      </c>
      <c r="AH152" s="2">
        <v>40574</v>
      </c>
      <c r="AI152" s="3" t="s">
        <v>114</v>
      </c>
      <c r="AJ152" s="3">
        <f t="shared" si="31"/>
        <v>3802.5</v>
      </c>
      <c r="AK152" s="12">
        <f t="shared" si="32"/>
        <v>3802.5</v>
      </c>
      <c r="AL152" s="12">
        <f t="shared" si="38"/>
        <v>0.75</v>
      </c>
      <c r="AM152" s="3">
        <f t="shared" si="39"/>
        <v>104</v>
      </c>
      <c r="AN152" t="str">
        <f t="shared" si="30"/>
        <v>No</v>
      </c>
      <c r="AO152" s="3">
        <f t="shared" si="40"/>
        <v>10</v>
      </c>
      <c r="AP152" s="3">
        <v>17528</v>
      </c>
      <c r="AQ152" s="3">
        <f t="shared" si="41"/>
        <v>0.21693861250570515</v>
      </c>
      <c r="AR152" s="3" t="str">
        <f t="shared" si="33"/>
        <v>10_18_The One Spa Beaute_Athens_No</v>
      </c>
      <c r="AS152" s="12">
        <f t="shared" si="42"/>
        <v>0.8</v>
      </c>
      <c r="AT152" s="3">
        <f t="shared" si="43"/>
        <v>25</v>
      </c>
      <c r="AU152" s="3">
        <f t="shared" si="36"/>
        <v>2</v>
      </c>
      <c r="AV152" s="3" t="str">
        <f t="shared" si="37"/>
        <v>Yes</v>
      </c>
      <c r="AW152" s="15" t="s">
        <v>613</v>
      </c>
      <c r="AX152" s="3">
        <f t="shared" si="34"/>
        <v>1</v>
      </c>
      <c r="AY152" s="3">
        <f t="shared" si="35"/>
        <v>1</v>
      </c>
    </row>
    <row r="153" spans="1:51" s="3" customFormat="1">
      <c r="A153" s="9">
        <v>40470</v>
      </c>
      <c r="B153" s="9">
        <v>40470.999305555553</v>
      </c>
      <c r="C153" s="3">
        <v>1139</v>
      </c>
      <c r="D153" s="3">
        <v>23</v>
      </c>
      <c r="E153" s="3">
        <v>11.5</v>
      </c>
      <c r="F153" s="3" t="s">
        <v>272</v>
      </c>
      <c r="G153" s="3" t="s">
        <v>433</v>
      </c>
      <c r="H153" s="3" t="s">
        <v>440</v>
      </c>
      <c r="J153" s="3" t="s">
        <v>13</v>
      </c>
      <c r="K153" s="3" t="s">
        <v>15</v>
      </c>
      <c r="L153" s="3" t="s">
        <v>13</v>
      </c>
      <c r="M153" s="3" t="s">
        <v>13</v>
      </c>
      <c r="N153" s="3" t="s">
        <v>13</v>
      </c>
      <c r="O153" s="3" t="s">
        <v>13</v>
      </c>
      <c r="P153" s="3">
        <v>4</v>
      </c>
      <c r="Q153" s="3">
        <v>4</v>
      </c>
      <c r="R153" s="3">
        <v>30</v>
      </c>
      <c r="S153" s="3" t="s">
        <v>273</v>
      </c>
      <c r="T153" s="3">
        <v>2.5</v>
      </c>
      <c r="U153" s="3" t="s">
        <v>15</v>
      </c>
      <c r="V153" s="3" t="s">
        <v>13</v>
      </c>
      <c r="W153" s="3" t="s">
        <v>13</v>
      </c>
      <c r="X153" s="3" t="s">
        <v>15</v>
      </c>
      <c r="Y153" s="3" t="s">
        <v>13</v>
      </c>
      <c r="Z153" s="3" t="s">
        <v>13</v>
      </c>
      <c r="AA153" s="3" t="s">
        <v>13</v>
      </c>
      <c r="AB153" s="3" t="s">
        <v>13</v>
      </c>
      <c r="AC153" s="3" t="s">
        <v>15</v>
      </c>
      <c r="AF153" s="3" t="s">
        <v>342</v>
      </c>
      <c r="AG153" s="2">
        <v>40472</v>
      </c>
      <c r="AH153" s="2">
        <v>40512</v>
      </c>
      <c r="AI153" s="3" t="s">
        <v>114</v>
      </c>
      <c r="AJ153" s="3">
        <f t="shared" si="31"/>
        <v>13098.5</v>
      </c>
      <c r="AK153" s="12">
        <f t="shared" si="32"/>
        <v>13098.5</v>
      </c>
      <c r="AL153" s="3">
        <f t="shared" si="38"/>
        <v>0.5</v>
      </c>
      <c r="AM153" s="3">
        <f t="shared" si="39"/>
        <v>41</v>
      </c>
      <c r="AN153" t="str">
        <f t="shared" si="30"/>
        <v>No</v>
      </c>
      <c r="AO153" s="3">
        <f t="shared" si="40"/>
        <v>10</v>
      </c>
      <c r="AP153" s="3">
        <v>17528</v>
      </c>
      <c r="AQ153" s="3">
        <f t="shared" si="41"/>
        <v>0.74729005020538564</v>
      </c>
      <c r="AR153" s="3" t="str">
        <f t="shared" si="33"/>
        <v>10_19_Ruby Tuesday's_Athens_No</v>
      </c>
      <c r="AS153" s="12">
        <f t="shared" si="42"/>
        <v>0.6</v>
      </c>
      <c r="AT153" s="3">
        <f t="shared" si="43"/>
        <v>10</v>
      </c>
      <c r="AU153" s="3">
        <f t="shared" si="36"/>
        <v>1</v>
      </c>
      <c r="AV153" s="3" t="str">
        <f t="shared" si="37"/>
        <v>No</v>
      </c>
      <c r="AW153" s="15" t="s">
        <v>614</v>
      </c>
      <c r="AX153" s="3">
        <f t="shared" si="34"/>
        <v>1</v>
      </c>
      <c r="AY153" s="3">
        <f t="shared" si="35"/>
        <v>1</v>
      </c>
    </row>
    <row r="154" spans="1:51" s="3" customFormat="1">
      <c r="A154" s="9">
        <v>40470</v>
      </c>
      <c r="B154" s="9">
        <v>40471.999305555553</v>
      </c>
      <c r="C154" s="3">
        <v>998</v>
      </c>
      <c r="D154" s="3">
        <v>77</v>
      </c>
      <c r="E154" s="3">
        <v>14</v>
      </c>
      <c r="F154" s="3" t="s">
        <v>274</v>
      </c>
      <c r="G154" s="3" t="s">
        <v>435</v>
      </c>
      <c r="H154" s="3" t="s">
        <v>441</v>
      </c>
      <c r="J154" s="3" t="s">
        <v>15</v>
      </c>
      <c r="K154" s="3" t="s">
        <v>13</v>
      </c>
      <c r="L154" s="3" t="s">
        <v>13</v>
      </c>
      <c r="M154" s="3" t="s">
        <v>15</v>
      </c>
      <c r="N154" s="3" t="s">
        <v>13</v>
      </c>
      <c r="O154" s="3" t="s">
        <v>15</v>
      </c>
      <c r="P154" s="3">
        <v>4</v>
      </c>
      <c r="Q154" s="3">
        <v>2</v>
      </c>
      <c r="R154" s="3">
        <v>10</v>
      </c>
      <c r="S154" s="3" t="s">
        <v>275</v>
      </c>
      <c r="T154" s="3">
        <v>2</v>
      </c>
      <c r="U154" s="3" t="s">
        <v>15</v>
      </c>
      <c r="V154" s="3" t="s">
        <v>13</v>
      </c>
      <c r="W154" s="3" t="s">
        <v>13</v>
      </c>
      <c r="X154" s="3" t="s">
        <v>13</v>
      </c>
      <c r="Y154" s="3" t="s">
        <v>15</v>
      </c>
      <c r="Z154" s="3" t="s">
        <v>13</v>
      </c>
      <c r="AA154" s="3" t="s">
        <v>15</v>
      </c>
      <c r="AB154" s="3" t="s">
        <v>13</v>
      </c>
      <c r="AC154" s="3" t="s">
        <v>15</v>
      </c>
      <c r="AF154" s="3" t="s">
        <v>342</v>
      </c>
      <c r="AG154" s="2">
        <v>40473</v>
      </c>
      <c r="AH154" s="2">
        <v>40633</v>
      </c>
      <c r="AI154" s="3" t="s">
        <v>114</v>
      </c>
      <c r="AJ154" s="3">
        <f t="shared" si="31"/>
        <v>13972</v>
      </c>
      <c r="AK154" s="3">
        <f t="shared" si="32"/>
        <v>6988.4265369999239</v>
      </c>
      <c r="AL154" s="3">
        <f t="shared" si="38"/>
        <v>0.82</v>
      </c>
      <c r="AM154" s="3">
        <f t="shared" si="39"/>
        <v>161</v>
      </c>
      <c r="AN154" t="str">
        <f t="shared" si="30"/>
        <v>No</v>
      </c>
      <c r="AO154" s="3">
        <f t="shared" si="40"/>
        <v>10</v>
      </c>
      <c r="AP154" s="3">
        <v>2932</v>
      </c>
      <c r="AQ154" s="3">
        <f t="shared" si="41"/>
        <v>2.3835015474078869</v>
      </c>
      <c r="AR154" s="3" t="str">
        <f t="shared" si="33"/>
        <v>10_19_Nikos Zisis Hair Gallery_Athens_Yes</v>
      </c>
      <c r="AS154" s="12">
        <f t="shared" si="42"/>
        <v>0.8</v>
      </c>
      <c r="AT154" s="3">
        <f t="shared" si="43"/>
        <v>15</v>
      </c>
      <c r="AU154" s="3">
        <f t="shared" si="36"/>
        <v>3</v>
      </c>
      <c r="AV154" s="3" t="str">
        <f t="shared" si="37"/>
        <v>Yes</v>
      </c>
      <c r="AW154" s="15" t="s">
        <v>615</v>
      </c>
      <c r="AX154" s="3">
        <f t="shared" si="34"/>
        <v>1</v>
      </c>
      <c r="AY154" s="3">
        <f t="shared" si="35"/>
        <v>1</v>
      </c>
    </row>
    <row r="155" spans="1:51" s="3" customFormat="1">
      <c r="A155" s="9">
        <v>40470</v>
      </c>
      <c r="B155" s="9">
        <v>40471.999305555553</v>
      </c>
      <c r="C155" s="3">
        <v>230</v>
      </c>
      <c r="D155" s="3">
        <v>23</v>
      </c>
      <c r="E155" s="3">
        <v>11.5</v>
      </c>
      <c r="F155" s="3" t="s">
        <v>272</v>
      </c>
      <c r="G155" s="3" t="s">
        <v>433</v>
      </c>
      <c r="H155" s="3" t="s">
        <v>440</v>
      </c>
      <c r="J155" s="3" t="s">
        <v>13</v>
      </c>
      <c r="K155" s="3" t="s">
        <v>15</v>
      </c>
      <c r="L155" s="3" t="s">
        <v>13</v>
      </c>
      <c r="M155" s="3" t="s">
        <v>15</v>
      </c>
      <c r="N155" s="3" t="s">
        <v>13</v>
      </c>
      <c r="O155" s="3" t="s">
        <v>13</v>
      </c>
      <c r="P155" s="3">
        <v>4</v>
      </c>
      <c r="Q155" s="3">
        <v>4</v>
      </c>
      <c r="R155" s="3">
        <v>30</v>
      </c>
      <c r="T155" s="3">
        <v>12</v>
      </c>
      <c r="U155" s="3" t="s">
        <v>15</v>
      </c>
      <c r="V155" s="3" t="s">
        <v>13</v>
      </c>
      <c r="W155" s="3" t="s">
        <v>13</v>
      </c>
      <c r="X155" s="3" t="s">
        <v>15</v>
      </c>
      <c r="Y155" s="3" t="s">
        <v>13</v>
      </c>
      <c r="Z155" s="3" t="s">
        <v>13</v>
      </c>
      <c r="AA155" s="3" t="s">
        <v>13</v>
      </c>
      <c r="AB155" s="3" t="s">
        <v>13</v>
      </c>
      <c r="AC155" s="3" t="s">
        <v>15</v>
      </c>
      <c r="AF155" s="3" t="s">
        <v>342</v>
      </c>
      <c r="AG155" s="2">
        <v>40472</v>
      </c>
      <c r="AH155" s="2">
        <v>40512</v>
      </c>
      <c r="AI155" s="3" t="s">
        <v>116</v>
      </c>
      <c r="AJ155" s="3">
        <f t="shared" si="31"/>
        <v>2645</v>
      </c>
      <c r="AK155" s="12">
        <f t="shared" si="32"/>
        <v>1322.9593608906955</v>
      </c>
      <c r="AL155" s="3">
        <f t="shared" ref="AL155:AL197" si="44">ROUND((D155-E155)/D155,2)</f>
        <v>0.5</v>
      </c>
      <c r="AM155" s="3">
        <f t="shared" ref="AM155:AM258" si="45">1+AH155-AG155</f>
        <v>41</v>
      </c>
      <c r="AN155" t="str">
        <f t="shared" si="30"/>
        <v>No</v>
      </c>
      <c r="AO155" s="3">
        <f t="shared" si="40"/>
        <v>10</v>
      </c>
      <c r="AP155" s="3">
        <v>1640</v>
      </c>
      <c r="AQ155" s="3">
        <f t="shared" si="41"/>
        <v>0.80668253712847282</v>
      </c>
      <c r="AR155" s="3" t="str">
        <f t="shared" si="33"/>
        <v>10_19_Ruby Tuesday's_Thessaloniki_No</v>
      </c>
      <c r="AS155" s="12">
        <f t="shared" si="42"/>
        <v>0.6</v>
      </c>
      <c r="AT155" s="3">
        <f t="shared" si="43"/>
        <v>10</v>
      </c>
      <c r="AU155" s="3">
        <f t="shared" si="36"/>
        <v>1</v>
      </c>
      <c r="AV155" s="3" t="str">
        <f t="shared" si="37"/>
        <v>No</v>
      </c>
      <c r="AW155" s="16" t="s">
        <v>805</v>
      </c>
      <c r="AX155" s="3">
        <f t="shared" si="34"/>
        <v>0</v>
      </c>
      <c r="AY155" s="3">
        <f t="shared" si="35"/>
        <v>0</v>
      </c>
    </row>
    <row r="156" spans="1:51" s="3" customFormat="1">
      <c r="A156" s="9">
        <v>40471</v>
      </c>
      <c r="B156" s="9">
        <v>40471.999305555553</v>
      </c>
      <c r="C156" s="3">
        <v>177</v>
      </c>
      <c r="D156" s="3">
        <v>98.4</v>
      </c>
      <c r="E156" s="3">
        <v>17</v>
      </c>
      <c r="F156" s="3" t="s">
        <v>278</v>
      </c>
      <c r="G156" s="3" t="s">
        <v>437</v>
      </c>
      <c r="H156" s="3" t="s">
        <v>450</v>
      </c>
      <c r="J156" s="3" t="s">
        <v>13</v>
      </c>
      <c r="K156" s="3" t="s">
        <v>15</v>
      </c>
      <c r="L156" s="3" t="s">
        <v>13</v>
      </c>
      <c r="M156" s="3" t="s">
        <v>15</v>
      </c>
      <c r="N156" s="3" t="s">
        <v>15</v>
      </c>
      <c r="O156" s="3" t="s">
        <v>15</v>
      </c>
      <c r="P156" s="3">
        <v>4</v>
      </c>
      <c r="Q156" s="3">
        <v>2</v>
      </c>
      <c r="R156" s="3">
        <v>25</v>
      </c>
      <c r="S156" s="3" t="s">
        <v>185</v>
      </c>
      <c r="T156" s="3">
        <v>2</v>
      </c>
      <c r="U156" s="3" t="s">
        <v>15</v>
      </c>
      <c r="V156" s="3" t="s">
        <v>13</v>
      </c>
      <c r="W156" s="3" t="s">
        <v>13</v>
      </c>
      <c r="X156" s="3" t="s">
        <v>15</v>
      </c>
      <c r="Y156" s="3" t="s">
        <v>15</v>
      </c>
      <c r="Z156" s="3" t="s">
        <v>15</v>
      </c>
      <c r="AA156" s="3" t="s">
        <v>13</v>
      </c>
      <c r="AB156" s="3" t="s">
        <v>13</v>
      </c>
      <c r="AC156" s="3" t="s">
        <v>13</v>
      </c>
      <c r="AF156" s="3" t="s">
        <v>343</v>
      </c>
      <c r="AG156" s="2">
        <v>40473</v>
      </c>
      <c r="AH156" s="2">
        <v>40602</v>
      </c>
      <c r="AI156" s="3" t="s">
        <v>114</v>
      </c>
      <c r="AJ156" s="3">
        <f t="shared" si="31"/>
        <v>3009</v>
      </c>
      <c r="AK156" s="3">
        <f t="shared" si="32"/>
        <v>3009</v>
      </c>
      <c r="AL156" s="3">
        <f t="shared" si="44"/>
        <v>0.83</v>
      </c>
      <c r="AM156" s="3">
        <f t="shared" si="45"/>
        <v>130</v>
      </c>
      <c r="AN156" t="str">
        <f t="shared" si="30"/>
        <v>No</v>
      </c>
      <c r="AO156" s="3">
        <f t="shared" si="40"/>
        <v>10</v>
      </c>
      <c r="AP156" s="3">
        <v>17528</v>
      </c>
      <c r="AQ156" s="3">
        <f t="shared" si="41"/>
        <v>0.17166818804198997</v>
      </c>
      <c r="AR156" s="3" t="str">
        <f t="shared" si="33"/>
        <v>10_20_Τεχνότοπος_Athens_No</v>
      </c>
      <c r="AS156" s="12">
        <f t="shared" si="42"/>
        <v>0.8</v>
      </c>
      <c r="AT156" s="3">
        <f t="shared" si="43"/>
        <v>15</v>
      </c>
      <c r="AU156" s="3">
        <f t="shared" si="36"/>
        <v>3</v>
      </c>
      <c r="AV156" s="3" t="str">
        <f t="shared" si="37"/>
        <v>Yes</v>
      </c>
      <c r="AW156" s="15" t="s">
        <v>616</v>
      </c>
      <c r="AX156" s="3">
        <f t="shared" si="34"/>
        <v>1</v>
      </c>
      <c r="AY156" s="3">
        <f t="shared" si="35"/>
        <v>1</v>
      </c>
    </row>
    <row r="157" spans="1:51" s="3" customFormat="1">
      <c r="A157" s="9">
        <v>40472</v>
      </c>
      <c r="B157" s="9">
        <v>40472.999305555553</v>
      </c>
      <c r="C157" s="3">
        <v>568</v>
      </c>
      <c r="D157" s="3">
        <v>60</v>
      </c>
      <c r="E157" s="3">
        <v>20</v>
      </c>
      <c r="F157" s="3" t="s">
        <v>279</v>
      </c>
      <c r="G157" s="3" t="s">
        <v>437</v>
      </c>
      <c r="H157" s="3" t="s">
        <v>451</v>
      </c>
      <c r="J157" s="3" t="s">
        <v>13</v>
      </c>
      <c r="K157" s="3" t="s">
        <v>15</v>
      </c>
      <c r="L157" s="3" t="s">
        <v>13</v>
      </c>
      <c r="M157" s="3" t="s">
        <v>15</v>
      </c>
      <c r="N157" s="3" t="s">
        <v>15</v>
      </c>
      <c r="O157" s="3" t="s">
        <v>15</v>
      </c>
      <c r="P157" s="3">
        <v>100</v>
      </c>
      <c r="Q157" s="3">
        <v>2</v>
      </c>
      <c r="R157" s="3">
        <v>10</v>
      </c>
      <c r="S157" s="3" t="s">
        <v>195</v>
      </c>
      <c r="T157" s="3">
        <v>2</v>
      </c>
      <c r="U157" s="3" t="s">
        <v>15</v>
      </c>
      <c r="V157" s="3" t="s">
        <v>13</v>
      </c>
      <c r="W157" s="3" t="s">
        <v>13</v>
      </c>
      <c r="X157" s="3" t="s">
        <v>15</v>
      </c>
      <c r="Y157" s="3" t="s">
        <v>15</v>
      </c>
      <c r="Z157" s="3" t="s">
        <v>15</v>
      </c>
      <c r="AA157" s="3" t="s">
        <v>15</v>
      </c>
      <c r="AB157" s="3" t="s">
        <v>13</v>
      </c>
      <c r="AC157" s="3" t="s">
        <v>15</v>
      </c>
      <c r="AF157" s="3" t="s">
        <v>342</v>
      </c>
      <c r="AG157" s="2">
        <v>40476</v>
      </c>
      <c r="AH157" s="2">
        <v>40663</v>
      </c>
      <c r="AI157" s="3" t="s">
        <v>114</v>
      </c>
      <c r="AJ157" s="3">
        <f t="shared" si="31"/>
        <v>11360</v>
      </c>
      <c r="AK157" s="3">
        <f t="shared" si="32"/>
        <v>11360</v>
      </c>
      <c r="AL157" s="3">
        <f t="shared" si="44"/>
        <v>0.67</v>
      </c>
      <c r="AM157" s="3">
        <f t="shared" si="45"/>
        <v>188</v>
      </c>
      <c r="AN157" t="str">
        <f t="shared" si="30"/>
        <v>No</v>
      </c>
      <c r="AO157" s="3">
        <f t="shared" si="40"/>
        <v>10</v>
      </c>
      <c r="AP157" s="3">
        <v>17528</v>
      </c>
      <c r="AQ157" s="3">
        <f t="shared" si="41"/>
        <v>0.64810588772250111</v>
      </c>
      <c r="AR157" s="3" t="str">
        <f t="shared" si="33"/>
        <v>10_21_Οίνος ο Αγαπητός_Athens_No</v>
      </c>
      <c r="AS157" s="12">
        <f t="shared" si="42"/>
        <v>0.6</v>
      </c>
      <c r="AT157" s="3">
        <f t="shared" si="43"/>
        <v>20</v>
      </c>
      <c r="AU157" s="3">
        <f t="shared" si="36"/>
        <v>4</v>
      </c>
      <c r="AV157" s="3" t="str">
        <f t="shared" si="37"/>
        <v>Yes</v>
      </c>
      <c r="AW157" s="15" t="s">
        <v>617</v>
      </c>
      <c r="AX157" s="3">
        <f t="shared" si="34"/>
        <v>3</v>
      </c>
      <c r="AY157" s="3">
        <f t="shared" si="35"/>
        <v>3</v>
      </c>
    </row>
    <row r="158" spans="1:51" s="3" customFormat="1">
      <c r="A158" s="9">
        <v>40472</v>
      </c>
      <c r="B158" s="9">
        <v>40472.999305555553</v>
      </c>
      <c r="C158" s="3">
        <v>67</v>
      </c>
      <c r="D158" s="3">
        <v>150</v>
      </c>
      <c r="E158" s="3">
        <v>29</v>
      </c>
      <c r="F158" s="3" t="s">
        <v>280</v>
      </c>
      <c r="G158" s="3" t="s">
        <v>435</v>
      </c>
      <c r="J158" s="3" t="s">
        <v>15</v>
      </c>
      <c r="K158" s="3" t="s">
        <v>13</v>
      </c>
      <c r="L158" s="3" t="s">
        <v>13</v>
      </c>
      <c r="M158" s="3" t="s">
        <v>15</v>
      </c>
      <c r="N158" s="3" t="s">
        <v>13</v>
      </c>
      <c r="O158" s="3" t="s">
        <v>15</v>
      </c>
      <c r="P158" s="3">
        <v>4</v>
      </c>
      <c r="Q158" s="3">
        <v>1</v>
      </c>
      <c r="R158" s="3">
        <v>10</v>
      </c>
      <c r="S158" s="3" t="s">
        <v>235</v>
      </c>
      <c r="T158" s="3">
        <v>4</v>
      </c>
      <c r="U158" s="3" t="s">
        <v>15</v>
      </c>
      <c r="V158" s="3" t="s">
        <v>13</v>
      </c>
      <c r="W158" s="3" t="s">
        <v>13</v>
      </c>
      <c r="X158" s="3" t="s">
        <v>15</v>
      </c>
      <c r="Y158" s="3" t="s">
        <v>15</v>
      </c>
      <c r="Z158" s="3" t="s">
        <v>13</v>
      </c>
      <c r="AA158" s="3" t="s">
        <v>13</v>
      </c>
      <c r="AB158" s="3" t="s">
        <v>13</v>
      </c>
      <c r="AC158" s="3" t="s">
        <v>15</v>
      </c>
      <c r="AF158" s="3" t="s">
        <v>343</v>
      </c>
      <c r="AG158" s="2">
        <v>40477</v>
      </c>
      <c r="AH158" s="2">
        <v>40663</v>
      </c>
      <c r="AI158" s="3" t="s">
        <v>114</v>
      </c>
      <c r="AJ158" s="3">
        <f t="shared" si="31"/>
        <v>1943</v>
      </c>
      <c r="AK158" s="3">
        <f t="shared" si="32"/>
        <v>1943</v>
      </c>
      <c r="AL158" s="3">
        <f t="shared" si="44"/>
        <v>0.81</v>
      </c>
      <c r="AM158" s="3">
        <f t="shared" si="45"/>
        <v>187</v>
      </c>
      <c r="AN158" t="str">
        <f t="shared" si="30"/>
        <v>No</v>
      </c>
      <c r="AO158" s="3">
        <f t="shared" si="40"/>
        <v>10</v>
      </c>
      <c r="AP158" s="3">
        <v>2932</v>
      </c>
      <c r="AQ158" s="3">
        <f t="shared" si="41"/>
        <v>0.66268758526603</v>
      </c>
      <c r="AR158" s="3" t="str">
        <f t="shared" si="33"/>
        <v>10_21_High Care Center_Athens_Yes</v>
      </c>
      <c r="AS158" s="12">
        <f t="shared" si="42"/>
        <v>0.8</v>
      </c>
      <c r="AT158" s="3">
        <f t="shared" si="43"/>
        <v>30</v>
      </c>
      <c r="AU158" s="3">
        <f t="shared" si="36"/>
        <v>4</v>
      </c>
      <c r="AV158" s="3" t="str">
        <f t="shared" si="37"/>
        <v>Yes</v>
      </c>
      <c r="AW158" s="15" t="s">
        <v>618</v>
      </c>
      <c r="AX158" s="3">
        <f t="shared" si="34"/>
        <v>4</v>
      </c>
      <c r="AY158" s="3">
        <f t="shared" si="35"/>
        <v>4</v>
      </c>
    </row>
    <row r="159" spans="1:51" s="3" customFormat="1">
      <c r="A159" s="9">
        <v>40473</v>
      </c>
      <c r="B159" s="9">
        <v>40473.999305555553</v>
      </c>
      <c r="C159" s="3">
        <v>506</v>
      </c>
      <c r="D159" s="3">
        <v>40</v>
      </c>
      <c r="E159" s="3">
        <v>20</v>
      </c>
      <c r="F159" s="3" t="s">
        <v>281</v>
      </c>
      <c r="G159" s="3" t="s">
        <v>433</v>
      </c>
      <c r="H159" s="3" t="s">
        <v>443</v>
      </c>
      <c r="J159" s="3" t="s">
        <v>13</v>
      </c>
      <c r="K159" s="3" t="s">
        <v>15</v>
      </c>
      <c r="L159" s="3" t="s">
        <v>13</v>
      </c>
      <c r="M159" s="3" t="s">
        <v>15</v>
      </c>
      <c r="N159" s="3" t="s">
        <v>15</v>
      </c>
      <c r="O159" s="3" t="s">
        <v>15</v>
      </c>
      <c r="P159" s="3">
        <v>4</v>
      </c>
      <c r="R159" s="3">
        <v>10</v>
      </c>
      <c r="S159" s="3" t="s">
        <v>87</v>
      </c>
      <c r="T159" s="3">
        <v>5</v>
      </c>
      <c r="U159" s="3" t="s">
        <v>15</v>
      </c>
      <c r="V159" s="3" t="s">
        <v>13</v>
      </c>
      <c r="W159" s="3" t="s">
        <v>13</v>
      </c>
      <c r="X159" s="3" t="s">
        <v>15</v>
      </c>
      <c r="Y159" s="3" t="s">
        <v>13</v>
      </c>
      <c r="Z159" s="3" t="s">
        <v>13</v>
      </c>
      <c r="AA159" s="3" t="s">
        <v>15</v>
      </c>
      <c r="AB159" s="3" t="s">
        <v>15</v>
      </c>
      <c r="AC159" s="3" t="s">
        <v>15</v>
      </c>
      <c r="AF159" s="3" t="s">
        <v>342</v>
      </c>
      <c r="AG159" s="2">
        <v>40477</v>
      </c>
      <c r="AH159" s="2">
        <v>40574</v>
      </c>
      <c r="AI159" s="3" t="s">
        <v>114</v>
      </c>
      <c r="AJ159" s="3">
        <f t="shared" si="31"/>
        <v>10120</v>
      </c>
      <c r="AK159" s="3">
        <f t="shared" si="32"/>
        <v>10120</v>
      </c>
      <c r="AL159" s="3">
        <f t="shared" si="44"/>
        <v>0.5</v>
      </c>
      <c r="AM159" s="3">
        <f t="shared" si="45"/>
        <v>98</v>
      </c>
      <c r="AN159" t="str">
        <f t="shared" si="30"/>
        <v>No</v>
      </c>
      <c r="AO159" s="3">
        <f t="shared" si="40"/>
        <v>10</v>
      </c>
      <c r="AP159" s="3">
        <v>17528</v>
      </c>
      <c r="AQ159" s="3">
        <f t="shared" si="41"/>
        <v>0.57736193518941126</v>
      </c>
      <c r="AR159" s="3" t="str">
        <f t="shared" si="33"/>
        <v>10_22_Μπαχάλικο_Athens_No</v>
      </c>
      <c r="AS159" s="12">
        <f t="shared" si="42"/>
        <v>0.6</v>
      </c>
      <c r="AT159" s="3">
        <f t="shared" si="43"/>
        <v>20</v>
      </c>
      <c r="AU159" s="3">
        <f t="shared" si="36"/>
        <v>2</v>
      </c>
      <c r="AV159" s="3" t="str">
        <f t="shared" si="37"/>
        <v>Yes</v>
      </c>
      <c r="AW159" s="15" t="s">
        <v>619</v>
      </c>
      <c r="AX159" s="3">
        <f t="shared" si="34"/>
        <v>3</v>
      </c>
      <c r="AY159" s="3">
        <f t="shared" si="35"/>
        <v>3</v>
      </c>
    </row>
    <row r="160" spans="1:51" s="3" customFormat="1">
      <c r="A160" s="9">
        <v>40472</v>
      </c>
      <c r="B160" s="9">
        <v>40473.999305555553</v>
      </c>
      <c r="C160" s="3">
        <v>97</v>
      </c>
      <c r="D160" s="3">
        <v>60</v>
      </c>
      <c r="E160" s="3">
        <v>9</v>
      </c>
      <c r="F160" s="3" t="s">
        <v>285</v>
      </c>
      <c r="G160" s="3" t="s">
        <v>435</v>
      </c>
      <c r="J160" s="3" t="s">
        <v>13</v>
      </c>
      <c r="K160" s="3" t="s">
        <v>15</v>
      </c>
      <c r="L160" s="3" t="s">
        <v>13</v>
      </c>
      <c r="M160" s="3" t="s">
        <v>15</v>
      </c>
      <c r="N160" s="3" t="s">
        <v>13</v>
      </c>
      <c r="O160" s="3" t="s">
        <v>15</v>
      </c>
      <c r="P160" s="3">
        <v>6</v>
      </c>
      <c r="Q160" s="3">
        <v>2</v>
      </c>
      <c r="R160" s="3">
        <v>15</v>
      </c>
      <c r="T160" s="3">
        <v>12</v>
      </c>
      <c r="U160" s="3" t="s">
        <v>15</v>
      </c>
      <c r="V160" s="3" t="s">
        <v>13</v>
      </c>
      <c r="W160" s="3" t="s">
        <v>13</v>
      </c>
      <c r="X160" s="3" t="s">
        <v>15</v>
      </c>
      <c r="Y160" s="3" t="s">
        <v>15</v>
      </c>
      <c r="Z160" s="3" t="s">
        <v>13</v>
      </c>
      <c r="AA160" s="3" t="s">
        <v>13</v>
      </c>
      <c r="AB160" s="3" t="s">
        <v>13</v>
      </c>
      <c r="AC160" s="3" t="s">
        <v>15</v>
      </c>
      <c r="AF160" s="3" t="s">
        <v>342</v>
      </c>
      <c r="AG160" s="2">
        <v>40477</v>
      </c>
      <c r="AH160" s="2">
        <v>40602</v>
      </c>
      <c r="AI160" s="3" t="s">
        <v>116</v>
      </c>
      <c r="AJ160" s="3">
        <f t="shared" si="31"/>
        <v>873</v>
      </c>
      <c r="AK160" s="3">
        <f t="shared" si="32"/>
        <v>436.65161514464165</v>
      </c>
      <c r="AL160" s="3">
        <f t="shared" si="44"/>
        <v>0.85</v>
      </c>
      <c r="AM160" s="3">
        <f t="shared" si="45"/>
        <v>126</v>
      </c>
      <c r="AN160" t="str">
        <f t="shared" si="30"/>
        <v>No</v>
      </c>
      <c r="AO160" s="3">
        <f t="shared" si="40"/>
        <v>10</v>
      </c>
      <c r="AP160" s="3">
        <v>1640</v>
      </c>
      <c r="AQ160" s="3">
        <f t="shared" si="41"/>
        <v>0.26625098484429371</v>
      </c>
      <c r="AR160" s="3" t="str">
        <f t="shared" si="33"/>
        <v>10_21_How 2 Wow_Thessaloniki_No</v>
      </c>
      <c r="AS160" s="12">
        <f t="shared" si="42"/>
        <v>0.8</v>
      </c>
      <c r="AT160" s="3">
        <f t="shared" si="43"/>
        <v>10</v>
      </c>
      <c r="AU160" s="3">
        <f t="shared" si="36"/>
        <v>3</v>
      </c>
      <c r="AV160" s="3" t="str">
        <f t="shared" si="37"/>
        <v>Yes</v>
      </c>
      <c r="AW160" s="16" t="s">
        <v>806</v>
      </c>
      <c r="AX160" s="3">
        <f t="shared" si="34"/>
        <v>3</v>
      </c>
      <c r="AY160" s="3">
        <f t="shared" si="35"/>
        <v>3</v>
      </c>
    </row>
    <row r="161" spans="1:51" s="3" customFormat="1">
      <c r="A161" s="9">
        <v>40474</v>
      </c>
      <c r="B161" s="9">
        <v>40475.999305555553</v>
      </c>
      <c r="C161" s="3">
        <v>967</v>
      </c>
      <c r="D161" s="3">
        <v>19.899999999999999</v>
      </c>
      <c r="E161" s="3">
        <v>9.9</v>
      </c>
      <c r="F161" s="3" t="s">
        <v>115</v>
      </c>
      <c r="G161" s="3" t="s">
        <v>433</v>
      </c>
      <c r="H161" s="3" t="s">
        <v>449</v>
      </c>
      <c r="J161" s="3" t="s">
        <v>13</v>
      </c>
      <c r="K161" s="3" t="s">
        <v>15</v>
      </c>
      <c r="L161" s="3" t="s">
        <v>13</v>
      </c>
      <c r="M161" s="3" t="s">
        <v>13</v>
      </c>
      <c r="N161" s="3" t="s">
        <v>15</v>
      </c>
      <c r="O161" s="3" t="s">
        <v>15</v>
      </c>
      <c r="P161" s="3">
        <v>4</v>
      </c>
      <c r="Q161" s="3">
        <v>4</v>
      </c>
      <c r="R161" s="3">
        <v>30</v>
      </c>
      <c r="S161" s="3" t="s">
        <v>291</v>
      </c>
      <c r="T161" s="3">
        <v>1.2</v>
      </c>
      <c r="U161" s="3" t="s">
        <v>15</v>
      </c>
      <c r="V161" s="3" t="s">
        <v>13</v>
      </c>
      <c r="W161" s="3" t="s">
        <v>13</v>
      </c>
      <c r="X161" s="3" t="s">
        <v>13</v>
      </c>
      <c r="Y161" s="3" t="s">
        <v>13</v>
      </c>
      <c r="Z161" s="3" t="s">
        <v>13</v>
      </c>
      <c r="AA161" s="3" t="s">
        <v>13</v>
      </c>
      <c r="AB161" s="3" t="s">
        <v>13</v>
      </c>
      <c r="AC161" s="3" t="s">
        <v>13</v>
      </c>
      <c r="AF161" s="3" t="s">
        <v>342</v>
      </c>
      <c r="AG161" s="2">
        <v>40478</v>
      </c>
      <c r="AH161" s="2">
        <v>40512</v>
      </c>
      <c r="AI161" s="3" t="s">
        <v>114</v>
      </c>
      <c r="AJ161" s="3">
        <f t="shared" si="31"/>
        <v>9573.3000000000011</v>
      </c>
      <c r="AK161" s="3">
        <f t="shared" si="32"/>
        <v>4788.3126085500553</v>
      </c>
      <c r="AL161" s="3">
        <f t="shared" si="44"/>
        <v>0.5</v>
      </c>
      <c r="AM161" s="3">
        <f t="shared" si="45"/>
        <v>35</v>
      </c>
      <c r="AN161" t="str">
        <f t="shared" si="30"/>
        <v>Yes</v>
      </c>
      <c r="AO161" s="3">
        <f t="shared" si="40"/>
        <v>10</v>
      </c>
      <c r="AP161" s="3">
        <v>2496</v>
      </c>
      <c r="AQ161" s="3">
        <f t="shared" si="41"/>
        <v>1.9183944745793491</v>
      </c>
      <c r="AR161" s="3" t="str">
        <f t="shared" si="33"/>
        <v>10_23_Αγαπητός_Athens_No</v>
      </c>
      <c r="AS161" s="3">
        <f t="shared" si="42"/>
        <v>0.6</v>
      </c>
      <c r="AT161" s="3">
        <f t="shared" si="43"/>
        <v>10</v>
      </c>
      <c r="AU161" s="3">
        <f t="shared" si="36"/>
        <v>1</v>
      </c>
      <c r="AV161" s="3" t="str">
        <f t="shared" si="37"/>
        <v>No</v>
      </c>
      <c r="AW161" s="15" t="s">
        <v>620</v>
      </c>
      <c r="AX161" s="3">
        <f t="shared" si="34"/>
        <v>2</v>
      </c>
      <c r="AY161" s="3">
        <f t="shared" si="35"/>
        <v>2</v>
      </c>
    </row>
    <row r="162" spans="1:51" s="3" customFormat="1">
      <c r="A162" s="9">
        <v>40474</v>
      </c>
      <c r="B162" s="9">
        <v>40476.999305555553</v>
      </c>
      <c r="C162" s="3">
        <v>177</v>
      </c>
      <c r="D162" s="3">
        <v>14</v>
      </c>
      <c r="E162" s="3">
        <v>8.4</v>
      </c>
      <c r="F162" s="3" t="s">
        <v>115</v>
      </c>
      <c r="G162" s="3" t="s">
        <v>433</v>
      </c>
      <c r="H162" s="3" t="s">
        <v>449</v>
      </c>
      <c r="J162" s="3" t="s">
        <v>13</v>
      </c>
      <c r="K162" s="3" t="s">
        <v>15</v>
      </c>
      <c r="L162" s="3" t="s">
        <v>13</v>
      </c>
      <c r="M162" s="3" t="s">
        <v>13</v>
      </c>
      <c r="N162" s="3" t="s">
        <v>15</v>
      </c>
      <c r="O162" s="3" t="s">
        <v>15</v>
      </c>
      <c r="P162" s="3">
        <v>4</v>
      </c>
      <c r="Q162" s="3">
        <v>4</v>
      </c>
      <c r="R162" s="3">
        <v>30</v>
      </c>
      <c r="T162" s="3">
        <v>12</v>
      </c>
      <c r="U162" s="3" t="s">
        <v>15</v>
      </c>
      <c r="V162" s="3" t="s">
        <v>13</v>
      </c>
      <c r="W162" s="3" t="s">
        <v>13</v>
      </c>
      <c r="X162" s="3" t="s">
        <v>13</v>
      </c>
      <c r="Y162" s="3" t="s">
        <v>13</v>
      </c>
      <c r="Z162" s="3" t="s">
        <v>13</v>
      </c>
      <c r="AA162" s="3" t="s">
        <v>13</v>
      </c>
      <c r="AB162" s="3" t="s">
        <v>13</v>
      </c>
      <c r="AC162" s="3" t="s">
        <v>13</v>
      </c>
      <c r="AF162" s="3" t="s">
        <v>342</v>
      </c>
      <c r="AG162" s="2">
        <v>40478</v>
      </c>
      <c r="AH162" s="2">
        <v>40512</v>
      </c>
      <c r="AI162" s="3" t="s">
        <v>116</v>
      </c>
      <c r="AJ162" s="3">
        <f t="shared" si="31"/>
        <v>1486.8</v>
      </c>
      <c r="AK162" s="3">
        <f t="shared" si="32"/>
        <v>495.71474878481496</v>
      </c>
      <c r="AL162" s="3">
        <f t="shared" si="44"/>
        <v>0.4</v>
      </c>
      <c r="AM162" s="3">
        <f t="shared" si="45"/>
        <v>35</v>
      </c>
      <c r="AN162" t="str">
        <f t="shared" si="30"/>
        <v>Yes</v>
      </c>
      <c r="AO162" s="3">
        <f t="shared" si="40"/>
        <v>10</v>
      </c>
      <c r="AP162" s="3">
        <v>334</v>
      </c>
      <c r="AQ162" s="3">
        <f t="shared" si="41"/>
        <v>1.4841758945653143</v>
      </c>
      <c r="AR162" s="3" t="str">
        <f t="shared" si="33"/>
        <v>10_23_Αγαπητός_Thessaloniki_No</v>
      </c>
      <c r="AS162" s="3">
        <f t="shared" si="42"/>
        <v>0.4</v>
      </c>
      <c r="AT162" s="3">
        <f t="shared" si="43"/>
        <v>10</v>
      </c>
      <c r="AU162" s="3">
        <f t="shared" si="36"/>
        <v>1</v>
      </c>
      <c r="AV162" s="3" t="str">
        <f t="shared" si="37"/>
        <v>No</v>
      </c>
      <c r="AW162" s="16" t="s">
        <v>807</v>
      </c>
      <c r="AX162" s="3">
        <f t="shared" si="34"/>
        <v>1</v>
      </c>
      <c r="AY162" s="3">
        <f t="shared" si="35"/>
        <v>1</v>
      </c>
    </row>
    <row r="163" spans="1:51" s="3" customFormat="1">
      <c r="A163" s="9">
        <v>40474</v>
      </c>
      <c r="B163" s="9">
        <v>40476.999305555553</v>
      </c>
      <c r="C163" s="3">
        <v>100</v>
      </c>
      <c r="D163" s="3">
        <v>1350</v>
      </c>
      <c r="E163" s="3">
        <v>115</v>
      </c>
      <c r="F163" s="3" t="s">
        <v>57</v>
      </c>
      <c r="G163" s="3" t="s">
        <v>435</v>
      </c>
      <c r="J163" s="3" t="s">
        <v>15</v>
      </c>
      <c r="K163" s="3" t="s">
        <v>13</v>
      </c>
      <c r="L163" s="3" t="s">
        <v>13</v>
      </c>
      <c r="M163" s="3" t="s">
        <v>15</v>
      </c>
      <c r="N163" s="3" t="s">
        <v>13</v>
      </c>
      <c r="O163" s="3" t="s">
        <v>15</v>
      </c>
      <c r="P163" s="3">
        <v>100</v>
      </c>
      <c r="Q163" s="3">
        <v>2</v>
      </c>
      <c r="R163" s="3">
        <v>10</v>
      </c>
      <c r="S163" s="3" t="s">
        <v>235</v>
      </c>
      <c r="T163" s="3">
        <v>4</v>
      </c>
      <c r="U163" s="3" t="s">
        <v>15</v>
      </c>
      <c r="V163" s="3" t="s">
        <v>15</v>
      </c>
      <c r="W163" s="3" t="s">
        <v>13</v>
      </c>
      <c r="X163" s="3" t="s">
        <v>13</v>
      </c>
      <c r="Y163" s="3" t="s">
        <v>15</v>
      </c>
      <c r="Z163" s="3" t="s">
        <v>13</v>
      </c>
      <c r="AA163" s="3" t="s">
        <v>13</v>
      </c>
      <c r="AB163" s="3" t="s">
        <v>13</v>
      </c>
      <c r="AC163" s="3" t="s">
        <v>15</v>
      </c>
      <c r="AF163" s="3" t="s">
        <v>343</v>
      </c>
      <c r="AG163" s="2">
        <v>40478</v>
      </c>
      <c r="AH163" s="2">
        <v>40543</v>
      </c>
      <c r="AI163" s="3" t="s">
        <v>114</v>
      </c>
      <c r="AJ163" s="3">
        <f t="shared" si="31"/>
        <v>11500</v>
      </c>
      <c r="AK163" s="3">
        <f t="shared" si="32"/>
        <v>3834.2208844668899</v>
      </c>
      <c r="AL163" s="3">
        <f t="shared" si="44"/>
        <v>0.91</v>
      </c>
      <c r="AM163" s="3">
        <f t="shared" si="45"/>
        <v>66</v>
      </c>
      <c r="AN163" t="str">
        <f t="shared" si="30"/>
        <v>Yes</v>
      </c>
      <c r="AO163" s="3">
        <f t="shared" si="40"/>
        <v>10</v>
      </c>
      <c r="AP163" s="3">
        <v>2455</v>
      </c>
      <c r="AQ163" s="3">
        <f t="shared" si="41"/>
        <v>1.5618007676036212</v>
      </c>
      <c r="AR163" s="3" t="str">
        <f t="shared" si="33"/>
        <v>10_23_Beauty for you_Athens_Yes</v>
      </c>
      <c r="AS163" s="3">
        <f t="shared" si="42"/>
        <v>1</v>
      </c>
      <c r="AT163" s="3">
        <f t="shared" si="43"/>
        <v>115</v>
      </c>
      <c r="AU163" s="3">
        <f t="shared" si="36"/>
        <v>1</v>
      </c>
      <c r="AV163" s="3" t="str">
        <f t="shared" si="37"/>
        <v>Yes</v>
      </c>
      <c r="AW163" s="15" t="s">
        <v>622</v>
      </c>
      <c r="AX163" s="3">
        <f t="shared" si="34"/>
        <v>1</v>
      </c>
      <c r="AY163" s="3">
        <f t="shared" si="35"/>
        <v>1</v>
      </c>
    </row>
    <row r="164" spans="1:51" s="3" customFormat="1">
      <c r="A164" s="9">
        <v>40476</v>
      </c>
      <c r="B164" s="9">
        <v>40476.999305555553</v>
      </c>
      <c r="C164" s="3">
        <v>95</v>
      </c>
      <c r="D164" s="3">
        <v>60</v>
      </c>
      <c r="E164" s="3">
        <v>30</v>
      </c>
      <c r="F164" s="3" t="s">
        <v>293</v>
      </c>
      <c r="G164" s="3" t="s">
        <v>433</v>
      </c>
      <c r="H164" s="3" t="s">
        <v>440</v>
      </c>
      <c r="J164" s="3" t="s">
        <v>13</v>
      </c>
      <c r="K164" s="3" t="s">
        <v>15</v>
      </c>
      <c r="L164" s="3" t="s">
        <v>13</v>
      </c>
      <c r="M164" s="3" t="s">
        <v>15</v>
      </c>
      <c r="N164" s="3" t="s">
        <v>13</v>
      </c>
      <c r="O164" s="3" t="s">
        <v>15</v>
      </c>
      <c r="P164" s="3">
        <v>100</v>
      </c>
      <c r="Q164" s="3">
        <v>100</v>
      </c>
      <c r="R164" s="3">
        <v>10</v>
      </c>
      <c r="S164" s="3" t="s">
        <v>294</v>
      </c>
      <c r="T164" s="3">
        <v>5</v>
      </c>
      <c r="U164" s="3" t="s">
        <v>15</v>
      </c>
      <c r="V164" s="3" t="s">
        <v>13</v>
      </c>
      <c r="W164" s="3" t="s">
        <v>13</v>
      </c>
      <c r="X164" s="3" t="s">
        <v>15</v>
      </c>
      <c r="Y164" s="3" t="s">
        <v>15</v>
      </c>
      <c r="Z164" s="3" t="s">
        <v>15</v>
      </c>
      <c r="AA164" s="3" t="s">
        <v>15</v>
      </c>
      <c r="AB164" s="3" t="s">
        <v>15</v>
      </c>
      <c r="AC164" s="3" t="s">
        <v>15</v>
      </c>
      <c r="AF164" s="3" t="s">
        <v>342</v>
      </c>
      <c r="AG164" s="2">
        <v>40478</v>
      </c>
      <c r="AH164" s="2">
        <v>40543</v>
      </c>
      <c r="AI164" s="3" t="s">
        <v>114</v>
      </c>
      <c r="AJ164" s="3">
        <f t="shared" si="31"/>
        <v>2850</v>
      </c>
      <c r="AK164" s="3">
        <f t="shared" si="32"/>
        <v>2850</v>
      </c>
      <c r="AL164" s="3">
        <f t="shared" si="44"/>
        <v>0.5</v>
      </c>
      <c r="AM164" s="3">
        <f t="shared" si="45"/>
        <v>66</v>
      </c>
      <c r="AN164" t="str">
        <f t="shared" si="30"/>
        <v>No</v>
      </c>
      <c r="AO164" s="3">
        <f t="shared" si="40"/>
        <v>10</v>
      </c>
      <c r="AP164" s="3">
        <v>17528</v>
      </c>
      <c r="AQ164" s="3">
        <f t="shared" si="41"/>
        <v>0.16259698767685987</v>
      </c>
      <c r="AR164" s="3" t="str">
        <f t="shared" si="33"/>
        <v>10_25_Verde Papagalo_Athens_No</v>
      </c>
      <c r="AS164" s="3">
        <f t="shared" si="42"/>
        <v>0.6</v>
      </c>
      <c r="AT164" s="3">
        <f t="shared" si="43"/>
        <v>30</v>
      </c>
      <c r="AU164" s="3">
        <f t="shared" si="36"/>
        <v>1</v>
      </c>
      <c r="AV164" s="3" t="str">
        <f t="shared" si="37"/>
        <v>No</v>
      </c>
      <c r="AW164" s="15" t="s">
        <v>621</v>
      </c>
      <c r="AX164" s="3">
        <f t="shared" si="34"/>
        <v>1</v>
      </c>
      <c r="AY164" s="3">
        <f t="shared" si="35"/>
        <v>1</v>
      </c>
    </row>
    <row r="165" spans="1:51" s="3" customFormat="1">
      <c r="A165" s="9">
        <v>40477</v>
      </c>
      <c r="B165" s="9">
        <v>40477.999305555553</v>
      </c>
      <c r="C165" s="3">
        <v>931</v>
      </c>
      <c r="D165" s="3">
        <v>182</v>
      </c>
      <c r="E165" s="3">
        <v>20</v>
      </c>
      <c r="F165" s="3" t="s">
        <v>295</v>
      </c>
      <c r="G165" s="3" t="s">
        <v>130</v>
      </c>
      <c r="J165" s="3" t="s">
        <v>13</v>
      </c>
      <c r="K165" s="3" t="s">
        <v>15</v>
      </c>
      <c r="L165" s="3" t="s">
        <v>13</v>
      </c>
      <c r="M165" s="3" t="s">
        <v>15</v>
      </c>
      <c r="N165" s="3" t="s">
        <v>13</v>
      </c>
      <c r="O165" s="3" t="s">
        <v>15</v>
      </c>
      <c r="P165" s="3">
        <v>100</v>
      </c>
      <c r="Q165" s="3">
        <v>100</v>
      </c>
      <c r="R165" s="3">
        <v>10</v>
      </c>
      <c r="S165" s="3" t="s">
        <v>183</v>
      </c>
      <c r="T165" s="3">
        <v>1</v>
      </c>
      <c r="U165" s="3" t="s">
        <v>15</v>
      </c>
      <c r="V165" s="3" t="s">
        <v>15</v>
      </c>
      <c r="W165" s="3" t="s">
        <v>13</v>
      </c>
      <c r="X165" s="3" t="s">
        <v>13</v>
      </c>
      <c r="Y165" s="3" t="s">
        <v>15</v>
      </c>
      <c r="Z165" s="3" t="s">
        <v>13</v>
      </c>
      <c r="AA165" s="3" t="s">
        <v>13</v>
      </c>
      <c r="AB165" s="3" t="s">
        <v>13</v>
      </c>
      <c r="AC165" s="3" t="s">
        <v>15</v>
      </c>
      <c r="AF165" s="3" t="s">
        <v>343</v>
      </c>
      <c r="AG165" s="2">
        <v>40497</v>
      </c>
      <c r="AH165" s="2">
        <v>40724</v>
      </c>
      <c r="AI165" s="3" t="s">
        <v>114</v>
      </c>
      <c r="AJ165" s="3">
        <f t="shared" si="31"/>
        <v>18620</v>
      </c>
      <c r="AK165" s="3">
        <f t="shared" si="32"/>
        <v>18620</v>
      </c>
      <c r="AL165" s="3">
        <f t="shared" si="44"/>
        <v>0.89</v>
      </c>
      <c r="AM165" s="3">
        <f t="shared" si="45"/>
        <v>228</v>
      </c>
      <c r="AN165" t="str">
        <f t="shared" si="30"/>
        <v>No</v>
      </c>
      <c r="AO165" s="3">
        <f t="shared" si="40"/>
        <v>10</v>
      </c>
      <c r="AP165" s="3">
        <v>17528</v>
      </c>
      <c r="AQ165" s="3">
        <f t="shared" si="41"/>
        <v>1.0623003194888179</v>
      </c>
      <c r="AR165" s="3" t="str">
        <f t="shared" si="33"/>
        <v>10_26_Intergraphics_Athens_No</v>
      </c>
      <c r="AS165" s="3">
        <f t="shared" si="42"/>
        <v>0.8</v>
      </c>
      <c r="AT165" s="3">
        <f t="shared" si="43"/>
        <v>20</v>
      </c>
      <c r="AU165" s="3">
        <f t="shared" si="36"/>
        <v>4</v>
      </c>
      <c r="AV165" s="3" t="str">
        <f t="shared" si="37"/>
        <v>No</v>
      </c>
      <c r="AW165" s="15" t="s">
        <v>623</v>
      </c>
      <c r="AX165" s="3">
        <f t="shared" si="34"/>
        <v>19</v>
      </c>
      <c r="AY165" s="3">
        <f t="shared" si="35"/>
        <v>5</v>
      </c>
    </row>
    <row r="166" spans="1:51" s="3" customFormat="1">
      <c r="A166" s="9">
        <v>40478</v>
      </c>
      <c r="B166" s="9">
        <v>40478.999305555553</v>
      </c>
      <c r="C166" s="3">
        <v>349</v>
      </c>
      <c r="D166" s="3">
        <v>36</v>
      </c>
      <c r="E166" s="3">
        <v>13</v>
      </c>
      <c r="F166" s="3" t="s">
        <v>298</v>
      </c>
      <c r="G166" s="3" t="s">
        <v>437</v>
      </c>
      <c r="J166" s="3" t="s">
        <v>13</v>
      </c>
      <c r="K166" s="3" t="s">
        <v>15</v>
      </c>
      <c r="L166" s="3" t="s">
        <v>13</v>
      </c>
      <c r="M166" s="3" t="s">
        <v>15</v>
      </c>
      <c r="N166" s="3" t="s">
        <v>15</v>
      </c>
      <c r="O166" s="3" t="s">
        <v>15</v>
      </c>
      <c r="P166" s="3">
        <v>100</v>
      </c>
      <c r="Q166" s="3">
        <v>100</v>
      </c>
      <c r="R166" s="3">
        <v>20</v>
      </c>
      <c r="S166" s="3" t="s">
        <v>299</v>
      </c>
      <c r="T166" s="3">
        <v>1</v>
      </c>
      <c r="U166" s="3" t="s">
        <v>13</v>
      </c>
      <c r="V166" s="3" t="s">
        <v>15</v>
      </c>
      <c r="W166" s="3" t="s">
        <v>15</v>
      </c>
      <c r="X166" s="3" t="s">
        <v>13</v>
      </c>
      <c r="Y166" s="3" t="s">
        <v>13</v>
      </c>
      <c r="Z166" s="3" t="s">
        <v>13</v>
      </c>
      <c r="AA166" s="3" t="s">
        <v>13</v>
      </c>
      <c r="AB166" s="3" t="s">
        <v>15</v>
      </c>
      <c r="AC166" s="3" t="s">
        <v>15</v>
      </c>
      <c r="AF166" s="3" t="s">
        <v>342</v>
      </c>
      <c r="AG166" s="2">
        <v>40481</v>
      </c>
      <c r="AH166" s="2">
        <v>40573</v>
      </c>
      <c r="AI166" s="3" t="s">
        <v>114</v>
      </c>
      <c r="AJ166" s="3">
        <f t="shared" si="31"/>
        <v>4537</v>
      </c>
      <c r="AK166" s="3">
        <f t="shared" si="32"/>
        <v>4537</v>
      </c>
      <c r="AL166" s="3">
        <f t="shared" si="44"/>
        <v>0.64</v>
      </c>
      <c r="AM166" s="3">
        <f t="shared" si="45"/>
        <v>93</v>
      </c>
      <c r="AN166" t="str">
        <f t="shared" si="30"/>
        <v>No</v>
      </c>
      <c r="AO166" s="3">
        <f t="shared" si="40"/>
        <v>10</v>
      </c>
      <c r="AP166" s="3">
        <v>17528</v>
      </c>
      <c r="AQ166" s="3">
        <f t="shared" si="41"/>
        <v>0.25884299406663624</v>
      </c>
      <c r="AR166" s="3" t="str">
        <f t="shared" si="33"/>
        <v>10_27_Βρεττός_Athens_No</v>
      </c>
      <c r="AS166" s="3">
        <f t="shared" si="42"/>
        <v>0.6</v>
      </c>
      <c r="AT166" s="3">
        <f t="shared" si="43"/>
        <v>15</v>
      </c>
      <c r="AU166" s="3">
        <f t="shared" si="36"/>
        <v>2</v>
      </c>
      <c r="AV166" s="3" t="str">
        <f t="shared" si="37"/>
        <v>No</v>
      </c>
      <c r="AW166" s="15" t="s">
        <v>624</v>
      </c>
      <c r="AX166" s="3">
        <f t="shared" si="34"/>
        <v>2</v>
      </c>
      <c r="AY166" s="3">
        <f t="shared" si="35"/>
        <v>2</v>
      </c>
    </row>
    <row r="167" spans="1:51" s="3" customFormat="1">
      <c r="A167" s="9">
        <v>40477</v>
      </c>
      <c r="B167" s="9">
        <v>40478.999305555553</v>
      </c>
      <c r="C167" s="3">
        <v>17</v>
      </c>
      <c r="D167" s="3">
        <v>200</v>
      </c>
      <c r="E167" s="3">
        <v>50</v>
      </c>
      <c r="F167" s="3" t="s">
        <v>300</v>
      </c>
      <c r="G167" s="3" t="s">
        <v>77</v>
      </c>
      <c r="J167" s="3" t="s">
        <v>15</v>
      </c>
      <c r="K167" s="3" t="s">
        <v>13</v>
      </c>
      <c r="L167" s="3" t="s">
        <v>13</v>
      </c>
      <c r="M167" s="3" t="s">
        <v>15</v>
      </c>
      <c r="N167" s="3" t="s">
        <v>15</v>
      </c>
      <c r="O167" s="3" t="s">
        <v>15</v>
      </c>
      <c r="P167" s="3">
        <v>100</v>
      </c>
      <c r="Q167" s="3">
        <v>100</v>
      </c>
      <c r="R167" s="3">
        <v>10</v>
      </c>
      <c r="S167" s="3" t="s">
        <v>294</v>
      </c>
      <c r="T167" s="3">
        <v>5</v>
      </c>
      <c r="U167" s="3" t="s">
        <v>13</v>
      </c>
      <c r="V167" s="3" t="s">
        <v>15</v>
      </c>
      <c r="W167" s="3" t="s">
        <v>13</v>
      </c>
      <c r="X167" s="3" t="s">
        <v>15</v>
      </c>
      <c r="Y167" s="3" t="s">
        <v>15</v>
      </c>
      <c r="Z167" s="3" t="s">
        <v>13</v>
      </c>
      <c r="AA167" s="3" t="s">
        <v>15</v>
      </c>
      <c r="AB167" s="3" t="s">
        <v>13</v>
      </c>
      <c r="AC167" s="3" t="s">
        <v>15</v>
      </c>
      <c r="AF167" s="3" t="s">
        <v>343</v>
      </c>
      <c r="AG167" s="2">
        <v>40481</v>
      </c>
      <c r="AH167" s="2">
        <v>40694</v>
      </c>
      <c r="AI167" s="3" t="s">
        <v>114</v>
      </c>
      <c r="AJ167" s="3">
        <f t="shared" si="31"/>
        <v>850</v>
      </c>
      <c r="AK167" s="3">
        <f t="shared" si="32"/>
        <v>425.14762070211384</v>
      </c>
      <c r="AL167" s="3">
        <f t="shared" si="44"/>
        <v>0.75</v>
      </c>
      <c r="AM167" s="3">
        <f t="shared" si="45"/>
        <v>214</v>
      </c>
      <c r="AN167" t="str">
        <f t="shared" si="30"/>
        <v>No</v>
      </c>
      <c r="AO167" s="3">
        <f t="shared" si="40"/>
        <v>10</v>
      </c>
      <c r="AP167" s="3">
        <v>2932</v>
      </c>
      <c r="AQ167" s="3">
        <f t="shared" si="41"/>
        <v>0.14500259914806066</v>
      </c>
      <c r="AR167" s="3" t="str">
        <f t="shared" si="33"/>
        <v>10_26_Ερμής_Athens_Yes</v>
      </c>
      <c r="AS167" s="3">
        <f t="shared" si="42"/>
        <v>0.8</v>
      </c>
      <c r="AT167" s="3">
        <f t="shared" si="43"/>
        <v>50</v>
      </c>
      <c r="AU167" s="3">
        <f t="shared" si="36"/>
        <v>4</v>
      </c>
      <c r="AV167" s="3" t="str">
        <f t="shared" si="37"/>
        <v>No</v>
      </c>
      <c r="AW167" s="15" t="s">
        <v>625</v>
      </c>
      <c r="AX167" s="3">
        <f t="shared" si="34"/>
        <v>2</v>
      </c>
      <c r="AY167" s="3">
        <f t="shared" si="35"/>
        <v>2</v>
      </c>
    </row>
    <row r="168" spans="1:51" s="3" customFormat="1">
      <c r="A168" s="9">
        <v>40477</v>
      </c>
      <c r="B168" s="9">
        <v>40478.999305555553</v>
      </c>
      <c r="C168" s="3">
        <v>170</v>
      </c>
      <c r="D168" s="3">
        <v>182</v>
      </c>
      <c r="E168" s="3">
        <v>30</v>
      </c>
      <c r="F168" s="3" t="s">
        <v>295</v>
      </c>
      <c r="G168" s="3" t="s">
        <v>130</v>
      </c>
      <c r="J168" s="3" t="s">
        <v>13</v>
      </c>
      <c r="K168" s="3" t="s">
        <v>15</v>
      </c>
      <c r="L168" s="3" t="s">
        <v>13</v>
      </c>
      <c r="M168" s="3" t="s">
        <v>15</v>
      </c>
      <c r="N168" s="3" t="s">
        <v>13</v>
      </c>
      <c r="O168" s="3" t="s">
        <v>15</v>
      </c>
      <c r="P168" s="3">
        <v>100</v>
      </c>
      <c r="Q168" s="3">
        <v>1</v>
      </c>
      <c r="R168" s="3">
        <v>10</v>
      </c>
      <c r="T168" s="3">
        <v>12</v>
      </c>
      <c r="U168" s="3" t="s">
        <v>15</v>
      </c>
      <c r="V168" s="3" t="s">
        <v>15</v>
      </c>
      <c r="W168" s="3" t="s">
        <v>13</v>
      </c>
      <c r="X168" s="3" t="s">
        <v>13</v>
      </c>
      <c r="Y168" s="3" t="s">
        <v>15</v>
      </c>
      <c r="Z168" s="3" t="s">
        <v>13</v>
      </c>
      <c r="AA168" s="3" t="s">
        <v>13</v>
      </c>
      <c r="AB168" s="3" t="s">
        <v>13</v>
      </c>
      <c r="AC168" s="3" t="s">
        <v>15</v>
      </c>
      <c r="AF168" s="3" t="s">
        <v>343</v>
      </c>
      <c r="AG168" s="2">
        <v>40497</v>
      </c>
      <c r="AH168" s="2">
        <v>40724</v>
      </c>
      <c r="AI168" s="3" t="s">
        <v>116</v>
      </c>
      <c r="AJ168" s="3">
        <f t="shared" si="31"/>
        <v>5100</v>
      </c>
      <c r="AK168" s="3">
        <f t="shared" si="32"/>
        <v>2550.8857242126833</v>
      </c>
      <c r="AL168" s="3">
        <f t="shared" si="44"/>
        <v>0.84</v>
      </c>
      <c r="AM168" s="3">
        <f t="shared" si="45"/>
        <v>228</v>
      </c>
      <c r="AN168" t="str">
        <f t="shared" si="30"/>
        <v>No</v>
      </c>
      <c r="AO168" s="3">
        <f t="shared" si="40"/>
        <v>10</v>
      </c>
      <c r="AP168" s="3">
        <v>1640</v>
      </c>
      <c r="AQ168" s="3">
        <f t="shared" si="41"/>
        <v>1.5554181245199288</v>
      </c>
      <c r="AR168" s="3" t="str">
        <f t="shared" si="33"/>
        <v>10_26_Intergraphics_Thessaloniki_No</v>
      </c>
      <c r="AS168" s="3">
        <f t="shared" si="42"/>
        <v>0.8</v>
      </c>
      <c r="AT168" s="3">
        <f t="shared" si="43"/>
        <v>30</v>
      </c>
      <c r="AU168" s="3">
        <f t="shared" si="36"/>
        <v>4</v>
      </c>
      <c r="AV168" s="3" t="str">
        <f t="shared" si="37"/>
        <v>Yes</v>
      </c>
      <c r="AW168" s="16" t="s">
        <v>808</v>
      </c>
      <c r="AX168" s="3">
        <f t="shared" si="34"/>
        <v>18</v>
      </c>
      <c r="AY168" s="3">
        <f t="shared" si="35"/>
        <v>5</v>
      </c>
    </row>
    <row r="169" spans="1:51" s="3" customFormat="1">
      <c r="A169" s="9">
        <v>40479</v>
      </c>
      <c r="B169" s="9">
        <v>40479.999305555553</v>
      </c>
      <c r="C169" s="3">
        <v>190</v>
      </c>
      <c r="D169" s="3">
        <v>540</v>
      </c>
      <c r="E169" s="3">
        <v>59</v>
      </c>
      <c r="F169" s="3" t="s">
        <v>308</v>
      </c>
      <c r="G169" s="3" t="s">
        <v>435</v>
      </c>
      <c r="J169" s="3" t="s">
        <v>13</v>
      </c>
      <c r="K169" s="3" t="s">
        <v>15</v>
      </c>
      <c r="L169" s="3" t="s">
        <v>13</v>
      </c>
      <c r="M169" s="3" t="s">
        <v>15</v>
      </c>
      <c r="N169" s="3" t="s">
        <v>15</v>
      </c>
      <c r="O169" s="3" t="s">
        <v>15</v>
      </c>
      <c r="P169" s="3">
        <v>4</v>
      </c>
      <c r="Q169" s="3">
        <v>1</v>
      </c>
      <c r="R169" s="3">
        <v>20</v>
      </c>
      <c r="S169" s="3" t="s">
        <v>195</v>
      </c>
      <c r="T169" s="3">
        <v>2</v>
      </c>
      <c r="U169" s="3" t="s">
        <v>15</v>
      </c>
      <c r="V169" s="3" t="s">
        <v>13</v>
      </c>
      <c r="W169" s="3" t="s">
        <v>13</v>
      </c>
      <c r="X169" s="3" t="s">
        <v>15</v>
      </c>
      <c r="Y169" s="3" t="s">
        <v>15</v>
      </c>
      <c r="Z169" s="3" t="s">
        <v>13</v>
      </c>
      <c r="AA169" s="3" t="s">
        <v>15</v>
      </c>
      <c r="AB169" s="3" t="s">
        <v>13</v>
      </c>
      <c r="AC169" s="3" t="s">
        <v>15</v>
      </c>
      <c r="AF169" s="3" t="s">
        <v>343</v>
      </c>
      <c r="AG169" s="2">
        <v>40481</v>
      </c>
      <c r="AH169" s="2">
        <v>40694</v>
      </c>
      <c r="AI169" s="3" t="s">
        <v>114</v>
      </c>
      <c r="AJ169" s="3">
        <f t="shared" si="31"/>
        <v>11210</v>
      </c>
      <c r="AK169" s="3">
        <f t="shared" si="32"/>
        <v>11210</v>
      </c>
      <c r="AL169" s="3">
        <f t="shared" si="44"/>
        <v>0.89</v>
      </c>
      <c r="AM169" s="3">
        <f t="shared" si="45"/>
        <v>214</v>
      </c>
      <c r="AN169" t="str">
        <f t="shared" si="30"/>
        <v>No</v>
      </c>
      <c r="AO169" s="3">
        <f t="shared" si="40"/>
        <v>10</v>
      </c>
      <c r="AP169" s="3">
        <v>17528</v>
      </c>
      <c r="AQ169" s="3">
        <f t="shared" si="41"/>
        <v>0.63954815152898215</v>
      </c>
      <c r="AR169" s="3" t="str">
        <f t="shared" si="33"/>
        <v>10_28_Εύμορφον_Athens_No</v>
      </c>
      <c r="AS169" s="3">
        <f t="shared" si="42"/>
        <v>0.8</v>
      </c>
      <c r="AT169" s="3">
        <f t="shared" si="43"/>
        <v>60</v>
      </c>
      <c r="AU169" s="3">
        <f t="shared" si="36"/>
        <v>4</v>
      </c>
      <c r="AV169" s="3" t="str">
        <f t="shared" si="37"/>
        <v>Yes</v>
      </c>
      <c r="AW169" s="15" t="s">
        <v>626</v>
      </c>
      <c r="AX169" s="3">
        <f t="shared" si="34"/>
        <v>1</v>
      </c>
      <c r="AY169" s="3">
        <f t="shared" si="35"/>
        <v>1</v>
      </c>
    </row>
    <row r="170" spans="1:51" s="3" customFormat="1">
      <c r="A170" s="9">
        <v>40479</v>
      </c>
      <c r="B170" s="9">
        <v>40480.999305555553</v>
      </c>
      <c r="C170" s="3">
        <v>408</v>
      </c>
      <c r="D170" s="3">
        <v>70</v>
      </c>
      <c r="E170" s="3">
        <v>15</v>
      </c>
      <c r="F170" s="3" t="s">
        <v>79</v>
      </c>
      <c r="G170" s="3" t="s">
        <v>435</v>
      </c>
      <c r="J170" s="3" t="s">
        <v>15</v>
      </c>
      <c r="K170" s="3" t="s">
        <v>13</v>
      </c>
      <c r="L170" s="3" t="s">
        <v>13</v>
      </c>
      <c r="M170" s="3" t="s">
        <v>15</v>
      </c>
      <c r="N170" s="3" t="s">
        <v>13</v>
      </c>
      <c r="O170" s="3" t="s">
        <v>15</v>
      </c>
      <c r="P170" s="3">
        <v>6</v>
      </c>
      <c r="Q170" s="3">
        <v>2</v>
      </c>
      <c r="R170" s="3">
        <v>10</v>
      </c>
      <c r="S170" s="3" t="s">
        <v>265</v>
      </c>
      <c r="T170" s="3">
        <v>6</v>
      </c>
      <c r="U170" s="3" t="s">
        <v>15</v>
      </c>
      <c r="V170" s="3" t="s">
        <v>15</v>
      </c>
      <c r="W170" s="3" t="s">
        <v>13</v>
      </c>
      <c r="X170" s="3" t="s">
        <v>13</v>
      </c>
      <c r="Y170" s="3" t="s">
        <v>15</v>
      </c>
      <c r="Z170" s="3" t="s">
        <v>13</v>
      </c>
      <c r="AA170" s="3" t="s">
        <v>13</v>
      </c>
      <c r="AB170" s="3" t="s">
        <v>13</v>
      </c>
      <c r="AC170" s="3" t="s">
        <v>13</v>
      </c>
      <c r="AF170" s="3" t="s">
        <v>342</v>
      </c>
      <c r="AG170" s="2">
        <v>40484</v>
      </c>
      <c r="AH170" s="2">
        <v>40633</v>
      </c>
      <c r="AI170" s="3" t="s">
        <v>114</v>
      </c>
      <c r="AJ170" s="3">
        <f t="shared" si="31"/>
        <v>6120</v>
      </c>
      <c r="AK170" s="3">
        <f t="shared" si="32"/>
        <v>3061.0628690552198</v>
      </c>
      <c r="AL170" s="3">
        <f t="shared" si="44"/>
        <v>0.79</v>
      </c>
      <c r="AM170" s="3">
        <f t="shared" si="45"/>
        <v>150</v>
      </c>
      <c r="AN170" t="str">
        <f t="shared" si="30"/>
        <v>No</v>
      </c>
      <c r="AO170" s="3">
        <f t="shared" si="40"/>
        <v>10</v>
      </c>
      <c r="AP170" s="3">
        <v>2932</v>
      </c>
      <c r="AQ170" s="3">
        <f t="shared" si="41"/>
        <v>1.0440187138660368</v>
      </c>
      <c r="AR170" s="3" t="str">
        <f t="shared" si="33"/>
        <v>10_28_Pearl Beauty &amp; Spa_Athens_Yes</v>
      </c>
      <c r="AS170" s="3">
        <f t="shared" si="42"/>
        <v>0.8</v>
      </c>
      <c r="AT170" s="3">
        <f t="shared" si="43"/>
        <v>15</v>
      </c>
      <c r="AU170" s="3">
        <f t="shared" si="36"/>
        <v>3</v>
      </c>
      <c r="AV170" s="3" t="str">
        <f t="shared" si="37"/>
        <v>Yes</v>
      </c>
      <c r="AW170" s="15" t="s">
        <v>628</v>
      </c>
      <c r="AX170" s="3">
        <f t="shared" si="34"/>
        <v>3</v>
      </c>
      <c r="AY170" s="3">
        <f t="shared" si="35"/>
        <v>3</v>
      </c>
    </row>
    <row r="171" spans="1:51" s="3" customFormat="1">
      <c r="A171" s="9">
        <v>40479</v>
      </c>
      <c r="B171" s="9">
        <v>40483.999305555553</v>
      </c>
      <c r="C171" s="3">
        <v>350</v>
      </c>
      <c r="D171" s="3">
        <v>540</v>
      </c>
      <c r="E171" s="3">
        <v>54</v>
      </c>
      <c r="F171" s="3" t="s">
        <v>122</v>
      </c>
      <c r="G171" s="3" t="s">
        <v>435</v>
      </c>
      <c r="J171" s="3" t="s">
        <v>13</v>
      </c>
      <c r="K171" s="3" t="s">
        <v>15</v>
      </c>
      <c r="L171" s="3" t="s">
        <v>13</v>
      </c>
      <c r="M171" s="3" t="s">
        <v>13</v>
      </c>
      <c r="N171" s="3" t="s">
        <v>13</v>
      </c>
      <c r="O171" s="3" t="s">
        <v>15</v>
      </c>
      <c r="P171" s="3">
        <v>2</v>
      </c>
      <c r="Q171" s="3">
        <v>1</v>
      </c>
      <c r="R171" s="3">
        <v>10</v>
      </c>
      <c r="T171" s="3">
        <v>12</v>
      </c>
      <c r="U171" s="3" t="s">
        <v>15</v>
      </c>
      <c r="V171" s="3" t="s">
        <v>13</v>
      </c>
      <c r="W171" s="3" t="s">
        <v>13</v>
      </c>
      <c r="X171" s="3" t="s">
        <v>15</v>
      </c>
      <c r="Y171" s="3" t="s">
        <v>15</v>
      </c>
      <c r="Z171" s="3" t="s">
        <v>13</v>
      </c>
      <c r="AA171" s="3" t="s">
        <v>13</v>
      </c>
      <c r="AB171" s="3" t="s">
        <v>15</v>
      </c>
      <c r="AC171" s="3" t="s">
        <v>15</v>
      </c>
      <c r="AF171" s="3" t="s">
        <v>343</v>
      </c>
      <c r="AG171" s="2">
        <v>40485</v>
      </c>
      <c r="AH171" s="2">
        <v>40908</v>
      </c>
      <c r="AI171" s="3" t="s">
        <v>116</v>
      </c>
      <c r="AJ171" s="3">
        <f t="shared" si="31"/>
        <v>18900</v>
      </c>
      <c r="AK171" s="3">
        <f t="shared" si="32"/>
        <v>3780.5250729285071</v>
      </c>
      <c r="AL171" s="3">
        <f t="shared" si="44"/>
        <v>0.9</v>
      </c>
      <c r="AM171" s="3">
        <f t="shared" si="45"/>
        <v>424</v>
      </c>
      <c r="AN171" t="str">
        <f t="shared" si="30"/>
        <v>Yes</v>
      </c>
      <c r="AO171" s="3">
        <f t="shared" si="40"/>
        <v>10</v>
      </c>
      <c r="AP171" s="3">
        <v>1640</v>
      </c>
      <c r="AQ171" s="3">
        <f t="shared" si="41"/>
        <v>2.3051982152003094</v>
      </c>
      <c r="AR171" s="3" t="str">
        <f t="shared" si="33"/>
        <v>10_28_C + Beauty_Thessaloniki_No</v>
      </c>
      <c r="AS171" s="3">
        <f t="shared" si="42"/>
        <v>1</v>
      </c>
      <c r="AT171" s="3">
        <f t="shared" si="43"/>
        <v>55</v>
      </c>
      <c r="AU171" s="3">
        <f t="shared" si="36"/>
        <v>4</v>
      </c>
      <c r="AV171" s="3" t="str">
        <f t="shared" si="37"/>
        <v>Yes</v>
      </c>
      <c r="AW171" s="16" t="s">
        <v>809</v>
      </c>
      <c r="AX171" s="3">
        <f t="shared" si="34"/>
        <v>1</v>
      </c>
      <c r="AY171" s="3">
        <f t="shared" si="35"/>
        <v>1</v>
      </c>
    </row>
    <row r="172" spans="1:51" s="3" customFormat="1">
      <c r="A172" s="9">
        <v>40480</v>
      </c>
      <c r="B172" s="9">
        <v>40480.999305555553</v>
      </c>
      <c r="C172" s="3">
        <v>257</v>
      </c>
      <c r="D172" s="3">
        <v>51</v>
      </c>
      <c r="E172" s="3">
        <v>25</v>
      </c>
      <c r="F172" s="3" t="s">
        <v>311</v>
      </c>
      <c r="G172" s="3" t="s">
        <v>433</v>
      </c>
      <c r="H172" s="3" t="s">
        <v>443</v>
      </c>
      <c r="J172" s="3" t="s">
        <v>13</v>
      </c>
      <c r="K172" s="3" t="s">
        <v>15</v>
      </c>
      <c r="L172" s="3" t="s">
        <v>13</v>
      </c>
      <c r="M172" s="3" t="s">
        <v>15</v>
      </c>
      <c r="N172" s="3" t="s">
        <v>13</v>
      </c>
      <c r="O172" s="3" t="s">
        <v>15</v>
      </c>
      <c r="P172" s="3">
        <v>4</v>
      </c>
      <c r="Q172" s="3">
        <v>2</v>
      </c>
      <c r="R172" s="3">
        <v>20</v>
      </c>
      <c r="S172" s="3" t="s">
        <v>312</v>
      </c>
      <c r="T172" s="3">
        <v>6</v>
      </c>
      <c r="U172" s="3" t="s">
        <v>15</v>
      </c>
      <c r="V172" s="3" t="s">
        <v>13</v>
      </c>
      <c r="W172" s="3" t="s">
        <v>13</v>
      </c>
      <c r="X172" s="3" t="s">
        <v>15</v>
      </c>
      <c r="Y172" s="3" t="s">
        <v>15</v>
      </c>
      <c r="Z172" s="3" t="s">
        <v>15</v>
      </c>
      <c r="AA172" s="3" t="s">
        <v>15</v>
      </c>
      <c r="AB172" s="3" t="s">
        <v>15</v>
      </c>
      <c r="AC172" s="3" t="s">
        <v>15</v>
      </c>
      <c r="AF172" s="3" t="s">
        <v>342</v>
      </c>
      <c r="AG172" s="2">
        <v>40484</v>
      </c>
      <c r="AH172" s="2">
        <v>40573</v>
      </c>
      <c r="AI172" s="3" t="s">
        <v>114</v>
      </c>
      <c r="AJ172" s="3">
        <f t="shared" si="31"/>
        <v>6425</v>
      </c>
      <c r="AK172" s="3">
        <f t="shared" si="32"/>
        <v>6425</v>
      </c>
      <c r="AL172" s="3">
        <f t="shared" si="44"/>
        <v>0.51</v>
      </c>
      <c r="AM172" s="3">
        <f t="shared" si="45"/>
        <v>90</v>
      </c>
      <c r="AN172" t="str">
        <f t="shared" si="30"/>
        <v>No</v>
      </c>
      <c r="AO172" s="3">
        <f t="shared" si="40"/>
        <v>10</v>
      </c>
      <c r="AP172" s="3">
        <v>17528</v>
      </c>
      <c r="AQ172" s="3">
        <f t="shared" ref="AQ172" si="46">AK172/AP172</f>
        <v>0.36655636695572796</v>
      </c>
      <c r="AR172" s="3" t="str">
        <f t="shared" si="33"/>
        <v>10_29_Valevole_Athens_No</v>
      </c>
      <c r="AS172" s="3">
        <f t="shared" si="42"/>
        <v>0.6</v>
      </c>
      <c r="AT172" s="3">
        <f t="shared" si="43"/>
        <v>25</v>
      </c>
      <c r="AU172" s="3">
        <f t="shared" si="36"/>
        <v>2</v>
      </c>
      <c r="AV172" s="3" t="str">
        <f t="shared" si="37"/>
        <v>Yes</v>
      </c>
      <c r="AW172" s="15" t="s">
        <v>627</v>
      </c>
      <c r="AX172" s="3">
        <f t="shared" si="34"/>
        <v>3</v>
      </c>
      <c r="AY172" s="3">
        <f t="shared" si="35"/>
        <v>3</v>
      </c>
    </row>
    <row r="173" spans="1:51" s="3" customFormat="1">
      <c r="A173" s="9">
        <v>40481</v>
      </c>
      <c r="B173" s="9">
        <v>40482.999305555553</v>
      </c>
      <c r="C173" s="3">
        <v>101</v>
      </c>
      <c r="D173" s="3">
        <v>50</v>
      </c>
      <c r="E173" s="3">
        <v>10</v>
      </c>
      <c r="F173" s="3" t="s">
        <v>314</v>
      </c>
      <c r="G173" s="3" t="s">
        <v>77</v>
      </c>
      <c r="J173" s="3" t="s">
        <v>13</v>
      </c>
      <c r="K173" s="3" t="s">
        <v>15</v>
      </c>
      <c r="L173" s="3" t="s">
        <v>13</v>
      </c>
      <c r="M173" s="3" t="s">
        <v>15</v>
      </c>
      <c r="N173" s="3" t="s">
        <v>13</v>
      </c>
      <c r="O173" s="3" t="s">
        <v>15</v>
      </c>
      <c r="P173" s="3">
        <v>4</v>
      </c>
      <c r="Q173" s="3">
        <v>2</v>
      </c>
      <c r="R173" s="3">
        <v>20</v>
      </c>
      <c r="S173" s="3" t="s">
        <v>161</v>
      </c>
      <c r="T173" s="3">
        <v>2</v>
      </c>
      <c r="U173" s="3" t="s">
        <v>15</v>
      </c>
      <c r="V173" s="3" t="s">
        <v>15</v>
      </c>
      <c r="W173" s="3" t="s">
        <v>13</v>
      </c>
      <c r="X173" s="3" t="s">
        <v>13</v>
      </c>
      <c r="Y173" s="3" t="s">
        <v>15</v>
      </c>
      <c r="Z173" s="3" t="s">
        <v>13</v>
      </c>
      <c r="AA173" s="3" t="s">
        <v>15</v>
      </c>
      <c r="AB173" s="3" t="s">
        <v>13</v>
      </c>
      <c r="AC173" s="3" t="s">
        <v>15</v>
      </c>
      <c r="AF173" s="3" t="s">
        <v>343</v>
      </c>
      <c r="AG173" s="2">
        <v>40484</v>
      </c>
      <c r="AH173" s="2">
        <v>40632</v>
      </c>
      <c r="AI173" s="3" t="s">
        <v>114</v>
      </c>
      <c r="AJ173" s="3">
        <f t="shared" si="31"/>
        <v>1010</v>
      </c>
      <c r="AK173" s="3">
        <f t="shared" si="32"/>
        <v>505.17540812839411</v>
      </c>
      <c r="AL173" s="3">
        <f t="shared" si="44"/>
        <v>0.8</v>
      </c>
      <c r="AM173" s="3">
        <f t="shared" si="45"/>
        <v>149</v>
      </c>
      <c r="AN173" t="str">
        <f t="shared" si="30"/>
        <v>Yes</v>
      </c>
      <c r="AO173" s="3">
        <f t="shared" si="40"/>
        <v>10</v>
      </c>
      <c r="AP173" s="3">
        <v>2496</v>
      </c>
      <c r="AQ173" s="3">
        <f t="shared" si="41"/>
        <v>0.20239399364118354</v>
      </c>
      <c r="AR173" s="3" t="str">
        <f t="shared" si="33"/>
        <v>10_30_V Dance Palladium_Athens_No</v>
      </c>
      <c r="AS173" s="3">
        <f t="shared" si="42"/>
        <v>0.8</v>
      </c>
      <c r="AT173" s="3">
        <f t="shared" si="43"/>
        <v>10</v>
      </c>
      <c r="AU173" s="3">
        <f t="shared" si="36"/>
        <v>3</v>
      </c>
      <c r="AV173" s="3" t="str">
        <f t="shared" si="37"/>
        <v>Yes</v>
      </c>
      <c r="AW173" s="15" t="s">
        <v>629</v>
      </c>
      <c r="AX173" s="3">
        <f t="shared" si="34"/>
        <v>1</v>
      </c>
      <c r="AY173" s="3">
        <f t="shared" si="35"/>
        <v>1</v>
      </c>
    </row>
    <row r="174" spans="1:51" s="3" customFormat="1">
      <c r="A174" s="9">
        <v>40481</v>
      </c>
      <c r="B174" s="9">
        <v>40483.999305555553</v>
      </c>
      <c r="C174" s="3">
        <v>88</v>
      </c>
      <c r="D174" s="3">
        <v>150</v>
      </c>
      <c r="E174" s="3">
        <v>30</v>
      </c>
      <c r="F174" s="3" t="s">
        <v>315</v>
      </c>
      <c r="G174" s="3" t="s">
        <v>77</v>
      </c>
      <c r="J174" s="3" t="s">
        <v>15</v>
      </c>
      <c r="K174" s="3" t="s">
        <v>13</v>
      </c>
      <c r="L174" s="3" t="s">
        <v>13</v>
      </c>
      <c r="M174" s="3" t="s">
        <v>15</v>
      </c>
      <c r="N174" s="3" t="s">
        <v>13</v>
      </c>
      <c r="O174" s="3" t="s">
        <v>15</v>
      </c>
      <c r="P174" s="3">
        <v>3</v>
      </c>
      <c r="Q174" s="3">
        <v>1</v>
      </c>
      <c r="R174" s="3">
        <v>10</v>
      </c>
      <c r="S174" s="3" t="s">
        <v>189</v>
      </c>
      <c r="T174" s="3">
        <v>3</v>
      </c>
      <c r="U174" s="3" t="s">
        <v>15</v>
      </c>
      <c r="V174" s="3" t="s">
        <v>15</v>
      </c>
      <c r="W174" s="3" t="s">
        <v>13</v>
      </c>
      <c r="X174" s="3" t="s">
        <v>13</v>
      </c>
      <c r="Y174" s="3" t="s">
        <v>15</v>
      </c>
      <c r="Z174" s="3" t="s">
        <v>15</v>
      </c>
      <c r="AA174" s="3" t="s">
        <v>13</v>
      </c>
      <c r="AB174" s="3" t="s">
        <v>13</v>
      </c>
      <c r="AC174" s="3" t="s">
        <v>15</v>
      </c>
      <c r="AF174" s="3" t="s">
        <v>343</v>
      </c>
      <c r="AG174" s="2">
        <v>40485</v>
      </c>
      <c r="AH174" s="2">
        <v>40605</v>
      </c>
      <c r="AI174" s="3" t="s">
        <v>114</v>
      </c>
      <c r="AJ174" s="3">
        <f t="shared" si="31"/>
        <v>2640</v>
      </c>
      <c r="AK174" s="3">
        <f t="shared" si="32"/>
        <v>880.20375086892079</v>
      </c>
      <c r="AL174" s="3">
        <f t="shared" si="44"/>
        <v>0.8</v>
      </c>
      <c r="AM174" s="3">
        <f t="shared" si="45"/>
        <v>121</v>
      </c>
      <c r="AN174" t="str">
        <f t="shared" si="30"/>
        <v>Yes</v>
      </c>
      <c r="AO174" s="3">
        <f t="shared" si="40"/>
        <v>10</v>
      </c>
      <c r="AP174" s="3">
        <v>2455</v>
      </c>
      <c r="AQ174" s="3">
        <f t="shared" si="41"/>
        <v>0.3585351327368313</v>
      </c>
      <c r="AR174" s="3" t="str">
        <f t="shared" si="33"/>
        <v>10_30_True Pilates_Athens_Yes</v>
      </c>
      <c r="AS174" s="3">
        <f t="shared" si="42"/>
        <v>0.8</v>
      </c>
      <c r="AT174" s="3">
        <f t="shared" si="43"/>
        <v>30</v>
      </c>
      <c r="AU174" s="3">
        <f t="shared" si="36"/>
        <v>3</v>
      </c>
      <c r="AV174" s="3" t="str">
        <f t="shared" si="37"/>
        <v>Yes</v>
      </c>
      <c r="AW174" s="15" t="s">
        <v>630</v>
      </c>
      <c r="AX174" s="3">
        <f t="shared" si="34"/>
        <v>1</v>
      </c>
      <c r="AY174" s="3">
        <f t="shared" si="35"/>
        <v>1</v>
      </c>
    </row>
    <row r="175" spans="1:51" s="3" customFormat="1">
      <c r="A175" s="9">
        <v>40483</v>
      </c>
      <c r="B175" s="9">
        <v>40483.999305555553</v>
      </c>
      <c r="C175" s="3">
        <v>285</v>
      </c>
      <c r="D175" s="3">
        <v>145</v>
      </c>
      <c r="E175" s="3">
        <v>39</v>
      </c>
      <c r="F175" s="3" t="s">
        <v>321</v>
      </c>
      <c r="G175" s="3" t="s">
        <v>435</v>
      </c>
      <c r="J175" s="3" t="s">
        <v>13</v>
      </c>
      <c r="K175" s="3" t="s">
        <v>15</v>
      </c>
      <c r="L175" s="3" t="s">
        <v>13</v>
      </c>
      <c r="M175" s="3" t="s">
        <v>15</v>
      </c>
      <c r="N175" s="3" t="s">
        <v>13</v>
      </c>
      <c r="O175" s="3" t="s">
        <v>15</v>
      </c>
      <c r="P175" s="3">
        <v>3</v>
      </c>
      <c r="Q175" s="3">
        <v>1</v>
      </c>
      <c r="R175" s="3">
        <v>20</v>
      </c>
      <c r="S175" s="3" t="s">
        <v>161</v>
      </c>
      <c r="T175" s="3">
        <v>2</v>
      </c>
      <c r="U175" s="3" t="s">
        <v>15</v>
      </c>
      <c r="V175" s="3" t="s">
        <v>13</v>
      </c>
      <c r="W175" s="3" t="s">
        <v>13</v>
      </c>
      <c r="X175" s="3" t="s">
        <v>13</v>
      </c>
      <c r="Y175" s="3" t="s">
        <v>15</v>
      </c>
      <c r="Z175" s="3" t="s">
        <v>13</v>
      </c>
      <c r="AA175" s="3" t="s">
        <v>13</v>
      </c>
      <c r="AB175" s="3" t="s">
        <v>13</v>
      </c>
      <c r="AC175" s="3" t="s">
        <v>15</v>
      </c>
      <c r="AF175" s="3" t="s">
        <v>342</v>
      </c>
      <c r="AG175" s="2">
        <v>40485</v>
      </c>
      <c r="AH175" s="2">
        <v>40663</v>
      </c>
      <c r="AI175" s="3" t="s">
        <v>114</v>
      </c>
      <c r="AJ175" s="3">
        <f t="shared" si="31"/>
        <v>11115</v>
      </c>
      <c r="AK175" s="3">
        <f t="shared" si="32"/>
        <v>11115</v>
      </c>
      <c r="AL175" s="3">
        <f t="shared" si="44"/>
        <v>0.73</v>
      </c>
      <c r="AM175" s="3">
        <f t="shared" si="45"/>
        <v>179</v>
      </c>
      <c r="AN175" t="str">
        <f t="shared" si="30"/>
        <v>No</v>
      </c>
      <c r="AO175" s="3">
        <f t="shared" si="40"/>
        <v>11</v>
      </c>
      <c r="AP175" s="3">
        <v>12156</v>
      </c>
      <c r="AQ175" s="3">
        <f>AK175/AP175</f>
        <v>0.91436327739387957</v>
      </c>
      <c r="AR175" s="3" t="str">
        <f t="shared" si="33"/>
        <v>11_1_Nilaya Mystic Spa_Athens_No</v>
      </c>
      <c r="AS175" s="3">
        <f t="shared" si="42"/>
        <v>0.8</v>
      </c>
      <c r="AT175" s="3">
        <f t="shared" si="43"/>
        <v>40</v>
      </c>
      <c r="AU175" s="3">
        <f t="shared" si="36"/>
        <v>4</v>
      </c>
      <c r="AV175" s="3" t="str">
        <f t="shared" si="37"/>
        <v>Yes</v>
      </c>
      <c r="AW175" s="15" t="s">
        <v>631</v>
      </c>
      <c r="AX175" s="3">
        <f t="shared" si="34"/>
        <v>1</v>
      </c>
      <c r="AY175" s="3">
        <f t="shared" si="35"/>
        <v>1</v>
      </c>
    </row>
    <row r="176" spans="1:51" s="3" customFormat="1">
      <c r="A176" s="9">
        <v>40484</v>
      </c>
      <c r="B176" s="9">
        <v>40484.999305555553</v>
      </c>
      <c r="C176" s="3">
        <v>1157</v>
      </c>
      <c r="D176" s="3">
        <v>91.3</v>
      </c>
      <c r="E176" s="3">
        <v>28</v>
      </c>
      <c r="F176" s="3" t="s">
        <v>126</v>
      </c>
      <c r="G176" s="3" t="s">
        <v>433</v>
      </c>
      <c r="H176" s="3" t="s">
        <v>440</v>
      </c>
      <c r="J176" s="3" t="s">
        <v>13</v>
      </c>
      <c r="K176" s="3" t="s">
        <v>15</v>
      </c>
      <c r="L176" s="3" t="s">
        <v>13</v>
      </c>
      <c r="M176" s="3" t="s">
        <v>15</v>
      </c>
      <c r="N176" s="3" t="s">
        <v>13</v>
      </c>
      <c r="O176" s="3" t="s">
        <v>15</v>
      </c>
      <c r="P176" s="3">
        <v>100</v>
      </c>
      <c r="Q176" s="3">
        <v>100</v>
      </c>
      <c r="R176" s="3">
        <v>10</v>
      </c>
      <c r="S176" s="3" t="s">
        <v>322</v>
      </c>
      <c r="T176" s="3">
        <v>1</v>
      </c>
      <c r="U176" s="3" t="s">
        <v>15</v>
      </c>
      <c r="V176" s="3" t="s">
        <v>13</v>
      </c>
      <c r="W176" s="3" t="s">
        <v>13</v>
      </c>
      <c r="X176" s="3" t="s">
        <v>15</v>
      </c>
      <c r="Y176" s="3" t="s">
        <v>13</v>
      </c>
      <c r="Z176" s="3" t="s">
        <v>13</v>
      </c>
      <c r="AA176" s="3" t="s">
        <v>13</v>
      </c>
      <c r="AB176" s="3" t="s">
        <v>15</v>
      </c>
      <c r="AC176" s="3" t="s">
        <v>15</v>
      </c>
      <c r="AF176" s="3" t="s">
        <v>342</v>
      </c>
      <c r="AG176" s="2">
        <v>40486</v>
      </c>
      <c r="AH176" s="2">
        <v>40602</v>
      </c>
      <c r="AI176" s="3" t="s">
        <v>114</v>
      </c>
      <c r="AJ176" s="3">
        <f t="shared" si="31"/>
        <v>32396</v>
      </c>
      <c r="AK176" s="3">
        <f t="shared" si="32"/>
        <v>32396</v>
      </c>
      <c r="AL176" s="3">
        <f t="shared" si="44"/>
        <v>0.69</v>
      </c>
      <c r="AM176" s="3">
        <f t="shared" si="45"/>
        <v>117</v>
      </c>
      <c r="AN176" t="str">
        <f t="shared" si="30"/>
        <v>No</v>
      </c>
      <c r="AO176" s="3">
        <f t="shared" si="40"/>
        <v>11</v>
      </c>
      <c r="AP176" s="3">
        <v>12156</v>
      </c>
      <c r="AQ176" s="3">
        <f t="shared" ref="AQ176:AQ235" si="47">AK176/AP176</f>
        <v>2.6650213886146759</v>
      </c>
      <c r="AR176" s="3" t="str">
        <f t="shared" si="33"/>
        <v>11_2_Venti_Athens_No</v>
      </c>
      <c r="AS176" s="3">
        <f t="shared" si="42"/>
        <v>0.6</v>
      </c>
      <c r="AT176" s="3">
        <f t="shared" si="43"/>
        <v>30</v>
      </c>
      <c r="AU176" s="3">
        <f t="shared" si="36"/>
        <v>3</v>
      </c>
      <c r="AV176" s="3" t="str">
        <f t="shared" si="37"/>
        <v>No</v>
      </c>
      <c r="AW176" s="15" t="s">
        <v>632</v>
      </c>
      <c r="AX176" s="3">
        <f t="shared" si="34"/>
        <v>1</v>
      </c>
      <c r="AY176" s="3">
        <f t="shared" si="35"/>
        <v>1</v>
      </c>
    </row>
    <row r="177" spans="1:51" s="3" customFormat="1">
      <c r="A177" s="9">
        <v>40484</v>
      </c>
      <c r="B177" s="9">
        <v>40485.999305555553</v>
      </c>
      <c r="C177" s="3">
        <v>243</v>
      </c>
      <c r="D177" s="3">
        <v>19</v>
      </c>
      <c r="E177" s="3">
        <v>9</v>
      </c>
      <c r="F177" s="3" t="s">
        <v>323</v>
      </c>
      <c r="G177" s="3" t="s">
        <v>435</v>
      </c>
      <c r="H177" s="3" t="s">
        <v>441</v>
      </c>
      <c r="J177" s="3" t="s">
        <v>15</v>
      </c>
      <c r="K177" s="3" t="s">
        <v>13</v>
      </c>
      <c r="L177" s="3" t="s">
        <v>13</v>
      </c>
      <c r="M177" s="3" t="s">
        <v>13</v>
      </c>
      <c r="N177" s="3" t="s">
        <v>13</v>
      </c>
      <c r="O177" s="3" t="s">
        <v>15</v>
      </c>
      <c r="P177" s="3">
        <v>2</v>
      </c>
      <c r="Q177" s="3">
        <v>2</v>
      </c>
      <c r="R177" s="3">
        <v>10</v>
      </c>
      <c r="S177" s="3" t="s">
        <v>324</v>
      </c>
      <c r="T177" s="3">
        <v>2</v>
      </c>
      <c r="U177" s="3" t="s">
        <v>15</v>
      </c>
      <c r="V177" s="3" t="s">
        <v>13</v>
      </c>
      <c r="W177" s="3" t="s">
        <v>13</v>
      </c>
      <c r="X177" s="3" t="s">
        <v>13</v>
      </c>
      <c r="Y177" s="3" t="s">
        <v>15</v>
      </c>
      <c r="Z177" s="3" t="s">
        <v>13</v>
      </c>
      <c r="AA177" s="3" t="s">
        <v>15</v>
      </c>
      <c r="AB177" s="3" t="s">
        <v>13</v>
      </c>
      <c r="AC177" s="3" t="s">
        <v>15</v>
      </c>
      <c r="AF177" s="3" t="s">
        <v>342</v>
      </c>
      <c r="AG177" s="2">
        <v>40487</v>
      </c>
      <c r="AH177" s="2">
        <v>40633</v>
      </c>
      <c r="AI177" s="3" t="s">
        <v>114</v>
      </c>
      <c r="AJ177" s="3">
        <f t="shared" si="31"/>
        <v>2187</v>
      </c>
      <c r="AK177" s="3">
        <f t="shared" si="32"/>
        <v>1093.8798193829682</v>
      </c>
      <c r="AL177" s="3">
        <f t="shared" si="44"/>
        <v>0.53</v>
      </c>
      <c r="AM177" s="3">
        <f t="shared" si="45"/>
        <v>147</v>
      </c>
      <c r="AN177" t="str">
        <f t="shared" si="30"/>
        <v>No</v>
      </c>
      <c r="AO177" s="3">
        <f t="shared" si="40"/>
        <v>11</v>
      </c>
      <c r="AP177" s="3">
        <v>4318</v>
      </c>
      <c r="AQ177" s="3">
        <f t="shared" si="47"/>
        <v>0.25333020365515707</v>
      </c>
      <c r="AR177" s="3" t="str">
        <f t="shared" si="33"/>
        <v>11_2_Two Tone Beauty_Athens_Yes</v>
      </c>
      <c r="AS177" s="3">
        <f t="shared" si="42"/>
        <v>0.6</v>
      </c>
      <c r="AT177" s="3">
        <f t="shared" si="43"/>
        <v>10</v>
      </c>
      <c r="AU177" s="3">
        <f t="shared" si="36"/>
        <v>3</v>
      </c>
      <c r="AV177" s="3" t="str">
        <f t="shared" si="37"/>
        <v>No</v>
      </c>
      <c r="AW177" s="15" t="s">
        <v>633</v>
      </c>
      <c r="AX177" s="3">
        <f t="shared" si="34"/>
        <v>1</v>
      </c>
      <c r="AY177" s="3">
        <f t="shared" si="35"/>
        <v>1</v>
      </c>
    </row>
    <row r="178" spans="1:51" s="3" customFormat="1">
      <c r="A178" s="9">
        <v>40484</v>
      </c>
      <c r="B178" s="9">
        <v>40485.999305555553</v>
      </c>
      <c r="C178" s="3">
        <v>212</v>
      </c>
      <c r="D178" s="3">
        <v>40</v>
      </c>
      <c r="E178" s="3">
        <v>20</v>
      </c>
      <c r="F178" s="3" t="s">
        <v>332</v>
      </c>
      <c r="G178" s="3" t="s">
        <v>433</v>
      </c>
      <c r="H178" s="3" t="s">
        <v>443</v>
      </c>
      <c r="J178" s="3" t="s">
        <v>13</v>
      </c>
      <c r="K178" s="3" t="s">
        <v>15</v>
      </c>
      <c r="L178" s="3" t="s">
        <v>13</v>
      </c>
      <c r="M178" s="3" t="s">
        <v>15</v>
      </c>
      <c r="N178" s="3" t="s">
        <v>15</v>
      </c>
      <c r="O178" s="3" t="s">
        <v>15</v>
      </c>
      <c r="P178" s="3">
        <v>4</v>
      </c>
      <c r="Q178" s="3">
        <v>2</v>
      </c>
      <c r="R178" s="3">
        <v>20</v>
      </c>
      <c r="T178" s="3">
        <v>12</v>
      </c>
      <c r="U178" s="3" t="s">
        <v>15</v>
      </c>
      <c r="V178" s="3" t="s">
        <v>13</v>
      </c>
      <c r="W178" s="3" t="s">
        <v>13</v>
      </c>
      <c r="X178" s="3" t="s">
        <v>13</v>
      </c>
      <c r="Y178" s="3" t="s">
        <v>13</v>
      </c>
      <c r="Z178" s="3" t="s">
        <v>13</v>
      </c>
      <c r="AA178" s="3" t="s">
        <v>15</v>
      </c>
      <c r="AB178" s="3" t="s">
        <v>15</v>
      </c>
      <c r="AC178" s="3" t="s">
        <v>15</v>
      </c>
      <c r="AF178" s="3" t="s">
        <v>342</v>
      </c>
      <c r="AG178" s="2">
        <v>40487</v>
      </c>
      <c r="AH178" s="2">
        <v>40594</v>
      </c>
      <c r="AI178" s="3" t="s">
        <v>116</v>
      </c>
      <c r="AJ178" s="3">
        <f t="shared" si="31"/>
        <v>4240</v>
      </c>
      <c r="AK178" s="3">
        <f t="shared" si="32"/>
        <v>2120.7363667964269</v>
      </c>
      <c r="AL178" s="3">
        <f t="shared" si="44"/>
        <v>0.5</v>
      </c>
      <c r="AM178" s="3">
        <f t="shared" si="45"/>
        <v>108</v>
      </c>
      <c r="AN178" t="str">
        <f t="shared" si="30"/>
        <v>No</v>
      </c>
      <c r="AO178" s="3">
        <f t="shared" si="40"/>
        <v>11</v>
      </c>
      <c r="AP178" s="3">
        <v>1254</v>
      </c>
      <c r="AQ178" s="3">
        <f t="shared" si="47"/>
        <v>1.6911773259939609</v>
      </c>
      <c r="AR178" s="3" t="str">
        <f t="shared" si="33"/>
        <v>11_2_Ρόδι &amp; Μέλι_Thessaloniki_No</v>
      </c>
      <c r="AS178" s="3">
        <f t="shared" si="42"/>
        <v>0.6</v>
      </c>
      <c r="AT178" s="3">
        <f t="shared" si="43"/>
        <v>20</v>
      </c>
      <c r="AU178" s="3">
        <f t="shared" si="36"/>
        <v>2</v>
      </c>
      <c r="AV178" s="3" t="str">
        <f t="shared" si="37"/>
        <v>Yes</v>
      </c>
      <c r="AW178" s="16" t="s">
        <v>810</v>
      </c>
      <c r="AX178" s="3">
        <f t="shared" si="34"/>
        <v>1</v>
      </c>
      <c r="AY178" s="3">
        <f t="shared" si="35"/>
        <v>1</v>
      </c>
    </row>
    <row r="179" spans="1:51" s="3" customFormat="1">
      <c r="A179" s="9">
        <v>40485</v>
      </c>
      <c r="B179" s="9">
        <v>40485.999305555553</v>
      </c>
      <c r="C179" s="3">
        <v>126</v>
      </c>
      <c r="D179" s="3">
        <v>200</v>
      </c>
      <c r="E179" s="3">
        <v>49</v>
      </c>
      <c r="F179" s="3" t="s">
        <v>327</v>
      </c>
      <c r="G179" s="3" t="s">
        <v>77</v>
      </c>
      <c r="J179" s="3" t="s">
        <v>13</v>
      </c>
      <c r="K179" s="3" t="s">
        <v>15</v>
      </c>
      <c r="L179" s="3" t="s">
        <v>13</v>
      </c>
      <c r="M179" s="3" t="s">
        <v>15</v>
      </c>
      <c r="N179" s="3" t="s">
        <v>13</v>
      </c>
      <c r="O179" s="3" t="s">
        <v>15</v>
      </c>
      <c r="P179" s="3">
        <v>4</v>
      </c>
      <c r="Q179" s="3">
        <v>2</v>
      </c>
      <c r="R179" s="3">
        <v>10</v>
      </c>
      <c r="S179" s="3" t="s">
        <v>185</v>
      </c>
      <c r="T179" s="3">
        <v>2</v>
      </c>
      <c r="U179" s="3" t="s">
        <v>15</v>
      </c>
      <c r="V179" s="3" t="s">
        <v>15</v>
      </c>
      <c r="W179" s="3" t="s">
        <v>13</v>
      </c>
      <c r="X179" s="3" t="s">
        <v>15</v>
      </c>
      <c r="Y179" s="3" t="s">
        <v>13</v>
      </c>
      <c r="Z179" s="3" t="s">
        <v>13</v>
      </c>
      <c r="AA179" s="3" t="s">
        <v>13</v>
      </c>
      <c r="AB179" s="3" t="s">
        <v>13</v>
      </c>
      <c r="AC179" s="3" t="s">
        <v>15</v>
      </c>
      <c r="AF179" s="3" t="s">
        <v>343</v>
      </c>
      <c r="AG179" s="2">
        <v>40487</v>
      </c>
      <c r="AH179" s="2">
        <v>40663</v>
      </c>
      <c r="AI179" s="3" t="s">
        <v>114</v>
      </c>
      <c r="AJ179" s="3">
        <f t="shared" si="31"/>
        <v>6174</v>
      </c>
      <c r="AK179" s="3">
        <f t="shared" si="32"/>
        <v>6174</v>
      </c>
      <c r="AL179" s="3">
        <f t="shared" si="44"/>
        <v>0.76</v>
      </c>
      <c r="AM179" s="3">
        <f t="shared" si="45"/>
        <v>177</v>
      </c>
      <c r="AN179" t="str">
        <f t="shared" si="30"/>
        <v>No</v>
      </c>
      <c r="AO179" s="3">
        <f t="shared" si="40"/>
        <v>11</v>
      </c>
      <c r="AP179" s="3">
        <v>12156</v>
      </c>
      <c r="AQ179" s="3">
        <f t="shared" si="47"/>
        <v>0.50789733464955578</v>
      </c>
      <c r="AR179" s="3" t="str">
        <f t="shared" si="33"/>
        <v>11_3_THREE SIXTY Personal Training Studio_Athens_No</v>
      </c>
      <c r="AS179" s="3">
        <f t="shared" si="42"/>
        <v>0.8</v>
      </c>
      <c r="AT179" s="3">
        <f t="shared" si="43"/>
        <v>50</v>
      </c>
      <c r="AU179" s="3">
        <f t="shared" si="36"/>
        <v>4</v>
      </c>
      <c r="AV179" s="3" t="str">
        <f t="shared" si="37"/>
        <v>Yes</v>
      </c>
      <c r="AW179" s="15" t="s">
        <v>634</v>
      </c>
      <c r="AX179" s="3">
        <f t="shared" si="34"/>
        <v>1</v>
      </c>
      <c r="AY179" s="3">
        <f t="shared" si="35"/>
        <v>1</v>
      </c>
    </row>
    <row r="180" spans="1:51" s="3" customFormat="1">
      <c r="A180" s="9">
        <v>40486</v>
      </c>
      <c r="B180" s="9">
        <v>40486.999305555553</v>
      </c>
      <c r="C180" s="3">
        <v>972</v>
      </c>
      <c r="D180" s="3">
        <v>12</v>
      </c>
      <c r="E180" s="3">
        <v>5</v>
      </c>
      <c r="F180" s="3" t="s">
        <v>328</v>
      </c>
      <c r="G180" s="3" t="s">
        <v>433</v>
      </c>
      <c r="H180" s="3" t="s">
        <v>440</v>
      </c>
      <c r="J180" s="3" t="s">
        <v>13</v>
      </c>
      <c r="K180" s="3" t="s">
        <v>15</v>
      </c>
      <c r="L180" s="3" t="s">
        <v>13</v>
      </c>
      <c r="M180" s="3" t="s">
        <v>15</v>
      </c>
      <c r="N180" s="3" t="s">
        <v>13</v>
      </c>
      <c r="O180" s="3" t="s">
        <v>15</v>
      </c>
      <c r="P180" s="3">
        <v>100</v>
      </c>
      <c r="Q180" s="3">
        <v>100</v>
      </c>
      <c r="R180" s="3">
        <v>20</v>
      </c>
      <c r="S180" s="3" t="s">
        <v>329</v>
      </c>
      <c r="T180" s="3">
        <v>2</v>
      </c>
      <c r="U180" s="3" t="s">
        <v>15</v>
      </c>
      <c r="V180" s="3" t="s">
        <v>13</v>
      </c>
      <c r="W180" s="3" t="s">
        <v>13</v>
      </c>
      <c r="X180" s="3" t="s">
        <v>13</v>
      </c>
      <c r="Y180" s="3" t="s">
        <v>15</v>
      </c>
      <c r="Z180" s="3" t="s">
        <v>13</v>
      </c>
      <c r="AA180" s="3" t="s">
        <v>13</v>
      </c>
      <c r="AB180" s="3" t="s">
        <v>13</v>
      </c>
      <c r="AC180" s="3" t="s">
        <v>15</v>
      </c>
      <c r="AF180" s="3" t="s">
        <v>342</v>
      </c>
      <c r="AG180" s="2">
        <v>40488</v>
      </c>
      <c r="AH180" s="2">
        <v>40602</v>
      </c>
      <c r="AI180" s="3" t="s">
        <v>114</v>
      </c>
      <c r="AJ180" s="3">
        <f t="shared" si="31"/>
        <v>4860</v>
      </c>
      <c r="AK180" s="3">
        <f t="shared" si="32"/>
        <v>4860</v>
      </c>
      <c r="AL180" s="3">
        <f t="shared" si="44"/>
        <v>0.57999999999999996</v>
      </c>
      <c r="AM180" s="3">
        <f t="shared" si="45"/>
        <v>115</v>
      </c>
      <c r="AN180" t="str">
        <f t="shared" si="30"/>
        <v>No</v>
      </c>
      <c r="AO180" s="3">
        <f t="shared" si="40"/>
        <v>11</v>
      </c>
      <c r="AP180" s="3">
        <v>12156</v>
      </c>
      <c r="AQ180" s="3">
        <f t="shared" si="47"/>
        <v>0.39980256663376113</v>
      </c>
      <c r="AR180" s="3" t="str">
        <f t="shared" si="33"/>
        <v>11_4_Caprice de Crepe_Athens_No</v>
      </c>
      <c r="AS180" s="3">
        <f t="shared" si="42"/>
        <v>0.6</v>
      </c>
      <c r="AT180" s="3">
        <f t="shared" si="43"/>
        <v>5</v>
      </c>
      <c r="AU180" s="3">
        <f t="shared" si="36"/>
        <v>3</v>
      </c>
      <c r="AV180" s="3" t="str">
        <f t="shared" si="37"/>
        <v>No</v>
      </c>
      <c r="AW180" s="15" t="s">
        <v>635</v>
      </c>
      <c r="AX180" s="3">
        <f t="shared" si="34"/>
        <v>1</v>
      </c>
      <c r="AY180" s="3">
        <f t="shared" si="35"/>
        <v>1</v>
      </c>
    </row>
    <row r="181" spans="1:51" s="3" customFormat="1">
      <c r="A181" s="9">
        <v>40486</v>
      </c>
      <c r="B181" s="9">
        <v>40487.999305555553</v>
      </c>
      <c r="C181" s="3">
        <v>869</v>
      </c>
      <c r="D181" s="3">
        <v>22</v>
      </c>
      <c r="E181" s="3">
        <v>6</v>
      </c>
      <c r="F181" s="3" t="s">
        <v>330</v>
      </c>
      <c r="G181" s="3" t="s">
        <v>402</v>
      </c>
      <c r="H181" s="3" t="s">
        <v>444</v>
      </c>
      <c r="J181" s="3" t="s">
        <v>15</v>
      </c>
      <c r="K181" s="3" t="s">
        <v>13</v>
      </c>
      <c r="L181" s="3" t="s">
        <v>13</v>
      </c>
      <c r="M181" s="3" t="s">
        <v>15</v>
      </c>
      <c r="N181" s="3" t="s">
        <v>13</v>
      </c>
      <c r="O181" s="3" t="s">
        <v>15</v>
      </c>
      <c r="P181" s="3">
        <v>100</v>
      </c>
      <c r="Q181" s="3">
        <v>1</v>
      </c>
      <c r="R181" s="3">
        <v>20</v>
      </c>
      <c r="S181" s="3" t="s">
        <v>331</v>
      </c>
      <c r="T181" s="3">
        <v>4</v>
      </c>
      <c r="U181" s="3" t="s">
        <v>15</v>
      </c>
      <c r="V181" s="3" t="s">
        <v>13</v>
      </c>
      <c r="W181" s="3" t="s">
        <v>13</v>
      </c>
      <c r="X181" s="3" t="s">
        <v>15</v>
      </c>
      <c r="Y181" s="3" t="s">
        <v>15</v>
      </c>
      <c r="Z181" s="3" t="s">
        <v>13</v>
      </c>
      <c r="AA181" s="3" t="s">
        <v>13</v>
      </c>
      <c r="AB181" s="3" t="s">
        <v>13</v>
      </c>
      <c r="AC181" s="3" t="s">
        <v>13</v>
      </c>
      <c r="AF181" s="3" t="s">
        <v>342</v>
      </c>
      <c r="AG181" s="2">
        <v>40491</v>
      </c>
      <c r="AH181" s="2">
        <v>40643</v>
      </c>
      <c r="AI181" s="3" t="s">
        <v>114</v>
      </c>
      <c r="AJ181" s="3">
        <f t="shared" si="31"/>
        <v>5214</v>
      </c>
      <c r="AK181" s="3">
        <f t="shared" si="32"/>
        <v>2607.9055227539079</v>
      </c>
      <c r="AL181" s="3">
        <f t="shared" si="44"/>
        <v>0.73</v>
      </c>
      <c r="AM181" s="3">
        <f t="shared" si="45"/>
        <v>153</v>
      </c>
      <c r="AN181" t="str">
        <f t="shared" si="30"/>
        <v>No</v>
      </c>
      <c r="AO181" s="3">
        <f t="shared" si="40"/>
        <v>11</v>
      </c>
      <c r="AP181" s="3">
        <v>4318</v>
      </c>
      <c r="AQ181" s="3">
        <f t="shared" si="47"/>
        <v>0.60396144575125243</v>
      </c>
      <c r="AR181" s="3" t="str">
        <f t="shared" si="33"/>
        <v>11_4_Auto Spa Delivery_Athens_Yes</v>
      </c>
      <c r="AS181" s="3">
        <f t="shared" si="42"/>
        <v>0.8</v>
      </c>
      <c r="AT181" s="3">
        <f t="shared" si="43"/>
        <v>5</v>
      </c>
      <c r="AU181" s="3">
        <f t="shared" si="36"/>
        <v>3</v>
      </c>
      <c r="AV181" s="3" t="str">
        <f t="shared" si="37"/>
        <v>Yes</v>
      </c>
      <c r="AW181" s="16" t="s">
        <v>921</v>
      </c>
      <c r="AX181" s="3">
        <f t="shared" si="34"/>
        <v>3</v>
      </c>
      <c r="AY181" s="3">
        <f t="shared" si="35"/>
        <v>3</v>
      </c>
    </row>
    <row r="182" spans="1:51" s="3" customFormat="1">
      <c r="A182" s="9">
        <v>40486</v>
      </c>
      <c r="B182" s="9">
        <v>40487.999305555553</v>
      </c>
      <c r="C182" s="3">
        <v>136</v>
      </c>
      <c r="D182" s="3">
        <v>52</v>
      </c>
      <c r="E182" s="3">
        <v>19</v>
      </c>
      <c r="F182" s="3" t="s">
        <v>333</v>
      </c>
      <c r="G182" s="3" t="s">
        <v>435</v>
      </c>
      <c r="H182" s="3" t="s">
        <v>441</v>
      </c>
      <c r="J182" s="3" t="s">
        <v>13</v>
      </c>
      <c r="K182" s="3" t="s">
        <v>15</v>
      </c>
      <c r="L182" s="3" t="s">
        <v>13</v>
      </c>
      <c r="M182" s="3" t="s">
        <v>13</v>
      </c>
      <c r="N182" s="3" t="s">
        <v>13</v>
      </c>
      <c r="O182" s="3" t="s">
        <v>15</v>
      </c>
      <c r="P182" s="3">
        <v>5</v>
      </c>
      <c r="Q182" s="3">
        <v>1</v>
      </c>
      <c r="R182" s="3">
        <v>15</v>
      </c>
      <c r="T182" s="3">
        <v>12</v>
      </c>
      <c r="U182" s="3" t="s">
        <v>15</v>
      </c>
      <c r="V182" s="3" t="s">
        <v>13</v>
      </c>
      <c r="W182" s="3" t="s">
        <v>13</v>
      </c>
      <c r="X182" s="3" t="s">
        <v>15</v>
      </c>
      <c r="Y182" s="3" t="s">
        <v>15</v>
      </c>
      <c r="Z182" s="3" t="s">
        <v>15</v>
      </c>
      <c r="AA182" s="3" t="s">
        <v>13</v>
      </c>
      <c r="AB182" s="3" t="s">
        <v>13</v>
      </c>
      <c r="AC182" s="3" t="s">
        <v>13</v>
      </c>
      <c r="AF182" s="3" t="s">
        <v>342</v>
      </c>
      <c r="AG182" s="2">
        <v>40491</v>
      </c>
      <c r="AH182" s="2">
        <v>40602</v>
      </c>
      <c r="AI182" s="3" t="s">
        <v>116</v>
      </c>
      <c r="AJ182" s="3">
        <f t="shared" si="31"/>
        <v>2584</v>
      </c>
      <c r="AK182" s="3">
        <f t="shared" si="32"/>
        <v>1292.4487669344262</v>
      </c>
      <c r="AL182" s="3">
        <f t="shared" si="44"/>
        <v>0.63</v>
      </c>
      <c r="AM182" s="3">
        <f t="shared" si="45"/>
        <v>112</v>
      </c>
      <c r="AN182" t="str">
        <f t="shared" si="30"/>
        <v>No</v>
      </c>
      <c r="AO182" s="3">
        <f t="shared" si="40"/>
        <v>11</v>
      </c>
      <c r="AP182" s="3">
        <v>1254</v>
      </c>
      <c r="AQ182" s="3">
        <f t="shared" si="47"/>
        <v>1.0306608986717913</v>
      </c>
      <c r="AR182" s="3" t="str">
        <f t="shared" si="33"/>
        <v>11_4_Finesse - Desange Paris_Thessaloniki_No</v>
      </c>
      <c r="AS182" s="3">
        <f t="shared" si="42"/>
        <v>0.6</v>
      </c>
      <c r="AT182" s="3">
        <f t="shared" si="43"/>
        <v>20</v>
      </c>
      <c r="AU182" s="3">
        <f t="shared" si="36"/>
        <v>3</v>
      </c>
      <c r="AV182" s="3" t="str">
        <f t="shared" si="37"/>
        <v>Yes</v>
      </c>
      <c r="AW182" s="16" t="s">
        <v>811</v>
      </c>
      <c r="AX182" s="3">
        <f t="shared" si="34"/>
        <v>3</v>
      </c>
      <c r="AY182" s="3">
        <f t="shared" si="35"/>
        <v>3</v>
      </c>
    </row>
    <row r="183" spans="1:51" s="3" customFormat="1">
      <c r="A183" s="9">
        <v>40487</v>
      </c>
      <c r="B183" s="9">
        <v>40487.999305555553</v>
      </c>
      <c r="C183" s="3">
        <v>452</v>
      </c>
      <c r="D183" s="3">
        <v>40</v>
      </c>
      <c r="E183" s="3">
        <v>19</v>
      </c>
      <c r="F183" s="3" t="s">
        <v>334</v>
      </c>
      <c r="G183" s="3" t="s">
        <v>433</v>
      </c>
      <c r="H183" s="3" t="s">
        <v>443</v>
      </c>
      <c r="J183" s="3" t="s">
        <v>13</v>
      </c>
      <c r="K183" s="3" t="s">
        <v>15</v>
      </c>
      <c r="L183" s="3" t="s">
        <v>13</v>
      </c>
      <c r="M183" s="3" t="s">
        <v>15</v>
      </c>
      <c r="N183" s="3" t="s">
        <v>13</v>
      </c>
      <c r="O183" s="3" t="s">
        <v>15</v>
      </c>
      <c r="P183" s="3">
        <v>100</v>
      </c>
      <c r="Q183" s="3">
        <v>100</v>
      </c>
      <c r="R183" s="3">
        <v>20</v>
      </c>
      <c r="S183" s="3" t="s">
        <v>268</v>
      </c>
      <c r="T183" s="3">
        <v>1</v>
      </c>
      <c r="U183" s="3" t="s">
        <v>15</v>
      </c>
      <c r="V183" s="3" t="s">
        <v>13</v>
      </c>
      <c r="W183" s="3" t="s">
        <v>13</v>
      </c>
      <c r="X183" s="3" t="s">
        <v>13</v>
      </c>
      <c r="Y183" s="3" t="s">
        <v>13</v>
      </c>
      <c r="Z183" s="3" t="s">
        <v>13</v>
      </c>
      <c r="AA183" s="3" t="s">
        <v>15</v>
      </c>
      <c r="AB183" s="3" t="s">
        <v>15</v>
      </c>
      <c r="AC183" s="3" t="s">
        <v>15</v>
      </c>
      <c r="AF183" s="3" t="s">
        <v>342</v>
      </c>
      <c r="AG183" s="2">
        <v>40491</v>
      </c>
      <c r="AH183" s="2">
        <v>40589</v>
      </c>
      <c r="AI183" s="3" t="s">
        <v>114</v>
      </c>
      <c r="AJ183" s="3">
        <f t="shared" si="31"/>
        <v>8588</v>
      </c>
      <c r="AK183" s="3">
        <f t="shared" si="32"/>
        <v>8588</v>
      </c>
      <c r="AL183" s="3">
        <f t="shared" si="44"/>
        <v>0.53</v>
      </c>
      <c r="AM183" s="3">
        <f t="shared" si="45"/>
        <v>99</v>
      </c>
      <c r="AN183" t="str">
        <f t="shared" si="30"/>
        <v>No</v>
      </c>
      <c r="AO183" s="3">
        <f t="shared" si="40"/>
        <v>11</v>
      </c>
      <c r="AP183" s="3">
        <v>12156</v>
      </c>
      <c r="AQ183" s="3">
        <f t="shared" si="47"/>
        <v>0.70648239552484371</v>
      </c>
      <c r="AR183" s="3" t="str">
        <f t="shared" si="33"/>
        <v>11_5_Jima's ginger_Athens_No</v>
      </c>
      <c r="AS183" s="3">
        <f t="shared" si="42"/>
        <v>0.6</v>
      </c>
      <c r="AT183" s="3">
        <f t="shared" si="43"/>
        <v>20</v>
      </c>
      <c r="AU183" s="3">
        <f t="shared" si="36"/>
        <v>2</v>
      </c>
      <c r="AV183" s="3" t="str">
        <f t="shared" si="37"/>
        <v>No</v>
      </c>
      <c r="AW183" s="16" t="s">
        <v>920</v>
      </c>
      <c r="AX183" s="3">
        <f t="shared" si="34"/>
        <v>3</v>
      </c>
      <c r="AY183" s="3">
        <f t="shared" si="35"/>
        <v>3</v>
      </c>
    </row>
    <row r="184" spans="1:51" s="3" customFormat="1">
      <c r="A184" s="9">
        <v>40488</v>
      </c>
      <c r="B184" s="9">
        <v>40490.999305555553</v>
      </c>
      <c r="C184" s="3">
        <v>597</v>
      </c>
      <c r="D184" s="3">
        <v>30</v>
      </c>
      <c r="E184" s="3">
        <v>10</v>
      </c>
      <c r="F184" s="3" t="s">
        <v>336</v>
      </c>
      <c r="G184" s="3" t="s">
        <v>435</v>
      </c>
      <c r="J184" s="3" t="s">
        <v>13</v>
      </c>
      <c r="K184" s="3" t="s">
        <v>15</v>
      </c>
      <c r="L184" s="3" t="s">
        <v>13</v>
      </c>
      <c r="M184" s="3" t="s">
        <v>15</v>
      </c>
      <c r="N184" s="3" t="s">
        <v>13</v>
      </c>
      <c r="O184" s="3" t="s">
        <v>15</v>
      </c>
      <c r="P184" s="3">
        <v>4</v>
      </c>
      <c r="Q184" s="3">
        <v>2</v>
      </c>
      <c r="R184" s="3">
        <v>20</v>
      </c>
      <c r="T184" s="3">
        <v>12</v>
      </c>
      <c r="U184" s="3" t="s">
        <v>15</v>
      </c>
      <c r="V184" s="3" t="s">
        <v>13</v>
      </c>
      <c r="W184" s="3" t="s">
        <v>13</v>
      </c>
      <c r="X184" s="3" t="s">
        <v>13</v>
      </c>
      <c r="Y184" s="3" t="s">
        <v>13</v>
      </c>
      <c r="Z184" s="3" t="s">
        <v>13</v>
      </c>
      <c r="AA184" s="3" t="s">
        <v>15</v>
      </c>
      <c r="AB184" s="3" t="s">
        <v>13</v>
      </c>
      <c r="AC184" s="3" t="s">
        <v>15</v>
      </c>
      <c r="AF184" s="3" t="s">
        <v>342</v>
      </c>
      <c r="AG184" s="2">
        <v>40492</v>
      </c>
      <c r="AH184" s="2">
        <v>40602</v>
      </c>
      <c r="AI184" s="3" t="s">
        <v>116</v>
      </c>
      <c r="AJ184" s="3">
        <f t="shared" si="31"/>
        <v>5970</v>
      </c>
      <c r="AK184" s="3">
        <f t="shared" si="32"/>
        <v>1990.460754805855</v>
      </c>
      <c r="AL184" s="3">
        <f t="shared" si="44"/>
        <v>0.67</v>
      </c>
      <c r="AM184" s="3">
        <f t="shared" si="45"/>
        <v>111</v>
      </c>
      <c r="AN184" t="str">
        <f t="shared" si="30"/>
        <v>Yes</v>
      </c>
      <c r="AO184" s="3">
        <f t="shared" si="40"/>
        <v>11</v>
      </c>
      <c r="AP184" s="3">
        <v>2896</v>
      </c>
      <c r="AQ184" s="3">
        <f t="shared" si="47"/>
        <v>0.68731379654898306</v>
      </c>
      <c r="AR184" s="3" t="str">
        <f t="shared" si="33"/>
        <v>11_6_Nails In Heaven_Thessaloniki_No</v>
      </c>
      <c r="AS184" s="3">
        <f t="shared" si="42"/>
        <v>0.6</v>
      </c>
      <c r="AT184" s="3">
        <f t="shared" si="43"/>
        <v>10</v>
      </c>
      <c r="AU184" s="3">
        <f t="shared" si="36"/>
        <v>3</v>
      </c>
      <c r="AV184" s="3" t="str">
        <f t="shared" si="37"/>
        <v>Yes</v>
      </c>
      <c r="AW184" s="16" t="s">
        <v>812</v>
      </c>
      <c r="AX184" s="3">
        <f t="shared" si="34"/>
        <v>1</v>
      </c>
      <c r="AY184" s="3">
        <f t="shared" si="35"/>
        <v>1</v>
      </c>
    </row>
    <row r="185" spans="1:51" s="3" customFormat="1">
      <c r="A185" s="9">
        <v>40488</v>
      </c>
      <c r="B185" s="9">
        <v>40489.999305555553</v>
      </c>
      <c r="C185" s="3">
        <v>956</v>
      </c>
      <c r="D185" s="3">
        <v>22</v>
      </c>
      <c r="E185" s="3">
        <v>8</v>
      </c>
      <c r="F185" s="3" t="s">
        <v>337</v>
      </c>
      <c r="G185" s="3" t="s">
        <v>433</v>
      </c>
      <c r="H185" s="3" t="s">
        <v>440</v>
      </c>
      <c r="J185" s="3" t="s">
        <v>13</v>
      </c>
      <c r="K185" s="3" t="s">
        <v>15</v>
      </c>
      <c r="L185" s="3" t="s">
        <v>13</v>
      </c>
      <c r="M185" s="3" t="s">
        <v>15</v>
      </c>
      <c r="N185" s="3" t="s">
        <v>13</v>
      </c>
      <c r="O185" s="3" t="s">
        <v>15</v>
      </c>
      <c r="P185" s="3">
        <v>100</v>
      </c>
      <c r="Q185" s="3">
        <v>100</v>
      </c>
      <c r="R185" s="3">
        <v>10</v>
      </c>
      <c r="S185" s="3" t="s">
        <v>168</v>
      </c>
      <c r="T185" s="3">
        <v>1</v>
      </c>
      <c r="U185" s="3" t="s">
        <v>15</v>
      </c>
      <c r="V185" s="3" t="s">
        <v>15</v>
      </c>
      <c r="W185" s="3" t="s">
        <v>15</v>
      </c>
      <c r="X185" s="3" t="s">
        <v>13</v>
      </c>
      <c r="Y185" s="3" t="s">
        <v>13</v>
      </c>
      <c r="Z185" s="3" t="s">
        <v>13</v>
      </c>
      <c r="AA185" s="3" t="s">
        <v>13</v>
      </c>
      <c r="AB185" s="3" t="s">
        <v>13</v>
      </c>
      <c r="AC185" s="3" t="s">
        <v>15</v>
      </c>
      <c r="AF185" s="3" t="s">
        <v>342</v>
      </c>
      <c r="AG185" s="2">
        <v>40491</v>
      </c>
      <c r="AH185" s="2">
        <v>40633</v>
      </c>
      <c r="AI185" s="3" t="s">
        <v>114</v>
      </c>
      <c r="AJ185" s="3">
        <f t="shared" si="31"/>
        <v>7648</v>
      </c>
      <c r="AK185" s="3">
        <f t="shared" si="32"/>
        <v>3825.3282389761962</v>
      </c>
      <c r="AL185" s="3">
        <f t="shared" si="44"/>
        <v>0.64</v>
      </c>
      <c r="AM185" s="3">
        <f t="shared" si="45"/>
        <v>143</v>
      </c>
      <c r="AN185" t="str">
        <f t="shared" si="30"/>
        <v>Yes</v>
      </c>
      <c r="AO185" s="3">
        <f t="shared" si="40"/>
        <v>11</v>
      </c>
      <c r="AP185" s="3">
        <v>4547</v>
      </c>
      <c r="AQ185" s="3">
        <f t="shared" si="47"/>
        <v>0.84128617527516958</v>
      </c>
      <c r="AR185" s="3" t="str">
        <f t="shared" si="33"/>
        <v>11_6_Lateau_Athens_No</v>
      </c>
      <c r="AS185" s="3">
        <f t="shared" si="42"/>
        <v>0.6</v>
      </c>
      <c r="AT185" s="3">
        <f t="shared" si="43"/>
        <v>10</v>
      </c>
      <c r="AU185" s="3">
        <f t="shared" si="36"/>
        <v>3</v>
      </c>
      <c r="AV185" s="3" t="str">
        <f t="shared" si="37"/>
        <v>No</v>
      </c>
      <c r="AW185" s="16" t="s">
        <v>919</v>
      </c>
      <c r="AX185" s="3">
        <f t="shared" si="34"/>
        <v>1</v>
      </c>
      <c r="AY185" s="3">
        <f t="shared" si="35"/>
        <v>1</v>
      </c>
    </row>
    <row r="186" spans="1:51" s="3" customFormat="1">
      <c r="A186" s="9">
        <v>40488</v>
      </c>
      <c r="B186" s="9">
        <v>40490.999305555553</v>
      </c>
      <c r="C186" s="3">
        <v>165</v>
      </c>
      <c r="D186" s="3">
        <v>21</v>
      </c>
      <c r="E186" s="3">
        <v>8</v>
      </c>
      <c r="F186" s="3" t="s">
        <v>338</v>
      </c>
      <c r="G186" s="3" t="s">
        <v>105</v>
      </c>
      <c r="J186" s="3" t="s">
        <v>15</v>
      </c>
      <c r="K186" s="3" t="s">
        <v>13</v>
      </c>
      <c r="L186" s="3" t="s">
        <v>13</v>
      </c>
      <c r="M186" s="3" t="s">
        <v>15</v>
      </c>
      <c r="N186" s="3" t="s">
        <v>13</v>
      </c>
      <c r="O186" s="3" t="s">
        <v>15</v>
      </c>
      <c r="P186" s="3">
        <v>2</v>
      </c>
      <c r="Q186" s="3">
        <v>1</v>
      </c>
      <c r="R186" s="3">
        <v>10</v>
      </c>
      <c r="S186" s="3" t="s">
        <v>154</v>
      </c>
      <c r="T186" s="3">
        <v>4</v>
      </c>
      <c r="U186" s="3" t="s">
        <v>15</v>
      </c>
      <c r="V186" s="3" t="s">
        <v>13</v>
      </c>
      <c r="W186" s="3" t="s">
        <v>13</v>
      </c>
      <c r="X186" s="3" t="s">
        <v>13</v>
      </c>
      <c r="Y186" s="3" t="s">
        <v>15</v>
      </c>
      <c r="Z186" s="3" t="s">
        <v>13</v>
      </c>
      <c r="AA186" s="3" t="s">
        <v>13</v>
      </c>
      <c r="AB186" s="3" t="s">
        <v>15</v>
      </c>
      <c r="AC186" s="3" t="s">
        <v>13</v>
      </c>
      <c r="AF186" s="3" t="s">
        <v>342</v>
      </c>
      <c r="AG186" s="2">
        <v>40492</v>
      </c>
      <c r="AH186" s="2">
        <v>40602</v>
      </c>
      <c r="AI186" s="3" t="s">
        <v>114</v>
      </c>
      <c r="AJ186" s="3">
        <f t="shared" si="31"/>
        <v>1320</v>
      </c>
      <c r="AK186" s="3">
        <f t="shared" si="32"/>
        <v>440.1018754344604</v>
      </c>
      <c r="AL186" s="3">
        <f t="shared" si="44"/>
        <v>0.62</v>
      </c>
      <c r="AM186" s="3">
        <f t="shared" si="45"/>
        <v>111</v>
      </c>
      <c r="AN186" t="str">
        <f t="shared" si="30"/>
        <v>Yes</v>
      </c>
      <c r="AO186" s="3">
        <f t="shared" si="40"/>
        <v>11</v>
      </c>
      <c r="AP186" s="3">
        <v>2744</v>
      </c>
      <c r="AQ186" s="3">
        <f t="shared" si="47"/>
        <v>0.16038698084346226</v>
      </c>
      <c r="AR186" s="3" t="str">
        <f t="shared" si="33"/>
        <v>11_6_Akadoo_Athens_Yes</v>
      </c>
      <c r="AS186" s="3">
        <f t="shared" si="42"/>
        <v>0.6</v>
      </c>
      <c r="AT186" s="3">
        <f t="shared" si="43"/>
        <v>10</v>
      </c>
      <c r="AU186" s="3">
        <f t="shared" si="36"/>
        <v>3</v>
      </c>
      <c r="AV186" s="3" t="str">
        <f t="shared" si="37"/>
        <v>Yes</v>
      </c>
      <c r="AW186" s="16" t="s">
        <v>918</v>
      </c>
      <c r="AX186" s="3">
        <f t="shared" si="34"/>
        <v>1</v>
      </c>
      <c r="AY186" s="3">
        <f t="shared" si="35"/>
        <v>1</v>
      </c>
    </row>
    <row r="187" spans="1:51" s="3" customFormat="1">
      <c r="A187" s="9">
        <v>40490</v>
      </c>
      <c r="B187" s="9">
        <v>40490.999305555553</v>
      </c>
      <c r="C187" s="3">
        <v>1563</v>
      </c>
      <c r="D187" s="3">
        <v>72</v>
      </c>
      <c r="E187" s="3">
        <v>12</v>
      </c>
      <c r="F187" s="3" t="s">
        <v>184</v>
      </c>
      <c r="G187" s="3" t="s">
        <v>435</v>
      </c>
      <c r="J187" s="3" t="s">
        <v>13</v>
      </c>
      <c r="K187" s="3" t="s">
        <v>15</v>
      </c>
      <c r="L187" s="3" t="s">
        <v>13</v>
      </c>
      <c r="M187" s="3" t="s">
        <v>15</v>
      </c>
      <c r="N187" s="3" t="s">
        <v>13</v>
      </c>
      <c r="O187" s="3" t="s">
        <v>15</v>
      </c>
      <c r="P187" s="3">
        <v>8</v>
      </c>
      <c r="Q187" s="3">
        <v>3</v>
      </c>
      <c r="R187" s="3">
        <v>20</v>
      </c>
      <c r="S187" s="3" t="s">
        <v>185</v>
      </c>
      <c r="T187" s="3">
        <v>2</v>
      </c>
      <c r="U187" s="3" t="s">
        <v>15</v>
      </c>
      <c r="V187" s="3" t="s">
        <v>15</v>
      </c>
      <c r="W187" s="3" t="s">
        <v>13</v>
      </c>
      <c r="X187" s="3" t="s">
        <v>13</v>
      </c>
      <c r="Y187" s="3" t="s">
        <v>15</v>
      </c>
      <c r="Z187" s="3" t="s">
        <v>13</v>
      </c>
      <c r="AA187" s="3" t="s">
        <v>15</v>
      </c>
      <c r="AB187" s="3" t="s">
        <v>13</v>
      </c>
      <c r="AC187" s="3" t="s">
        <v>15</v>
      </c>
      <c r="AF187" s="3" t="s">
        <v>343</v>
      </c>
      <c r="AG187" s="2">
        <v>40492</v>
      </c>
      <c r="AH187" s="2">
        <v>40663</v>
      </c>
      <c r="AI187" s="3" t="s">
        <v>114</v>
      </c>
      <c r="AJ187" s="3">
        <f t="shared" si="31"/>
        <v>18756</v>
      </c>
      <c r="AK187" s="3">
        <f t="shared" si="32"/>
        <v>18756</v>
      </c>
      <c r="AL187" s="3">
        <f t="shared" si="44"/>
        <v>0.83</v>
      </c>
      <c r="AM187" s="3">
        <f t="shared" si="45"/>
        <v>172</v>
      </c>
      <c r="AN187" t="str">
        <f t="shared" si="30"/>
        <v>No</v>
      </c>
      <c r="AO187" s="3">
        <f t="shared" si="40"/>
        <v>11</v>
      </c>
      <c r="AP187" s="3">
        <v>12156</v>
      </c>
      <c r="AQ187" s="3">
        <f t="shared" si="47"/>
        <v>1.5429417571569595</v>
      </c>
      <c r="AR187" s="3" t="str">
        <f t="shared" si="33"/>
        <v>11_8_Type &amp; Style_Athens_No</v>
      </c>
      <c r="AS187" s="3">
        <f t="shared" si="42"/>
        <v>0.8</v>
      </c>
      <c r="AT187" s="3">
        <f t="shared" si="43"/>
        <v>10</v>
      </c>
      <c r="AU187" s="3">
        <f t="shared" si="36"/>
        <v>3</v>
      </c>
      <c r="AV187" s="3" t="str">
        <f t="shared" si="37"/>
        <v>Yes</v>
      </c>
      <c r="AW187" s="16" t="s">
        <v>917</v>
      </c>
      <c r="AX187" s="3">
        <f t="shared" si="34"/>
        <v>1</v>
      </c>
      <c r="AY187" s="3">
        <f t="shared" si="35"/>
        <v>1</v>
      </c>
    </row>
    <row r="188" spans="1:51" s="3" customFormat="1">
      <c r="A188" s="9">
        <v>40491</v>
      </c>
      <c r="B188" s="9">
        <v>40491.999305555553</v>
      </c>
      <c r="C188" s="3">
        <v>830</v>
      </c>
      <c r="D188" s="3">
        <v>44.65</v>
      </c>
      <c r="E188" s="3">
        <v>20</v>
      </c>
      <c r="F188" s="3" t="s">
        <v>345</v>
      </c>
      <c r="G188" s="3" t="s">
        <v>433</v>
      </c>
      <c r="H188" s="3" t="s">
        <v>440</v>
      </c>
      <c r="J188" s="3" t="s">
        <v>13</v>
      </c>
      <c r="K188" s="3" t="s">
        <v>15</v>
      </c>
      <c r="L188" s="3" t="s">
        <v>13</v>
      </c>
      <c r="M188" s="3" t="s">
        <v>15</v>
      </c>
      <c r="N188" s="3" t="s">
        <v>13</v>
      </c>
      <c r="O188" s="3" t="s">
        <v>13</v>
      </c>
      <c r="P188" s="3">
        <v>4</v>
      </c>
      <c r="Q188" s="3">
        <v>4</v>
      </c>
      <c r="R188" s="3">
        <v>30</v>
      </c>
      <c r="S188" s="3" t="s">
        <v>195</v>
      </c>
      <c r="T188" s="3">
        <v>2</v>
      </c>
      <c r="U188" s="3" t="s">
        <v>15</v>
      </c>
      <c r="V188" s="3" t="s">
        <v>13</v>
      </c>
      <c r="W188" s="3" t="s">
        <v>13</v>
      </c>
      <c r="X188" s="3" t="s">
        <v>13</v>
      </c>
      <c r="Y188" s="3" t="s">
        <v>13</v>
      </c>
      <c r="Z188" s="3" t="s">
        <v>13</v>
      </c>
      <c r="AA188" s="3" t="s">
        <v>13</v>
      </c>
      <c r="AB188" s="3" t="s">
        <v>15</v>
      </c>
      <c r="AC188" s="3" t="s">
        <v>15</v>
      </c>
      <c r="AF188" s="3" t="s">
        <v>342</v>
      </c>
      <c r="AG188" s="2">
        <v>40493</v>
      </c>
      <c r="AH188" s="2">
        <v>40527</v>
      </c>
      <c r="AI188" s="3" t="s">
        <v>114</v>
      </c>
      <c r="AJ188" s="3">
        <f t="shared" si="31"/>
        <v>16600</v>
      </c>
      <c r="AK188" s="3">
        <f t="shared" si="32"/>
        <v>16600</v>
      </c>
      <c r="AL188" s="3">
        <f t="shared" si="44"/>
        <v>0.55000000000000004</v>
      </c>
      <c r="AM188" s="3">
        <f t="shared" si="45"/>
        <v>35</v>
      </c>
      <c r="AN188" t="str">
        <f t="shared" si="30"/>
        <v>No</v>
      </c>
      <c r="AO188" s="3">
        <f t="shared" si="40"/>
        <v>11</v>
      </c>
      <c r="AP188" s="3">
        <v>12156</v>
      </c>
      <c r="AQ188" s="3">
        <f t="shared" si="47"/>
        <v>1.3655807831523528</v>
      </c>
      <c r="AR188" s="3" t="str">
        <f t="shared" si="33"/>
        <v>11_9_Hooters_Athens_No</v>
      </c>
      <c r="AS188" s="3">
        <f t="shared" si="42"/>
        <v>0.6</v>
      </c>
      <c r="AT188" s="3">
        <f t="shared" si="43"/>
        <v>20</v>
      </c>
      <c r="AU188" s="3">
        <f t="shared" si="36"/>
        <v>1</v>
      </c>
      <c r="AV188" s="3" t="str">
        <f t="shared" si="37"/>
        <v>No</v>
      </c>
      <c r="AW188" s="16" t="s">
        <v>916</v>
      </c>
      <c r="AX188" s="3">
        <f t="shared" si="34"/>
        <v>1</v>
      </c>
      <c r="AY188" s="3">
        <f t="shared" si="35"/>
        <v>1</v>
      </c>
    </row>
    <row r="189" spans="1:51" s="3" customFormat="1">
      <c r="A189" s="9">
        <v>40491</v>
      </c>
      <c r="B189" s="9">
        <v>40492.999305555553</v>
      </c>
      <c r="C189" s="3">
        <v>232</v>
      </c>
      <c r="D189" s="3">
        <v>55</v>
      </c>
      <c r="E189" s="3">
        <v>15</v>
      </c>
      <c r="F189" s="3" t="s">
        <v>347</v>
      </c>
      <c r="G189" s="3" t="s">
        <v>77</v>
      </c>
      <c r="J189" s="3" t="s">
        <v>13</v>
      </c>
      <c r="K189" s="3" t="s">
        <v>15</v>
      </c>
      <c r="L189" s="3" t="s">
        <v>13</v>
      </c>
      <c r="M189" s="3" t="s">
        <v>15</v>
      </c>
      <c r="N189" s="3" t="s">
        <v>13</v>
      </c>
      <c r="O189" s="3" t="s">
        <v>15</v>
      </c>
      <c r="P189" s="3">
        <v>4</v>
      </c>
      <c r="Q189" s="3">
        <v>2</v>
      </c>
      <c r="R189" s="3">
        <v>15</v>
      </c>
      <c r="T189" s="3">
        <v>12</v>
      </c>
      <c r="U189" s="3" t="s">
        <v>15</v>
      </c>
      <c r="V189" s="3" t="s">
        <v>13</v>
      </c>
      <c r="W189" s="3" t="s">
        <v>15</v>
      </c>
      <c r="X189" s="3" t="s">
        <v>13</v>
      </c>
      <c r="Y189" s="3" t="s">
        <v>15</v>
      </c>
      <c r="Z189" s="3" t="s">
        <v>13</v>
      </c>
      <c r="AA189" s="3" t="s">
        <v>13</v>
      </c>
      <c r="AB189" s="3" t="s">
        <v>13</v>
      </c>
      <c r="AC189" s="3" t="s">
        <v>15</v>
      </c>
      <c r="AF189" s="3" t="s">
        <v>344</v>
      </c>
      <c r="AG189" s="2">
        <v>40494</v>
      </c>
      <c r="AH189" s="2">
        <v>40602</v>
      </c>
      <c r="AI189" s="3" t="s">
        <v>116</v>
      </c>
      <c r="AJ189" s="3">
        <f t="shared" si="31"/>
        <v>3480</v>
      </c>
      <c r="AK189" s="3">
        <f t="shared" si="32"/>
        <v>1740.6043765215957</v>
      </c>
      <c r="AL189" s="3">
        <f t="shared" si="44"/>
        <v>0.73</v>
      </c>
      <c r="AM189" s="3">
        <f t="shared" si="45"/>
        <v>109</v>
      </c>
      <c r="AN189" t="str">
        <f t="shared" si="30"/>
        <v>No</v>
      </c>
      <c r="AO189" s="3">
        <f t="shared" si="40"/>
        <v>11</v>
      </c>
      <c r="AP189" s="3">
        <v>1254</v>
      </c>
      <c r="AQ189" s="3">
        <f t="shared" si="47"/>
        <v>1.388041767561081</v>
      </c>
      <c r="AR189" s="3" t="str">
        <f t="shared" si="33"/>
        <v>11_9_my gym_Thessaloniki_No</v>
      </c>
      <c r="AS189" s="3">
        <f t="shared" si="42"/>
        <v>0.8</v>
      </c>
      <c r="AT189" s="3">
        <f t="shared" si="43"/>
        <v>15</v>
      </c>
      <c r="AU189" s="3">
        <f t="shared" si="36"/>
        <v>2</v>
      </c>
      <c r="AV189" s="3" t="str">
        <f t="shared" si="37"/>
        <v>Yes</v>
      </c>
      <c r="AW189" s="16" t="s">
        <v>814</v>
      </c>
      <c r="AX189" s="3">
        <f t="shared" si="34"/>
        <v>1</v>
      </c>
      <c r="AY189" s="3">
        <f t="shared" si="35"/>
        <v>1</v>
      </c>
    </row>
    <row r="190" spans="1:51" s="3" customFormat="1">
      <c r="A190" s="9">
        <v>40491</v>
      </c>
      <c r="B190" s="9">
        <v>40492.999305555553</v>
      </c>
      <c r="C190" s="3">
        <v>67</v>
      </c>
      <c r="D190" s="3">
        <v>16</v>
      </c>
      <c r="E190" s="3">
        <v>8</v>
      </c>
      <c r="F190" s="3" t="s">
        <v>348</v>
      </c>
      <c r="G190" s="3" t="s">
        <v>437</v>
      </c>
      <c r="J190" s="3" t="s">
        <v>15</v>
      </c>
      <c r="K190" s="3" t="s">
        <v>13</v>
      </c>
      <c r="L190" s="3" t="s">
        <v>13</v>
      </c>
      <c r="M190" s="3" t="s">
        <v>15</v>
      </c>
      <c r="N190" s="3" t="s">
        <v>13</v>
      </c>
      <c r="O190" s="3" t="s">
        <v>15</v>
      </c>
      <c r="P190" s="3">
        <v>10</v>
      </c>
      <c r="Q190" s="3">
        <v>10</v>
      </c>
      <c r="R190" s="3">
        <v>15</v>
      </c>
      <c r="S190" s="3" t="s">
        <v>349</v>
      </c>
      <c r="T190" s="3">
        <v>5</v>
      </c>
      <c r="U190" s="3" t="s">
        <v>15</v>
      </c>
      <c r="V190" s="3" t="s">
        <v>15</v>
      </c>
      <c r="W190" s="3" t="s">
        <v>13</v>
      </c>
      <c r="X190" s="3" t="s">
        <v>15</v>
      </c>
      <c r="Y190" s="3" t="s">
        <v>13</v>
      </c>
      <c r="Z190" s="3" t="s">
        <v>13</v>
      </c>
      <c r="AA190" s="3" t="s">
        <v>15</v>
      </c>
      <c r="AB190" s="3" t="s">
        <v>13</v>
      </c>
      <c r="AC190" s="3" t="s">
        <v>13</v>
      </c>
      <c r="AF190" s="3" t="s">
        <v>342</v>
      </c>
      <c r="AG190" s="2">
        <v>40494</v>
      </c>
      <c r="AH190" s="2">
        <v>40574</v>
      </c>
      <c r="AI190" s="3" t="s">
        <v>114</v>
      </c>
      <c r="AJ190" s="3">
        <f t="shared" si="31"/>
        <v>536</v>
      </c>
      <c r="AK190" s="3">
        <f t="shared" si="32"/>
        <v>268.09308787803889</v>
      </c>
      <c r="AL190" s="3">
        <f t="shared" si="44"/>
        <v>0.5</v>
      </c>
      <c r="AM190" s="3">
        <f t="shared" si="45"/>
        <v>81</v>
      </c>
      <c r="AN190" t="str">
        <f t="shared" si="30"/>
        <v>No</v>
      </c>
      <c r="AO190" s="3">
        <f t="shared" si="40"/>
        <v>11</v>
      </c>
      <c r="AP190" s="3">
        <v>4318</v>
      </c>
      <c r="AQ190" s="3">
        <f t="shared" si="47"/>
        <v>6.208732929088441E-2</v>
      </c>
      <c r="AR190" s="3" t="str">
        <f t="shared" si="33"/>
        <v>11_9_Hannan_Athens_Yes</v>
      </c>
      <c r="AS190" s="3">
        <f t="shared" si="42"/>
        <v>0.6</v>
      </c>
      <c r="AT190" s="3">
        <f t="shared" si="43"/>
        <v>10</v>
      </c>
      <c r="AU190" s="3">
        <f t="shared" si="36"/>
        <v>2</v>
      </c>
      <c r="AV190" s="3" t="str">
        <f t="shared" si="37"/>
        <v>No</v>
      </c>
      <c r="AW190" s="16" t="s">
        <v>915</v>
      </c>
      <c r="AX190" s="3">
        <f t="shared" si="34"/>
        <v>1</v>
      </c>
      <c r="AY190" s="3">
        <f t="shared" si="35"/>
        <v>1</v>
      </c>
    </row>
    <row r="191" spans="1:51" s="3" customFormat="1">
      <c r="A191" s="9">
        <v>40492</v>
      </c>
      <c r="B191" s="9">
        <v>40492.999305555553</v>
      </c>
      <c r="C191" s="3">
        <v>999</v>
      </c>
      <c r="D191" s="3">
        <v>81.5</v>
      </c>
      <c r="E191" s="3">
        <v>15</v>
      </c>
      <c r="F191" s="3" t="s">
        <v>350</v>
      </c>
      <c r="G191" s="3" t="s">
        <v>435</v>
      </c>
      <c r="H191" s="3" t="s">
        <v>441</v>
      </c>
      <c r="J191" s="3" t="s">
        <v>13</v>
      </c>
      <c r="K191" s="3" t="s">
        <v>15</v>
      </c>
      <c r="L191" s="3" t="s">
        <v>13</v>
      </c>
      <c r="M191" s="3" t="s">
        <v>15</v>
      </c>
      <c r="N191" s="3" t="s">
        <v>15</v>
      </c>
      <c r="O191" s="3" t="s">
        <v>15</v>
      </c>
      <c r="P191" s="3">
        <v>3</v>
      </c>
      <c r="Q191" s="3">
        <v>1</v>
      </c>
      <c r="R191" s="3">
        <v>20</v>
      </c>
      <c r="S191" s="3" t="s">
        <v>189</v>
      </c>
      <c r="T191" s="3">
        <v>3</v>
      </c>
      <c r="U191" s="3" t="s">
        <v>15</v>
      </c>
      <c r="V191" s="3" t="s">
        <v>13</v>
      </c>
      <c r="W191" s="3" t="s">
        <v>13</v>
      </c>
      <c r="X191" s="3" t="s">
        <v>13</v>
      </c>
      <c r="Y191" s="3" t="s">
        <v>15</v>
      </c>
      <c r="Z191" s="3" t="s">
        <v>13</v>
      </c>
      <c r="AA191" s="3" t="s">
        <v>15</v>
      </c>
      <c r="AB191" s="3" t="s">
        <v>13</v>
      </c>
      <c r="AC191" s="3" t="s">
        <v>13</v>
      </c>
      <c r="AF191" s="3" t="s">
        <v>342</v>
      </c>
      <c r="AG191" s="2">
        <v>40494</v>
      </c>
      <c r="AH191" s="2">
        <v>40543</v>
      </c>
      <c r="AI191" s="3" t="s">
        <v>114</v>
      </c>
      <c r="AJ191" s="3">
        <f t="shared" si="31"/>
        <v>14985</v>
      </c>
      <c r="AK191" s="3">
        <f t="shared" si="32"/>
        <v>14985</v>
      </c>
      <c r="AL191" s="3">
        <f t="shared" si="44"/>
        <v>0.82</v>
      </c>
      <c r="AM191" s="3">
        <f t="shared" si="45"/>
        <v>50</v>
      </c>
      <c r="AN191" t="str">
        <f t="shared" si="30"/>
        <v>No</v>
      </c>
      <c r="AO191" s="3">
        <f t="shared" si="40"/>
        <v>11</v>
      </c>
      <c r="AP191" s="3">
        <v>12156</v>
      </c>
      <c r="AQ191" s="3">
        <f t="shared" si="47"/>
        <v>1.2327245804540967</v>
      </c>
      <c r="AR191" s="3" t="str">
        <f t="shared" si="33"/>
        <v>11_10_Κόμη της Βερενίκης_Athens_No</v>
      </c>
      <c r="AS191" s="3">
        <f t="shared" si="42"/>
        <v>0.8</v>
      </c>
      <c r="AT191" s="3">
        <f t="shared" si="43"/>
        <v>15</v>
      </c>
      <c r="AU191" s="3">
        <f t="shared" si="36"/>
        <v>1</v>
      </c>
      <c r="AV191" s="3" t="str">
        <f t="shared" si="37"/>
        <v>Yes</v>
      </c>
      <c r="AW191" s="16" t="s">
        <v>914</v>
      </c>
      <c r="AX191" s="3">
        <f t="shared" si="34"/>
        <v>1</v>
      </c>
      <c r="AY191" s="3">
        <f t="shared" si="35"/>
        <v>1</v>
      </c>
    </row>
    <row r="192" spans="1:51" s="3" customFormat="1">
      <c r="A192" s="9">
        <v>40493</v>
      </c>
      <c r="B192" s="9">
        <v>40493.999305555553</v>
      </c>
      <c r="C192" s="3">
        <v>999</v>
      </c>
      <c r="D192" s="3">
        <v>60</v>
      </c>
      <c r="E192" s="3">
        <v>12</v>
      </c>
      <c r="F192" s="3" t="s">
        <v>351</v>
      </c>
      <c r="G192" s="3" t="s">
        <v>435</v>
      </c>
      <c r="J192" s="3" t="s">
        <v>13</v>
      </c>
      <c r="K192" s="3" t="s">
        <v>15</v>
      </c>
      <c r="L192" s="3" t="s">
        <v>13</v>
      </c>
      <c r="M192" s="3" t="s">
        <v>15</v>
      </c>
      <c r="N192" s="3" t="s">
        <v>13</v>
      </c>
      <c r="O192" s="3" t="s">
        <v>15</v>
      </c>
      <c r="P192" s="3">
        <v>100</v>
      </c>
      <c r="Q192" s="3">
        <v>100</v>
      </c>
      <c r="R192" s="3">
        <v>10</v>
      </c>
      <c r="S192" s="3" t="s">
        <v>352</v>
      </c>
      <c r="T192" s="3">
        <v>4</v>
      </c>
      <c r="U192" s="3" t="s">
        <v>15</v>
      </c>
      <c r="V192" s="3" t="s">
        <v>15</v>
      </c>
      <c r="W192" s="3" t="s">
        <v>13</v>
      </c>
      <c r="X192" s="3" t="s">
        <v>13</v>
      </c>
      <c r="Y192" s="3" t="s">
        <v>15</v>
      </c>
      <c r="Z192" s="3" t="s">
        <v>13</v>
      </c>
      <c r="AA192" s="3" t="s">
        <v>13</v>
      </c>
      <c r="AB192" s="3" t="s">
        <v>13</v>
      </c>
      <c r="AC192" s="3" t="s">
        <v>15</v>
      </c>
      <c r="AF192" s="3" t="s">
        <v>342</v>
      </c>
      <c r="AG192" s="2">
        <v>40495</v>
      </c>
      <c r="AH192" s="2">
        <v>40633</v>
      </c>
      <c r="AI192" s="3" t="s">
        <v>114</v>
      </c>
      <c r="AJ192" s="3">
        <f t="shared" si="31"/>
        <v>11988</v>
      </c>
      <c r="AK192" s="3">
        <f t="shared" si="32"/>
        <v>11988</v>
      </c>
      <c r="AL192" s="3">
        <f t="shared" si="44"/>
        <v>0.8</v>
      </c>
      <c r="AM192" s="3">
        <f t="shared" si="45"/>
        <v>139</v>
      </c>
      <c r="AN192" t="str">
        <f t="shared" si="30"/>
        <v>No</v>
      </c>
      <c r="AO192" s="3">
        <f t="shared" si="40"/>
        <v>11</v>
      </c>
      <c r="AP192" s="3">
        <v>12156</v>
      </c>
      <c r="AQ192" s="3">
        <f t="shared" si="47"/>
        <v>0.98617966436327742</v>
      </c>
      <c r="AR192" s="3" t="str">
        <f t="shared" si="33"/>
        <v>11_11_Therme Spa_Athens_No</v>
      </c>
      <c r="AS192" s="3">
        <f t="shared" si="42"/>
        <v>0.8</v>
      </c>
      <c r="AT192" s="3">
        <f t="shared" si="43"/>
        <v>10</v>
      </c>
      <c r="AU192" s="3">
        <f t="shared" si="36"/>
        <v>3</v>
      </c>
      <c r="AV192" s="3" t="str">
        <f t="shared" si="37"/>
        <v>No</v>
      </c>
      <c r="AW192" s="16" t="s">
        <v>912</v>
      </c>
      <c r="AX192" s="3">
        <f t="shared" si="34"/>
        <v>1</v>
      </c>
      <c r="AY192" s="3">
        <f t="shared" si="35"/>
        <v>1</v>
      </c>
    </row>
    <row r="193" spans="1:51" s="3" customFormat="1">
      <c r="A193" s="9">
        <v>40493</v>
      </c>
      <c r="B193" s="9">
        <v>40494.999305555553</v>
      </c>
      <c r="C193" s="3">
        <v>499</v>
      </c>
      <c r="D193" s="3">
        <v>77</v>
      </c>
      <c r="E193" s="3">
        <v>15</v>
      </c>
      <c r="F193" s="3" t="s">
        <v>353</v>
      </c>
      <c r="G193" s="3" t="s">
        <v>435</v>
      </c>
      <c r="J193" s="3" t="s">
        <v>15</v>
      </c>
      <c r="K193" s="3" t="s">
        <v>13</v>
      </c>
      <c r="L193" s="3" t="s">
        <v>13</v>
      </c>
      <c r="M193" s="3" t="s">
        <v>15</v>
      </c>
      <c r="N193" s="3" t="s">
        <v>13</v>
      </c>
      <c r="O193" s="3" t="s">
        <v>15</v>
      </c>
      <c r="P193" s="3">
        <v>4</v>
      </c>
      <c r="Q193" s="3">
        <v>2</v>
      </c>
      <c r="R193" s="3">
        <v>10</v>
      </c>
      <c r="S193" s="3" t="s">
        <v>185</v>
      </c>
      <c r="T193" s="3">
        <v>2</v>
      </c>
      <c r="U193" s="3" t="s">
        <v>15</v>
      </c>
      <c r="V193" s="3" t="s">
        <v>13</v>
      </c>
      <c r="W193" s="3" t="s">
        <v>13</v>
      </c>
      <c r="X193" s="3" t="s">
        <v>13</v>
      </c>
      <c r="Y193" s="3" t="s">
        <v>13</v>
      </c>
      <c r="Z193" s="3" t="s">
        <v>13</v>
      </c>
      <c r="AA193" s="3" t="s">
        <v>15</v>
      </c>
      <c r="AB193" s="3" t="s">
        <v>13</v>
      </c>
      <c r="AC193" s="3" t="s">
        <v>15</v>
      </c>
      <c r="AF193" s="3" t="s">
        <v>342</v>
      </c>
      <c r="AG193" s="2">
        <v>40498</v>
      </c>
      <c r="AH193" s="2">
        <v>40617</v>
      </c>
      <c r="AI193" s="3" t="s">
        <v>114</v>
      </c>
      <c r="AJ193" s="3">
        <f t="shared" si="31"/>
        <v>7485</v>
      </c>
      <c r="AK193" s="3">
        <f t="shared" si="32"/>
        <v>3743.7999305356734</v>
      </c>
      <c r="AL193" s="3">
        <f t="shared" si="44"/>
        <v>0.81</v>
      </c>
      <c r="AM193" s="3">
        <f t="shared" si="45"/>
        <v>120</v>
      </c>
      <c r="AN193" t="str">
        <f t="shared" si="30"/>
        <v>No</v>
      </c>
      <c r="AO193" s="3">
        <f t="shared" si="40"/>
        <v>11</v>
      </c>
      <c r="AP193" s="3">
        <v>4318</v>
      </c>
      <c r="AQ193" s="3">
        <f t="shared" si="47"/>
        <v>0.86702175325050335</v>
      </c>
      <c r="AR193" s="3" t="str">
        <f t="shared" si="33"/>
        <v>11_11_Skinville_Athens_Yes</v>
      </c>
      <c r="AS193" s="3">
        <f t="shared" si="42"/>
        <v>0.8</v>
      </c>
      <c r="AT193" s="3">
        <f t="shared" si="43"/>
        <v>15</v>
      </c>
      <c r="AU193" s="3">
        <f t="shared" si="36"/>
        <v>3</v>
      </c>
      <c r="AV193" s="3" t="str">
        <f t="shared" si="37"/>
        <v>Yes</v>
      </c>
      <c r="AW193" s="16" t="s">
        <v>913</v>
      </c>
      <c r="AX193" s="3">
        <f t="shared" si="34"/>
        <v>3</v>
      </c>
      <c r="AY193" s="3">
        <f t="shared" si="35"/>
        <v>3</v>
      </c>
    </row>
    <row r="194" spans="1:51" s="3" customFormat="1">
      <c r="A194" s="9">
        <v>40493</v>
      </c>
      <c r="B194" s="9">
        <v>40494.999305555553</v>
      </c>
      <c r="C194" s="3">
        <v>79</v>
      </c>
      <c r="D194" s="3">
        <v>43</v>
      </c>
      <c r="E194" s="3">
        <v>19</v>
      </c>
      <c r="F194" s="3" t="s">
        <v>354</v>
      </c>
      <c r="G194" s="3" t="s">
        <v>433</v>
      </c>
      <c r="H194" s="3" t="s">
        <v>440</v>
      </c>
      <c r="J194" s="3" t="s">
        <v>13</v>
      </c>
      <c r="K194" s="3" t="s">
        <v>15</v>
      </c>
      <c r="L194" s="3" t="s">
        <v>13</v>
      </c>
      <c r="M194" s="3" t="s">
        <v>15</v>
      </c>
      <c r="N194" s="3" t="s">
        <v>13</v>
      </c>
      <c r="O194" s="3" t="s">
        <v>15</v>
      </c>
      <c r="P194" s="3">
        <v>16</v>
      </c>
      <c r="Q194" s="3">
        <v>4</v>
      </c>
      <c r="R194" s="3">
        <v>20</v>
      </c>
      <c r="T194" s="3">
        <v>12</v>
      </c>
      <c r="U194" s="3" t="s">
        <v>15</v>
      </c>
      <c r="V194" s="3" t="s">
        <v>13</v>
      </c>
      <c r="W194" s="3" t="s">
        <v>13</v>
      </c>
      <c r="X194" s="3" t="s">
        <v>15</v>
      </c>
      <c r="Y194" s="3" t="s">
        <v>13</v>
      </c>
      <c r="Z194" s="3" t="s">
        <v>13</v>
      </c>
      <c r="AA194" s="3" t="s">
        <v>13</v>
      </c>
      <c r="AB194" s="3" t="s">
        <v>13</v>
      </c>
      <c r="AC194" s="3" t="s">
        <v>15</v>
      </c>
      <c r="AF194" s="3" t="s">
        <v>342</v>
      </c>
      <c r="AG194" s="2">
        <v>40498</v>
      </c>
      <c r="AH194" s="2">
        <v>40589</v>
      </c>
      <c r="AI194" s="3" t="s">
        <v>116</v>
      </c>
      <c r="AJ194" s="3">
        <f t="shared" si="31"/>
        <v>1501</v>
      </c>
      <c r="AK194" s="3">
        <f t="shared" si="32"/>
        <v>750.76068079279162</v>
      </c>
      <c r="AL194" s="3">
        <f t="shared" si="44"/>
        <v>0.56000000000000005</v>
      </c>
      <c r="AM194" s="3">
        <f t="shared" si="45"/>
        <v>92</v>
      </c>
      <c r="AN194" t="str">
        <f t="shared" ref="AN194:AN257" si="48">IF(OR(WEEKDAY(B194) &lt; WEEKDAY(A194), AND(WEEKDAY(B194) &gt;= WEEKDAY(A194),OR(WEEKDAY(B194)=7,WEEKDAY(B194)=1,WEEKDAY(A194)=1,WEEKDAY(A194)=7))),"Yes","No")</f>
        <v>No</v>
      </c>
      <c r="AO194" s="3">
        <f t="shared" si="40"/>
        <v>11</v>
      </c>
      <c r="AP194" s="3">
        <v>1254</v>
      </c>
      <c r="AQ194" s="3">
        <f t="shared" si="47"/>
        <v>0.59869272790493755</v>
      </c>
      <c r="AR194" s="3" t="str">
        <f t="shared" si="33"/>
        <v>11_11_Γράδα Nuevo_Thessaloniki_No</v>
      </c>
      <c r="AS194" s="3">
        <f t="shared" si="42"/>
        <v>0.6</v>
      </c>
      <c r="AT194" s="3">
        <f t="shared" si="43"/>
        <v>20</v>
      </c>
      <c r="AU194" s="3">
        <f t="shared" si="36"/>
        <v>2</v>
      </c>
      <c r="AV194" s="3" t="str">
        <f t="shared" si="37"/>
        <v>Yes</v>
      </c>
      <c r="AW194" s="16" t="s">
        <v>813</v>
      </c>
      <c r="AX194" s="3">
        <f t="shared" si="34"/>
        <v>3</v>
      </c>
      <c r="AY194" s="3">
        <f t="shared" si="35"/>
        <v>3</v>
      </c>
    </row>
    <row r="195" spans="1:51" s="3" customFormat="1">
      <c r="A195" s="9">
        <v>40494</v>
      </c>
      <c r="B195" s="9">
        <v>40494.999305555553</v>
      </c>
      <c r="C195" s="3">
        <v>499</v>
      </c>
      <c r="D195" s="3">
        <v>49</v>
      </c>
      <c r="E195" s="3">
        <v>25</v>
      </c>
      <c r="F195" s="3" t="s">
        <v>355</v>
      </c>
      <c r="G195" s="3" t="s">
        <v>433</v>
      </c>
      <c r="H195" s="3" t="s">
        <v>440</v>
      </c>
      <c r="J195" s="3" t="s">
        <v>13</v>
      </c>
      <c r="K195" s="3" t="s">
        <v>15</v>
      </c>
      <c r="L195" s="3" t="s">
        <v>13</v>
      </c>
      <c r="M195" s="3" t="s">
        <v>15</v>
      </c>
      <c r="N195" s="3" t="s">
        <v>13</v>
      </c>
      <c r="O195" s="3" t="s">
        <v>15</v>
      </c>
      <c r="P195" s="3">
        <v>100</v>
      </c>
      <c r="Q195" s="3">
        <v>100</v>
      </c>
      <c r="R195" s="3">
        <v>20</v>
      </c>
      <c r="S195" s="3" t="s">
        <v>322</v>
      </c>
      <c r="T195" s="3">
        <v>1</v>
      </c>
      <c r="U195" s="3" t="s">
        <v>15</v>
      </c>
      <c r="V195" s="3" t="s">
        <v>13</v>
      </c>
      <c r="W195" s="3" t="s">
        <v>13</v>
      </c>
      <c r="X195" s="3" t="s">
        <v>13</v>
      </c>
      <c r="Y195" s="3" t="s">
        <v>15</v>
      </c>
      <c r="Z195" s="3" t="s">
        <v>15</v>
      </c>
      <c r="AA195" s="3" t="s">
        <v>15</v>
      </c>
      <c r="AB195" s="3" t="s">
        <v>13</v>
      </c>
      <c r="AC195" s="3" t="s">
        <v>15</v>
      </c>
      <c r="AF195" s="3" t="s">
        <v>342</v>
      </c>
      <c r="AG195" s="2">
        <v>40498</v>
      </c>
      <c r="AH195" s="2">
        <v>40614</v>
      </c>
      <c r="AI195" s="3" t="s">
        <v>114</v>
      </c>
      <c r="AJ195" s="3">
        <f t="shared" ref="AJ195:AJ258" si="49">IF(C195&gt;=R195,C195*E195,0)</f>
        <v>12475</v>
      </c>
      <c r="AK195" s="3">
        <f t="shared" ref="AK195:AK258" si="50">MIN(AJ195/(B195-A195),AJ195)</f>
        <v>12475</v>
      </c>
      <c r="AL195" s="3">
        <f t="shared" si="44"/>
        <v>0.49</v>
      </c>
      <c r="AM195" s="3">
        <f t="shared" si="45"/>
        <v>117</v>
      </c>
      <c r="AN195" t="str">
        <f t="shared" si="48"/>
        <v>No</v>
      </c>
      <c r="AO195" s="3">
        <f t="shared" si="40"/>
        <v>11</v>
      </c>
      <c r="AP195" s="3">
        <v>12156</v>
      </c>
      <c r="AQ195" s="3">
        <f t="shared" si="47"/>
        <v>1.0262421849292531</v>
      </c>
      <c r="AR195" s="3" t="str">
        <f t="shared" ref="AR195:AR215" si="51">CONCATENATE(MONTH(A195),"_",DAY(A195),"_",F195,"_",AI195,"_",K195)</f>
        <v>11_12_El Pecado_Athens_No</v>
      </c>
      <c r="AS195" s="3">
        <f t="shared" si="42"/>
        <v>0.4</v>
      </c>
      <c r="AT195" s="3">
        <f t="shared" si="43"/>
        <v>25</v>
      </c>
      <c r="AU195" s="3">
        <f t="shared" si="36"/>
        <v>3</v>
      </c>
      <c r="AV195" s="3" t="str">
        <f t="shared" si="37"/>
        <v>No</v>
      </c>
      <c r="AW195" s="16" t="s">
        <v>911</v>
      </c>
      <c r="AX195" s="3">
        <f t="shared" ref="AX195:AX258" si="52">ROUND(AG195-B195,2)</f>
        <v>3</v>
      </c>
      <c r="AY195" s="3">
        <f t="shared" ref="AY195:AY258" si="53">IF(AX195&gt;=5,5,AX195)</f>
        <v>3</v>
      </c>
    </row>
    <row r="196" spans="1:51" s="3" customFormat="1">
      <c r="A196" s="9">
        <v>40495</v>
      </c>
      <c r="B196" s="9">
        <v>40496.999305555553</v>
      </c>
      <c r="C196" s="3">
        <v>841</v>
      </c>
      <c r="D196" s="3">
        <v>6.5</v>
      </c>
      <c r="E196" s="3">
        <v>3.9</v>
      </c>
      <c r="F196" s="3" t="s">
        <v>356</v>
      </c>
      <c r="G196" s="3" t="s">
        <v>402</v>
      </c>
      <c r="J196" s="3" t="s">
        <v>13</v>
      </c>
      <c r="K196" s="3" t="s">
        <v>15</v>
      </c>
      <c r="L196" s="3" t="s">
        <v>15</v>
      </c>
      <c r="M196" s="3" t="s">
        <v>13</v>
      </c>
      <c r="N196" s="3" t="s">
        <v>13</v>
      </c>
      <c r="O196" s="3" t="s">
        <v>15</v>
      </c>
      <c r="P196" s="3">
        <v>6</v>
      </c>
      <c r="Q196" s="3">
        <v>3</v>
      </c>
      <c r="R196" s="3">
        <v>50</v>
      </c>
      <c r="S196" s="3" t="s">
        <v>357</v>
      </c>
      <c r="T196" s="3" t="s">
        <v>358</v>
      </c>
      <c r="U196" s="3" t="s">
        <v>15</v>
      </c>
      <c r="V196" s="3" t="s">
        <v>13</v>
      </c>
      <c r="W196" s="3" t="s">
        <v>15</v>
      </c>
      <c r="X196" s="3" t="s">
        <v>13</v>
      </c>
      <c r="Y196" s="3" t="s">
        <v>13</v>
      </c>
      <c r="Z196" s="3" t="s">
        <v>13</v>
      </c>
      <c r="AA196" s="3" t="s">
        <v>13</v>
      </c>
      <c r="AB196" s="3" t="s">
        <v>13</v>
      </c>
      <c r="AC196" s="3" t="s">
        <v>15</v>
      </c>
      <c r="AF196" s="3" t="s">
        <v>342</v>
      </c>
      <c r="AG196" s="2">
        <v>40498</v>
      </c>
      <c r="AH196" s="2">
        <v>40528</v>
      </c>
      <c r="AI196" s="3" t="s">
        <v>114</v>
      </c>
      <c r="AJ196" s="3">
        <f t="shared" si="49"/>
        <v>3279.9</v>
      </c>
      <c r="AK196" s="3">
        <f t="shared" si="50"/>
        <v>1640.5196248716038</v>
      </c>
      <c r="AL196" s="3">
        <f t="shared" si="44"/>
        <v>0.4</v>
      </c>
      <c r="AM196" s="3">
        <f t="shared" si="45"/>
        <v>31</v>
      </c>
      <c r="AN196" t="str">
        <f t="shared" si="48"/>
        <v>Yes</v>
      </c>
      <c r="AO196" s="3">
        <f t="shared" si="40"/>
        <v>11</v>
      </c>
      <c r="AP196" s="3">
        <v>4547</v>
      </c>
      <c r="AQ196" s="3">
        <f t="shared" si="47"/>
        <v>0.36079164831132698</v>
      </c>
      <c r="AR196" s="3" t="str">
        <f t="shared" si="51"/>
        <v>11_13_Voyager_Athens_No</v>
      </c>
      <c r="AS196" s="3">
        <f t="shared" si="42"/>
        <v>0.4</v>
      </c>
      <c r="AT196" s="3">
        <f t="shared" si="43"/>
        <v>5</v>
      </c>
      <c r="AU196" s="3">
        <f t="shared" si="36"/>
        <v>1</v>
      </c>
      <c r="AV196" s="3" t="str">
        <f t="shared" si="37"/>
        <v>Yes</v>
      </c>
      <c r="AW196" s="16" t="s">
        <v>817</v>
      </c>
      <c r="AX196" s="3">
        <f t="shared" si="52"/>
        <v>1</v>
      </c>
      <c r="AY196" s="3">
        <f t="shared" si="53"/>
        <v>1</v>
      </c>
    </row>
    <row r="197" spans="1:51" s="3" customFormat="1">
      <c r="A197" s="9">
        <v>40495</v>
      </c>
      <c r="B197" s="9">
        <v>40497.999305555553</v>
      </c>
      <c r="C197" s="3">
        <v>4</v>
      </c>
      <c r="D197" s="3">
        <v>6.5</v>
      </c>
      <c r="E197" s="3">
        <v>3.9</v>
      </c>
      <c r="F197" s="3" t="s">
        <v>356</v>
      </c>
      <c r="G197" s="3" t="s">
        <v>402</v>
      </c>
      <c r="J197" s="3" t="s">
        <v>13</v>
      </c>
      <c r="K197" s="3" t="s">
        <v>15</v>
      </c>
      <c r="L197" s="3" t="s">
        <v>15</v>
      </c>
      <c r="M197" s="3" t="s">
        <v>15</v>
      </c>
      <c r="N197" s="3" t="s">
        <v>13</v>
      </c>
      <c r="O197" s="3" t="s">
        <v>15</v>
      </c>
      <c r="P197" s="3">
        <v>6</v>
      </c>
      <c r="Q197" s="3">
        <v>3</v>
      </c>
      <c r="R197" s="3">
        <v>50</v>
      </c>
      <c r="T197" s="3" t="s">
        <v>152</v>
      </c>
      <c r="U197" s="3" t="s">
        <v>15</v>
      </c>
      <c r="V197" s="3" t="s">
        <v>15</v>
      </c>
      <c r="W197" s="3" t="s">
        <v>15</v>
      </c>
      <c r="X197" s="3" t="s">
        <v>13</v>
      </c>
      <c r="Y197" s="3" t="s">
        <v>13</v>
      </c>
      <c r="Z197" s="3" t="s">
        <v>13</v>
      </c>
      <c r="AA197" s="3" t="s">
        <v>13</v>
      </c>
      <c r="AB197" s="3" t="s">
        <v>13</v>
      </c>
      <c r="AC197" s="3" t="s">
        <v>15</v>
      </c>
      <c r="AF197" s="3" t="s">
        <v>342</v>
      </c>
      <c r="AG197" s="2">
        <v>40499</v>
      </c>
      <c r="AH197" s="2">
        <v>40560</v>
      </c>
      <c r="AI197" s="3" t="s">
        <v>116</v>
      </c>
      <c r="AJ197" s="3">
        <f t="shared" si="49"/>
        <v>0</v>
      </c>
      <c r="AK197" s="3">
        <f t="shared" si="50"/>
        <v>0</v>
      </c>
      <c r="AL197" s="3">
        <f t="shared" si="44"/>
        <v>0.4</v>
      </c>
      <c r="AM197" s="3">
        <f t="shared" si="45"/>
        <v>62</v>
      </c>
      <c r="AN197" t="str">
        <f t="shared" si="48"/>
        <v>Yes</v>
      </c>
      <c r="AO197" s="3">
        <f t="shared" si="40"/>
        <v>11</v>
      </c>
      <c r="AP197" s="3">
        <v>2896</v>
      </c>
      <c r="AQ197" s="3">
        <f t="shared" si="47"/>
        <v>0</v>
      </c>
      <c r="AR197" s="3" t="str">
        <f t="shared" si="51"/>
        <v>11_13_Voyager_Thessaloniki_No</v>
      </c>
      <c r="AS197" s="3">
        <f t="shared" si="42"/>
        <v>0.4</v>
      </c>
      <c r="AT197" s="3">
        <f t="shared" si="43"/>
        <v>5</v>
      </c>
      <c r="AU197" s="3">
        <f t="shared" si="36"/>
        <v>1</v>
      </c>
      <c r="AV197" s="3" t="str">
        <f t="shared" si="37"/>
        <v>Yes</v>
      </c>
      <c r="AW197" s="16" t="s">
        <v>818</v>
      </c>
      <c r="AX197" s="3">
        <f t="shared" si="52"/>
        <v>1</v>
      </c>
      <c r="AY197" s="3">
        <f t="shared" si="53"/>
        <v>1</v>
      </c>
    </row>
    <row r="198" spans="1:51" s="3" customFormat="1">
      <c r="A198" s="9">
        <v>40495</v>
      </c>
      <c r="B198" s="9">
        <v>40497.999305555553</v>
      </c>
      <c r="C198" s="3">
        <v>276</v>
      </c>
      <c r="D198" s="3">
        <v>24</v>
      </c>
      <c r="E198" s="3">
        <v>12</v>
      </c>
      <c r="F198" s="3" t="s">
        <v>359</v>
      </c>
      <c r="G198" s="3" t="s">
        <v>433</v>
      </c>
      <c r="H198" s="3" t="s">
        <v>449</v>
      </c>
      <c r="J198" s="3" t="s">
        <v>15</v>
      </c>
      <c r="K198" s="3" t="s">
        <v>13</v>
      </c>
      <c r="L198" s="3" t="s">
        <v>13</v>
      </c>
      <c r="M198" s="3" t="s">
        <v>15</v>
      </c>
      <c r="N198" s="3" t="s">
        <v>13</v>
      </c>
      <c r="O198" s="3" t="s">
        <v>15</v>
      </c>
      <c r="P198" s="3">
        <v>100</v>
      </c>
      <c r="Q198" s="3">
        <v>100</v>
      </c>
      <c r="R198" s="3">
        <v>10</v>
      </c>
      <c r="S198" s="3" t="s">
        <v>87</v>
      </c>
      <c r="T198" s="3">
        <v>5</v>
      </c>
      <c r="U198" s="3" t="s">
        <v>15</v>
      </c>
      <c r="V198" s="3" t="s">
        <v>13</v>
      </c>
      <c r="W198" s="3" t="s">
        <v>15</v>
      </c>
      <c r="X198" s="3" t="s">
        <v>13</v>
      </c>
      <c r="Y198" s="3" t="s">
        <v>13</v>
      </c>
      <c r="Z198" s="3" t="s">
        <v>13</v>
      </c>
      <c r="AA198" s="3" t="s">
        <v>13</v>
      </c>
      <c r="AB198" s="3" t="s">
        <v>13</v>
      </c>
      <c r="AC198" s="3" t="s">
        <v>15</v>
      </c>
      <c r="AF198" s="3" t="s">
        <v>342</v>
      </c>
      <c r="AG198" s="2">
        <v>40499</v>
      </c>
      <c r="AH198" s="2">
        <v>40602</v>
      </c>
      <c r="AI198" s="3" t="s">
        <v>114</v>
      </c>
      <c r="AJ198" s="3">
        <f t="shared" si="49"/>
        <v>3312</v>
      </c>
      <c r="AK198" s="3">
        <f t="shared" si="50"/>
        <v>1104.2556147264643</v>
      </c>
      <c r="AL198" s="3">
        <f t="shared" ref="AL198:AL258" si="54">ROUND((D198-E198)/D198,2)</f>
        <v>0.5</v>
      </c>
      <c r="AM198" s="3">
        <f t="shared" si="45"/>
        <v>104</v>
      </c>
      <c r="AN198" t="str">
        <f t="shared" si="48"/>
        <v>Yes</v>
      </c>
      <c r="AO198" s="3">
        <f t="shared" si="40"/>
        <v>11</v>
      </c>
      <c r="AP198" s="3">
        <v>2744</v>
      </c>
      <c r="AQ198" s="3">
        <f t="shared" si="47"/>
        <v>0.40242551557086892</v>
      </c>
      <c r="AR198" s="3" t="str">
        <f t="shared" si="51"/>
        <v>11_13_Bonne Bouche_Athens_Yes</v>
      </c>
      <c r="AS198" s="3">
        <f t="shared" ref="AS198:AS258" si="55">ROUND(AL198*5,0)/5</f>
        <v>0.6</v>
      </c>
      <c r="AT198" s="3">
        <f t="shared" si="43"/>
        <v>10</v>
      </c>
      <c r="AU198" s="3">
        <f t="shared" si="36"/>
        <v>2</v>
      </c>
      <c r="AV198" s="3" t="str">
        <f t="shared" si="37"/>
        <v>No</v>
      </c>
      <c r="AW198" s="3" t="s">
        <v>671</v>
      </c>
      <c r="AX198" s="3">
        <f t="shared" si="52"/>
        <v>1</v>
      </c>
      <c r="AY198" s="3">
        <f t="shared" si="53"/>
        <v>1</v>
      </c>
    </row>
    <row r="199" spans="1:51" s="3" customFormat="1">
      <c r="A199" s="9">
        <v>40497</v>
      </c>
      <c r="B199" s="9">
        <v>40497.999305555553</v>
      </c>
      <c r="C199" s="3">
        <v>253</v>
      </c>
      <c r="D199" s="3">
        <v>1330</v>
      </c>
      <c r="E199" s="3">
        <v>59</v>
      </c>
      <c r="F199" s="3" t="s">
        <v>360</v>
      </c>
      <c r="G199" s="3" t="s">
        <v>435</v>
      </c>
      <c r="J199" s="3" t="s">
        <v>13</v>
      </c>
      <c r="K199" s="3" t="s">
        <v>15</v>
      </c>
      <c r="L199" s="3" t="s">
        <v>13</v>
      </c>
      <c r="M199" s="3" t="s">
        <v>15</v>
      </c>
      <c r="N199" s="3" t="s">
        <v>13</v>
      </c>
      <c r="O199" s="3" t="s">
        <v>15</v>
      </c>
      <c r="P199" s="3">
        <v>100</v>
      </c>
      <c r="Q199" s="3">
        <v>1</v>
      </c>
      <c r="R199" s="3">
        <v>20</v>
      </c>
      <c r="S199" s="3" t="s">
        <v>87</v>
      </c>
      <c r="T199" s="3">
        <v>5</v>
      </c>
      <c r="U199" s="3" t="s">
        <v>15</v>
      </c>
      <c r="V199" s="3" t="s">
        <v>15</v>
      </c>
      <c r="W199" s="3" t="s">
        <v>13</v>
      </c>
      <c r="X199" s="3" t="s">
        <v>15</v>
      </c>
      <c r="Y199" s="3" t="s">
        <v>15</v>
      </c>
      <c r="Z199" s="3" t="s">
        <v>13</v>
      </c>
      <c r="AA199" s="3" t="s">
        <v>13</v>
      </c>
      <c r="AB199" s="3" t="s">
        <v>13</v>
      </c>
      <c r="AC199" s="3" t="s">
        <v>15</v>
      </c>
      <c r="AF199" s="3" t="s">
        <v>343</v>
      </c>
      <c r="AG199" s="2">
        <v>40499</v>
      </c>
      <c r="AH199" s="2">
        <v>41274</v>
      </c>
      <c r="AI199" s="3" t="s">
        <v>114</v>
      </c>
      <c r="AJ199" s="3">
        <f t="shared" si="49"/>
        <v>14927</v>
      </c>
      <c r="AK199" s="3">
        <f t="shared" si="50"/>
        <v>14927</v>
      </c>
      <c r="AL199" s="3">
        <f t="shared" si="54"/>
        <v>0.96</v>
      </c>
      <c r="AM199" s="3">
        <f t="shared" si="45"/>
        <v>776</v>
      </c>
      <c r="AN199" t="str">
        <f t="shared" si="48"/>
        <v>No</v>
      </c>
      <c r="AO199" s="3">
        <f t="shared" si="40"/>
        <v>11</v>
      </c>
      <c r="AP199" s="3">
        <v>12156</v>
      </c>
      <c r="AQ199" s="3">
        <f t="shared" si="47"/>
        <v>1.2279532741033234</v>
      </c>
      <c r="AR199" s="3" t="str">
        <f t="shared" si="51"/>
        <v>11_15_So Beautiful_Athens_No</v>
      </c>
      <c r="AS199" s="3">
        <f t="shared" si="55"/>
        <v>1</v>
      </c>
      <c r="AT199" s="3">
        <f t="shared" si="43"/>
        <v>60</v>
      </c>
      <c r="AU199" s="3">
        <f>IF(AM199&lt;=77,1,IF(AM199&lt;=109,2,IF(AM199&lt;=176.5,3,4)))</f>
        <v>4</v>
      </c>
      <c r="AV199" s="3" t="str">
        <f t="shared" si="37"/>
        <v>Yes</v>
      </c>
      <c r="AW199" s="16" t="s">
        <v>910</v>
      </c>
      <c r="AX199" s="3">
        <f t="shared" si="52"/>
        <v>1</v>
      </c>
      <c r="AY199" s="3">
        <f t="shared" si="53"/>
        <v>1</v>
      </c>
    </row>
    <row r="200" spans="1:51" s="3" customFormat="1">
      <c r="A200" s="9">
        <v>40498</v>
      </c>
      <c r="B200" s="9">
        <v>40498.999305555553</v>
      </c>
      <c r="C200" s="3">
        <v>267</v>
      </c>
      <c r="D200" s="3">
        <v>60</v>
      </c>
      <c r="E200" s="3">
        <v>30</v>
      </c>
      <c r="F200" s="3" t="s">
        <v>361</v>
      </c>
      <c r="G200" s="3" t="s">
        <v>433</v>
      </c>
      <c r="H200" s="3" t="s">
        <v>440</v>
      </c>
      <c r="J200" s="3" t="s">
        <v>13</v>
      </c>
      <c r="K200" s="3" t="s">
        <v>15</v>
      </c>
      <c r="L200" s="3" t="s">
        <v>13</v>
      </c>
      <c r="M200" s="3" t="s">
        <v>15</v>
      </c>
      <c r="N200" s="3" t="s">
        <v>13</v>
      </c>
      <c r="O200" s="3" t="s">
        <v>15</v>
      </c>
      <c r="P200" s="3">
        <v>100</v>
      </c>
      <c r="Q200" s="3">
        <v>100</v>
      </c>
      <c r="R200" s="3">
        <v>20</v>
      </c>
      <c r="S200" s="3" t="s">
        <v>148</v>
      </c>
      <c r="T200" s="3">
        <v>1</v>
      </c>
      <c r="U200" s="3" t="s">
        <v>15</v>
      </c>
      <c r="V200" s="3" t="s">
        <v>13</v>
      </c>
      <c r="W200" s="3" t="s">
        <v>13</v>
      </c>
      <c r="X200" s="3" t="s">
        <v>15</v>
      </c>
      <c r="Y200" s="3" t="s">
        <v>13</v>
      </c>
      <c r="Z200" s="3" t="s">
        <v>15</v>
      </c>
      <c r="AA200" s="3" t="s">
        <v>15</v>
      </c>
      <c r="AB200" s="3" t="s">
        <v>15</v>
      </c>
      <c r="AC200" s="3" t="s">
        <v>15</v>
      </c>
      <c r="AF200" s="3" t="s">
        <v>342</v>
      </c>
      <c r="AG200" s="2">
        <v>40500</v>
      </c>
      <c r="AH200" s="2">
        <v>40663</v>
      </c>
      <c r="AI200" s="3" t="s">
        <v>114</v>
      </c>
      <c r="AJ200" s="3">
        <f t="shared" si="49"/>
        <v>8010</v>
      </c>
      <c r="AK200" s="3">
        <f t="shared" si="50"/>
        <v>8010</v>
      </c>
      <c r="AL200" s="3">
        <f t="shared" si="54"/>
        <v>0.5</v>
      </c>
      <c r="AM200" s="3">
        <f t="shared" si="45"/>
        <v>164</v>
      </c>
      <c r="AN200" t="str">
        <f t="shared" si="48"/>
        <v>No</v>
      </c>
      <c r="AO200" s="3">
        <f t="shared" si="40"/>
        <v>11</v>
      </c>
      <c r="AP200" s="3">
        <v>12156</v>
      </c>
      <c r="AQ200" s="3">
        <f t="shared" si="47"/>
        <v>0.65893385982231001</v>
      </c>
      <c r="AR200" s="3" t="str">
        <f t="shared" si="51"/>
        <v>11_16_Cosca_Athens_No</v>
      </c>
      <c r="AS200" s="3">
        <f t="shared" si="55"/>
        <v>0.6</v>
      </c>
      <c r="AT200" s="3">
        <f t="shared" si="43"/>
        <v>30</v>
      </c>
      <c r="AU200" s="3">
        <f t="shared" si="36"/>
        <v>3</v>
      </c>
      <c r="AV200" s="3" t="str">
        <f t="shared" si="37"/>
        <v>No</v>
      </c>
      <c r="AW200" s="16" t="s">
        <v>909</v>
      </c>
      <c r="AX200" s="3">
        <f t="shared" si="52"/>
        <v>1</v>
      </c>
      <c r="AY200" s="3">
        <f t="shared" si="53"/>
        <v>1</v>
      </c>
    </row>
    <row r="201" spans="1:51" s="3" customFormat="1">
      <c r="A201" s="9">
        <v>40498</v>
      </c>
      <c r="B201" s="9">
        <v>40499.999305555553</v>
      </c>
      <c r="C201" s="3">
        <v>449</v>
      </c>
      <c r="D201" s="3">
        <v>50</v>
      </c>
      <c r="E201" s="3">
        <v>12</v>
      </c>
      <c r="F201" s="3" t="s">
        <v>362</v>
      </c>
      <c r="G201" s="3" t="s">
        <v>77</v>
      </c>
      <c r="J201" s="3" t="s">
        <v>15</v>
      </c>
      <c r="K201" s="3" t="s">
        <v>13</v>
      </c>
      <c r="L201" s="3" t="s">
        <v>13</v>
      </c>
      <c r="M201" s="3" t="s">
        <v>15</v>
      </c>
      <c r="N201" s="3" t="s">
        <v>13</v>
      </c>
      <c r="O201" s="3" t="s">
        <v>15</v>
      </c>
      <c r="P201" s="3">
        <v>4</v>
      </c>
      <c r="Q201" s="3">
        <v>2</v>
      </c>
      <c r="R201" s="3">
        <v>20</v>
      </c>
      <c r="S201" s="3" t="s">
        <v>240</v>
      </c>
      <c r="T201" s="3">
        <v>2</v>
      </c>
      <c r="U201" s="3" t="s">
        <v>15</v>
      </c>
      <c r="V201" s="3" t="s">
        <v>15</v>
      </c>
      <c r="W201" s="3" t="s">
        <v>13</v>
      </c>
      <c r="X201" s="3" t="s">
        <v>13</v>
      </c>
      <c r="Y201" s="3" t="s">
        <v>15</v>
      </c>
      <c r="Z201" s="3" t="s">
        <v>13</v>
      </c>
      <c r="AA201" s="3" t="s">
        <v>15</v>
      </c>
      <c r="AB201" s="3" t="s">
        <v>13</v>
      </c>
      <c r="AC201" s="3" t="s">
        <v>15</v>
      </c>
      <c r="AF201" s="3" t="s">
        <v>343</v>
      </c>
      <c r="AG201" s="2">
        <v>40501</v>
      </c>
      <c r="AH201" s="2">
        <v>40632</v>
      </c>
      <c r="AI201" s="3" t="s">
        <v>114</v>
      </c>
      <c r="AJ201" s="3">
        <f t="shared" si="49"/>
        <v>5388</v>
      </c>
      <c r="AK201" s="3">
        <f t="shared" si="50"/>
        <v>2694.9357415799877</v>
      </c>
      <c r="AL201" s="3">
        <f t="shared" si="54"/>
        <v>0.76</v>
      </c>
      <c r="AM201" s="3">
        <f t="shared" si="45"/>
        <v>132</v>
      </c>
      <c r="AN201" t="str">
        <f t="shared" si="48"/>
        <v>No</v>
      </c>
      <c r="AO201" s="3">
        <f t="shared" si="40"/>
        <v>11</v>
      </c>
      <c r="AP201" s="3">
        <v>4318</v>
      </c>
      <c r="AQ201" s="3">
        <f t="shared" si="47"/>
        <v>0.62411666085687534</v>
      </c>
      <c r="AR201" s="3" t="str">
        <f t="shared" si="51"/>
        <v>11_16_Dance Action_Athens_Yes</v>
      </c>
      <c r="AS201" s="3">
        <f t="shared" si="55"/>
        <v>0.8</v>
      </c>
      <c r="AT201" s="3">
        <f t="shared" si="43"/>
        <v>10</v>
      </c>
      <c r="AU201" s="3">
        <f t="shared" si="36"/>
        <v>3</v>
      </c>
      <c r="AV201" s="3" t="str">
        <f t="shared" si="37"/>
        <v>Yes</v>
      </c>
      <c r="AW201" s="16" t="s">
        <v>908</v>
      </c>
      <c r="AX201" s="3">
        <f t="shared" si="52"/>
        <v>1</v>
      </c>
      <c r="AY201" s="3">
        <f t="shared" si="53"/>
        <v>1</v>
      </c>
    </row>
    <row r="202" spans="1:51" s="3" customFormat="1">
      <c r="A202" s="9">
        <v>40498</v>
      </c>
      <c r="B202" s="9">
        <v>40499.999305555553</v>
      </c>
      <c r="C202" s="3">
        <v>194</v>
      </c>
      <c r="D202" s="3">
        <v>15</v>
      </c>
      <c r="E202" s="3">
        <v>4.5</v>
      </c>
      <c r="F202" s="3" t="s">
        <v>363</v>
      </c>
      <c r="G202" s="3" t="s">
        <v>433</v>
      </c>
      <c r="H202" s="3" t="s">
        <v>441</v>
      </c>
      <c r="J202" s="3" t="s">
        <v>13</v>
      </c>
      <c r="K202" s="3" t="s">
        <v>15</v>
      </c>
      <c r="L202" s="3" t="s">
        <v>13</v>
      </c>
      <c r="M202" s="3" t="s">
        <v>15</v>
      </c>
      <c r="N202" s="3" t="s">
        <v>13</v>
      </c>
      <c r="O202" s="3" t="s">
        <v>15</v>
      </c>
      <c r="P202" s="3">
        <v>5</v>
      </c>
      <c r="Q202" s="3">
        <v>1</v>
      </c>
      <c r="R202" s="3">
        <v>30</v>
      </c>
      <c r="S202" s="3" t="s">
        <v>364</v>
      </c>
      <c r="T202" s="3">
        <v>12</v>
      </c>
      <c r="U202" s="3" t="s">
        <v>15</v>
      </c>
      <c r="V202" s="3" t="s">
        <v>13</v>
      </c>
      <c r="W202" s="3" t="s">
        <v>13</v>
      </c>
      <c r="X202" s="3" t="s">
        <v>13</v>
      </c>
      <c r="Y202" s="3" t="s">
        <v>13</v>
      </c>
      <c r="Z202" s="3" t="s">
        <v>13</v>
      </c>
      <c r="AA202" s="3" t="s">
        <v>15</v>
      </c>
      <c r="AB202" s="3" t="s">
        <v>13</v>
      </c>
      <c r="AC202" s="3" t="s">
        <v>15</v>
      </c>
      <c r="AF202" s="3" t="s">
        <v>342</v>
      </c>
      <c r="AG202" s="2">
        <v>40501</v>
      </c>
      <c r="AH202" s="2">
        <v>40602</v>
      </c>
      <c r="AI202" s="3" t="s">
        <v>116</v>
      </c>
      <c r="AJ202" s="3">
        <f t="shared" si="49"/>
        <v>873</v>
      </c>
      <c r="AK202" s="3">
        <f t="shared" si="50"/>
        <v>436.65161514464165</v>
      </c>
      <c r="AL202" s="3">
        <f t="shared" si="54"/>
        <v>0.7</v>
      </c>
      <c r="AM202" s="3">
        <f t="shared" si="45"/>
        <v>102</v>
      </c>
      <c r="AN202" t="str">
        <f t="shared" si="48"/>
        <v>No</v>
      </c>
      <c r="AO202" s="3">
        <f t="shared" si="40"/>
        <v>11</v>
      </c>
      <c r="AP202" s="3">
        <v>1254</v>
      </c>
      <c r="AQ202" s="3">
        <f t="shared" si="47"/>
        <v>0.34820702962092637</v>
      </c>
      <c r="AR202" s="3" t="str">
        <f t="shared" si="51"/>
        <v>11_16_Eclectic_Thessaloniki_No</v>
      </c>
      <c r="AS202" s="3">
        <f t="shared" si="55"/>
        <v>0.8</v>
      </c>
      <c r="AT202" s="3">
        <f t="shared" si="43"/>
        <v>5</v>
      </c>
      <c r="AU202" s="3">
        <f t="shared" si="36"/>
        <v>2</v>
      </c>
      <c r="AV202" s="3" t="str">
        <f t="shared" si="37"/>
        <v>Yes</v>
      </c>
      <c r="AW202" s="16" t="s">
        <v>815</v>
      </c>
      <c r="AX202" s="3">
        <f t="shared" si="52"/>
        <v>1</v>
      </c>
      <c r="AY202" s="3">
        <f t="shared" si="53"/>
        <v>1</v>
      </c>
    </row>
    <row r="203" spans="1:51" s="3" customFormat="1">
      <c r="A203" s="9">
        <v>40499</v>
      </c>
      <c r="B203" s="9">
        <v>40499.999305555553</v>
      </c>
      <c r="C203" s="3">
        <v>1522</v>
      </c>
      <c r="D203" s="3">
        <v>115</v>
      </c>
      <c r="E203" s="3">
        <v>16</v>
      </c>
      <c r="F203" s="3" t="s">
        <v>365</v>
      </c>
      <c r="G203" s="3" t="s">
        <v>435</v>
      </c>
      <c r="J203" s="3" t="s">
        <v>13</v>
      </c>
      <c r="K203" s="3" t="s">
        <v>15</v>
      </c>
      <c r="L203" s="3" t="s">
        <v>13</v>
      </c>
      <c r="M203" s="3" t="s">
        <v>15</v>
      </c>
      <c r="N203" s="3" t="s">
        <v>13</v>
      </c>
      <c r="O203" s="3" t="s">
        <v>15</v>
      </c>
      <c r="P203" s="3">
        <v>4</v>
      </c>
      <c r="Q203" s="3">
        <v>2</v>
      </c>
      <c r="R203" s="3">
        <v>20</v>
      </c>
      <c r="S203" s="3" t="s">
        <v>192</v>
      </c>
      <c r="T203" s="3">
        <v>1</v>
      </c>
      <c r="U203" s="3" t="s">
        <v>15</v>
      </c>
      <c r="V203" s="3" t="s">
        <v>13</v>
      </c>
      <c r="W203" s="3" t="s">
        <v>13</v>
      </c>
      <c r="X203" s="3" t="s">
        <v>13</v>
      </c>
      <c r="Y203" s="3" t="s">
        <v>15</v>
      </c>
      <c r="Z203" s="3" t="s">
        <v>13</v>
      </c>
      <c r="AA203" s="3" t="s">
        <v>13</v>
      </c>
      <c r="AB203" s="3" t="s">
        <v>13</v>
      </c>
      <c r="AC203" s="3" t="s">
        <v>15</v>
      </c>
      <c r="AF203" s="3" t="s">
        <v>342</v>
      </c>
      <c r="AG203" s="2">
        <v>40501</v>
      </c>
      <c r="AH203" s="2">
        <v>40652</v>
      </c>
      <c r="AI203" s="3" t="s">
        <v>114</v>
      </c>
      <c r="AJ203" s="3">
        <f t="shared" si="49"/>
        <v>24352</v>
      </c>
      <c r="AK203" s="3">
        <f t="shared" si="50"/>
        <v>24352</v>
      </c>
      <c r="AL203" s="3">
        <f t="shared" si="54"/>
        <v>0.86</v>
      </c>
      <c r="AM203" s="3">
        <f t="shared" si="45"/>
        <v>152</v>
      </c>
      <c r="AN203" t="str">
        <f t="shared" si="48"/>
        <v>No</v>
      </c>
      <c r="AO203" s="3">
        <f t="shared" si="40"/>
        <v>11</v>
      </c>
      <c r="AP203" s="3">
        <v>12156</v>
      </c>
      <c r="AQ203" s="3">
        <f t="shared" si="47"/>
        <v>2.0032905561039818</v>
      </c>
      <c r="AR203" s="3" t="str">
        <f t="shared" si="51"/>
        <v>11_17_Elena's day spa_Athens_No</v>
      </c>
      <c r="AS203" s="3">
        <f t="shared" si="55"/>
        <v>0.8</v>
      </c>
      <c r="AT203" s="3">
        <f t="shared" si="43"/>
        <v>15</v>
      </c>
      <c r="AU203" s="3">
        <f t="shared" si="36"/>
        <v>3</v>
      </c>
      <c r="AV203" s="3" t="str">
        <f t="shared" si="37"/>
        <v>Yes</v>
      </c>
      <c r="AW203" s="16" t="s">
        <v>907</v>
      </c>
      <c r="AX203" s="3">
        <f t="shared" si="52"/>
        <v>1</v>
      </c>
      <c r="AY203" s="3">
        <f t="shared" si="53"/>
        <v>1</v>
      </c>
    </row>
    <row r="204" spans="1:51" s="3" customFormat="1">
      <c r="A204" s="9">
        <v>40500</v>
      </c>
      <c r="B204" s="9">
        <v>40501.999305555553</v>
      </c>
      <c r="C204" s="3">
        <v>381</v>
      </c>
      <c r="D204" s="3">
        <v>55</v>
      </c>
      <c r="E204" s="3">
        <v>15</v>
      </c>
      <c r="F204" s="3" t="s">
        <v>366</v>
      </c>
      <c r="G204" s="3" t="s">
        <v>435</v>
      </c>
      <c r="J204" s="3" t="s">
        <v>13</v>
      </c>
      <c r="K204" s="3" t="s">
        <v>15</v>
      </c>
      <c r="L204" s="3" t="s">
        <v>13</v>
      </c>
      <c r="M204" s="3" t="s">
        <v>15</v>
      </c>
      <c r="N204" s="3" t="s">
        <v>13</v>
      </c>
      <c r="O204" s="3" t="s">
        <v>15</v>
      </c>
      <c r="P204" s="3">
        <v>3</v>
      </c>
      <c r="Q204" s="3">
        <v>1</v>
      </c>
      <c r="R204" s="3">
        <v>35</v>
      </c>
      <c r="S204" s="3" t="s">
        <v>364</v>
      </c>
      <c r="T204" s="3">
        <v>12</v>
      </c>
      <c r="U204" s="3" t="s">
        <v>15</v>
      </c>
      <c r="V204" s="3" t="s">
        <v>13</v>
      </c>
      <c r="W204" s="3" t="s">
        <v>13</v>
      </c>
      <c r="X204" s="3" t="s">
        <v>13</v>
      </c>
      <c r="Y204" s="3" t="s">
        <v>13</v>
      </c>
      <c r="Z204" s="3" t="s">
        <v>13</v>
      </c>
      <c r="AA204" s="3" t="s">
        <v>15</v>
      </c>
      <c r="AB204" s="3" t="s">
        <v>13</v>
      </c>
      <c r="AC204" s="3" t="s">
        <v>15</v>
      </c>
      <c r="AF204" s="3" t="s">
        <v>342</v>
      </c>
      <c r="AG204" s="2">
        <v>40505</v>
      </c>
      <c r="AH204" s="2">
        <v>40613</v>
      </c>
      <c r="AI204" s="3" t="s">
        <v>116</v>
      </c>
      <c r="AJ204" s="3">
        <f t="shared" si="49"/>
        <v>5715</v>
      </c>
      <c r="AK204" s="3">
        <f t="shared" si="50"/>
        <v>2858.4925321324481</v>
      </c>
      <c r="AL204" s="3">
        <f t="shared" si="54"/>
        <v>0.73</v>
      </c>
      <c r="AM204" s="3">
        <f t="shared" si="45"/>
        <v>109</v>
      </c>
      <c r="AN204" t="str">
        <f t="shared" si="48"/>
        <v>No</v>
      </c>
      <c r="AO204" s="3">
        <f t="shared" si="40"/>
        <v>11</v>
      </c>
      <c r="AP204" s="3">
        <v>1254</v>
      </c>
      <c r="AQ204" s="3">
        <f t="shared" si="47"/>
        <v>2.2794996268998791</v>
      </c>
      <c r="AR204" s="3" t="str">
        <f t="shared" si="51"/>
        <v>11_18_Kalota Aesthetics_Thessaloniki_No</v>
      </c>
      <c r="AS204" s="3">
        <f t="shared" si="55"/>
        <v>0.8</v>
      </c>
      <c r="AT204" s="3">
        <f t="shared" si="43"/>
        <v>15</v>
      </c>
      <c r="AU204" s="3">
        <f t="shared" si="36"/>
        <v>2</v>
      </c>
      <c r="AV204" s="3" t="str">
        <f t="shared" si="37"/>
        <v>Yes</v>
      </c>
      <c r="AW204" s="16" t="s">
        <v>816</v>
      </c>
      <c r="AX204" s="3">
        <f t="shared" si="52"/>
        <v>3</v>
      </c>
      <c r="AY204" s="3">
        <f t="shared" si="53"/>
        <v>3</v>
      </c>
    </row>
    <row r="205" spans="1:51" s="3" customFormat="1">
      <c r="A205" s="9">
        <v>40500</v>
      </c>
      <c r="B205" s="9">
        <v>40500.999305555553</v>
      </c>
      <c r="C205" s="3">
        <v>226</v>
      </c>
      <c r="D205" s="3">
        <v>47</v>
      </c>
      <c r="E205" s="3">
        <v>14</v>
      </c>
      <c r="F205" s="3" t="s">
        <v>47</v>
      </c>
      <c r="G205" s="3" t="s">
        <v>435</v>
      </c>
      <c r="J205" s="3" t="s">
        <v>13</v>
      </c>
      <c r="K205" s="3" t="s">
        <v>15</v>
      </c>
      <c r="L205" s="3" t="s">
        <v>13</v>
      </c>
      <c r="M205" s="3" t="s">
        <v>15</v>
      </c>
      <c r="N205" s="3" t="s">
        <v>13</v>
      </c>
      <c r="O205" s="3" t="s">
        <v>15</v>
      </c>
      <c r="P205" s="3">
        <v>4</v>
      </c>
      <c r="Q205" s="3">
        <v>2</v>
      </c>
      <c r="R205" s="3">
        <v>10</v>
      </c>
      <c r="S205" s="3" t="s">
        <v>189</v>
      </c>
      <c r="T205" s="3">
        <v>3</v>
      </c>
      <c r="U205" s="3" t="s">
        <v>15</v>
      </c>
      <c r="V205" s="3" t="s">
        <v>13</v>
      </c>
      <c r="W205" s="3" t="s">
        <v>13</v>
      </c>
      <c r="X205" s="3" t="s">
        <v>13</v>
      </c>
      <c r="Y205" s="3" t="s">
        <v>15</v>
      </c>
      <c r="Z205" s="3" t="s">
        <v>15</v>
      </c>
      <c r="AA205" s="3" t="s">
        <v>15</v>
      </c>
      <c r="AB205" s="3" t="s">
        <v>13</v>
      </c>
      <c r="AC205" s="3" t="s">
        <v>13</v>
      </c>
      <c r="AF205" s="3" t="s">
        <v>342</v>
      </c>
      <c r="AG205" s="2">
        <v>40502</v>
      </c>
      <c r="AH205" s="2">
        <v>40633</v>
      </c>
      <c r="AI205" s="3" t="s">
        <v>114</v>
      </c>
      <c r="AJ205" s="3">
        <f t="shared" si="49"/>
        <v>3164</v>
      </c>
      <c r="AK205" s="3">
        <f t="shared" si="50"/>
        <v>3164</v>
      </c>
      <c r="AL205" s="3">
        <f t="shared" si="54"/>
        <v>0.7</v>
      </c>
      <c r="AM205" s="3">
        <f t="shared" si="45"/>
        <v>132</v>
      </c>
      <c r="AN205" t="str">
        <f t="shared" si="48"/>
        <v>No</v>
      </c>
      <c r="AO205" s="3">
        <f t="shared" si="40"/>
        <v>11</v>
      </c>
      <c r="AP205" s="3">
        <v>12156</v>
      </c>
      <c r="AQ205" s="3">
        <f t="shared" si="47"/>
        <v>0.26028298782494241</v>
      </c>
      <c r="AR205" s="3" t="str">
        <f t="shared" si="51"/>
        <v>11_18_Chic To Chic_Athens_No</v>
      </c>
      <c r="AS205" s="3">
        <f t="shared" si="55"/>
        <v>0.8</v>
      </c>
      <c r="AT205" s="3">
        <f t="shared" si="43"/>
        <v>15</v>
      </c>
      <c r="AU205" s="3">
        <f t="shared" si="36"/>
        <v>3</v>
      </c>
      <c r="AV205" s="3" t="str">
        <f t="shared" si="37"/>
        <v>Yes</v>
      </c>
      <c r="AW205" s="16" t="s">
        <v>906</v>
      </c>
      <c r="AX205" s="3">
        <f t="shared" si="52"/>
        <v>1</v>
      </c>
      <c r="AY205" s="3">
        <f t="shared" si="53"/>
        <v>1</v>
      </c>
    </row>
    <row r="206" spans="1:51" s="3" customFormat="1">
      <c r="A206" s="9">
        <v>40500</v>
      </c>
      <c r="B206" s="9">
        <v>40501.999305555553</v>
      </c>
      <c r="C206" s="3">
        <v>592</v>
      </c>
      <c r="D206" s="3">
        <v>41</v>
      </c>
      <c r="E206" s="3">
        <v>9</v>
      </c>
      <c r="F206" s="3" t="s">
        <v>367</v>
      </c>
      <c r="G206" s="3" t="s">
        <v>435</v>
      </c>
      <c r="H206" s="3" t="s">
        <v>441</v>
      </c>
      <c r="J206" s="3" t="s">
        <v>15</v>
      </c>
      <c r="K206" s="3" t="s">
        <v>13</v>
      </c>
      <c r="L206" s="3" t="s">
        <v>13</v>
      </c>
      <c r="M206" s="3" t="s">
        <v>15</v>
      </c>
      <c r="N206" s="3" t="s">
        <v>13</v>
      </c>
      <c r="O206" s="3" t="s">
        <v>15</v>
      </c>
      <c r="P206" s="3">
        <v>4</v>
      </c>
      <c r="Q206" s="3">
        <v>2</v>
      </c>
      <c r="R206" s="3">
        <v>20</v>
      </c>
      <c r="S206" s="3" t="s">
        <v>240</v>
      </c>
      <c r="T206" s="3">
        <v>2</v>
      </c>
      <c r="U206" s="3" t="s">
        <v>15</v>
      </c>
      <c r="V206" s="3" t="s">
        <v>13</v>
      </c>
      <c r="W206" s="3" t="s">
        <v>13</v>
      </c>
      <c r="X206" s="3" t="s">
        <v>13</v>
      </c>
      <c r="Y206" s="3" t="s">
        <v>15</v>
      </c>
      <c r="Z206" s="3" t="s">
        <v>15</v>
      </c>
      <c r="AA206" s="3" t="s">
        <v>15</v>
      </c>
      <c r="AB206" s="3" t="s">
        <v>13</v>
      </c>
      <c r="AC206" s="3" t="s">
        <v>13</v>
      </c>
      <c r="AF206" s="3" t="s">
        <v>342</v>
      </c>
      <c r="AG206" s="2">
        <v>40505</v>
      </c>
      <c r="AH206" s="2">
        <v>40683</v>
      </c>
      <c r="AI206" s="3" t="s">
        <v>114</v>
      </c>
      <c r="AJ206" s="3">
        <f t="shared" si="49"/>
        <v>5328</v>
      </c>
      <c r="AK206" s="3">
        <f t="shared" si="50"/>
        <v>2664.9253212951326</v>
      </c>
      <c r="AL206" s="3">
        <f t="shared" si="54"/>
        <v>0.78</v>
      </c>
      <c r="AM206" s="3">
        <f t="shared" si="45"/>
        <v>179</v>
      </c>
      <c r="AN206" t="str">
        <f t="shared" si="48"/>
        <v>No</v>
      </c>
      <c r="AO206" s="3">
        <f t="shared" si="40"/>
        <v>11</v>
      </c>
      <c r="AP206" s="3">
        <v>4318</v>
      </c>
      <c r="AQ206" s="3">
        <f t="shared" si="47"/>
        <v>0.61716658668252256</v>
      </c>
      <c r="AR206" s="3" t="str">
        <f t="shared" si="51"/>
        <v>11_18_Beyond Beauty_Athens_Yes</v>
      </c>
      <c r="AS206" s="3">
        <f t="shared" si="55"/>
        <v>0.8</v>
      </c>
      <c r="AT206" s="3">
        <f t="shared" si="43"/>
        <v>10</v>
      </c>
      <c r="AU206" s="3">
        <f t="shared" si="36"/>
        <v>4</v>
      </c>
      <c r="AV206" s="3" t="str">
        <f t="shared" si="37"/>
        <v>Yes</v>
      </c>
      <c r="AW206" s="16" t="s">
        <v>905</v>
      </c>
      <c r="AX206" s="3">
        <f t="shared" si="52"/>
        <v>3</v>
      </c>
      <c r="AY206" s="3">
        <f t="shared" si="53"/>
        <v>3</v>
      </c>
    </row>
    <row r="207" spans="1:51" s="3" customFormat="1">
      <c r="A207" s="9">
        <v>40501</v>
      </c>
      <c r="B207" s="9">
        <v>40501.999305555553</v>
      </c>
      <c r="C207" s="3">
        <v>1174</v>
      </c>
      <c r="D207" s="3">
        <v>51</v>
      </c>
      <c r="E207" s="3">
        <v>24</v>
      </c>
      <c r="F207" s="3" t="s">
        <v>368</v>
      </c>
      <c r="G207" s="3" t="s">
        <v>433</v>
      </c>
      <c r="H207" s="3" t="s">
        <v>443</v>
      </c>
      <c r="J207" s="3" t="s">
        <v>13</v>
      </c>
      <c r="K207" s="3" t="s">
        <v>15</v>
      </c>
      <c r="L207" s="3" t="s">
        <v>13</v>
      </c>
      <c r="M207" s="3" t="s">
        <v>15</v>
      </c>
      <c r="N207" s="3" t="s">
        <v>13</v>
      </c>
      <c r="O207" s="3" t="s">
        <v>15</v>
      </c>
      <c r="P207" s="3">
        <v>100</v>
      </c>
      <c r="Q207" s="3">
        <v>100</v>
      </c>
      <c r="R207" s="3">
        <v>20</v>
      </c>
      <c r="S207" s="3" t="s">
        <v>87</v>
      </c>
      <c r="T207" s="3">
        <v>5</v>
      </c>
      <c r="U207" s="3" t="s">
        <v>15</v>
      </c>
      <c r="V207" s="3" t="s">
        <v>13</v>
      </c>
      <c r="W207" s="3" t="s">
        <v>13</v>
      </c>
      <c r="X207" s="3" t="s">
        <v>15</v>
      </c>
      <c r="Y207" s="3" t="s">
        <v>13</v>
      </c>
      <c r="Z207" s="3" t="s">
        <v>13</v>
      </c>
      <c r="AA207" s="3" t="s">
        <v>15</v>
      </c>
      <c r="AB207" s="3" t="s">
        <v>15</v>
      </c>
      <c r="AC207" s="3" t="s">
        <v>15</v>
      </c>
      <c r="AF207" s="3" t="s">
        <v>342</v>
      </c>
      <c r="AG207" s="2">
        <v>40505</v>
      </c>
      <c r="AH207" s="2">
        <v>40602</v>
      </c>
      <c r="AI207" s="3" t="s">
        <v>114</v>
      </c>
      <c r="AJ207" s="3">
        <f t="shared" si="49"/>
        <v>28176</v>
      </c>
      <c r="AK207" s="3">
        <f t="shared" si="50"/>
        <v>28176</v>
      </c>
      <c r="AL207" s="3">
        <f t="shared" si="54"/>
        <v>0.53</v>
      </c>
      <c r="AM207" s="3">
        <f t="shared" si="45"/>
        <v>98</v>
      </c>
      <c r="AN207" t="str">
        <f t="shared" si="48"/>
        <v>No</v>
      </c>
      <c r="AO207" s="3">
        <f t="shared" si="40"/>
        <v>11</v>
      </c>
      <c r="AP207" s="3">
        <v>12156</v>
      </c>
      <c r="AQ207" s="3">
        <f t="shared" si="47"/>
        <v>2.31786771964462</v>
      </c>
      <c r="AR207" s="3" t="str">
        <f t="shared" si="51"/>
        <v>11_19_Vosporos_Athens_No</v>
      </c>
      <c r="AS207" s="3">
        <f t="shared" si="55"/>
        <v>0.6</v>
      </c>
      <c r="AT207" s="3">
        <f t="shared" si="43"/>
        <v>25</v>
      </c>
      <c r="AU207" s="3">
        <f t="shared" si="36"/>
        <v>2</v>
      </c>
      <c r="AV207" s="3" t="str">
        <f t="shared" si="37"/>
        <v>No</v>
      </c>
      <c r="AW207" s="16" t="s">
        <v>904</v>
      </c>
      <c r="AX207" s="3">
        <f t="shared" si="52"/>
        <v>3</v>
      </c>
      <c r="AY207" s="3">
        <f t="shared" si="53"/>
        <v>3</v>
      </c>
    </row>
    <row r="208" spans="1:51" s="3" customFormat="1">
      <c r="A208" s="9">
        <v>40502</v>
      </c>
      <c r="B208" s="9">
        <v>40503.999305555553</v>
      </c>
      <c r="C208" s="3">
        <v>105</v>
      </c>
      <c r="D208" s="3">
        <v>180</v>
      </c>
      <c r="E208" s="3">
        <v>39</v>
      </c>
      <c r="F208" s="3" t="s">
        <v>369</v>
      </c>
      <c r="G208" s="3" t="s">
        <v>435</v>
      </c>
      <c r="J208" s="3" t="s">
        <v>13</v>
      </c>
      <c r="K208" s="3" t="s">
        <v>15</v>
      </c>
      <c r="L208" s="3" t="s">
        <v>13</v>
      </c>
      <c r="M208" s="3" t="s">
        <v>15</v>
      </c>
      <c r="N208" s="3" t="s">
        <v>13</v>
      </c>
      <c r="O208" s="3" t="s">
        <v>15</v>
      </c>
      <c r="P208" s="3">
        <v>4</v>
      </c>
      <c r="Q208" s="3">
        <v>2</v>
      </c>
      <c r="R208" s="3">
        <v>10</v>
      </c>
      <c r="S208" s="3" t="s">
        <v>195</v>
      </c>
      <c r="T208" s="3">
        <v>2</v>
      </c>
      <c r="U208" s="3" t="s">
        <v>13</v>
      </c>
      <c r="V208" s="3" t="s">
        <v>15</v>
      </c>
      <c r="W208" s="3" t="s">
        <v>13</v>
      </c>
      <c r="X208" s="3" t="s">
        <v>13</v>
      </c>
      <c r="Y208" s="3" t="s">
        <v>15</v>
      </c>
      <c r="Z208" s="3" t="s">
        <v>13</v>
      </c>
      <c r="AA208" s="3" t="s">
        <v>15</v>
      </c>
      <c r="AB208" s="3" t="s">
        <v>13</v>
      </c>
      <c r="AC208" s="3" t="s">
        <v>15</v>
      </c>
      <c r="AF208" s="3" t="s">
        <v>342</v>
      </c>
      <c r="AG208" s="2">
        <v>40505</v>
      </c>
      <c r="AH208" s="2">
        <v>40663</v>
      </c>
      <c r="AI208" s="3" t="s">
        <v>114</v>
      </c>
      <c r="AJ208" s="3">
        <f t="shared" si="49"/>
        <v>4095</v>
      </c>
      <c r="AK208" s="3">
        <f t="shared" si="50"/>
        <v>2048.2111844413603</v>
      </c>
      <c r="AL208" s="3">
        <f t="shared" si="54"/>
        <v>0.78</v>
      </c>
      <c r="AM208" s="3">
        <f t="shared" si="45"/>
        <v>159</v>
      </c>
      <c r="AN208" t="str">
        <f t="shared" si="48"/>
        <v>Yes</v>
      </c>
      <c r="AO208" s="3">
        <f t="shared" si="40"/>
        <v>11</v>
      </c>
      <c r="AP208" s="3">
        <v>4547</v>
      </c>
      <c r="AQ208" s="3">
        <f t="shared" si="47"/>
        <v>0.45045330645290527</v>
      </c>
      <c r="AR208" s="3" t="str">
        <f t="shared" si="51"/>
        <v>11_20_Derma Care Center_Athens_No</v>
      </c>
      <c r="AS208" s="3">
        <f t="shared" si="55"/>
        <v>0.8</v>
      </c>
      <c r="AT208" s="3">
        <f t="shared" si="43"/>
        <v>40</v>
      </c>
      <c r="AU208" s="3">
        <f t="shared" si="36"/>
        <v>3</v>
      </c>
      <c r="AV208" s="3" t="str">
        <f t="shared" si="37"/>
        <v>Yes</v>
      </c>
      <c r="AW208" s="16" t="s">
        <v>903</v>
      </c>
      <c r="AX208" s="3">
        <f t="shared" si="52"/>
        <v>1</v>
      </c>
      <c r="AY208" s="3">
        <f t="shared" si="53"/>
        <v>1</v>
      </c>
    </row>
    <row r="209" spans="1:51" s="3" customFormat="1">
      <c r="A209" s="9">
        <v>40502</v>
      </c>
      <c r="B209" s="9">
        <v>40504.999305555553</v>
      </c>
      <c r="C209" s="3">
        <v>489</v>
      </c>
      <c r="D209" s="3">
        <v>100</v>
      </c>
      <c r="E209" s="3">
        <v>15</v>
      </c>
      <c r="F209" s="3" t="s">
        <v>370</v>
      </c>
      <c r="G209" s="3" t="s">
        <v>77</v>
      </c>
      <c r="J209" s="3" t="s">
        <v>15</v>
      </c>
      <c r="K209" s="3" t="s">
        <v>13</v>
      </c>
      <c r="L209" s="3" t="s">
        <v>13</v>
      </c>
      <c r="M209" s="3" t="s">
        <v>15</v>
      </c>
      <c r="N209" s="3" t="s">
        <v>13</v>
      </c>
      <c r="O209" s="3" t="s">
        <v>15</v>
      </c>
      <c r="P209" s="3">
        <v>4</v>
      </c>
      <c r="Q209" s="3">
        <v>1</v>
      </c>
      <c r="R209" s="3">
        <v>10</v>
      </c>
      <c r="S209" s="3" t="s">
        <v>371</v>
      </c>
      <c r="T209" s="3">
        <v>1</v>
      </c>
      <c r="U209" s="3" t="s">
        <v>15</v>
      </c>
      <c r="V209" s="3" t="s">
        <v>15</v>
      </c>
      <c r="W209" s="3" t="s">
        <v>13</v>
      </c>
      <c r="X209" s="3" t="s">
        <v>13</v>
      </c>
      <c r="Y209" s="3" t="s">
        <v>13</v>
      </c>
      <c r="Z209" s="3" t="s">
        <v>13</v>
      </c>
      <c r="AA209" s="3" t="s">
        <v>13</v>
      </c>
      <c r="AB209" s="3" t="s">
        <v>13</v>
      </c>
      <c r="AC209" s="3" t="s">
        <v>15</v>
      </c>
      <c r="AF209" s="3" t="s">
        <v>343</v>
      </c>
      <c r="AG209" s="2">
        <v>40506</v>
      </c>
      <c r="AH209" s="2">
        <v>40693</v>
      </c>
      <c r="AI209" s="3" t="s">
        <v>114</v>
      </c>
      <c r="AJ209" s="3">
        <f t="shared" si="49"/>
        <v>7335</v>
      </c>
      <c r="AK209" s="3">
        <f t="shared" si="50"/>
        <v>2445.5661032664902</v>
      </c>
      <c r="AL209" s="3">
        <f t="shared" si="54"/>
        <v>0.85</v>
      </c>
      <c r="AM209" s="3">
        <f t="shared" si="45"/>
        <v>188</v>
      </c>
      <c r="AN209" t="str">
        <f t="shared" si="48"/>
        <v>Yes</v>
      </c>
      <c r="AO209" s="3">
        <f t="shared" si="40"/>
        <v>11</v>
      </c>
      <c r="AP209" s="3">
        <v>2744</v>
      </c>
      <c r="AQ209" s="3">
        <f t="shared" si="47"/>
        <v>0.89124129127787544</v>
      </c>
      <c r="AR209" s="3" t="str">
        <f t="shared" si="51"/>
        <v>11_20_Athens Massage &amp; Yoga Academy_Athens_Yes</v>
      </c>
      <c r="AS209" s="3">
        <f t="shared" si="55"/>
        <v>0.8</v>
      </c>
      <c r="AT209" s="3">
        <f t="shared" si="43"/>
        <v>15</v>
      </c>
      <c r="AU209" s="3">
        <f t="shared" si="36"/>
        <v>4</v>
      </c>
      <c r="AV209" s="3" t="str">
        <f t="shared" si="37"/>
        <v>Yes</v>
      </c>
      <c r="AW209" s="16" t="s">
        <v>902</v>
      </c>
      <c r="AX209" s="3">
        <f t="shared" si="52"/>
        <v>1</v>
      </c>
      <c r="AY209" s="3">
        <f t="shared" si="53"/>
        <v>1</v>
      </c>
    </row>
    <row r="210" spans="1:51" s="3" customFormat="1">
      <c r="A210" s="9">
        <v>40502</v>
      </c>
      <c r="B210" s="9">
        <v>40504.999305555553</v>
      </c>
      <c r="C210" s="3">
        <v>109</v>
      </c>
      <c r="D210" s="3">
        <v>260</v>
      </c>
      <c r="E210" s="3">
        <v>19</v>
      </c>
      <c r="F210" s="3" t="s">
        <v>372</v>
      </c>
      <c r="G210" s="3" t="s">
        <v>77</v>
      </c>
      <c r="J210" s="3" t="s">
        <v>13</v>
      </c>
      <c r="K210" s="3" t="s">
        <v>15</v>
      </c>
      <c r="L210" s="3" t="s">
        <v>13</v>
      </c>
      <c r="M210" s="3" t="s">
        <v>13</v>
      </c>
      <c r="N210" s="3" t="s">
        <v>13</v>
      </c>
      <c r="O210" s="3" t="s">
        <v>15</v>
      </c>
      <c r="P210" s="3">
        <v>10</v>
      </c>
      <c r="Q210" s="3">
        <v>1</v>
      </c>
      <c r="R210" s="3">
        <v>25</v>
      </c>
      <c r="S210" s="3" t="s">
        <v>364</v>
      </c>
      <c r="T210" s="3">
        <v>12</v>
      </c>
      <c r="U210" s="3" t="s">
        <v>15</v>
      </c>
      <c r="V210" s="3" t="s">
        <v>13</v>
      </c>
      <c r="W210" s="3" t="s">
        <v>13</v>
      </c>
      <c r="X210" s="3" t="s">
        <v>13</v>
      </c>
      <c r="Y210" s="3" t="s">
        <v>15</v>
      </c>
      <c r="Z210" s="3" t="s">
        <v>13</v>
      </c>
      <c r="AA210" s="3" t="s">
        <v>13</v>
      </c>
      <c r="AB210" s="3" t="s">
        <v>13</v>
      </c>
      <c r="AC210" s="3" t="s">
        <v>15</v>
      </c>
      <c r="AF210" s="3" t="s">
        <v>343</v>
      </c>
      <c r="AG210" s="2">
        <v>40506</v>
      </c>
      <c r="AH210" s="2">
        <v>40602</v>
      </c>
      <c r="AI210" s="3" t="s">
        <v>116</v>
      </c>
      <c r="AJ210" s="3">
        <f t="shared" si="49"/>
        <v>2071</v>
      </c>
      <c r="AK210" s="3">
        <f t="shared" si="50"/>
        <v>690.49316971573296</v>
      </c>
      <c r="AL210" s="3">
        <f t="shared" si="54"/>
        <v>0.93</v>
      </c>
      <c r="AM210" s="3">
        <f t="shared" si="45"/>
        <v>97</v>
      </c>
      <c r="AN210" t="str">
        <f t="shared" si="48"/>
        <v>Yes</v>
      </c>
      <c r="AO210" s="3">
        <f t="shared" si="40"/>
        <v>11</v>
      </c>
      <c r="AP210" s="3">
        <v>2896</v>
      </c>
      <c r="AQ210" s="3">
        <f t="shared" si="47"/>
        <v>0.23842996191841609</v>
      </c>
      <c r="AR210" s="3" t="str">
        <f t="shared" si="51"/>
        <v>11_20_Power 3 Lounge_Thessaloniki_No</v>
      </c>
      <c r="AS210" s="3">
        <f t="shared" si="55"/>
        <v>1</v>
      </c>
      <c r="AT210" s="3">
        <f t="shared" si="43"/>
        <v>20</v>
      </c>
      <c r="AU210" s="3">
        <f t="shared" si="36"/>
        <v>2</v>
      </c>
      <c r="AV210" s="3" t="str">
        <f t="shared" si="37"/>
        <v>Yes</v>
      </c>
      <c r="AW210" s="15" t="s">
        <v>670</v>
      </c>
      <c r="AX210" s="3">
        <f t="shared" si="52"/>
        <v>1</v>
      </c>
      <c r="AY210" s="3">
        <f t="shared" si="53"/>
        <v>1</v>
      </c>
    </row>
    <row r="211" spans="1:51" s="3" customFormat="1">
      <c r="A211" s="9">
        <v>40504</v>
      </c>
      <c r="B211" s="9">
        <v>40504.999305555553</v>
      </c>
      <c r="C211" s="3">
        <v>782</v>
      </c>
      <c r="D211" s="3">
        <v>55</v>
      </c>
      <c r="E211" s="3">
        <v>24</v>
      </c>
      <c r="F211" s="3" t="s">
        <v>373</v>
      </c>
      <c r="G211" s="3" t="s">
        <v>433</v>
      </c>
      <c r="H211" s="3" t="s">
        <v>440</v>
      </c>
      <c r="J211" s="3" t="s">
        <v>13</v>
      </c>
      <c r="K211" s="3" t="s">
        <v>15</v>
      </c>
      <c r="L211" s="3" t="s">
        <v>13</v>
      </c>
      <c r="M211" s="3" t="s">
        <v>15</v>
      </c>
      <c r="N211" s="3" t="s">
        <v>13</v>
      </c>
      <c r="O211" s="3" t="s">
        <v>15</v>
      </c>
      <c r="P211" s="3">
        <v>4</v>
      </c>
      <c r="Q211" s="3">
        <v>4</v>
      </c>
      <c r="R211" s="3">
        <v>20</v>
      </c>
      <c r="S211" s="3" t="s">
        <v>161</v>
      </c>
      <c r="T211" s="3">
        <v>2</v>
      </c>
      <c r="U211" s="3" t="s">
        <v>15</v>
      </c>
      <c r="V211" s="3" t="s">
        <v>13</v>
      </c>
      <c r="W211" s="3" t="s">
        <v>13</v>
      </c>
      <c r="X211" s="3" t="s">
        <v>13</v>
      </c>
      <c r="Y211" s="3" t="s">
        <v>15</v>
      </c>
      <c r="Z211" s="3" t="s">
        <v>13</v>
      </c>
      <c r="AA211" s="3" t="s">
        <v>15</v>
      </c>
      <c r="AB211" s="3" t="s">
        <v>15</v>
      </c>
      <c r="AC211" s="3" t="s">
        <v>15</v>
      </c>
      <c r="AF211" s="3" t="s">
        <v>342</v>
      </c>
      <c r="AG211" s="2">
        <v>40506</v>
      </c>
      <c r="AH211" s="2">
        <v>40598</v>
      </c>
      <c r="AI211" s="3" t="s">
        <v>114</v>
      </c>
      <c r="AJ211" s="3">
        <f t="shared" si="49"/>
        <v>18768</v>
      </c>
      <c r="AK211" s="3">
        <f t="shared" si="50"/>
        <v>18768</v>
      </c>
      <c r="AL211" s="3">
        <f t="shared" si="54"/>
        <v>0.56000000000000005</v>
      </c>
      <c r="AM211" s="3">
        <f t="shared" si="45"/>
        <v>93</v>
      </c>
      <c r="AN211" t="str">
        <f t="shared" si="48"/>
        <v>No</v>
      </c>
      <c r="AO211" s="3">
        <f t="shared" si="40"/>
        <v>11</v>
      </c>
      <c r="AP211" s="3">
        <v>12156</v>
      </c>
      <c r="AQ211" s="3">
        <f t="shared" si="47"/>
        <v>1.543928923988154</v>
      </c>
      <c r="AR211" s="3" t="str">
        <f t="shared" si="51"/>
        <v>11_22_Beer Academy_Athens_No</v>
      </c>
      <c r="AS211" s="3">
        <f t="shared" si="55"/>
        <v>0.6</v>
      </c>
      <c r="AT211" s="3">
        <f t="shared" si="43"/>
        <v>25</v>
      </c>
      <c r="AU211" s="3">
        <f t="shared" si="36"/>
        <v>2</v>
      </c>
      <c r="AV211" s="3" t="str">
        <f t="shared" si="37"/>
        <v>No</v>
      </c>
      <c r="AW211" s="16" t="s">
        <v>901</v>
      </c>
      <c r="AX211" s="3">
        <f t="shared" si="52"/>
        <v>1</v>
      </c>
      <c r="AY211" s="3">
        <f t="shared" si="53"/>
        <v>1</v>
      </c>
    </row>
    <row r="212" spans="1:51" s="3" customFormat="1">
      <c r="A212" s="9">
        <v>40505</v>
      </c>
      <c r="B212" s="9">
        <v>40505.999305555553</v>
      </c>
      <c r="C212" s="3">
        <v>1208</v>
      </c>
      <c r="D212" s="3">
        <v>25</v>
      </c>
      <c r="E212" s="3">
        <v>12</v>
      </c>
      <c r="F212" s="3" t="s">
        <v>374</v>
      </c>
      <c r="G212" s="3" t="s">
        <v>105</v>
      </c>
      <c r="J212" s="3" t="s">
        <v>13</v>
      </c>
      <c r="K212" s="3" t="s">
        <v>15</v>
      </c>
      <c r="L212" s="3" t="s">
        <v>13</v>
      </c>
      <c r="M212" s="3" t="s">
        <v>15</v>
      </c>
      <c r="N212" s="3" t="s">
        <v>15</v>
      </c>
      <c r="O212" s="3" t="s">
        <v>15</v>
      </c>
      <c r="P212" s="3">
        <v>4</v>
      </c>
      <c r="Q212" s="3">
        <v>4</v>
      </c>
      <c r="R212" s="3">
        <v>20</v>
      </c>
      <c r="S212" s="3" t="s">
        <v>150</v>
      </c>
      <c r="T212" s="3">
        <v>6</v>
      </c>
      <c r="U212" s="3" t="s">
        <v>15</v>
      </c>
      <c r="V212" s="3" t="s">
        <v>13</v>
      </c>
      <c r="W212" s="3" t="s">
        <v>13</v>
      </c>
      <c r="X212" s="3" t="s">
        <v>13</v>
      </c>
      <c r="Y212" s="3" t="s">
        <v>15</v>
      </c>
      <c r="Z212" s="3" t="s">
        <v>15</v>
      </c>
      <c r="AA212" s="3" t="s">
        <v>13</v>
      </c>
      <c r="AB212" s="3" t="s">
        <v>13</v>
      </c>
      <c r="AC212" s="3" t="s">
        <v>13</v>
      </c>
      <c r="AF212" s="3" t="s">
        <v>342</v>
      </c>
      <c r="AG212" s="2">
        <v>40507</v>
      </c>
      <c r="AH212" s="2">
        <v>40693</v>
      </c>
      <c r="AI212" s="3" t="s">
        <v>114</v>
      </c>
      <c r="AJ212" s="3">
        <f t="shared" si="49"/>
        <v>14496</v>
      </c>
      <c r="AK212" s="3">
        <f t="shared" si="50"/>
        <v>14496</v>
      </c>
      <c r="AL212" s="3">
        <f t="shared" si="54"/>
        <v>0.52</v>
      </c>
      <c r="AM212" s="3">
        <f t="shared" si="45"/>
        <v>187</v>
      </c>
      <c r="AN212" t="str">
        <f t="shared" si="48"/>
        <v>No</v>
      </c>
      <c r="AO212" s="3">
        <f t="shared" si="40"/>
        <v>11</v>
      </c>
      <c r="AP212" s="3">
        <v>12156</v>
      </c>
      <c r="AQ212" s="3">
        <f t="shared" si="47"/>
        <v>1.1924975320829221</v>
      </c>
      <c r="AR212" s="3" t="str">
        <f t="shared" si="51"/>
        <v>11_23_Ιππικός Όμιλος  Μεσογείων_Athens_No</v>
      </c>
      <c r="AS212" s="3">
        <f t="shared" si="55"/>
        <v>0.6</v>
      </c>
      <c r="AT212" s="3">
        <f t="shared" si="43"/>
        <v>10</v>
      </c>
      <c r="AU212" s="3">
        <f t="shared" si="36"/>
        <v>4</v>
      </c>
      <c r="AV212" s="3" t="str">
        <f t="shared" si="37"/>
        <v>No</v>
      </c>
      <c r="AW212" s="16" t="s">
        <v>900</v>
      </c>
      <c r="AX212" s="3">
        <f t="shared" si="52"/>
        <v>1</v>
      </c>
      <c r="AY212" s="3">
        <f t="shared" si="53"/>
        <v>1</v>
      </c>
    </row>
    <row r="213" spans="1:51" s="3" customFormat="1">
      <c r="A213" s="9">
        <v>40505</v>
      </c>
      <c r="B213" s="9">
        <v>40506.999305555553</v>
      </c>
      <c r="C213" s="3">
        <v>226</v>
      </c>
      <c r="D213" s="3">
        <v>230</v>
      </c>
      <c r="E213" s="3">
        <v>39</v>
      </c>
      <c r="F213" s="3" t="s">
        <v>375</v>
      </c>
      <c r="G213" s="3" t="s">
        <v>77</v>
      </c>
      <c r="J213" s="3" t="s">
        <v>15</v>
      </c>
      <c r="K213" s="3" t="s">
        <v>13</v>
      </c>
      <c r="L213" s="3" t="s">
        <v>13</v>
      </c>
      <c r="M213" s="3" t="s">
        <v>15</v>
      </c>
      <c r="N213" s="3" t="s">
        <v>13</v>
      </c>
      <c r="O213" s="3" t="s">
        <v>15</v>
      </c>
      <c r="P213" s="3">
        <v>100</v>
      </c>
      <c r="Q213" s="3">
        <v>100</v>
      </c>
      <c r="R213" s="3">
        <v>15</v>
      </c>
      <c r="S213" s="3" t="s">
        <v>87</v>
      </c>
      <c r="T213" s="3">
        <v>5</v>
      </c>
      <c r="U213" s="3" t="s">
        <v>15</v>
      </c>
      <c r="V213" s="3" t="s">
        <v>13</v>
      </c>
      <c r="W213" s="3" t="s">
        <v>13</v>
      </c>
      <c r="X213" s="3" t="s">
        <v>13</v>
      </c>
      <c r="Y213" s="3" t="s">
        <v>15</v>
      </c>
      <c r="Z213" s="3" t="s">
        <v>13</v>
      </c>
      <c r="AA213" s="3" t="s">
        <v>13</v>
      </c>
      <c r="AB213" s="3" t="s">
        <v>13</v>
      </c>
      <c r="AC213" s="3" t="s">
        <v>15</v>
      </c>
      <c r="AF213" s="3" t="s">
        <v>343</v>
      </c>
      <c r="AG213" s="2">
        <v>40508</v>
      </c>
      <c r="AH213" s="2">
        <v>40663</v>
      </c>
      <c r="AI213" s="3" t="s">
        <v>114</v>
      </c>
      <c r="AJ213" s="3">
        <f t="shared" si="49"/>
        <v>8814</v>
      </c>
      <c r="AK213" s="3">
        <f t="shared" si="50"/>
        <v>4408.5307398452132</v>
      </c>
      <c r="AL213" s="3">
        <f t="shared" si="54"/>
        <v>0.83</v>
      </c>
      <c r="AM213" s="3">
        <f t="shared" si="45"/>
        <v>156</v>
      </c>
      <c r="AN213" t="str">
        <f t="shared" si="48"/>
        <v>No</v>
      </c>
      <c r="AO213" s="3">
        <f t="shared" si="40"/>
        <v>11</v>
      </c>
      <c r="AP213" s="3">
        <v>4318</v>
      </c>
      <c r="AQ213" s="3">
        <f t="shared" si="47"/>
        <v>1.0209658962124162</v>
      </c>
      <c r="AR213" s="3" t="str">
        <f t="shared" si="51"/>
        <v>11_23_Arena Fitness_Athens_Yes</v>
      </c>
      <c r="AS213" s="3">
        <f t="shared" si="55"/>
        <v>0.8</v>
      </c>
      <c r="AT213" s="3">
        <f t="shared" si="43"/>
        <v>40</v>
      </c>
      <c r="AU213" s="3">
        <f t="shared" si="36"/>
        <v>3</v>
      </c>
      <c r="AV213" s="3" t="str">
        <f t="shared" si="37"/>
        <v>No</v>
      </c>
      <c r="AW213" s="16" t="s">
        <v>899</v>
      </c>
      <c r="AX213" s="3">
        <f t="shared" si="52"/>
        <v>1</v>
      </c>
      <c r="AY213" s="3">
        <f t="shared" si="53"/>
        <v>1</v>
      </c>
    </row>
    <row r="214" spans="1:51" s="3" customFormat="1">
      <c r="A214" s="9">
        <v>40505</v>
      </c>
      <c r="B214" s="9">
        <v>40506.999305555553</v>
      </c>
      <c r="C214" s="3">
        <v>192</v>
      </c>
      <c r="D214" s="3">
        <v>60</v>
      </c>
      <c r="E214" s="3">
        <v>9</v>
      </c>
      <c r="F214" s="3" t="s">
        <v>378</v>
      </c>
      <c r="G214" s="3" t="s">
        <v>77</v>
      </c>
      <c r="J214" s="3" t="s">
        <v>13</v>
      </c>
      <c r="K214" s="3" t="s">
        <v>15</v>
      </c>
      <c r="L214" s="3" t="s">
        <v>13</v>
      </c>
      <c r="M214" s="3" t="s">
        <v>15</v>
      </c>
      <c r="N214" s="3" t="s">
        <v>13</v>
      </c>
      <c r="O214" s="3" t="s">
        <v>15</v>
      </c>
      <c r="P214" s="3">
        <v>5</v>
      </c>
      <c r="Q214" s="3">
        <v>2</v>
      </c>
      <c r="R214" s="3">
        <v>10</v>
      </c>
      <c r="S214" s="3" t="s">
        <v>364</v>
      </c>
      <c r="T214" s="3">
        <v>12</v>
      </c>
      <c r="U214" s="3" t="s">
        <v>13</v>
      </c>
      <c r="V214" s="3" t="s">
        <v>15</v>
      </c>
      <c r="W214" s="3" t="s">
        <v>13</v>
      </c>
      <c r="X214" s="3" t="s">
        <v>13</v>
      </c>
      <c r="Y214" s="3" t="s">
        <v>13</v>
      </c>
      <c r="Z214" s="3" t="s">
        <v>13</v>
      </c>
      <c r="AA214" s="3" t="s">
        <v>13</v>
      </c>
      <c r="AB214" s="3" t="s">
        <v>13</v>
      </c>
      <c r="AC214" s="3" t="s">
        <v>15</v>
      </c>
      <c r="AF214" s="3" t="s">
        <v>343</v>
      </c>
      <c r="AG214" s="2">
        <v>40508</v>
      </c>
      <c r="AH214" s="2">
        <v>40602</v>
      </c>
      <c r="AI214" s="3" t="s">
        <v>116</v>
      </c>
      <c r="AJ214" s="3">
        <f t="shared" si="49"/>
        <v>1728</v>
      </c>
      <c r="AK214" s="3">
        <f t="shared" si="50"/>
        <v>864.30010420382678</v>
      </c>
      <c r="AL214" s="3">
        <f t="shared" si="54"/>
        <v>0.85</v>
      </c>
      <c r="AM214" s="3">
        <f t="shared" si="45"/>
        <v>95</v>
      </c>
      <c r="AN214" t="str">
        <f t="shared" si="48"/>
        <v>No</v>
      </c>
      <c r="AO214" s="3">
        <f t="shared" si="40"/>
        <v>11</v>
      </c>
      <c r="AP214" s="3">
        <v>1254</v>
      </c>
      <c r="AQ214" s="3">
        <f t="shared" si="47"/>
        <v>0.68923453285791614</v>
      </c>
      <c r="AR214" s="3" t="str">
        <f t="shared" si="51"/>
        <v>11_23_Dance Club Alex - Lana_Thessaloniki_No</v>
      </c>
      <c r="AS214" s="3">
        <f t="shared" si="55"/>
        <v>0.8</v>
      </c>
      <c r="AT214" s="3">
        <f t="shared" si="43"/>
        <v>10</v>
      </c>
      <c r="AU214" s="3">
        <f t="shared" si="36"/>
        <v>2</v>
      </c>
      <c r="AV214" s="3" t="str">
        <f t="shared" si="37"/>
        <v>Yes</v>
      </c>
      <c r="AW214" s="15" t="s">
        <v>669</v>
      </c>
      <c r="AX214" s="3">
        <f t="shared" si="52"/>
        <v>1</v>
      </c>
      <c r="AY214" s="3">
        <f t="shared" si="53"/>
        <v>1</v>
      </c>
    </row>
    <row r="215" spans="1:51" s="3" customFormat="1">
      <c r="A215" s="9">
        <v>40506</v>
      </c>
      <c r="B215" s="9">
        <v>40506.999305555553</v>
      </c>
      <c r="C215" s="3">
        <v>65</v>
      </c>
      <c r="D215" s="3">
        <v>270</v>
      </c>
      <c r="E215" s="3">
        <v>45</v>
      </c>
      <c r="F215" s="3" t="s">
        <v>376</v>
      </c>
      <c r="G215" s="3" t="s">
        <v>435</v>
      </c>
      <c r="J215" s="3" t="s">
        <v>13</v>
      </c>
      <c r="K215" s="3" t="s">
        <v>15</v>
      </c>
      <c r="L215" s="3" t="s">
        <v>13</v>
      </c>
      <c r="M215" s="3" t="s">
        <v>15</v>
      </c>
      <c r="N215" s="3" t="s">
        <v>15</v>
      </c>
      <c r="O215" s="3" t="s">
        <v>15</v>
      </c>
      <c r="P215" s="3">
        <v>4</v>
      </c>
      <c r="Q215" s="3">
        <v>2</v>
      </c>
      <c r="R215" s="3">
        <v>15</v>
      </c>
      <c r="S215" s="3" t="s">
        <v>377</v>
      </c>
      <c r="T215" s="3">
        <v>1</v>
      </c>
      <c r="U215" s="3" t="s">
        <v>15</v>
      </c>
      <c r="V215" s="3" t="s">
        <v>15</v>
      </c>
      <c r="W215" s="3" t="s">
        <v>13</v>
      </c>
      <c r="X215" s="3" t="s">
        <v>13</v>
      </c>
      <c r="Y215" s="3" t="s">
        <v>15</v>
      </c>
      <c r="Z215" s="3" t="s">
        <v>13</v>
      </c>
      <c r="AA215" s="3" t="s">
        <v>15</v>
      </c>
      <c r="AB215" s="3" t="s">
        <v>13</v>
      </c>
      <c r="AC215" s="3" t="s">
        <v>15</v>
      </c>
      <c r="AF215" s="3" t="s">
        <v>343</v>
      </c>
      <c r="AG215" s="2">
        <v>40508</v>
      </c>
      <c r="AH215" s="2">
        <v>40673</v>
      </c>
      <c r="AI215" s="3" t="s">
        <v>114</v>
      </c>
      <c r="AJ215" s="3">
        <f t="shared" si="49"/>
        <v>2925</v>
      </c>
      <c r="AK215" s="3">
        <f t="shared" si="50"/>
        <v>2925</v>
      </c>
      <c r="AL215" s="3">
        <f t="shared" si="54"/>
        <v>0.83</v>
      </c>
      <c r="AM215" s="3">
        <f t="shared" si="45"/>
        <v>166</v>
      </c>
      <c r="AN215" t="str">
        <f t="shared" si="48"/>
        <v>No</v>
      </c>
      <c r="AO215" s="3">
        <f t="shared" si="40"/>
        <v>11</v>
      </c>
      <c r="AP215" s="3">
        <v>12156</v>
      </c>
      <c r="AQ215" s="3">
        <f t="shared" si="47"/>
        <v>0.24062191510365252</v>
      </c>
      <c r="AR215" s="3" t="str">
        <f t="shared" si="51"/>
        <v>11_24_Ίριδα_Athens_No</v>
      </c>
      <c r="AS215" s="3">
        <f t="shared" si="55"/>
        <v>0.8</v>
      </c>
      <c r="AT215" s="3">
        <f t="shared" si="43"/>
        <v>45</v>
      </c>
      <c r="AU215" s="3">
        <f t="shared" si="36"/>
        <v>3</v>
      </c>
      <c r="AV215" s="3" t="str">
        <f t="shared" si="37"/>
        <v>Yes</v>
      </c>
      <c r="AW215" s="16" t="s">
        <v>898</v>
      </c>
      <c r="AX215" s="3">
        <f t="shared" si="52"/>
        <v>1</v>
      </c>
      <c r="AY215" s="3">
        <f t="shared" si="53"/>
        <v>1</v>
      </c>
    </row>
    <row r="216" spans="1:51" s="3" customFormat="1">
      <c r="A216" s="9">
        <v>40507</v>
      </c>
      <c r="B216" s="9">
        <v>40508.999305555553</v>
      </c>
      <c r="C216" s="3">
        <v>751</v>
      </c>
      <c r="D216" s="3">
        <v>10</v>
      </c>
      <c r="E216" s="3">
        <v>5</v>
      </c>
      <c r="F216" s="3" t="s">
        <v>385</v>
      </c>
      <c r="G216" s="3" t="s">
        <v>402</v>
      </c>
      <c r="I216" s="3" t="s">
        <v>383</v>
      </c>
      <c r="J216" s="3" t="s">
        <v>13</v>
      </c>
      <c r="L216" s="3" t="s">
        <v>13</v>
      </c>
      <c r="M216" s="3" t="s">
        <v>13</v>
      </c>
      <c r="N216" s="3" t="s">
        <v>13</v>
      </c>
      <c r="O216" s="3" t="s">
        <v>13</v>
      </c>
      <c r="P216" s="3">
        <v>10</v>
      </c>
      <c r="Q216" s="3">
        <v>5</v>
      </c>
      <c r="R216" s="3">
        <v>50</v>
      </c>
      <c r="T216" s="3" t="s">
        <v>386</v>
      </c>
      <c r="U216" s="3" t="s">
        <v>15</v>
      </c>
      <c r="V216" s="3" t="s">
        <v>13</v>
      </c>
      <c r="W216" s="3" t="s">
        <v>15</v>
      </c>
      <c r="X216" s="3" t="s">
        <v>13</v>
      </c>
      <c r="Y216" s="3" t="s">
        <v>15</v>
      </c>
      <c r="Z216" s="3" t="s">
        <v>13</v>
      </c>
      <c r="AA216" s="3" t="s">
        <v>13</v>
      </c>
      <c r="AB216" s="3" t="s">
        <v>13</v>
      </c>
      <c r="AC216" s="3" t="s">
        <v>15</v>
      </c>
      <c r="AF216" s="3" t="s">
        <v>342</v>
      </c>
      <c r="AG216" s="2">
        <v>40512</v>
      </c>
      <c r="AH216" s="2">
        <v>40633</v>
      </c>
      <c r="AI216" s="3" t="s">
        <v>114</v>
      </c>
      <c r="AJ216" s="3">
        <f t="shared" si="49"/>
        <v>3755</v>
      </c>
      <c r="AK216" s="3">
        <f t="shared" si="50"/>
        <v>1878.1521361605148</v>
      </c>
      <c r="AL216" s="3">
        <f t="shared" si="54"/>
        <v>0.5</v>
      </c>
      <c r="AM216" s="3">
        <f t="shared" si="45"/>
        <v>122</v>
      </c>
      <c r="AN216" t="str">
        <f t="shared" si="48"/>
        <v>No</v>
      </c>
      <c r="AO216" s="3">
        <f t="shared" si="40"/>
        <v>11</v>
      </c>
      <c r="AP216" s="3">
        <v>12156</v>
      </c>
      <c r="AQ216" s="3">
        <f t="shared" si="47"/>
        <v>0.1545041243962253</v>
      </c>
      <c r="AR216" s="3" t="str">
        <f>CONCATENATE(MONTH(A216),"_",DAY(A216),"_",F216,"_",AI216,"_",I216)</f>
        <v>11_25_5 a sec_Athens_Special Deal</v>
      </c>
      <c r="AS216" s="3">
        <f t="shared" si="55"/>
        <v>0.6</v>
      </c>
      <c r="AT216" s="3">
        <f t="shared" si="43"/>
        <v>5</v>
      </c>
      <c r="AU216" s="3">
        <f t="shared" si="36"/>
        <v>3</v>
      </c>
      <c r="AV216" s="3" t="str">
        <f t="shared" si="37"/>
        <v>Yes</v>
      </c>
      <c r="AW216" s="16" t="s">
        <v>897</v>
      </c>
      <c r="AX216" s="3">
        <f t="shared" si="52"/>
        <v>3</v>
      </c>
      <c r="AY216" s="3">
        <f t="shared" si="53"/>
        <v>3</v>
      </c>
    </row>
    <row r="217" spans="1:51" s="3" customFormat="1">
      <c r="A217" s="9">
        <v>40507</v>
      </c>
      <c r="B217" s="9">
        <v>40507.999305555553</v>
      </c>
      <c r="C217" s="3">
        <v>721</v>
      </c>
      <c r="D217" s="3">
        <v>63</v>
      </c>
      <c r="E217" s="3">
        <v>14</v>
      </c>
      <c r="F217" s="3" t="s">
        <v>387</v>
      </c>
      <c r="G217" s="3" t="s">
        <v>435</v>
      </c>
      <c r="I217" s="3" t="s">
        <v>379</v>
      </c>
      <c r="J217" s="3" t="s">
        <v>15</v>
      </c>
      <c r="L217" s="3" t="s">
        <v>13</v>
      </c>
      <c r="M217" s="3" t="s">
        <v>15</v>
      </c>
      <c r="N217" s="3" t="s">
        <v>13</v>
      </c>
      <c r="O217" s="3" t="s">
        <v>15</v>
      </c>
      <c r="P217" s="3">
        <v>4</v>
      </c>
      <c r="Q217" s="3">
        <v>2</v>
      </c>
      <c r="R217" s="3">
        <v>20</v>
      </c>
      <c r="S217" s="3" t="s">
        <v>161</v>
      </c>
      <c r="T217" s="3">
        <v>2</v>
      </c>
      <c r="U217" s="3" t="s">
        <v>15</v>
      </c>
      <c r="V217" s="3" t="s">
        <v>13</v>
      </c>
      <c r="W217" s="3" t="s">
        <v>13</v>
      </c>
      <c r="X217" s="3" t="s">
        <v>13</v>
      </c>
      <c r="Y217" s="3" t="s">
        <v>15</v>
      </c>
      <c r="Z217" s="3" t="s">
        <v>15</v>
      </c>
      <c r="AA217" s="3" t="s">
        <v>15</v>
      </c>
      <c r="AB217" s="3" t="s">
        <v>13</v>
      </c>
      <c r="AC217" s="3" t="s">
        <v>15</v>
      </c>
      <c r="AF217" s="3" t="s">
        <v>342</v>
      </c>
      <c r="AG217" s="2">
        <v>40509</v>
      </c>
      <c r="AH217" s="2">
        <v>40663</v>
      </c>
      <c r="AI217" s="3" t="s">
        <v>114</v>
      </c>
      <c r="AJ217" s="3">
        <f t="shared" si="49"/>
        <v>10094</v>
      </c>
      <c r="AK217" s="3">
        <f t="shared" si="50"/>
        <v>10094</v>
      </c>
      <c r="AL217" s="3">
        <f t="shared" si="54"/>
        <v>0.78</v>
      </c>
      <c r="AM217" s="3">
        <f t="shared" si="45"/>
        <v>155</v>
      </c>
      <c r="AN217" t="str">
        <f t="shared" si="48"/>
        <v>No</v>
      </c>
      <c r="AO217" s="3">
        <f t="shared" si="40"/>
        <v>11</v>
      </c>
      <c r="AP217" s="3">
        <v>4318</v>
      </c>
      <c r="AQ217" s="3">
        <f t="shared" si="47"/>
        <v>2.3376563223714681</v>
      </c>
      <c r="AR217" s="3" t="str">
        <f>CONCATENATE(MONTH(A217),"_",DAY(A217),"_",F217,"_",AI217,"_",I217)</f>
        <v>11_25_Nails Tales_Athens_North &amp; East Suburbs</v>
      </c>
      <c r="AS217" s="3">
        <f t="shared" si="55"/>
        <v>0.8</v>
      </c>
      <c r="AT217" s="3">
        <f t="shared" si="43"/>
        <v>15</v>
      </c>
      <c r="AU217" s="3">
        <f t="shared" si="36"/>
        <v>3</v>
      </c>
      <c r="AV217" s="3" t="str">
        <f t="shared" si="37"/>
        <v>Yes</v>
      </c>
      <c r="AW217" s="16" t="s">
        <v>896</v>
      </c>
      <c r="AX217" s="3">
        <f t="shared" si="52"/>
        <v>1</v>
      </c>
      <c r="AY217" s="3">
        <f t="shared" si="53"/>
        <v>1</v>
      </c>
    </row>
    <row r="218" spans="1:51" s="3" customFormat="1">
      <c r="A218" s="9">
        <v>40507</v>
      </c>
      <c r="B218" s="9">
        <v>40508.999305555553</v>
      </c>
      <c r="C218" s="3">
        <v>260</v>
      </c>
      <c r="D218" s="3">
        <v>400</v>
      </c>
      <c r="E218" s="3">
        <v>29</v>
      </c>
      <c r="F218" s="3" t="s">
        <v>388</v>
      </c>
      <c r="G218" s="3" t="s">
        <v>130</v>
      </c>
      <c r="I218" s="3" t="s">
        <v>381</v>
      </c>
      <c r="J218" s="3" t="s">
        <v>15</v>
      </c>
      <c r="L218" s="3" t="s">
        <v>13</v>
      </c>
      <c r="M218" s="3" t="s">
        <v>15</v>
      </c>
      <c r="N218" s="3" t="s">
        <v>15</v>
      </c>
      <c r="O218" s="3" t="s">
        <v>13</v>
      </c>
      <c r="P218" s="3">
        <v>100</v>
      </c>
      <c r="Q218" s="3">
        <v>100</v>
      </c>
      <c r="R218" s="3">
        <v>20</v>
      </c>
      <c r="S218" s="3" t="s">
        <v>183</v>
      </c>
      <c r="T218" s="3">
        <v>1</v>
      </c>
      <c r="U218" s="3" t="s">
        <v>13</v>
      </c>
      <c r="V218" s="3" t="s">
        <v>15</v>
      </c>
      <c r="W218" s="3" t="s">
        <v>13</v>
      </c>
      <c r="X218" s="3" t="s">
        <v>13</v>
      </c>
      <c r="Y218" s="3" t="s">
        <v>13</v>
      </c>
      <c r="Z218" s="3" t="s">
        <v>13</v>
      </c>
      <c r="AA218" s="3" t="s">
        <v>13</v>
      </c>
      <c r="AB218" s="3" t="s">
        <v>13</v>
      </c>
      <c r="AC218" s="3" t="s">
        <v>15</v>
      </c>
      <c r="AF218" s="3" t="s">
        <v>343</v>
      </c>
      <c r="AG218" s="2">
        <v>40512</v>
      </c>
      <c r="AH218" s="2">
        <v>40688</v>
      </c>
      <c r="AI218" s="3" t="s">
        <v>114</v>
      </c>
      <c r="AJ218" s="3">
        <f t="shared" si="49"/>
        <v>7540</v>
      </c>
      <c r="AK218" s="3">
        <f t="shared" si="50"/>
        <v>3771.3094824634572</v>
      </c>
      <c r="AL218" s="3">
        <f t="shared" si="54"/>
        <v>0.93</v>
      </c>
      <c r="AM218" s="3">
        <f t="shared" si="45"/>
        <v>177</v>
      </c>
      <c r="AN218" t="str">
        <f t="shared" si="48"/>
        <v>No</v>
      </c>
      <c r="AO218" s="3">
        <f t="shared" si="40"/>
        <v>11</v>
      </c>
      <c r="AP218" s="3">
        <v>4318</v>
      </c>
      <c r="AQ218" s="3">
        <f t="shared" si="47"/>
        <v>0.87339265457699333</v>
      </c>
      <c r="AR218" s="3" t="str">
        <f>CONCATENATE(MONTH(A218),"_",DAY(A218),"_",F218,"_",AI218,"_",I218)</f>
        <v>11_25_Εκπαιδευτικός Όμιλος Ξυνή_Athens_Downtown</v>
      </c>
      <c r="AS218" s="3">
        <f t="shared" si="55"/>
        <v>1</v>
      </c>
      <c r="AT218" s="3">
        <f t="shared" si="43"/>
        <v>30</v>
      </c>
      <c r="AU218" s="3">
        <f t="shared" si="36"/>
        <v>4</v>
      </c>
      <c r="AV218" s="3" t="str">
        <f t="shared" si="37"/>
        <v>No</v>
      </c>
      <c r="AW218" s="16" t="s">
        <v>895</v>
      </c>
      <c r="AX218" s="3">
        <f t="shared" si="52"/>
        <v>3</v>
      </c>
      <c r="AY218" s="3">
        <f t="shared" si="53"/>
        <v>3</v>
      </c>
    </row>
    <row r="219" spans="1:51" s="3" customFormat="1">
      <c r="A219" s="9">
        <v>40507</v>
      </c>
      <c r="B219" s="9">
        <v>40507.999305555553</v>
      </c>
      <c r="C219" s="3">
        <v>407</v>
      </c>
      <c r="D219" s="3">
        <v>186</v>
      </c>
      <c r="E219" s="3">
        <v>38</v>
      </c>
      <c r="F219" s="3" t="s">
        <v>389</v>
      </c>
      <c r="G219" s="3" t="s">
        <v>402</v>
      </c>
      <c r="H219" s="3" t="s">
        <v>444</v>
      </c>
      <c r="I219" s="3" t="s">
        <v>380</v>
      </c>
      <c r="J219" s="3" t="s">
        <v>15</v>
      </c>
      <c r="L219" s="3" t="s">
        <v>13</v>
      </c>
      <c r="M219" s="3" t="s">
        <v>15</v>
      </c>
      <c r="N219" s="3" t="s">
        <v>15</v>
      </c>
      <c r="O219" s="3" t="s">
        <v>15</v>
      </c>
      <c r="P219" s="3">
        <v>6</v>
      </c>
      <c r="Q219" s="3">
        <v>2</v>
      </c>
      <c r="R219" s="3">
        <v>20</v>
      </c>
      <c r="S219" s="3" t="s">
        <v>352</v>
      </c>
      <c r="T219" s="3">
        <v>4</v>
      </c>
      <c r="U219" s="3" t="s">
        <v>15</v>
      </c>
      <c r="V219" s="3" t="s">
        <v>15</v>
      </c>
      <c r="W219" s="3" t="s">
        <v>13</v>
      </c>
      <c r="X219" s="3" t="s">
        <v>13</v>
      </c>
      <c r="Y219" s="3" t="s">
        <v>15</v>
      </c>
      <c r="Z219" s="3" t="s">
        <v>13</v>
      </c>
      <c r="AA219" s="3" t="s">
        <v>13</v>
      </c>
      <c r="AB219" s="3" t="s">
        <v>13</v>
      </c>
      <c r="AC219" s="3" t="s">
        <v>15</v>
      </c>
      <c r="AF219" s="3" t="s">
        <v>342</v>
      </c>
      <c r="AG219" s="2">
        <v>40511</v>
      </c>
      <c r="AH219" s="2">
        <v>40694</v>
      </c>
      <c r="AI219" s="3" t="s">
        <v>114</v>
      </c>
      <c r="AJ219" s="3">
        <f t="shared" si="49"/>
        <v>15466</v>
      </c>
      <c r="AK219" s="3">
        <f t="shared" si="50"/>
        <v>15466</v>
      </c>
      <c r="AL219" s="3">
        <f t="shared" si="54"/>
        <v>0.8</v>
      </c>
      <c r="AM219" s="3">
        <f t="shared" si="45"/>
        <v>184</v>
      </c>
      <c r="AN219" t="str">
        <f t="shared" si="48"/>
        <v>No</v>
      </c>
      <c r="AO219" s="3">
        <f t="shared" si="40"/>
        <v>11</v>
      </c>
      <c r="AP219" s="3">
        <v>4318</v>
      </c>
      <c r="AQ219" s="3">
        <f t="shared" si="47"/>
        <v>3.5817508105604445</v>
      </c>
      <c r="AR219" s="3" t="str">
        <f>CONCATENATE(MONTH(A219),"_",DAY(A219),"_",F219,"_",AI219,"_",I219)</f>
        <v>11_25_Ο Σφουγγαράκης_Athens_Piraeus &amp; West Suburbs</v>
      </c>
      <c r="AS219" s="3">
        <f t="shared" si="55"/>
        <v>0.8</v>
      </c>
      <c r="AT219" s="3">
        <f t="shared" si="43"/>
        <v>40</v>
      </c>
      <c r="AU219" s="3">
        <f t="shared" si="36"/>
        <v>4</v>
      </c>
      <c r="AV219" s="3" t="str">
        <f t="shared" si="37"/>
        <v>Yes</v>
      </c>
      <c r="AW219" s="16" t="s">
        <v>894</v>
      </c>
      <c r="AX219" s="3">
        <f t="shared" si="52"/>
        <v>3</v>
      </c>
      <c r="AY219" s="3">
        <f t="shared" si="53"/>
        <v>3</v>
      </c>
    </row>
    <row r="220" spans="1:51" s="3" customFormat="1">
      <c r="A220" s="9">
        <v>40507</v>
      </c>
      <c r="B220" s="9">
        <v>40508.999305555553</v>
      </c>
      <c r="C220" s="3">
        <v>46</v>
      </c>
      <c r="D220" s="3">
        <v>1050</v>
      </c>
      <c r="E220" s="3">
        <v>140</v>
      </c>
      <c r="F220" s="3" t="s">
        <v>390</v>
      </c>
      <c r="G220" s="3" t="s">
        <v>435</v>
      </c>
      <c r="I220" s="3" t="s">
        <v>382</v>
      </c>
      <c r="J220" s="3" t="s">
        <v>15</v>
      </c>
      <c r="L220" s="3" t="s">
        <v>13</v>
      </c>
      <c r="M220" s="3" t="s">
        <v>15</v>
      </c>
      <c r="N220" s="3" t="s">
        <v>13</v>
      </c>
      <c r="O220" s="3" t="s">
        <v>15</v>
      </c>
      <c r="P220" s="3">
        <v>4</v>
      </c>
      <c r="Q220" s="3">
        <v>2</v>
      </c>
      <c r="R220" s="3">
        <v>10</v>
      </c>
      <c r="S220" s="3" t="s">
        <v>189</v>
      </c>
      <c r="T220" s="3">
        <v>3</v>
      </c>
      <c r="U220" s="3" t="s">
        <v>15</v>
      </c>
      <c r="V220" s="3" t="s">
        <v>13</v>
      </c>
      <c r="W220" s="3" t="s">
        <v>13</v>
      </c>
      <c r="X220" s="3" t="s">
        <v>13</v>
      </c>
      <c r="Y220" s="3" t="s">
        <v>13</v>
      </c>
      <c r="Z220" s="3" t="s">
        <v>13</v>
      </c>
      <c r="AA220" s="3" t="s">
        <v>15</v>
      </c>
      <c r="AB220" s="3" t="s">
        <v>13</v>
      </c>
      <c r="AC220" s="3" t="s">
        <v>15</v>
      </c>
      <c r="AF220" s="3" t="s">
        <v>343</v>
      </c>
      <c r="AG220" s="2">
        <v>40512</v>
      </c>
      <c r="AH220" s="2">
        <v>40633</v>
      </c>
      <c r="AI220" s="3" t="s">
        <v>114</v>
      </c>
      <c r="AJ220" s="3">
        <f t="shared" si="49"/>
        <v>6440</v>
      </c>
      <c r="AK220" s="3">
        <f t="shared" si="50"/>
        <v>3221.1184439077801</v>
      </c>
      <c r="AL220" s="3">
        <f t="shared" si="54"/>
        <v>0.87</v>
      </c>
      <c r="AM220" s="3">
        <f t="shared" si="45"/>
        <v>122</v>
      </c>
      <c r="AN220" t="str">
        <f t="shared" si="48"/>
        <v>No</v>
      </c>
      <c r="AO220" s="3">
        <f t="shared" si="40"/>
        <v>11</v>
      </c>
      <c r="AP220" s="3">
        <v>4318</v>
      </c>
      <c r="AQ220" s="3">
        <f t="shared" si="47"/>
        <v>0.74597462804719317</v>
      </c>
      <c r="AR220" s="3" t="str">
        <f>CONCATENATE(MONTH(A220),"_",DAY(A220),"_",F220,"_",AI220,"_",I220)</f>
        <v>11_25_Plasticity_Athens_South Suburbs</v>
      </c>
      <c r="AS220" s="3">
        <f t="shared" si="55"/>
        <v>0.8</v>
      </c>
      <c r="AT220" s="3">
        <f t="shared" si="43"/>
        <v>140</v>
      </c>
      <c r="AU220" s="3">
        <f t="shared" si="36"/>
        <v>3</v>
      </c>
      <c r="AV220" s="3" t="str">
        <f t="shared" si="37"/>
        <v>Yes</v>
      </c>
      <c r="AW220" s="16" t="s">
        <v>893</v>
      </c>
      <c r="AX220" s="3">
        <f t="shared" si="52"/>
        <v>3</v>
      </c>
      <c r="AY220" s="3">
        <f t="shared" si="53"/>
        <v>3</v>
      </c>
    </row>
    <row r="221" spans="1:51" s="3" customFormat="1">
      <c r="A221" s="9">
        <v>40507</v>
      </c>
      <c r="B221" s="9">
        <v>40508.999305555553</v>
      </c>
      <c r="C221" s="3">
        <v>69</v>
      </c>
      <c r="D221" s="3">
        <v>10</v>
      </c>
      <c r="E221" s="3">
        <v>5</v>
      </c>
      <c r="F221" s="3" t="s">
        <v>385</v>
      </c>
      <c r="G221" s="3" t="s">
        <v>402</v>
      </c>
      <c r="J221" s="3" t="s">
        <v>13</v>
      </c>
      <c r="L221" s="3" t="s">
        <v>13</v>
      </c>
      <c r="M221" s="3" t="s">
        <v>13</v>
      </c>
      <c r="N221" s="3" t="s">
        <v>13</v>
      </c>
      <c r="O221" s="3" t="s">
        <v>13</v>
      </c>
      <c r="P221" s="3">
        <v>10</v>
      </c>
      <c r="Q221" s="3">
        <v>5</v>
      </c>
      <c r="R221" s="3">
        <v>10</v>
      </c>
      <c r="T221" s="3">
        <v>12</v>
      </c>
      <c r="U221" s="3" t="s">
        <v>15</v>
      </c>
      <c r="V221" s="3" t="s">
        <v>13</v>
      </c>
      <c r="W221" s="3" t="s">
        <v>15</v>
      </c>
      <c r="X221" s="3" t="s">
        <v>13</v>
      </c>
      <c r="Y221" s="3" t="s">
        <v>15</v>
      </c>
      <c r="Z221" s="3" t="s">
        <v>13</v>
      </c>
      <c r="AA221" s="3" t="s">
        <v>13</v>
      </c>
      <c r="AB221" s="3" t="s">
        <v>13</v>
      </c>
      <c r="AC221" s="3" t="s">
        <v>15</v>
      </c>
      <c r="AF221" s="3" t="s">
        <v>342</v>
      </c>
      <c r="AG221" s="2">
        <v>40512</v>
      </c>
      <c r="AH221" s="2">
        <v>40633</v>
      </c>
      <c r="AI221" s="3" t="s">
        <v>116</v>
      </c>
      <c r="AJ221" s="3">
        <f t="shared" si="49"/>
        <v>345</v>
      </c>
      <c r="AK221" s="3">
        <f t="shared" si="50"/>
        <v>172.55991663791681</v>
      </c>
      <c r="AL221" s="3">
        <f t="shared" si="54"/>
        <v>0.5</v>
      </c>
      <c r="AM221" s="3">
        <f t="shared" si="45"/>
        <v>122</v>
      </c>
      <c r="AN221" t="str">
        <f t="shared" si="48"/>
        <v>No</v>
      </c>
      <c r="AO221" s="3">
        <f t="shared" si="40"/>
        <v>11</v>
      </c>
      <c r="AP221" s="3">
        <v>1254</v>
      </c>
      <c r="AQ221" s="3">
        <f t="shared" si="47"/>
        <v>0.137607589025452</v>
      </c>
      <c r="AR221" s="3" t="str">
        <f>CONCATENATE(MONTH(A221),"_",DAY(A221),"_",F221,"_",AI221,"_",K221)</f>
        <v>11_25_5 a sec_Thessaloniki_</v>
      </c>
      <c r="AS221" s="3">
        <f t="shared" si="55"/>
        <v>0.6</v>
      </c>
      <c r="AT221" s="3">
        <f t="shared" si="43"/>
        <v>5</v>
      </c>
      <c r="AU221" s="3">
        <f t="shared" si="36"/>
        <v>3</v>
      </c>
      <c r="AV221" s="3" t="str">
        <f t="shared" si="37"/>
        <v>Yes</v>
      </c>
      <c r="AW221" s="15" t="s">
        <v>668</v>
      </c>
      <c r="AX221" s="3">
        <f t="shared" si="52"/>
        <v>3</v>
      </c>
      <c r="AY221" s="3">
        <f t="shared" si="53"/>
        <v>3</v>
      </c>
    </row>
    <row r="222" spans="1:51" s="3" customFormat="1">
      <c r="A222" s="9">
        <v>40508</v>
      </c>
      <c r="B222" s="9">
        <v>40508.999305555553</v>
      </c>
      <c r="C222" s="3">
        <v>313</v>
      </c>
      <c r="D222" s="3">
        <v>55</v>
      </c>
      <c r="E222" s="3">
        <v>23</v>
      </c>
      <c r="F222" s="3" t="s">
        <v>391</v>
      </c>
      <c r="G222" s="3" t="s">
        <v>433</v>
      </c>
      <c r="H222" s="3" t="s">
        <v>443</v>
      </c>
      <c r="I222" s="3" t="s">
        <v>380</v>
      </c>
      <c r="J222" s="3" t="s">
        <v>15</v>
      </c>
      <c r="L222" s="3" t="s">
        <v>13</v>
      </c>
      <c r="M222" s="3" t="s">
        <v>15</v>
      </c>
      <c r="N222" s="3" t="s">
        <v>15</v>
      </c>
      <c r="O222" s="3" t="s">
        <v>15</v>
      </c>
      <c r="P222" s="3">
        <v>4</v>
      </c>
      <c r="Q222" s="3">
        <v>4</v>
      </c>
      <c r="R222" s="3">
        <v>20</v>
      </c>
      <c r="S222" s="3" t="s">
        <v>87</v>
      </c>
      <c r="T222" s="3">
        <v>5</v>
      </c>
      <c r="U222" s="3" t="s">
        <v>15</v>
      </c>
      <c r="V222" s="3" t="s">
        <v>13</v>
      </c>
      <c r="W222" s="3" t="s">
        <v>13</v>
      </c>
      <c r="X222" s="3" t="s">
        <v>15</v>
      </c>
      <c r="Y222" s="3" t="s">
        <v>13</v>
      </c>
      <c r="Z222" s="3" t="s">
        <v>13</v>
      </c>
      <c r="AA222" s="3" t="s">
        <v>13</v>
      </c>
      <c r="AB222" s="3" t="s">
        <v>15</v>
      </c>
      <c r="AC222" s="3" t="s">
        <v>15</v>
      </c>
      <c r="AF222" s="3" t="s">
        <v>342</v>
      </c>
      <c r="AG222" s="2">
        <v>40512</v>
      </c>
      <c r="AH222" s="2">
        <v>40724</v>
      </c>
      <c r="AI222" s="3" t="s">
        <v>114</v>
      </c>
      <c r="AJ222" s="3">
        <f t="shared" si="49"/>
        <v>7199</v>
      </c>
      <c r="AK222" s="3">
        <f t="shared" si="50"/>
        <v>7199</v>
      </c>
      <c r="AL222" s="3">
        <f t="shared" si="54"/>
        <v>0.57999999999999996</v>
      </c>
      <c r="AM222" s="3">
        <f t="shared" si="45"/>
        <v>213</v>
      </c>
      <c r="AN222" t="str">
        <f t="shared" si="48"/>
        <v>No</v>
      </c>
      <c r="AO222" s="3">
        <f t="shared" si="40"/>
        <v>11</v>
      </c>
      <c r="AP222" s="3">
        <v>4318</v>
      </c>
      <c r="AQ222" s="3">
        <f t="shared" si="47"/>
        <v>1.6672070402964336</v>
      </c>
      <c r="AR222" s="3" t="str">
        <f t="shared" ref="AR222:AR258" si="56">CONCATENATE(MONTH(A222),"_",DAY(A222),"_",F222,"_",AI222,"_",I222)</f>
        <v>11_26_Γαία_Athens_Piraeus &amp; West Suburbs</v>
      </c>
      <c r="AS222" s="3">
        <f t="shared" si="55"/>
        <v>0.6</v>
      </c>
      <c r="AT222" s="3">
        <f t="shared" si="43"/>
        <v>25</v>
      </c>
      <c r="AU222" s="3">
        <f t="shared" si="36"/>
        <v>4</v>
      </c>
      <c r="AV222" s="3" t="str">
        <f t="shared" si="37"/>
        <v>No</v>
      </c>
      <c r="AW222" s="15" t="s">
        <v>664</v>
      </c>
      <c r="AX222" s="3">
        <f t="shared" si="52"/>
        <v>3</v>
      </c>
      <c r="AY222" s="3">
        <f t="shared" si="53"/>
        <v>3</v>
      </c>
    </row>
    <row r="223" spans="1:51" s="3" customFormat="1">
      <c r="A223" s="9">
        <v>40508</v>
      </c>
      <c r="B223" s="9">
        <v>40508.999305555553</v>
      </c>
      <c r="C223" s="3">
        <v>132</v>
      </c>
      <c r="D223" s="3">
        <v>728</v>
      </c>
      <c r="E223" s="3">
        <v>28</v>
      </c>
      <c r="F223" s="3" t="s">
        <v>67</v>
      </c>
      <c r="G223" s="3" t="s">
        <v>435</v>
      </c>
      <c r="I223" s="3" t="s">
        <v>379</v>
      </c>
      <c r="J223" s="3" t="s">
        <v>13</v>
      </c>
      <c r="L223" s="3" t="s">
        <v>13</v>
      </c>
      <c r="M223" s="3" t="s">
        <v>15</v>
      </c>
      <c r="N223" s="3" t="s">
        <v>13</v>
      </c>
      <c r="O223" s="3" t="s">
        <v>15</v>
      </c>
      <c r="P223" s="3">
        <v>3</v>
      </c>
      <c r="Q223" s="3">
        <v>1</v>
      </c>
      <c r="R223" s="3">
        <v>15</v>
      </c>
      <c r="S223" s="3" t="s">
        <v>150</v>
      </c>
      <c r="T223" s="3">
        <v>6</v>
      </c>
      <c r="U223" s="3" t="s">
        <v>15</v>
      </c>
      <c r="V223" s="3" t="s">
        <v>15</v>
      </c>
      <c r="W223" s="3" t="s">
        <v>13</v>
      </c>
      <c r="X223" s="3" t="s">
        <v>15</v>
      </c>
      <c r="Y223" s="3" t="s">
        <v>15</v>
      </c>
      <c r="Z223" s="3" t="s">
        <v>13</v>
      </c>
      <c r="AA223" s="3" t="s">
        <v>15</v>
      </c>
      <c r="AB223" s="3" t="s">
        <v>13</v>
      </c>
      <c r="AC223" s="3" t="s">
        <v>13</v>
      </c>
      <c r="AF223" s="3" t="s">
        <v>343</v>
      </c>
      <c r="AG223" s="2">
        <v>40512</v>
      </c>
      <c r="AH223" s="2">
        <v>40724</v>
      </c>
      <c r="AI223" s="3" t="s">
        <v>114</v>
      </c>
      <c r="AJ223" s="3">
        <f t="shared" si="49"/>
        <v>3696</v>
      </c>
      <c r="AK223" s="3">
        <f t="shared" si="50"/>
        <v>3696</v>
      </c>
      <c r="AL223" s="3">
        <f t="shared" si="54"/>
        <v>0.96</v>
      </c>
      <c r="AM223" s="3">
        <f t="shared" si="45"/>
        <v>213</v>
      </c>
      <c r="AN223" t="str">
        <f t="shared" si="48"/>
        <v>No</v>
      </c>
      <c r="AO223" s="3">
        <f t="shared" si="40"/>
        <v>11</v>
      </c>
      <c r="AP223" s="3">
        <v>12156</v>
      </c>
      <c r="AQ223" s="3">
        <f t="shared" si="47"/>
        <v>0.30404738400789733</v>
      </c>
      <c r="AR223" s="3" t="str">
        <f t="shared" si="56"/>
        <v>11_26_Lipogen_Athens_North &amp; East Suburbs</v>
      </c>
      <c r="AS223" s="3">
        <f t="shared" si="55"/>
        <v>1</v>
      </c>
      <c r="AT223" s="3">
        <f t="shared" si="43"/>
        <v>30</v>
      </c>
      <c r="AU223" s="3">
        <f t="shared" si="36"/>
        <v>4</v>
      </c>
      <c r="AV223" s="3" t="str">
        <f t="shared" si="37"/>
        <v>Yes</v>
      </c>
      <c r="AW223" s="16" t="s">
        <v>892</v>
      </c>
      <c r="AX223" s="3">
        <f t="shared" si="52"/>
        <v>3</v>
      </c>
      <c r="AY223" s="3">
        <f t="shared" si="53"/>
        <v>3</v>
      </c>
    </row>
    <row r="224" spans="1:51" s="3" customFormat="1">
      <c r="A224" s="9">
        <v>40509</v>
      </c>
      <c r="B224" s="9">
        <v>40512.999305555553</v>
      </c>
      <c r="C224" s="3">
        <v>2247</v>
      </c>
      <c r="D224" s="3">
        <v>45</v>
      </c>
      <c r="E224" s="3">
        <v>19</v>
      </c>
      <c r="F224" s="3" t="s">
        <v>393</v>
      </c>
      <c r="G224" s="3" t="s">
        <v>12</v>
      </c>
      <c r="I224" s="3" t="s">
        <v>383</v>
      </c>
      <c r="J224" s="3" t="s">
        <v>13</v>
      </c>
      <c r="L224" s="3" t="s">
        <v>13</v>
      </c>
      <c r="M224" s="3" t="s">
        <v>15</v>
      </c>
      <c r="N224" s="3" t="s">
        <v>15</v>
      </c>
      <c r="O224" s="3" t="s">
        <v>15</v>
      </c>
      <c r="P224" s="3">
        <v>10</v>
      </c>
      <c r="Q224" s="3">
        <v>5</v>
      </c>
      <c r="R224" s="3">
        <v>20</v>
      </c>
      <c r="S224" s="3" t="s">
        <v>394</v>
      </c>
      <c r="T224" s="3">
        <v>13</v>
      </c>
      <c r="U224" s="3" t="s">
        <v>15</v>
      </c>
      <c r="V224" s="3" t="s">
        <v>15</v>
      </c>
      <c r="W224" s="3" t="s">
        <v>15</v>
      </c>
      <c r="X224" s="3" t="s">
        <v>13</v>
      </c>
      <c r="Y224" s="3" t="s">
        <v>13</v>
      </c>
      <c r="Z224" s="3" t="s">
        <v>13</v>
      </c>
      <c r="AA224" s="3" t="s">
        <v>13</v>
      </c>
      <c r="AB224" s="3" t="s">
        <v>13</v>
      </c>
      <c r="AC224" s="3" t="s">
        <v>15</v>
      </c>
      <c r="AF224" s="3" t="s">
        <v>342</v>
      </c>
      <c r="AG224" s="2">
        <v>40514</v>
      </c>
      <c r="AH224" s="2">
        <v>40663</v>
      </c>
      <c r="AI224" s="3" t="s">
        <v>114</v>
      </c>
      <c r="AJ224" s="3">
        <f t="shared" si="49"/>
        <v>42693</v>
      </c>
      <c r="AK224" s="3">
        <f t="shared" si="50"/>
        <v>10675.103316554054</v>
      </c>
      <c r="AL224" s="3">
        <f t="shared" si="54"/>
        <v>0.57999999999999996</v>
      </c>
      <c r="AM224" s="3">
        <f t="shared" si="45"/>
        <v>150</v>
      </c>
      <c r="AN224" t="str">
        <f t="shared" si="48"/>
        <v>Yes</v>
      </c>
      <c r="AO224" s="3">
        <f t="shared" si="40"/>
        <v>11</v>
      </c>
      <c r="AP224" s="3">
        <v>4547</v>
      </c>
      <c r="AQ224" s="3">
        <f t="shared" si="47"/>
        <v>2.3477245033107663</v>
      </c>
      <c r="AR224" s="3" t="str">
        <f t="shared" si="56"/>
        <v>11_27_Χιονοδρομικό κέντρο Καλαβρύτων_Athens_Special Deal</v>
      </c>
      <c r="AS224" s="3">
        <f t="shared" si="55"/>
        <v>0.6</v>
      </c>
      <c r="AT224" s="3">
        <f t="shared" si="43"/>
        <v>20</v>
      </c>
      <c r="AU224" s="3">
        <f t="shared" si="36"/>
        <v>3</v>
      </c>
      <c r="AV224" s="3" t="str">
        <f t="shared" si="37"/>
        <v>Yes</v>
      </c>
      <c r="AW224" s="15" t="s">
        <v>658</v>
      </c>
      <c r="AX224" s="3">
        <f t="shared" si="52"/>
        <v>1</v>
      </c>
      <c r="AY224" s="3">
        <f t="shared" si="53"/>
        <v>1</v>
      </c>
    </row>
    <row r="225" spans="1:51" s="3" customFormat="1">
      <c r="A225" s="9">
        <v>40509</v>
      </c>
      <c r="B225" s="9">
        <v>40511.999305555553</v>
      </c>
      <c r="C225" s="3">
        <v>268</v>
      </c>
      <c r="D225" s="3">
        <v>525</v>
      </c>
      <c r="E225" s="3">
        <v>75</v>
      </c>
      <c r="F225" s="3" t="s">
        <v>395</v>
      </c>
      <c r="G225" s="3" t="s">
        <v>77</v>
      </c>
      <c r="I225" s="3" t="s">
        <v>379</v>
      </c>
      <c r="J225" s="3" t="s">
        <v>15</v>
      </c>
      <c r="L225" s="3" t="s">
        <v>13</v>
      </c>
      <c r="M225" s="3" t="s">
        <v>15</v>
      </c>
      <c r="N225" s="3" t="s">
        <v>13</v>
      </c>
      <c r="O225" s="3" t="s">
        <v>15</v>
      </c>
      <c r="P225" s="3">
        <v>8</v>
      </c>
      <c r="Q225" s="3">
        <v>2</v>
      </c>
      <c r="R225" s="3">
        <v>10</v>
      </c>
      <c r="S225" s="3" t="s">
        <v>396</v>
      </c>
      <c r="T225" s="3">
        <v>2</v>
      </c>
      <c r="U225" s="3" t="s">
        <v>15</v>
      </c>
      <c r="V225" s="3" t="s">
        <v>13</v>
      </c>
      <c r="W225" s="3" t="s">
        <v>15</v>
      </c>
      <c r="X225" s="3" t="s">
        <v>13</v>
      </c>
      <c r="Y225" s="3" t="s">
        <v>15</v>
      </c>
      <c r="Z225" s="3" t="s">
        <v>13</v>
      </c>
      <c r="AA225" s="3" t="s">
        <v>13</v>
      </c>
      <c r="AB225" s="3" t="s">
        <v>13</v>
      </c>
      <c r="AC225" s="3" t="s">
        <v>15</v>
      </c>
      <c r="AF225" s="3" t="s">
        <v>344</v>
      </c>
      <c r="AG225" s="2">
        <v>40513</v>
      </c>
      <c r="AH225" s="2">
        <v>40806</v>
      </c>
      <c r="AI225" s="3" t="s">
        <v>114</v>
      </c>
      <c r="AJ225" s="3">
        <f t="shared" si="49"/>
        <v>20100</v>
      </c>
      <c r="AK225" s="3">
        <f t="shared" si="50"/>
        <v>6701.5512850247387</v>
      </c>
      <c r="AL225" s="3">
        <f t="shared" si="54"/>
        <v>0.86</v>
      </c>
      <c r="AM225" s="3">
        <f t="shared" si="45"/>
        <v>294</v>
      </c>
      <c r="AN225" t="str">
        <f t="shared" si="48"/>
        <v>Yes</v>
      </c>
      <c r="AO225" s="3">
        <f t="shared" si="40"/>
        <v>11</v>
      </c>
      <c r="AP225" s="3">
        <v>2744</v>
      </c>
      <c r="AQ225" s="3">
        <f t="shared" si="47"/>
        <v>2.4422562992072665</v>
      </c>
      <c r="AR225" s="3" t="str">
        <f t="shared" si="56"/>
        <v>11_27_Physis_Athens_North &amp; East Suburbs</v>
      </c>
      <c r="AS225" s="3">
        <f t="shared" si="55"/>
        <v>0.8</v>
      </c>
      <c r="AT225" s="3">
        <f t="shared" si="43"/>
        <v>75</v>
      </c>
      <c r="AU225" s="3">
        <f t="shared" si="36"/>
        <v>4</v>
      </c>
      <c r="AV225" s="3" t="str">
        <f t="shared" si="37"/>
        <v>Yes</v>
      </c>
      <c r="AW225" s="15" t="s">
        <v>661</v>
      </c>
      <c r="AX225" s="3">
        <f t="shared" si="52"/>
        <v>1</v>
      </c>
      <c r="AY225" s="3">
        <f t="shared" si="53"/>
        <v>1</v>
      </c>
    </row>
    <row r="226" spans="1:51" s="3" customFormat="1">
      <c r="A226" s="9">
        <v>40509</v>
      </c>
      <c r="B226" s="9">
        <v>40511.999305555553</v>
      </c>
      <c r="C226" s="3">
        <v>95</v>
      </c>
      <c r="D226" s="3">
        <v>125</v>
      </c>
      <c r="E226" s="3">
        <v>25</v>
      </c>
      <c r="F226" s="3" t="s">
        <v>404</v>
      </c>
      <c r="G226" s="3" t="s">
        <v>105</v>
      </c>
      <c r="I226" s="3" t="s">
        <v>381</v>
      </c>
      <c r="J226" s="3" t="s">
        <v>15</v>
      </c>
      <c r="L226" s="3" t="s">
        <v>13</v>
      </c>
      <c r="M226" s="3" t="s">
        <v>15</v>
      </c>
      <c r="N226" s="3" t="s">
        <v>15</v>
      </c>
      <c r="O226" s="3" t="s">
        <v>15</v>
      </c>
      <c r="P226" s="3">
        <v>4</v>
      </c>
      <c r="Q226" s="3">
        <v>4</v>
      </c>
      <c r="R226" s="3">
        <v>20</v>
      </c>
      <c r="S226" s="3" t="s">
        <v>183</v>
      </c>
      <c r="T226" s="3">
        <v>1</v>
      </c>
      <c r="U226" s="3" t="s">
        <v>15</v>
      </c>
      <c r="V226" s="3" t="s">
        <v>13</v>
      </c>
      <c r="W226" s="3" t="s">
        <v>13</v>
      </c>
      <c r="X226" s="3" t="s">
        <v>13</v>
      </c>
      <c r="Y226" s="3" t="s">
        <v>13</v>
      </c>
      <c r="Z226" s="3" t="s">
        <v>13</v>
      </c>
      <c r="AA226" s="3" t="s">
        <v>13</v>
      </c>
      <c r="AB226" s="3" t="s">
        <v>13</v>
      </c>
      <c r="AC226" s="3" t="s">
        <v>15</v>
      </c>
      <c r="AF226" s="3" t="s">
        <v>342</v>
      </c>
      <c r="AG226" s="2">
        <v>40513</v>
      </c>
      <c r="AH226" s="2">
        <v>40874</v>
      </c>
      <c r="AI226" s="3" t="s">
        <v>114</v>
      </c>
      <c r="AJ226" s="3">
        <f t="shared" si="49"/>
        <v>2375</v>
      </c>
      <c r="AK226" s="3">
        <f t="shared" si="50"/>
        <v>791.84996527033604</v>
      </c>
      <c r="AL226" s="3">
        <f t="shared" si="54"/>
        <v>0.8</v>
      </c>
      <c r="AM226" s="3">
        <f t="shared" si="45"/>
        <v>362</v>
      </c>
      <c r="AN226" t="str">
        <f t="shared" si="48"/>
        <v>Yes</v>
      </c>
      <c r="AO226" s="3">
        <f t="shared" si="40"/>
        <v>11</v>
      </c>
      <c r="AP226" s="3">
        <v>2744</v>
      </c>
      <c r="AQ226" s="3">
        <f t="shared" si="47"/>
        <v>0.2885750602297143</v>
      </c>
      <c r="AR226" s="3" t="str">
        <f t="shared" si="56"/>
        <v>11_27_Ευρωκλινική Παίδων_Athens_Downtown</v>
      </c>
      <c r="AS226" s="3">
        <f t="shared" si="55"/>
        <v>0.8</v>
      </c>
      <c r="AT226" s="3">
        <f t="shared" si="43"/>
        <v>25</v>
      </c>
      <c r="AU226" s="3">
        <f t="shared" si="36"/>
        <v>4</v>
      </c>
      <c r="AV226" s="3" t="str">
        <f t="shared" si="37"/>
        <v>No</v>
      </c>
      <c r="AW226" s="15" t="s">
        <v>662</v>
      </c>
      <c r="AX226" s="3">
        <f t="shared" si="52"/>
        <v>1</v>
      </c>
      <c r="AY226" s="3">
        <f t="shared" si="53"/>
        <v>1</v>
      </c>
    </row>
    <row r="227" spans="1:51" s="3" customFormat="1">
      <c r="A227" s="9">
        <v>40509</v>
      </c>
      <c r="B227" s="9">
        <v>40510.999305555553</v>
      </c>
      <c r="C227" s="3">
        <v>392</v>
      </c>
      <c r="D227" s="3">
        <v>58</v>
      </c>
      <c r="E227" s="3">
        <v>12</v>
      </c>
      <c r="F227" s="3" t="s">
        <v>397</v>
      </c>
      <c r="G227" s="3" t="s">
        <v>435</v>
      </c>
      <c r="I227" s="3" t="s">
        <v>380</v>
      </c>
      <c r="J227" s="3" t="s">
        <v>15</v>
      </c>
      <c r="L227" s="3" t="s">
        <v>13</v>
      </c>
      <c r="M227" s="3" t="s">
        <v>15</v>
      </c>
      <c r="N227" s="3" t="s">
        <v>15</v>
      </c>
      <c r="O227" s="3" t="s">
        <v>15</v>
      </c>
      <c r="P227" s="3">
        <v>100</v>
      </c>
      <c r="Q227" s="3">
        <v>100</v>
      </c>
      <c r="R227" s="3">
        <v>20</v>
      </c>
      <c r="S227" s="3" t="s">
        <v>87</v>
      </c>
      <c r="T227" s="3">
        <v>5</v>
      </c>
      <c r="U227" s="3" t="s">
        <v>15</v>
      </c>
      <c r="V227" s="3" t="s">
        <v>13</v>
      </c>
      <c r="W227" s="3" t="s">
        <v>13</v>
      </c>
      <c r="X227" s="3" t="s">
        <v>13</v>
      </c>
      <c r="Y227" s="3" t="s">
        <v>15</v>
      </c>
      <c r="Z227" s="3" t="s">
        <v>15</v>
      </c>
      <c r="AA227" s="3" t="s">
        <v>15</v>
      </c>
      <c r="AB227" s="3" t="s">
        <v>13</v>
      </c>
      <c r="AC227" s="3" t="s">
        <v>15</v>
      </c>
      <c r="AF227" s="3" t="s">
        <v>342</v>
      </c>
      <c r="AG227" s="2">
        <v>40512</v>
      </c>
      <c r="AH227" s="2">
        <v>40678</v>
      </c>
      <c r="AI227" s="3" t="s">
        <v>114</v>
      </c>
      <c r="AJ227" s="3">
        <f t="shared" si="49"/>
        <v>4704</v>
      </c>
      <c r="AK227" s="3">
        <f t="shared" si="50"/>
        <v>2352.8169503326394</v>
      </c>
      <c r="AL227" s="3">
        <f t="shared" si="54"/>
        <v>0.79</v>
      </c>
      <c r="AM227" s="3">
        <f t="shared" si="45"/>
        <v>167</v>
      </c>
      <c r="AN227" t="str">
        <f t="shared" si="48"/>
        <v>Yes</v>
      </c>
      <c r="AO227" s="3">
        <f t="shared" si="40"/>
        <v>11</v>
      </c>
      <c r="AP227" s="3">
        <v>2744</v>
      </c>
      <c r="AQ227" s="3">
        <f t="shared" si="47"/>
        <v>0.85744057956728836</v>
      </c>
      <c r="AR227" s="3" t="str">
        <f t="shared" si="56"/>
        <v>11_27_Εξ απαλών ονύχων_Athens_Piraeus &amp; West Suburbs</v>
      </c>
      <c r="AS227" s="3">
        <f t="shared" si="55"/>
        <v>0.8</v>
      </c>
      <c r="AT227" s="3">
        <f t="shared" si="43"/>
        <v>10</v>
      </c>
      <c r="AU227" s="3">
        <f t="shared" si="36"/>
        <v>3</v>
      </c>
      <c r="AV227" s="3" t="str">
        <f t="shared" si="37"/>
        <v>No</v>
      </c>
      <c r="AW227" s="15" t="s">
        <v>663</v>
      </c>
      <c r="AX227" s="3">
        <f t="shared" si="52"/>
        <v>1</v>
      </c>
      <c r="AY227" s="3">
        <f t="shared" si="53"/>
        <v>1</v>
      </c>
    </row>
    <row r="228" spans="1:51" s="3" customFormat="1">
      <c r="A228" s="9">
        <v>40509</v>
      </c>
      <c r="B228" s="9">
        <v>40511.999305555553</v>
      </c>
      <c r="C228" s="3">
        <v>556</v>
      </c>
      <c r="D228" s="3">
        <v>89.3</v>
      </c>
      <c r="E228" s="3">
        <v>29</v>
      </c>
      <c r="F228" s="3" t="s">
        <v>398</v>
      </c>
      <c r="G228" s="3" t="s">
        <v>433</v>
      </c>
      <c r="H228" s="3" t="s">
        <v>443</v>
      </c>
      <c r="I228" s="3" t="s">
        <v>382</v>
      </c>
      <c r="J228" s="3" t="s">
        <v>15</v>
      </c>
      <c r="L228" s="3" t="s">
        <v>13</v>
      </c>
      <c r="M228" s="3" t="s">
        <v>15</v>
      </c>
      <c r="N228" s="3" t="s">
        <v>15</v>
      </c>
      <c r="O228" s="3" t="s">
        <v>15</v>
      </c>
      <c r="P228" s="3">
        <v>100</v>
      </c>
      <c r="Q228" s="3">
        <v>100</v>
      </c>
      <c r="R228" s="3">
        <v>10</v>
      </c>
      <c r="S228" s="3" t="s">
        <v>189</v>
      </c>
      <c r="T228" s="3">
        <v>3</v>
      </c>
      <c r="U228" s="3" t="s">
        <v>15</v>
      </c>
      <c r="V228" s="3" t="s">
        <v>13</v>
      </c>
      <c r="W228" s="3" t="s">
        <v>13</v>
      </c>
      <c r="X228" s="3" t="s">
        <v>15</v>
      </c>
      <c r="Y228" s="3" t="s">
        <v>13</v>
      </c>
      <c r="Z228" s="3" t="s">
        <v>15</v>
      </c>
      <c r="AA228" s="3" t="s">
        <v>15</v>
      </c>
      <c r="AB228" s="3" t="s">
        <v>15</v>
      </c>
      <c r="AC228" s="3" t="s">
        <v>15</v>
      </c>
      <c r="AF228" s="3" t="s">
        <v>342</v>
      </c>
      <c r="AG228" s="2">
        <v>40513</v>
      </c>
      <c r="AH228" s="2">
        <v>40663</v>
      </c>
      <c r="AI228" s="3" t="s">
        <v>114</v>
      </c>
      <c r="AJ228" s="3">
        <f t="shared" si="49"/>
        <v>16124</v>
      </c>
      <c r="AK228" s="3">
        <f t="shared" si="50"/>
        <v>5375.9110905342723</v>
      </c>
      <c r="AL228" s="3">
        <f t="shared" si="54"/>
        <v>0.68</v>
      </c>
      <c r="AM228" s="3">
        <f t="shared" si="45"/>
        <v>151</v>
      </c>
      <c r="AN228" t="str">
        <f t="shared" si="48"/>
        <v>Yes</v>
      </c>
      <c r="AO228" s="3">
        <f t="shared" si="40"/>
        <v>11</v>
      </c>
      <c r="AP228" s="3">
        <v>2744</v>
      </c>
      <c r="AQ228" s="3">
        <f t="shared" si="47"/>
        <v>1.9591512720605948</v>
      </c>
      <c r="AR228" s="3" t="str">
        <f t="shared" si="56"/>
        <v>11_27_Εκτός Σχεδίου_Athens_South Suburbs</v>
      </c>
      <c r="AS228" s="3">
        <f t="shared" si="55"/>
        <v>0.6</v>
      </c>
      <c r="AT228" s="3">
        <f t="shared" si="43"/>
        <v>30</v>
      </c>
      <c r="AU228" s="3">
        <f t="shared" si="36"/>
        <v>3</v>
      </c>
      <c r="AV228" s="3" t="str">
        <f t="shared" si="37"/>
        <v>No</v>
      </c>
      <c r="AW228" s="15" t="s">
        <v>660</v>
      </c>
      <c r="AX228" s="3">
        <f t="shared" si="52"/>
        <v>1</v>
      </c>
      <c r="AY228" s="3">
        <f t="shared" si="53"/>
        <v>1</v>
      </c>
    </row>
    <row r="229" spans="1:51" s="3" customFormat="1">
      <c r="A229" s="9">
        <v>40509</v>
      </c>
      <c r="B229" s="9">
        <v>40511.999305555553</v>
      </c>
      <c r="C229" s="3">
        <v>387</v>
      </c>
      <c r="D229" s="3">
        <v>920</v>
      </c>
      <c r="E229" s="3">
        <v>69</v>
      </c>
      <c r="F229" s="3" t="s">
        <v>399</v>
      </c>
      <c r="G229" s="3" t="s">
        <v>435</v>
      </c>
      <c r="J229" s="3" t="s">
        <v>13</v>
      </c>
      <c r="L229" s="3" t="s">
        <v>13</v>
      </c>
      <c r="M229" s="3" t="s">
        <v>15</v>
      </c>
      <c r="N229" s="3" t="s">
        <v>13</v>
      </c>
      <c r="O229" s="3" t="s">
        <v>15</v>
      </c>
      <c r="P229" s="3">
        <v>3</v>
      </c>
      <c r="Q229" s="3">
        <v>1</v>
      </c>
      <c r="R229" s="3">
        <v>20</v>
      </c>
      <c r="T229" s="3">
        <v>12</v>
      </c>
      <c r="U229" s="3" t="s">
        <v>15</v>
      </c>
      <c r="V229" s="3" t="s">
        <v>15</v>
      </c>
      <c r="W229" s="3" t="s">
        <v>13</v>
      </c>
      <c r="X229" s="3" t="s">
        <v>13</v>
      </c>
      <c r="Y229" s="3" t="s">
        <v>15</v>
      </c>
      <c r="Z229" s="3" t="s">
        <v>13</v>
      </c>
      <c r="AA229" s="3" t="s">
        <v>13</v>
      </c>
      <c r="AB229" s="3" t="s">
        <v>13</v>
      </c>
      <c r="AC229" s="3" t="s">
        <v>15</v>
      </c>
      <c r="AF229" s="3" t="s">
        <v>343</v>
      </c>
      <c r="AG229" s="2">
        <v>40513</v>
      </c>
      <c r="AH229" s="2">
        <v>40877</v>
      </c>
      <c r="AI229" s="3" t="s">
        <v>116</v>
      </c>
      <c r="AJ229" s="3">
        <f t="shared" si="49"/>
        <v>26703</v>
      </c>
      <c r="AK229" s="3">
        <f t="shared" si="50"/>
        <v>8903.0608937321194</v>
      </c>
      <c r="AL229" s="3">
        <f t="shared" si="54"/>
        <v>0.93</v>
      </c>
      <c r="AM229" s="3">
        <f t="shared" si="45"/>
        <v>365</v>
      </c>
      <c r="AN229" t="str">
        <f t="shared" si="48"/>
        <v>Yes</v>
      </c>
      <c r="AO229" s="3">
        <f t="shared" si="40"/>
        <v>11</v>
      </c>
      <c r="AP229" s="3">
        <v>2896</v>
      </c>
      <c r="AQ229" s="3">
        <f t="shared" si="47"/>
        <v>3.0742613583329144</v>
      </c>
      <c r="AR229" s="3" t="str">
        <f>CONCATENATE(MONTH(A229),"_",DAY(A229),"_",F229,"_",AI229,"_",K229)</f>
        <v>11_27_Laserline Clinic_Thessaloniki_</v>
      </c>
      <c r="AS229" s="3">
        <f t="shared" si="55"/>
        <v>1</v>
      </c>
      <c r="AT229" s="3">
        <f t="shared" si="43"/>
        <v>70</v>
      </c>
      <c r="AU229" s="3">
        <f t="shared" si="36"/>
        <v>4</v>
      </c>
      <c r="AV229" s="3" t="str">
        <f t="shared" si="37"/>
        <v>Yes</v>
      </c>
      <c r="AW229" s="15" t="s">
        <v>667</v>
      </c>
      <c r="AX229" s="3">
        <f t="shared" si="52"/>
        <v>1</v>
      </c>
      <c r="AY229" s="3">
        <f t="shared" si="53"/>
        <v>1</v>
      </c>
    </row>
    <row r="230" spans="1:51" s="3" customFormat="1">
      <c r="A230" s="9">
        <v>40511</v>
      </c>
      <c r="B230" s="9">
        <v>40512.999305555553</v>
      </c>
      <c r="C230" s="3">
        <v>22</v>
      </c>
      <c r="D230" s="3">
        <v>500</v>
      </c>
      <c r="E230" s="3">
        <v>199</v>
      </c>
      <c r="F230" s="3" t="s">
        <v>400</v>
      </c>
      <c r="G230" s="3" t="s">
        <v>435</v>
      </c>
      <c r="I230" s="3" t="s">
        <v>380</v>
      </c>
      <c r="J230" s="3" t="s">
        <v>15</v>
      </c>
      <c r="L230" s="3" t="s">
        <v>13</v>
      </c>
      <c r="M230" s="3" t="s">
        <v>15</v>
      </c>
      <c r="N230" s="3" t="s">
        <v>13</v>
      </c>
      <c r="O230" s="3" t="s">
        <v>15</v>
      </c>
      <c r="P230" s="3">
        <v>100</v>
      </c>
      <c r="Q230" s="3">
        <v>1</v>
      </c>
      <c r="R230" s="3">
        <v>10</v>
      </c>
      <c r="S230" s="3" t="s">
        <v>401</v>
      </c>
      <c r="T230" s="3">
        <v>4</v>
      </c>
      <c r="U230" s="3" t="s">
        <v>15</v>
      </c>
      <c r="V230" s="3" t="s">
        <v>15</v>
      </c>
      <c r="W230" s="3" t="s">
        <v>13</v>
      </c>
      <c r="X230" s="3" t="s">
        <v>15</v>
      </c>
      <c r="Y230" s="3" t="s">
        <v>15</v>
      </c>
      <c r="Z230" s="3" t="s">
        <v>13</v>
      </c>
      <c r="AA230" s="3" t="s">
        <v>13</v>
      </c>
      <c r="AB230" s="3" t="s">
        <v>13</v>
      </c>
      <c r="AC230" s="3" t="s">
        <v>15</v>
      </c>
      <c r="AF230" s="3" t="s">
        <v>342</v>
      </c>
      <c r="AG230" s="2">
        <v>40514</v>
      </c>
      <c r="AH230" s="2">
        <v>40633</v>
      </c>
      <c r="AI230" s="3" t="s">
        <v>114</v>
      </c>
      <c r="AJ230" s="3">
        <f t="shared" si="49"/>
        <v>4378</v>
      </c>
      <c r="AK230" s="3">
        <f t="shared" si="50"/>
        <v>2189.7603334515934</v>
      </c>
      <c r="AL230" s="3">
        <f t="shared" si="54"/>
        <v>0.6</v>
      </c>
      <c r="AM230" s="3">
        <f t="shared" si="45"/>
        <v>120</v>
      </c>
      <c r="AN230" t="str">
        <f t="shared" si="48"/>
        <v>No</v>
      </c>
      <c r="AO230" s="3">
        <f t="shared" si="40"/>
        <v>11</v>
      </c>
      <c r="AP230" s="3">
        <v>4318</v>
      </c>
      <c r="AQ230" s="3">
        <f t="shared" si="47"/>
        <v>0.50712374558860429</v>
      </c>
      <c r="AR230" s="3" t="str">
        <f t="shared" si="56"/>
        <v>11_29_City Dent_Athens_Piraeus &amp; West Suburbs</v>
      </c>
      <c r="AS230" s="3">
        <f t="shared" si="55"/>
        <v>0.6</v>
      </c>
      <c r="AT230" s="3">
        <f t="shared" si="43"/>
        <v>200</v>
      </c>
      <c r="AU230" s="3">
        <f t="shared" si="36"/>
        <v>3</v>
      </c>
      <c r="AV230" s="3" t="str">
        <f t="shared" si="37"/>
        <v>Yes</v>
      </c>
      <c r="AW230" s="15" t="s">
        <v>656</v>
      </c>
      <c r="AX230" s="3">
        <f t="shared" si="52"/>
        <v>1</v>
      </c>
      <c r="AY230" s="3">
        <f t="shared" si="53"/>
        <v>1</v>
      </c>
    </row>
    <row r="231" spans="1:51" s="3" customFormat="1">
      <c r="A231" s="9">
        <v>40511</v>
      </c>
      <c r="B231" s="9">
        <v>40512.999305555553</v>
      </c>
      <c r="C231" s="3">
        <v>191</v>
      </c>
      <c r="D231" s="3">
        <v>19</v>
      </c>
      <c r="E231" s="3">
        <v>9</v>
      </c>
      <c r="F231" s="3" t="s">
        <v>403</v>
      </c>
      <c r="G231" s="3" t="s">
        <v>105</v>
      </c>
      <c r="I231" s="3" t="s">
        <v>402</v>
      </c>
      <c r="J231" s="3" t="s">
        <v>13</v>
      </c>
      <c r="L231" s="3" t="s">
        <v>15</v>
      </c>
      <c r="M231" s="3" t="s">
        <v>15</v>
      </c>
      <c r="N231" s="3" t="s">
        <v>13</v>
      </c>
      <c r="O231" s="3" t="s">
        <v>15</v>
      </c>
      <c r="P231" s="3">
        <v>2</v>
      </c>
      <c r="Q231" s="3">
        <v>2</v>
      </c>
      <c r="R231" s="3">
        <v>30</v>
      </c>
      <c r="U231" s="3" t="s">
        <v>15</v>
      </c>
      <c r="V231" s="3" t="s">
        <v>15</v>
      </c>
      <c r="W231" s="3" t="s">
        <v>15</v>
      </c>
      <c r="X231" s="3" t="s">
        <v>13</v>
      </c>
      <c r="Y231" s="3" t="s">
        <v>13</v>
      </c>
      <c r="Z231" s="3" t="s">
        <v>13</v>
      </c>
      <c r="AA231" s="3" t="s">
        <v>13</v>
      </c>
      <c r="AB231" s="3" t="s">
        <v>13</v>
      </c>
      <c r="AC231" s="3" t="s">
        <v>15</v>
      </c>
      <c r="AF231" s="3" t="s">
        <v>342</v>
      </c>
      <c r="AG231" s="2">
        <v>40514</v>
      </c>
      <c r="AH231" s="2">
        <v>40545</v>
      </c>
      <c r="AI231" s="3" t="s">
        <v>114</v>
      </c>
      <c r="AJ231" s="3">
        <f t="shared" si="49"/>
        <v>1719</v>
      </c>
      <c r="AK231" s="3">
        <f t="shared" si="50"/>
        <v>859.79854116109857</v>
      </c>
      <c r="AL231" s="3">
        <f t="shared" si="54"/>
        <v>0.53</v>
      </c>
      <c r="AM231" s="3">
        <f t="shared" si="45"/>
        <v>32</v>
      </c>
      <c r="AN231" t="str">
        <f t="shared" si="48"/>
        <v>No</v>
      </c>
      <c r="AO231" s="3">
        <f t="shared" si="40"/>
        <v>11</v>
      </c>
      <c r="AP231" s="3">
        <v>12156</v>
      </c>
      <c r="AQ231" s="3">
        <f t="shared" si="47"/>
        <v>7.0730383445302608E-2</v>
      </c>
      <c r="AR231" s="3" t="str">
        <f t="shared" si="56"/>
        <v>11_29_patini.gr_Athens_Products</v>
      </c>
      <c r="AS231" s="3">
        <f t="shared" si="55"/>
        <v>0.6</v>
      </c>
      <c r="AT231" s="3">
        <f t="shared" si="43"/>
        <v>10</v>
      </c>
      <c r="AU231" s="3">
        <f t="shared" si="36"/>
        <v>1</v>
      </c>
      <c r="AV231" s="3" t="str">
        <f t="shared" si="37"/>
        <v>No</v>
      </c>
      <c r="AW231" s="15" t="s">
        <v>653</v>
      </c>
      <c r="AX231" s="3">
        <f t="shared" si="52"/>
        <v>1</v>
      </c>
      <c r="AY231" s="3">
        <f t="shared" si="53"/>
        <v>1</v>
      </c>
    </row>
    <row r="232" spans="1:51" s="3" customFormat="1">
      <c r="A232" s="9">
        <v>40512</v>
      </c>
      <c r="B232" s="9">
        <v>40513.999305555553</v>
      </c>
      <c r="C232" s="3">
        <v>55</v>
      </c>
      <c r="D232" s="3">
        <v>70</v>
      </c>
      <c r="E232" s="3">
        <v>35</v>
      </c>
      <c r="F232" s="3" t="s">
        <v>405</v>
      </c>
      <c r="G232" s="3" t="s">
        <v>433</v>
      </c>
      <c r="H232" s="3" t="s">
        <v>443</v>
      </c>
      <c r="J232" s="3" t="s">
        <v>13</v>
      </c>
      <c r="L232" s="3" t="s">
        <v>13</v>
      </c>
      <c r="M232" s="3" t="s">
        <v>15</v>
      </c>
      <c r="N232" s="3" t="s">
        <v>15</v>
      </c>
      <c r="O232" s="3" t="s">
        <v>15</v>
      </c>
      <c r="P232" s="3">
        <v>4</v>
      </c>
      <c r="Q232" s="3">
        <v>2</v>
      </c>
      <c r="R232" s="3">
        <v>25</v>
      </c>
      <c r="S232" s="3" t="s">
        <v>406</v>
      </c>
      <c r="T232" s="3">
        <v>12</v>
      </c>
      <c r="U232" s="3" t="s">
        <v>15</v>
      </c>
      <c r="V232" s="3" t="s">
        <v>13</v>
      </c>
      <c r="W232" s="3" t="s">
        <v>13</v>
      </c>
      <c r="X232" s="3" t="s">
        <v>13</v>
      </c>
      <c r="Y232" s="3" t="s">
        <v>13</v>
      </c>
      <c r="Z232" s="3" t="s">
        <v>15</v>
      </c>
      <c r="AA232" s="3" t="s">
        <v>15</v>
      </c>
      <c r="AB232" s="3" t="s">
        <v>15</v>
      </c>
      <c r="AC232" s="3" t="s">
        <v>15</v>
      </c>
      <c r="AF232" s="3" t="s">
        <v>342</v>
      </c>
      <c r="AG232" s="2">
        <v>40515</v>
      </c>
      <c r="AH232" s="2">
        <v>40622</v>
      </c>
      <c r="AI232" s="3" t="s">
        <v>116</v>
      </c>
      <c r="AJ232" s="3">
        <f t="shared" si="49"/>
        <v>1925</v>
      </c>
      <c r="AK232" s="3">
        <f t="shared" si="50"/>
        <v>962.83431747243435</v>
      </c>
      <c r="AL232" s="3">
        <f t="shared" si="54"/>
        <v>0.5</v>
      </c>
      <c r="AM232" s="3">
        <f t="shared" si="45"/>
        <v>108</v>
      </c>
      <c r="AN232" t="str">
        <f t="shared" si="48"/>
        <v>No</v>
      </c>
      <c r="AO232" s="3">
        <f t="shared" si="40"/>
        <v>11</v>
      </c>
      <c r="AP232" s="3">
        <v>1254</v>
      </c>
      <c r="AQ232" s="3">
        <f t="shared" si="47"/>
        <v>0.76781046050433366</v>
      </c>
      <c r="AR232" s="3" t="str">
        <f>CONCATENATE(MONTH(A232),"_",DAY(A232),"_",F232,"_",AI232,"_",K232)</f>
        <v>11_30_Το Καλαμάρι του Βαρκάρη_Thessaloniki_</v>
      </c>
      <c r="AS232" s="3">
        <f t="shared" si="55"/>
        <v>0.6</v>
      </c>
      <c r="AT232" s="3">
        <f t="shared" si="43"/>
        <v>35</v>
      </c>
      <c r="AU232" s="3">
        <f t="shared" si="36"/>
        <v>2</v>
      </c>
      <c r="AV232" s="3" t="str">
        <f t="shared" si="37"/>
        <v>Yes</v>
      </c>
      <c r="AW232" s="15" t="s">
        <v>666</v>
      </c>
      <c r="AX232" s="3">
        <f t="shared" si="52"/>
        <v>1</v>
      </c>
      <c r="AY232" s="3">
        <f t="shared" si="53"/>
        <v>1</v>
      </c>
    </row>
    <row r="233" spans="1:51" s="3" customFormat="1">
      <c r="A233" s="9">
        <v>40512</v>
      </c>
      <c r="B233" s="9">
        <v>40512.999305555553</v>
      </c>
      <c r="C233" s="3">
        <v>327</v>
      </c>
      <c r="D233" s="3">
        <v>53.5</v>
      </c>
      <c r="E233" s="3">
        <v>14</v>
      </c>
      <c r="F233" s="3" t="s">
        <v>410</v>
      </c>
      <c r="G233" s="3" t="s">
        <v>402</v>
      </c>
      <c r="H233" s="3" t="s">
        <v>444</v>
      </c>
      <c r="I233" s="3" t="s">
        <v>379</v>
      </c>
      <c r="J233" s="3" t="s">
        <v>15</v>
      </c>
      <c r="L233" s="3" t="s">
        <v>13</v>
      </c>
      <c r="M233" s="3" t="s">
        <v>15</v>
      </c>
      <c r="N233" s="3" t="s">
        <v>13</v>
      </c>
      <c r="O233" s="3" t="s">
        <v>15</v>
      </c>
      <c r="P233" s="3">
        <v>2</v>
      </c>
      <c r="Q233" s="3">
        <v>1</v>
      </c>
      <c r="R233" s="3">
        <v>20</v>
      </c>
      <c r="S233" s="3" t="s">
        <v>161</v>
      </c>
      <c r="T233" s="3">
        <v>2</v>
      </c>
      <c r="U233" s="3" t="s">
        <v>15</v>
      </c>
      <c r="V233" s="3" t="s">
        <v>13</v>
      </c>
      <c r="W233" s="3" t="s">
        <v>13</v>
      </c>
      <c r="X233" s="3" t="s">
        <v>13</v>
      </c>
      <c r="Y233" s="3" t="s">
        <v>15</v>
      </c>
      <c r="Z233" s="3" t="s">
        <v>13</v>
      </c>
      <c r="AA233" s="3" t="s">
        <v>15</v>
      </c>
      <c r="AB233" s="3" t="s">
        <v>13</v>
      </c>
      <c r="AC233" s="3" t="s">
        <v>15</v>
      </c>
      <c r="AF233" s="3" t="s">
        <v>342</v>
      </c>
      <c r="AG233" s="2">
        <v>40514</v>
      </c>
      <c r="AH233" s="2">
        <v>40665</v>
      </c>
      <c r="AI233" s="3" t="s">
        <v>114</v>
      </c>
      <c r="AJ233" s="3">
        <f t="shared" si="49"/>
        <v>4578</v>
      </c>
      <c r="AK233" s="3">
        <f t="shared" si="50"/>
        <v>4578</v>
      </c>
      <c r="AL233" s="3">
        <f t="shared" si="54"/>
        <v>0.74</v>
      </c>
      <c r="AM233" s="3">
        <f t="shared" si="45"/>
        <v>152</v>
      </c>
      <c r="AN233" t="str">
        <f t="shared" si="48"/>
        <v>No</v>
      </c>
      <c r="AO233" s="3">
        <f t="shared" si="40"/>
        <v>11</v>
      </c>
      <c r="AP233" s="3">
        <v>4318</v>
      </c>
      <c r="AQ233" s="3">
        <f t="shared" si="47"/>
        <v>1.0602130616025938</v>
      </c>
      <c r="AR233" s="3" t="str">
        <f t="shared" si="56"/>
        <v>11_30_Parking Αλσος Κηφισιάς_Athens_North &amp; East Suburbs</v>
      </c>
      <c r="AS233" s="3">
        <f t="shared" si="55"/>
        <v>0.8</v>
      </c>
      <c r="AT233" s="3">
        <f t="shared" si="43"/>
        <v>15</v>
      </c>
      <c r="AU233" s="3">
        <f t="shared" si="36"/>
        <v>3</v>
      </c>
      <c r="AV233" s="3" t="str">
        <f t="shared" si="37"/>
        <v>Yes</v>
      </c>
      <c r="AW233" s="15" t="s">
        <v>657</v>
      </c>
      <c r="AX233" s="3">
        <f t="shared" si="52"/>
        <v>1</v>
      </c>
      <c r="AY233" s="3">
        <f t="shared" si="53"/>
        <v>1</v>
      </c>
    </row>
    <row r="234" spans="1:51" s="3" customFormat="1">
      <c r="A234" s="9">
        <v>40512</v>
      </c>
      <c r="B234" s="9">
        <v>40512.999305555553</v>
      </c>
      <c r="C234" s="3">
        <v>412</v>
      </c>
      <c r="D234" s="3">
        <v>50.9</v>
      </c>
      <c r="E234" s="3">
        <v>20</v>
      </c>
      <c r="F234" s="3" t="s">
        <v>407</v>
      </c>
      <c r="G234" s="3" t="s">
        <v>433</v>
      </c>
      <c r="H234" s="3" t="s">
        <v>440</v>
      </c>
      <c r="I234" s="3" t="s">
        <v>381</v>
      </c>
      <c r="J234" s="3" t="s">
        <v>13</v>
      </c>
      <c r="L234" s="3" t="s">
        <v>13</v>
      </c>
      <c r="M234" s="3" t="s">
        <v>15</v>
      </c>
      <c r="N234" s="3" t="s">
        <v>13</v>
      </c>
      <c r="O234" s="3" t="s">
        <v>15</v>
      </c>
      <c r="P234" s="3">
        <v>100</v>
      </c>
      <c r="Q234" s="3">
        <v>100</v>
      </c>
      <c r="R234" s="3">
        <v>20</v>
      </c>
      <c r="S234" s="3" t="s">
        <v>232</v>
      </c>
      <c r="T234" s="3">
        <v>1</v>
      </c>
      <c r="U234" s="3" t="s">
        <v>15</v>
      </c>
      <c r="V234" s="3" t="s">
        <v>13</v>
      </c>
      <c r="W234" s="3" t="s">
        <v>13</v>
      </c>
      <c r="X234" s="3" t="s">
        <v>15</v>
      </c>
      <c r="Y234" s="3" t="s">
        <v>15</v>
      </c>
      <c r="Z234" s="3" t="s">
        <v>13</v>
      </c>
      <c r="AA234" s="3" t="s">
        <v>13</v>
      </c>
      <c r="AB234" s="3" t="s">
        <v>13</v>
      </c>
      <c r="AC234" s="3" t="s">
        <v>15</v>
      </c>
      <c r="AF234" s="3" t="s">
        <v>342</v>
      </c>
      <c r="AG234" s="2">
        <v>40514</v>
      </c>
      <c r="AH234" s="2">
        <v>40602</v>
      </c>
      <c r="AI234" s="3" t="s">
        <v>114</v>
      </c>
      <c r="AJ234" s="3">
        <f t="shared" si="49"/>
        <v>8240</v>
      </c>
      <c r="AK234" s="3">
        <f t="shared" si="50"/>
        <v>8240</v>
      </c>
      <c r="AL234" s="3">
        <f t="shared" si="54"/>
        <v>0.61</v>
      </c>
      <c r="AM234" s="3">
        <f t="shared" si="45"/>
        <v>89</v>
      </c>
      <c r="AN234" t="str">
        <f t="shared" si="48"/>
        <v>No</v>
      </c>
      <c r="AO234" s="3">
        <f t="shared" si="40"/>
        <v>11</v>
      </c>
      <c r="AP234" s="3">
        <v>12156</v>
      </c>
      <c r="AQ234" s="3">
        <f t="shared" si="47"/>
        <v>0.67785455742020406</v>
      </c>
      <c r="AR234" s="3" t="str">
        <f t="shared" si="56"/>
        <v>11_30_Far East Restaurant_Athens_Downtown</v>
      </c>
      <c r="AS234" s="3">
        <f t="shared" si="55"/>
        <v>0.6</v>
      </c>
      <c r="AT234" s="3">
        <f t="shared" si="43"/>
        <v>20</v>
      </c>
      <c r="AU234" s="3">
        <f t="shared" si="36"/>
        <v>2</v>
      </c>
      <c r="AV234" s="3" t="str">
        <f t="shared" si="37"/>
        <v>No</v>
      </c>
      <c r="AW234" s="15" t="s">
        <v>659</v>
      </c>
      <c r="AX234" s="3">
        <f t="shared" si="52"/>
        <v>1</v>
      </c>
      <c r="AY234" s="3">
        <f t="shared" si="53"/>
        <v>1</v>
      </c>
    </row>
    <row r="235" spans="1:51" s="3" customFormat="1">
      <c r="A235" s="9">
        <v>40512</v>
      </c>
      <c r="B235" s="9">
        <v>40512.999305555553</v>
      </c>
      <c r="C235" s="3">
        <v>55</v>
      </c>
      <c r="D235" s="3">
        <v>87</v>
      </c>
      <c r="E235" s="3">
        <v>14</v>
      </c>
      <c r="F235" s="3" t="s">
        <v>408</v>
      </c>
      <c r="G235" s="3" t="s">
        <v>435</v>
      </c>
      <c r="H235" s="3" t="s">
        <v>475</v>
      </c>
      <c r="I235" s="3" t="s">
        <v>382</v>
      </c>
      <c r="J235" s="3" t="s">
        <v>15</v>
      </c>
      <c r="L235" s="3" t="s">
        <v>13</v>
      </c>
      <c r="M235" s="3" t="s">
        <v>15</v>
      </c>
      <c r="N235" s="3" t="s">
        <v>15</v>
      </c>
      <c r="O235" s="3" t="s">
        <v>15</v>
      </c>
      <c r="P235" s="3">
        <v>3</v>
      </c>
      <c r="Q235" s="3">
        <v>1</v>
      </c>
      <c r="R235" s="3">
        <v>10</v>
      </c>
      <c r="S235" s="3" t="s">
        <v>409</v>
      </c>
      <c r="T235" s="3">
        <v>6</v>
      </c>
      <c r="U235" s="3" t="s">
        <v>15</v>
      </c>
      <c r="V235" s="3" t="s">
        <v>13</v>
      </c>
      <c r="W235" s="3" t="s">
        <v>13</v>
      </c>
      <c r="X235" s="3" t="s">
        <v>13</v>
      </c>
      <c r="Y235" s="3" t="s">
        <v>15</v>
      </c>
      <c r="Z235" s="3" t="s">
        <v>13</v>
      </c>
      <c r="AA235" s="3" t="s">
        <v>15</v>
      </c>
      <c r="AB235" s="3" t="s">
        <v>13</v>
      </c>
      <c r="AC235" s="3" t="s">
        <v>15</v>
      </c>
      <c r="AD235" s="3" t="s">
        <v>13</v>
      </c>
      <c r="AF235" s="3" t="s">
        <v>342</v>
      </c>
      <c r="AG235" s="2">
        <v>40514</v>
      </c>
      <c r="AH235" s="2">
        <v>40633</v>
      </c>
      <c r="AI235" s="3" t="s">
        <v>114</v>
      </c>
      <c r="AJ235" s="3">
        <f t="shared" si="49"/>
        <v>770</v>
      </c>
      <c r="AK235" s="3">
        <f t="shared" si="50"/>
        <v>770</v>
      </c>
      <c r="AL235" s="3">
        <f t="shared" si="54"/>
        <v>0.84</v>
      </c>
      <c r="AM235" s="3">
        <f t="shared" si="45"/>
        <v>120</v>
      </c>
      <c r="AN235" t="str">
        <f t="shared" si="48"/>
        <v>No</v>
      </c>
      <c r="AO235" s="3">
        <f t="shared" si="40"/>
        <v>11</v>
      </c>
      <c r="AP235" s="3">
        <v>4318</v>
      </c>
      <c r="AQ235" s="3">
        <f t="shared" si="47"/>
        <v>0.17832329782306625</v>
      </c>
      <c r="AR235" s="3" t="str">
        <f t="shared" si="56"/>
        <v>11_30_Μαρία Στέφου_Athens_South Suburbs</v>
      </c>
      <c r="AS235" s="3">
        <f t="shared" si="55"/>
        <v>0.8</v>
      </c>
      <c r="AT235" s="3">
        <f t="shared" si="43"/>
        <v>15</v>
      </c>
      <c r="AU235" s="3">
        <f t="shared" si="36"/>
        <v>3</v>
      </c>
      <c r="AV235" s="3" t="str">
        <f t="shared" si="37"/>
        <v>Yes</v>
      </c>
      <c r="AW235" s="16" t="s">
        <v>476</v>
      </c>
      <c r="AX235" s="3">
        <f t="shared" si="52"/>
        <v>1</v>
      </c>
      <c r="AY235" s="3">
        <f t="shared" si="53"/>
        <v>1</v>
      </c>
    </row>
    <row r="236" spans="1:51" s="3" customFormat="1">
      <c r="A236" s="9">
        <v>40513</v>
      </c>
      <c r="B236" s="9">
        <v>40515.999305555553</v>
      </c>
      <c r="C236" s="3">
        <v>32</v>
      </c>
      <c r="D236" s="3">
        <v>140</v>
      </c>
      <c r="E236" s="3">
        <v>69</v>
      </c>
      <c r="F236" s="3" t="s">
        <v>411</v>
      </c>
      <c r="G236" s="3" t="s">
        <v>12</v>
      </c>
      <c r="I236" s="3" t="s">
        <v>383</v>
      </c>
      <c r="J236" s="3" t="s">
        <v>15</v>
      </c>
      <c r="L236" s="3" t="s">
        <v>13</v>
      </c>
      <c r="M236" s="3" t="s">
        <v>15</v>
      </c>
      <c r="N236" s="3" t="s">
        <v>13</v>
      </c>
      <c r="O236" s="3" t="s">
        <v>15</v>
      </c>
      <c r="P236" s="3">
        <v>5</v>
      </c>
      <c r="Q236" s="3">
        <v>5</v>
      </c>
      <c r="R236" s="3">
        <v>10</v>
      </c>
      <c r="S236" s="3" t="s">
        <v>282</v>
      </c>
      <c r="T236" s="3">
        <v>13</v>
      </c>
      <c r="U236" s="3" t="s">
        <v>15</v>
      </c>
      <c r="V236" s="3" t="s">
        <v>13</v>
      </c>
      <c r="W236" s="3" t="s">
        <v>13</v>
      </c>
      <c r="X236" s="3" t="s">
        <v>13</v>
      </c>
      <c r="Y236" s="3" t="s">
        <v>13</v>
      </c>
      <c r="Z236" s="3" t="s">
        <v>13</v>
      </c>
      <c r="AA236" s="3" t="s">
        <v>13</v>
      </c>
      <c r="AB236" s="3" t="s">
        <v>15</v>
      </c>
      <c r="AC236" s="3" t="s">
        <v>13</v>
      </c>
      <c r="AD236" s="3" t="s">
        <v>13</v>
      </c>
      <c r="AF236" s="3" t="s">
        <v>342</v>
      </c>
      <c r="AG236" s="2">
        <v>40519</v>
      </c>
      <c r="AH236" s="2">
        <v>40670</v>
      </c>
      <c r="AI236" s="3" t="s">
        <v>114</v>
      </c>
      <c r="AJ236" s="3">
        <f t="shared" si="49"/>
        <v>2208</v>
      </c>
      <c r="AK236" s="3">
        <f t="shared" si="50"/>
        <v>736.17040981764285</v>
      </c>
      <c r="AL236" s="3">
        <f t="shared" si="54"/>
        <v>0.51</v>
      </c>
      <c r="AM236" s="3">
        <f t="shared" si="45"/>
        <v>152</v>
      </c>
      <c r="AN236" t="str">
        <f t="shared" si="48"/>
        <v>No</v>
      </c>
      <c r="AO236" s="3">
        <f t="shared" si="40"/>
        <v>12</v>
      </c>
      <c r="AP236" s="3">
        <v>5827.4</v>
      </c>
      <c r="AQ236" s="3">
        <f>AK236/AP236</f>
        <v>0.12632913646182567</v>
      </c>
      <c r="AR236" s="3" t="str">
        <f t="shared" si="56"/>
        <v>12_1_Off 4x4 Expeditions_Athens_Special Deal</v>
      </c>
      <c r="AS236" s="3">
        <f t="shared" si="55"/>
        <v>0.6</v>
      </c>
      <c r="AT236" s="3">
        <f t="shared" si="43"/>
        <v>70</v>
      </c>
      <c r="AU236" s="3">
        <f t="shared" si="36"/>
        <v>3</v>
      </c>
      <c r="AV236" s="3" t="str">
        <f t="shared" si="37"/>
        <v>No</v>
      </c>
      <c r="AW236" s="15" t="s">
        <v>655</v>
      </c>
      <c r="AX236" s="3">
        <f t="shared" si="52"/>
        <v>3</v>
      </c>
      <c r="AY236" s="3">
        <f t="shared" si="53"/>
        <v>3</v>
      </c>
    </row>
    <row r="237" spans="1:51" s="3" customFormat="1">
      <c r="A237" s="9">
        <v>40513</v>
      </c>
      <c r="B237" s="9">
        <v>40515.999305555553</v>
      </c>
      <c r="C237" s="3">
        <v>502</v>
      </c>
      <c r="D237" s="3">
        <v>70</v>
      </c>
      <c r="E237" s="3">
        <v>15</v>
      </c>
      <c r="F237" s="3" t="s">
        <v>412</v>
      </c>
      <c r="G237" s="3" t="s">
        <v>402</v>
      </c>
      <c r="I237" s="3" t="s">
        <v>402</v>
      </c>
      <c r="J237" s="3" t="s">
        <v>13</v>
      </c>
      <c r="L237" s="3" t="s">
        <v>15</v>
      </c>
      <c r="M237" s="3" t="s">
        <v>15</v>
      </c>
      <c r="N237" s="3" t="s">
        <v>13</v>
      </c>
      <c r="O237" s="3" t="s">
        <v>15</v>
      </c>
      <c r="P237" s="3">
        <v>100</v>
      </c>
      <c r="Q237" s="3">
        <v>100</v>
      </c>
      <c r="R237" s="3">
        <v>20</v>
      </c>
      <c r="S237" s="3" t="s">
        <v>192</v>
      </c>
      <c r="T237" s="3">
        <v>1</v>
      </c>
      <c r="U237" s="3" t="s">
        <v>15</v>
      </c>
      <c r="V237" s="3" t="s">
        <v>15</v>
      </c>
      <c r="W237" s="3" t="s">
        <v>13</v>
      </c>
      <c r="X237" s="3" t="s">
        <v>13</v>
      </c>
      <c r="Y237" s="3" t="s">
        <v>15</v>
      </c>
      <c r="Z237" s="3" t="s">
        <v>13</v>
      </c>
      <c r="AA237" s="3" t="s">
        <v>13</v>
      </c>
      <c r="AB237" s="3" t="s">
        <v>13</v>
      </c>
      <c r="AC237" s="3" t="s">
        <v>15</v>
      </c>
      <c r="AD237" s="3" t="s">
        <v>13</v>
      </c>
      <c r="AF237" s="3" t="s">
        <v>342</v>
      </c>
      <c r="AG237" s="2">
        <v>40519</v>
      </c>
      <c r="AH237" s="2">
        <v>40574</v>
      </c>
      <c r="AI237" s="3" t="s">
        <v>114</v>
      </c>
      <c r="AJ237" s="3">
        <f t="shared" si="49"/>
        <v>7530</v>
      </c>
      <c r="AK237" s="3">
        <f t="shared" si="50"/>
        <v>2510.5811530465812</v>
      </c>
      <c r="AL237" s="3">
        <f t="shared" si="54"/>
        <v>0.79</v>
      </c>
      <c r="AM237" s="3">
        <f t="shared" si="45"/>
        <v>56</v>
      </c>
      <c r="AN237" t="str">
        <f t="shared" si="48"/>
        <v>No</v>
      </c>
      <c r="AO237" s="3">
        <f t="shared" si="40"/>
        <v>12</v>
      </c>
      <c r="AP237" s="3">
        <v>7932</v>
      </c>
      <c r="AQ237" s="3">
        <f t="shared" ref="AQ237:AQ241" si="57">AK237/AP237</f>
        <v>0.31651300467052207</v>
      </c>
      <c r="AR237" s="3" t="str">
        <f t="shared" si="56"/>
        <v>12_1_Gruppo Gemello_Athens_Products</v>
      </c>
      <c r="AS237" s="3">
        <f t="shared" si="55"/>
        <v>0.8</v>
      </c>
      <c r="AT237" s="3">
        <f t="shared" si="43"/>
        <v>15</v>
      </c>
      <c r="AU237" s="3">
        <f t="shared" si="36"/>
        <v>1</v>
      </c>
      <c r="AV237" s="3" t="str">
        <f t="shared" si="37"/>
        <v>No</v>
      </c>
      <c r="AW237" s="15" t="s">
        <v>654</v>
      </c>
      <c r="AX237" s="3">
        <f t="shared" si="52"/>
        <v>3</v>
      </c>
      <c r="AY237" s="3">
        <f t="shared" si="53"/>
        <v>3</v>
      </c>
    </row>
    <row r="238" spans="1:51" s="3" customFormat="1">
      <c r="A238" s="9">
        <v>40513</v>
      </c>
      <c r="B238" s="9">
        <v>40514.999305555553</v>
      </c>
      <c r="C238" s="3">
        <v>361</v>
      </c>
      <c r="D238" s="3">
        <v>8</v>
      </c>
      <c r="E238" s="3">
        <v>4</v>
      </c>
      <c r="F238" s="3" t="s">
        <v>413</v>
      </c>
      <c r="G238" s="3" t="s">
        <v>433</v>
      </c>
      <c r="H238" s="3" t="s">
        <v>449</v>
      </c>
      <c r="I238" s="3" t="s">
        <v>382</v>
      </c>
      <c r="J238" s="3" t="s">
        <v>15</v>
      </c>
      <c r="L238" s="3" t="s">
        <v>13</v>
      </c>
      <c r="M238" s="3" t="s">
        <v>15</v>
      </c>
      <c r="N238" s="3" t="s">
        <v>15</v>
      </c>
      <c r="O238" s="3" t="s">
        <v>13</v>
      </c>
      <c r="P238" s="3">
        <v>100</v>
      </c>
      <c r="Q238" s="3">
        <v>100</v>
      </c>
      <c r="R238" s="3">
        <v>30</v>
      </c>
      <c r="S238" s="3" t="s">
        <v>189</v>
      </c>
      <c r="T238" s="3">
        <v>3</v>
      </c>
      <c r="U238" s="3" t="s">
        <v>15</v>
      </c>
      <c r="V238" s="3" t="s">
        <v>13</v>
      </c>
      <c r="W238" s="3" t="s">
        <v>15</v>
      </c>
      <c r="X238" s="3" t="s">
        <v>13</v>
      </c>
      <c r="Y238" s="3" t="s">
        <v>15</v>
      </c>
      <c r="Z238" s="3" t="s">
        <v>13</v>
      </c>
      <c r="AA238" s="3" t="s">
        <v>13</v>
      </c>
      <c r="AB238" s="3" t="s">
        <v>13</v>
      </c>
      <c r="AC238" s="3" t="s">
        <v>15</v>
      </c>
      <c r="AD238" s="3" t="s">
        <v>13</v>
      </c>
      <c r="AF238" s="3" t="s">
        <v>342</v>
      </c>
      <c r="AG238" s="2">
        <v>40518</v>
      </c>
      <c r="AH238" s="2">
        <v>40633</v>
      </c>
      <c r="AI238" s="3" t="s">
        <v>114</v>
      </c>
      <c r="AJ238" s="3">
        <f t="shared" si="49"/>
        <v>1444</v>
      </c>
      <c r="AK238" s="3">
        <f t="shared" si="50"/>
        <v>722.2507815221793</v>
      </c>
      <c r="AL238" s="3">
        <f t="shared" si="54"/>
        <v>0.5</v>
      </c>
      <c r="AM238" s="3">
        <f t="shared" si="45"/>
        <v>116</v>
      </c>
      <c r="AN238" t="str">
        <f t="shared" si="48"/>
        <v>No</v>
      </c>
      <c r="AO238" s="3">
        <f t="shared" si="40"/>
        <v>12</v>
      </c>
      <c r="AP238" s="3">
        <v>4537</v>
      </c>
      <c r="AQ238" s="3">
        <f t="shared" si="57"/>
        <v>0.15919126769278802</v>
      </c>
      <c r="AR238" s="3" t="str">
        <f t="shared" si="56"/>
        <v>12_1_Δωδώνη_Athens_South Suburbs</v>
      </c>
      <c r="AS238" s="3">
        <f t="shared" si="55"/>
        <v>0.6</v>
      </c>
      <c r="AT238" s="3">
        <f t="shared" si="43"/>
        <v>5</v>
      </c>
      <c r="AU238" s="3">
        <f t="shared" si="36"/>
        <v>3</v>
      </c>
      <c r="AV238" s="3" t="str">
        <f t="shared" si="37"/>
        <v>No</v>
      </c>
      <c r="AW238" s="15" t="s">
        <v>650</v>
      </c>
      <c r="AX238" s="3">
        <f t="shared" si="52"/>
        <v>3</v>
      </c>
      <c r="AY238" s="3">
        <f t="shared" si="53"/>
        <v>3</v>
      </c>
    </row>
    <row r="239" spans="1:51" s="3" customFormat="1">
      <c r="A239" s="9">
        <v>40513</v>
      </c>
      <c r="B239" s="9">
        <v>40513.999305555553</v>
      </c>
      <c r="C239" s="3">
        <v>51</v>
      </c>
      <c r="D239" s="3">
        <v>41</v>
      </c>
      <c r="E239" s="3">
        <v>10</v>
      </c>
      <c r="F239" s="3" t="s">
        <v>414</v>
      </c>
      <c r="G239" s="3" t="s">
        <v>435</v>
      </c>
      <c r="H239" s="3" t="s">
        <v>441</v>
      </c>
      <c r="I239" s="3" t="s">
        <v>380</v>
      </c>
      <c r="J239" s="3" t="s">
        <v>15</v>
      </c>
      <c r="L239" s="3" t="s">
        <v>13</v>
      </c>
      <c r="M239" s="3" t="s">
        <v>15</v>
      </c>
      <c r="N239" s="3" t="s">
        <v>13</v>
      </c>
      <c r="O239" s="3" t="s">
        <v>15</v>
      </c>
      <c r="P239" s="3">
        <v>100</v>
      </c>
      <c r="Q239" s="3">
        <v>2</v>
      </c>
      <c r="R239" s="3">
        <v>15</v>
      </c>
      <c r="S239" s="3" t="s">
        <v>294</v>
      </c>
      <c r="T239" s="3">
        <v>5</v>
      </c>
      <c r="U239" s="3" t="s">
        <v>15</v>
      </c>
      <c r="V239" s="3" t="s">
        <v>13</v>
      </c>
      <c r="W239" s="3" t="s">
        <v>13</v>
      </c>
      <c r="X239" s="3" t="s">
        <v>13</v>
      </c>
      <c r="Y239" s="3" t="s">
        <v>15</v>
      </c>
      <c r="Z239" s="3" t="s">
        <v>13</v>
      </c>
      <c r="AA239" s="3" t="s">
        <v>15</v>
      </c>
      <c r="AB239" s="3" t="s">
        <v>13</v>
      </c>
      <c r="AC239" s="3" t="s">
        <v>15</v>
      </c>
      <c r="AD239" s="3" t="s">
        <v>13</v>
      </c>
      <c r="AF239" s="3" t="s">
        <v>342</v>
      </c>
      <c r="AG239" s="2">
        <v>40515</v>
      </c>
      <c r="AH239" s="2">
        <v>40632</v>
      </c>
      <c r="AI239" s="3" t="s">
        <v>114</v>
      </c>
      <c r="AJ239" s="3">
        <f t="shared" si="49"/>
        <v>510</v>
      </c>
      <c r="AK239" s="3">
        <f t="shared" si="50"/>
        <v>510</v>
      </c>
      <c r="AL239" s="3">
        <f t="shared" si="54"/>
        <v>0.76</v>
      </c>
      <c r="AM239" s="3">
        <f t="shared" si="45"/>
        <v>118</v>
      </c>
      <c r="AN239" t="str">
        <f t="shared" si="48"/>
        <v>No</v>
      </c>
      <c r="AO239" s="3">
        <f t="shared" si="40"/>
        <v>12</v>
      </c>
      <c r="AP239" s="3">
        <v>4537</v>
      </c>
      <c r="AQ239" s="3">
        <f t="shared" si="57"/>
        <v>0.11240908089045624</v>
      </c>
      <c r="AR239" s="3" t="str">
        <f t="shared" si="56"/>
        <v>12_1_Cubo Hair Salon_Athens_Piraeus &amp; West Suburbs</v>
      </c>
      <c r="AS239" s="3">
        <f t="shared" si="55"/>
        <v>0.8</v>
      </c>
      <c r="AT239" s="3">
        <f t="shared" si="43"/>
        <v>10</v>
      </c>
      <c r="AU239" s="3">
        <f t="shared" si="36"/>
        <v>3</v>
      </c>
      <c r="AV239" s="3" t="str">
        <f t="shared" si="37"/>
        <v>Yes</v>
      </c>
      <c r="AW239" s="15" t="s">
        <v>652</v>
      </c>
      <c r="AX239" s="3">
        <f t="shared" si="52"/>
        <v>1</v>
      </c>
      <c r="AY239" s="3">
        <f t="shared" si="53"/>
        <v>1</v>
      </c>
    </row>
    <row r="240" spans="1:51" s="3" customFormat="1">
      <c r="A240" s="9">
        <v>40513</v>
      </c>
      <c r="B240" s="9">
        <v>40513.999305555553</v>
      </c>
      <c r="C240" s="3">
        <v>377</v>
      </c>
      <c r="D240" s="3">
        <v>105</v>
      </c>
      <c r="E240" s="3">
        <v>25</v>
      </c>
      <c r="F240" s="3" t="s">
        <v>415</v>
      </c>
      <c r="G240" s="3" t="s">
        <v>435</v>
      </c>
      <c r="H240" s="3" t="s">
        <v>473</v>
      </c>
      <c r="I240" s="3" t="s">
        <v>381</v>
      </c>
      <c r="J240" s="3" t="s">
        <v>15</v>
      </c>
      <c r="L240" s="3" t="s">
        <v>13</v>
      </c>
      <c r="M240" s="3" t="s">
        <v>13</v>
      </c>
      <c r="N240" s="3" t="s">
        <v>15</v>
      </c>
      <c r="O240" s="3" t="s">
        <v>15</v>
      </c>
      <c r="P240" s="3">
        <v>2</v>
      </c>
      <c r="Q240" s="3">
        <v>1</v>
      </c>
      <c r="R240" s="3">
        <v>20</v>
      </c>
      <c r="S240" s="3" t="s">
        <v>416</v>
      </c>
      <c r="T240" s="3">
        <v>1.4</v>
      </c>
      <c r="U240" s="3" t="s">
        <v>15</v>
      </c>
      <c r="V240" s="3" t="s">
        <v>13</v>
      </c>
      <c r="W240" s="3" t="s">
        <v>13</v>
      </c>
      <c r="X240" s="3" t="s">
        <v>13</v>
      </c>
      <c r="Y240" s="3" t="s">
        <v>15</v>
      </c>
      <c r="Z240" s="3" t="s">
        <v>15</v>
      </c>
      <c r="AA240" s="3" t="s">
        <v>15</v>
      </c>
      <c r="AB240" s="3" t="s">
        <v>13</v>
      </c>
      <c r="AC240" s="3" t="s">
        <v>15</v>
      </c>
      <c r="AD240" s="3" t="s">
        <v>13</v>
      </c>
      <c r="AF240" s="3" t="s">
        <v>343</v>
      </c>
      <c r="AG240" s="2">
        <v>40515</v>
      </c>
      <c r="AH240" s="2">
        <v>40694</v>
      </c>
      <c r="AI240" s="3" t="s">
        <v>114</v>
      </c>
      <c r="AJ240" s="3">
        <f t="shared" si="49"/>
        <v>9425</v>
      </c>
      <c r="AK240" s="3">
        <f t="shared" si="50"/>
        <v>9425</v>
      </c>
      <c r="AL240" s="3">
        <f t="shared" si="54"/>
        <v>0.76</v>
      </c>
      <c r="AM240" s="3">
        <f t="shared" si="45"/>
        <v>180</v>
      </c>
      <c r="AN240" t="str">
        <f t="shared" si="48"/>
        <v>No</v>
      </c>
      <c r="AO240" s="3">
        <f t="shared" si="40"/>
        <v>12</v>
      </c>
      <c r="AP240" s="3">
        <v>4537</v>
      </c>
      <c r="AQ240" s="3">
        <f t="shared" si="57"/>
        <v>2.0773638968481376</v>
      </c>
      <c r="AR240" s="3" t="str">
        <f t="shared" si="56"/>
        <v>12_1_Άκρα style_Athens_Downtown</v>
      </c>
      <c r="AS240" s="3">
        <f t="shared" si="55"/>
        <v>0.8</v>
      </c>
      <c r="AT240" s="3">
        <f t="shared" si="43"/>
        <v>25</v>
      </c>
      <c r="AU240" s="3">
        <f t="shared" si="36"/>
        <v>4</v>
      </c>
      <c r="AV240" s="3" t="str">
        <f t="shared" si="37"/>
        <v>Yes</v>
      </c>
      <c r="AW240" s="16" t="s">
        <v>474</v>
      </c>
      <c r="AX240" s="3">
        <f t="shared" si="52"/>
        <v>1</v>
      </c>
      <c r="AY240" s="3">
        <f t="shared" si="53"/>
        <v>1</v>
      </c>
    </row>
    <row r="241" spans="1:51" s="3" customFormat="1">
      <c r="A241" s="9">
        <v>40513</v>
      </c>
      <c r="B241" s="9">
        <v>40513.999305555553</v>
      </c>
      <c r="C241" s="3">
        <v>499</v>
      </c>
      <c r="D241" s="3">
        <v>48</v>
      </c>
      <c r="E241" s="3">
        <v>24</v>
      </c>
      <c r="F241" s="3" t="s">
        <v>417</v>
      </c>
      <c r="G241" s="3" t="s">
        <v>433</v>
      </c>
      <c r="H241" s="3" t="s">
        <v>443</v>
      </c>
      <c r="I241" s="3" t="s">
        <v>379</v>
      </c>
      <c r="J241" s="3" t="s">
        <v>15</v>
      </c>
      <c r="L241" s="3" t="s">
        <v>13</v>
      </c>
      <c r="M241" s="3" t="s">
        <v>15</v>
      </c>
      <c r="N241" s="3" t="s">
        <v>15</v>
      </c>
      <c r="O241" s="3" t="s">
        <v>15</v>
      </c>
      <c r="P241" s="3">
        <v>8</v>
      </c>
      <c r="Q241" s="3">
        <v>8</v>
      </c>
      <c r="R241" s="3">
        <v>20</v>
      </c>
      <c r="S241" s="3" t="s">
        <v>185</v>
      </c>
      <c r="T241" s="3">
        <v>2</v>
      </c>
      <c r="U241" s="3" t="s">
        <v>15</v>
      </c>
      <c r="V241" s="3" t="s">
        <v>15</v>
      </c>
      <c r="W241" s="3" t="s">
        <v>13</v>
      </c>
      <c r="X241" s="3" t="s">
        <v>15</v>
      </c>
      <c r="Y241" s="3" t="s">
        <v>13</v>
      </c>
      <c r="Z241" s="3" t="s">
        <v>15</v>
      </c>
      <c r="AA241" s="3" t="s">
        <v>15</v>
      </c>
      <c r="AB241" s="3" t="s">
        <v>15</v>
      </c>
      <c r="AC241" s="3" t="s">
        <v>15</v>
      </c>
      <c r="AD241" s="3" t="s">
        <v>15</v>
      </c>
      <c r="AF241" s="3" t="s">
        <v>342</v>
      </c>
      <c r="AG241" s="2">
        <v>40515</v>
      </c>
      <c r="AH241" s="2">
        <v>40589</v>
      </c>
      <c r="AI241" s="3" t="s">
        <v>114</v>
      </c>
      <c r="AJ241" s="3">
        <f t="shared" si="49"/>
        <v>11976</v>
      </c>
      <c r="AK241" s="3">
        <f t="shared" si="50"/>
        <v>11976</v>
      </c>
      <c r="AL241" s="3">
        <f t="shared" si="54"/>
        <v>0.5</v>
      </c>
      <c r="AM241" s="3">
        <f t="shared" si="45"/>
        <v>75</v>
      </c>
      <c r="AN241" t="str">
        <f t="shared" si="48"/>
        <v>No</v>
      </c>
      <c r="AO241" s="3">
        <f t="shared" si="40"/>
        <v>12</v>
      </c>
      <c r="AP241" s="3">
        <v>4537</v>
      </c>
      <c r="AQ241" s="3">
        <f t="shared" si="57"/>
        <v>2.6396297112629492</v>
      </c>
      <c r="AR241" s="3" t="str">
        <f t="shared" si="56"/>
        <v>12_1_Υδρούσσα_Athens_North &amp; East Suburbs</v>
      </c>
      <c r="AS241" s="3">
        <f t="shared" si="55"/>
        <v>0.6</v>
      </c>
      <c r="AT241" s="3">
        <f t="shared" si="43"/>
        <v>25</v>
      </c>
      <c r="AU241" s="3">
        <f t="shared" si="36"/>
        <v>1</v>
      </c>
      <c r="AV241" s="3" t="str">
        <f t="shared" si="37"/>
        <v>No</v>
      </c>
      <c r="AW241" s="15" t="s">
        <v>651</v>
      </c>
      <c r="AX241" s="3">
        <f t="shared" si="52"/>
        <v>1</v>
      </c>
      <c r="AY241" s="3">
        <f t="shared" si="53"/>
        <v>1</v>
      </c>
    </row>
    <row r="242" spans="1:51" s="3" customFormat="1">
      <c r="A242" s="9">
        <v>40514</v>
      </c>
      <c r="B242" s="9">
        <v>40515.999305555553</v>
      </c>
      <c r="C242" s="3">
        <v>384</v>
      </c>
      <c r="D242" s="3">
        <v>90</v>
      </c>
      <c r="E242" s="3">
        <v>24</v>
      </c>
      <c r="F242" s="3" t="s">
        <v>418</v>
      </c>
      <c r="G242" s="3" t="s">
        <v>435</v>
      </c>
      <c r="H242" s="3" t="s">
        <v>441</v>
      </c>
      <c r="J242" s="3" t="s">
        <v>13</v>
      </c>
      <c r="K242" s="3" t="s">
        <v>15</v>
      </c>
      <c r="L242" s="3" t="s">
        <v>13</v>
      </c>
      <c r="M242" s="3" t="s">
        <v>15</v>
      </c>
      <c r="N242" s="3" t="s">
        <v>13</v>
      </c>
      <c r="O242" s="3" t="s">
        <v>15</v>
      </c>
      <c r="P242" s="3">
        <v>4</v>
      </c>
      <c r="Q242" s="3">
        <v>2</v>
      </c>
      <c r="R242" s="3">
        <v>20</v>
      </c>
      <c r="S242" s="3" t="s">
        <v>419</v>
      </c>
      <c r="T242" s="3">
        <v>12</v>
      </c>
      <c r="U242" s="3" t="s">
        <v>15</v>
      </c>
      <c r="V242" s="3" t="s">
        <v>13</v>
      </c>
      <c r="W242" s="3" t="s">
        <v>13</v>
      </c>
      <c r="X242" s="3" t="s">
        <v>13</v>
      </c>
      <c r="Y242" s="3" t="s">
        <v>15</v>
      </c>
      <c r="Z242" s="3" t="s">
        <v>13</v>
      </c>
      <c r="AA242" s="3" t="s">
        <v>15</v>
      </c>
      <c r="AB242" s="3" t="s">
        <v>13</v>
      </c>
      <c r="AC242" s="3" t="s">
        <v>15</v>
      </c>
      <c r="AD242" s="3" t="s">
        <v>13</v>
      </c>
      <c r="AF242" s="3" t="s">
        <v>342</v>
      </c>
      <c r="AG242" s="2">
        <v>40519</v>
      </c>
      <c r="AH242" s="2">
        <v>40640</v>
      </c>
      <c r="AI242" s="3" t="s">
        <v>116</v>
      </c>
      <c r="AJ242" s="3">
        <f t="shared" si="49"/>
        <v>9216</v>
      </c>
      <c r="AK242" s="3">
        <f t="shared" si="50"/>
        <v>4609.6005557537428</v>
      </c>
      <c r="AL242" s="3">
        <f t="shared" si="54"/>
        <v>0.73</v>
      </c>
      <c r="AM242" s="3">
        <f t="shared" si="45"/>
        <v>122</v>
      </c>
      <c r="AN242" t="str">
        <f t="shared" si="48"/>
        <v>No</v>
      </c>
      <c r="AO242" s="3">
        <f t="shared" si="40"/>
        <v>12</v>
      </c>
      <c r="AP242" s="3">
        <v>2239</v>
      </c>
      <c r="AQ242" s="3">
        <f>AK242/AP242</f>
        <v>2.0587764876077457</v>
      </c>
      <c r="AR242" s="3" t="str">
        <f>CONCATENATE(MONTH(A242),"_",DAY(A242),"_",F242,"_",AI242,"_",K242)</f>
        <v>12_2_Anastasia_Thessaloniki_No</v>
      </c>
      <c r="AS242" s="3">
        <f t="shared" si="55"/>
        <v>0.8</v>
      </c>
      <c r="AT242" s="3">
        <f t="shared" si="43"/>
        <v>25</v>
      </c>
      <c r="AU242" s="3">
        <f t="shared" si="36"/>
        <v>3</v>
      </c>
      <c r="AV242" s="3" t="str">
        <f t="shared" si="37"/>
        <v>Yes</v>
      </c>
      <c r="AW242" s="15" t="s">
        <v>665</v>
      </c>
      <c r="AX242" s="3">
        <f t="shared" si="52"/>
        <v>3</v>
      </c>
      <c r="AY242" s="3">
        <f t="shared" si="53"/>
        <v>3</v>
      </c>
    </row>
    <row r="243" spans="1:51" s="3" customFormat="1">
      <c r="A243" s="9">
        <v>40514</v>
      </c>
      <c r="B243" s="9">
        <v>40514.999305555553</v>
      </c>
      <c r="C243" s="3">
        <v>60</v>
      </c>
      <c r="D243" s="3">
        <v>100</v>
      </c>
      <c r="E243" s="3">
        <v>49</v>
      </c>
      <c r="F243" s="3" t="s">
        <v>420</v>
      </c>
      <c r="G243" s="3" t="s">
        <v>437</v>
      </c>
      <c r="H243" s="3" t="s">
        <v>452</v>
      </c>
      <c r="I243" s="3" t="s">
        <v>380</v>
      </c>
      <c r="J243" s="3" t="s">
        <v>13</v>
      </c>
      <c r="L243" s="3" t="s">
        <v>13</v>
      </c>
      <c r="M243" s="3" t="s">
        <v>15</v>
      </c>
      <c r="N243" s="3" t="s">
        <v>13</v>
      </c>
      <c r="O243" s="3" t="s">
        <v>15</v>
      </c>
      <c r="P243" s="3">
        <v>100</v>
      </c>
      <c r="Q243" s="3">
        <v>100</v>
      </c>
      <c r="R243" s="3">
        <v>20</v>
      </c>
      <c r="S243" s="3" t="s">
        <v>87</v>
      </c>
      <c r="T243" s="3">
        <v>5</v>
      </c>
      <c r="U243" s="3" t="s">
        <v>13</v>
      </c>
      <c r="V243" s="3" t="s">
        <v>15</v>
      </c>
      <c r="W243" s="3" t="s">
        <v>13</v>
      </c>
      <c r="X243" s="3" t="s">
        <v>15</v>
      </c>
      <c r="Y243" s="3" t="s">
        <v>13</v>
      </c>
      <c r="Z243" s="3" t="s">
        <v>15</v>
      </c>
      <c r="AA243" s="3" t="s">
        <v>15</v>
      </c>
      <c r="AB243" s="3" t="s">
        <v>15</v>
      </c>
      <c r="AC243" s="3" t="s">
        <v>15</v>
      </c>
      <c r="AD243" s="3" t="s">
        <v>15</v>
      </c>
      <c r="AF243" s="3" t="s">
        <v>342</v>
      </c>
      <c r="AG243" s="2">
        <v>40516</v>
      </c>
      <c r="AH243" s="2">
        <v>40602</v>
      </c>
      <c r="AI243" s="3" t="s">
        <v>114</v>
      </c>
      <c r="AJ243" s="3">
        <f t="shared" si="49"/>
        <v>2940</v>
      </c>
      <c r="AK243" s="3">
        <f t="shared" si="50"/>
        <v>2940</v>
      </c>
      <c r="AL243" s="3">
        <f t="shared" si="54"/>
        <v>0.51</v>
      </c>
      <c r="AM243" s="3">
        <f t="shared" si="45"/>
        <v>87</v>
      </c>
      <c r="AN243" t="str">
        <f t="shared" si="48"/>
        <v>No</v>
      </c>
      <c r="AO243" s="3">
        <f t="shared" si="40"/>
        <v>12</v>
      </c>
      <c r="AP243" s="3">
        <v>7932</v>
      </c>
      <c r="AQ243" s="3">
        <f t="shared" ref="AQ243:AQ246" si="58">AK243/AP243</f>
        <v>0.37065052950075644</v>
      </c>
      <c r="AR243" s="3" t="str">
        <f t="shared" si="56"/>
        <v>12_2_Shisha Club_Athens_Piraeus &amp; West Suburbs</v>
      </c>
      <c r="AS243" s="3">
        <f t="shared" si="55"/>
        <v>0.6</v>
      </c>
      <c r="AT243" s="3">
        <f t="shared" si="43"/>
        <v>50</v>
      </c>
      <c r="AU243" s="3">
        <f t="shared" si="36"/>
        <v>2</v>
      </c>
      <c r="AV243" s="3" t="str">
        <f t="shared" si="37"/>
        <v>No</v>
      </c>
      <c r="AW243" s="15" t="s">
        <v>649</v>
      </c>
      <c r="AX243" s="3">
        <f t="shared" si="52"/>
        <v>1</v>
      </c>
      <c r="AY243" s="3">
        <f t="shared" si="53"/>
        <v>1</v>
      </c>
    </row>
    <row r="244" spans="1:51" s="3" customFormat="1">
      <c r="A244" s="9">
        <v>40514</v>
      </c>
      <c r="B244" s="9">
        <v>40515.999305555553</v>
      </c>
      <c r="C244" s="3">
        <v>187</v>
      </c>
      <c r="D244" s="3">
        <v>300</v>
      </c>
      <c r="E244" s="3">
        <v>99</v>
      </c>
      <c r="F244" s="3" t="s">
        <v>421</v>
      </c>
      <c r="G244" s="3" t="s">
        <v>435</v>
      </c>
      <c r="H244" s="3" t="s">
        <v>463</v>
      </c>
      <c r="I244" s="3" t="s">
        <v>381</v>
      </c>
      <c r="J244" s="3" t="s">
        <v>15</v>
      </c>
      <c r="L244" s="3" t="s">
        <v>13</v>
      </c>
      <c r="M244" s="3" t="s">
        <v>15</v>
      </c>
      <c r="N244" s="3" t="s">
        <v>15</v>
      </c>
      <c r="O244" s="3" t="s">
        <v>15</v>
      </c>
      <c r="P244" s="3">
        <v>100</v>
      </c>
      <c r="Q244" s="3">
        <v>1</v>
      </c>
      <c r="R244" s="3">
        <v>10</v>
      </c>
      <c r="S244" s="3" t="s">
        <v>183</v>
      </c>
      <c r="T244" s="3">
        <v>1</v>
      </c>
      <c r="U244" s="3" t="s">
        <v>15</v>
      </c>
      <c r="V244" s="3" t="s">
        <v>15</v>
      </c>
      <c r="W244" s="3" t="s">
        <v>13</v>
      </c>
      <c r="X244" s="3" t="s">
        <v>15</v>
      </c>
      <c r="Y244" s="3" t="s">
        <v>15</v>
      </c>
      <c r="Z244" s="3" t="s">
        <v>15</v>
      </c>
      <c r="AA244" s="3" t="s">
        <v>13</v>
      </c>
      <c r="AB244" s="3" t="s">
        <v>13</v>
      </c>
      <c r="AC244" s="3" t="s">
        <v>15</v>
      </c>
      <c r="AD244" s="3" t="s">
        <v>15</v>
      </c>
      <c r="AF244" s="3" t="s">
        <v>342</v>
      </c>
      <c r="AG244" s="2">
        <v>40519</v>
      </c>
      <c r="AH244" s="2">
        <v>40701</v>
      </c>
      <c r="AI244" s="3" t="s">
        <v>114</v>
      </c>
      <c r="AJ244" s="3">
        <f t="shared" si="49"/>
        <v>18513</v>
      </c>
      <c r="AK244" s="3">
        <f t="shared" si="50"/>
        <v>9259.7151788920401</v>
      </c>
      <c r="AL244" s="3">
        <f t="shared" si="54"/>
        <v>0.67</v>
      </c>
      <c r="AM244" s="3">
        <f t="shared" si="45"/>
        <v>183</v>
      </c>
      <c r="AN244" t="str">
        <f t="shared" si="48"/>
        <v>No</v>
      </c>
      <c r="AO244" s="3">
        <f t="shared" si="40"/>
        <v>12</v>
      </c>
      <c r="AP244" s="3">
        <v>4537</v>
      </c>
      <c r="AQ244" s="3">
        <f t="shared" si="58"/>
        <v>2.0409334756209039</v>
      </c>
      <c r="AR244" s="3" t="str">
        <f t="shared" si="56"/>
        <v>12_2_Στρατής Γαβριήλ_Athens_Downtown</v>
      </c>
      <c r="AS244" s="3">
        <f t="shared" si="55"/>
        <v>0.6</v>
      </c>
      <c r="AT244" s="3">
        <f t="shared" si="43"/>
        <v>100</v>
      </c>
      <c r="AU244" s="3">
        <f t="shared" si="36"/>
        <v>4</v>
      </c>
      <c r="AV244" s="3" t="str">
        <f t="shared" si="37"/>
        <v>Yes</v>
      </c>
      <c r="AW244" s="15" t="s">
        <v>648</v>
      </c>
      <c r="AX244" s="3">
        <f t="shared" si="52"/>
        <v>3</v>
      </c>
      <c r="AY244" s="3">
        <f t="shared" si="53"/>
        <v>3</v>
      </c>
    </row>
    <row r="245" spans="1:51" s="3" customFormat="1">
      <c r="A245" s="9">
        <v>40514</v>
      </c>
      <c r="B245" s="9">
        <v>40515.999305555553</v>
      </c>
      <c r="C245" s="3">
        <v>160</v>
      </c>
      <c r="D245" s="3">
        <v>110</v>
      </c>
      <c r="E245" s="3">
        <v>25</v>
      </c>
      <c r="F245" s="3" t="s">
        <v>422</v>
      </c>
      <c r="G245" s="3" t="s">
        <v>435</v>
      </c>
      <c r="H245" s="3" t="s">
        <v>462</v>
      </c>
      <c r="I245" s="3" t="s">
        <v>379</v>
      </c>
      <c r="J245" s="3" t="s">
        <v>15</v>
      </c>
      <c r="L245" s="3" t="s">
        <v>13</v>
      </c>
      <c r="M245" s="3" t="s">
        <v>15</v>
      </c>
      <c r="N245" s="3" t="s">
        <v>13</v>
      </c>
      <c r="O245" s="3" t="s">
        <v>15</v>
      </c>
      <c r="P245" s="3">
        <v>4</v>
      </c>
      <c r="Q245" s="3">
        <v>2</v>
      </c>
      <c r="R245" s="3">
        <v>10</v>
      </c>
      <c r="S245" s="3" t="s">
        <v>185</v>
      </c>
      <c r="T245" s="3">
        <v>2</v>
      </c>
      <c r="U245" s="3" t="s">
        <v>13</v>
      </c>
      <c r="V245" s="3" t="s">
        <v>15</v>
      </c>
      <c r="W245" s="3" t="s">
        <v>13</v>
      </c>
      <c r="X245" s="3" t="s">
        <v>13</v>
      </c>
      <c r="Y245" s="3" t="s">
        <v>15</v>
      </c>
      <c r="Z245" s="3" t="s">
        <v>13</v>
      </c>
      <c r="AA245" s="3" t="s">
        <v>13</v>
      </c>
      <c r="AB245" s="3" t="s">
        <v>13</v>
      </c>
      <c r="AC245" s="3" t="s">
        <v>13</v>
      </c>
      <c r="AD245" s="3" t="s">
        <v>13</v>
      </c>
      <c r="AF245" s="3" t="s">
        <v>342</v>
      </c>
      <c r="AG245" s="2">
        <v>40519</v>
      </c>
      <c r="AH245" s="2">
        <v>40602</v>
      </c>
      <c r="AI245" s="3" t="s">
        <v>114</v>
      </c>
      <c r="AJ245" s="3">
        <f t="shared" si="49"/>
        <v>4000</v>
      </c>
      <c r="AK245" s="3">
        <f t="shared" si="50"/>
        <v>2000.6946856570064</v>
      </c>
      <c r="AL245" s="3">
        <f t="shared" si="54"/>
        <v>0.77</v>
      </c>
      <c r="AM245" s="3">
        <f t="shared" si="45"/>
        <v>84</v>
      </c>
      <c r="AN245" t="str">
        <f t="shared" si="48"/>
        <v>No</v>
      </c>
      <c r="AO245" s="3">
        <f t="shared" si="40"/>
        <v>12</v>
      </c>
      <c r="AP245" s="3">
        <v>4537</v>
      </c>
      <c r="AQ245" s="3">
        <f t="shared" si="58"/>
        <v>0.44097304070024385</v>
      </c>
      <c r="AR245" s="3" t="str">
        <f t="shared" si="56"/>
        <v>12_2_SMG_Athens_North &amp; East Suburbs</v>
      </c>
      <c r="AS245" s="3">
        <f t="shared" si="55"/>
        <v>0.8</v>
      </c>
      <c r="AT245" s="3">
        <f t="shared" si="43"/>
        <v>25</v>
      </c>
      <c r="AU245" s="3">
        <f t="shared" si="36"/>
        <v>2</v>
      </c>
      <c r="AV245" s="3" t="str">
        <f t="shared" si="37"/>
        <v>Yes</v>
      </c>
      <c r="AW245" s="16" t="s">
        <v>460</v>
      </c>
      <c r="AX245" s="3">
        <f t="shared" si="52"/>
        <v>3</v>
      </c>
      <c r="AY245" s="3">
        <f t="shared" si="53"/>
        <v>3</v>
      </c>
    </row>
    <row r="246" spans="1:51" s="3" customFormat="1">
      <c r="A246" s="9">
        <v>40515</v>
      </c>
      <c r="B246" s="9">
        <v>40515.999305555553</v>
      </c>
      <c r="C246" s="3">
        <v>119</v>
      </c>
      <c r="D246" s="3">
        <v>48</v>
      </c>
      <c r="E246" s="3">
        <v>24</v>
      </c>
      <c r="F246" s="3" t="s">
        <v>423</v>
      </c>
      <c r="G246" s="3" t="s">
        <v>433</v>
      </c>
      <c r="H246" s="3" t="s">
        <v>443</v>
      </c>
      <c r="I246" s="3" t="s">
        <v>380</v>
      </c>
      <c r="J246" s="3" t="s">
        <v>15</v>
      </c>
      <c r="L246" s="3" t="s">
        <v>13</v>
      </c>
      <c r="M246" s="3" t="s">
        <v>15</v>
      </c>
      <c r="N246" s="3" t="s">
        <v>13</v>
      </c>
      <c r="O246" s="3" t="s">
        <v>15</v>
      </c>
      <c r="P246" s="3">
        <v>100</v>
      </c>
      <c r="Q246" s="3">
        <v>100</v>
      </c>
      <c r="R246" s="3">
        <v>10</v>
      </c>
      <c r="S246" s="3" t="s">
        <v>424</v>
      </c>
      <c r="T246" s="3">
        <v>4</v>
      </c>
      <c r="U246" s="3" t="s">
        <v>15</v>
      </c>
      <c r="V246" s="3" t="s">
        <v>15</v>
      </c>
      <c r="W246" s="3" t="s">
        <v>13</v>
      </c>
      <c r="X246" s="3" t="s">
        <v>15</v>
      </c>
      <c r="Y246" s="3" t="s">
        <v>13</v>
      </c>
      <c r="Z246" s="3" t="s">
        <v>15</v>
      </c>
      <c r="AA246" s="3" t="s">
        <v>15</v>
      </c>
      <c r="AB246" s="3" t="s">
        <v>13</v>
      </c>
      <c r="AC246" s="3" t="s">
        <v>15</v>
      </c>
      <c r="AD246" s="3" t="s">
        <v>15</v>
      </c>
      <c r="AF246" s="3" t="s">
        <v>342</v>
      </c>
      <c r="AG246" s="2">
        <v>40519</v>
      </c>
      <c r="AH246" s="2">
        <v>40633</v>
      </c>
      <c r="AI246" s="3" t="s">
        <v>114</v>
      </c>
      <c r="AJ246" s="3">
        <f t="shared" si="49"/>
        <v>2856</v>
      </c>
      <c r="AK246" s="3">
        <f t="shared" si="50"/>
        <v>2856</v>
      </c>
      <c r="AL246" s="3">
        <f t="shared" si="54"/>
        <v>0.5</v>
      </c>
      <c r="AM246" s="3">
        <f t="shared" si="45"/>
        <v>115</v>
      </c>
      <c r="AN246" t="str">
        <f t="shared" si="48"/>
        <v>No</v>
      </c>
      <c r="AO246" s="3">
        <f t="shared" si="40"/>
        <v>12</v>
      </c>
      <c r="AP246" s="3">
        <v>4537</v>
      </c>
      <c r="AQ246" s="3">
        <f t="shared" si="58"/>
        <v>0.62949085298655494</v>
      </c>
      <c r="AR246" s="3" t="str">
        <f t="shared" si="56"/>
        <v>12_3_Balsamico_Athens_Piraeus &amp; West Suburbs</v>
      </c>
      <c r="AS246" s="3">
        <f t="shared" si="55"/>
        <v>0.6</v>
      </c>
      <c r="AT246" s="3">
        <f t="shared" si="43"/>
        <v>25</v>
      </c>
      <c r="AU246" s="3">
        <f t="shared" si="36"/>
        <v>3</v>
      </c>
      <c r="AV246" s="3" t="str">
        <f t="shared" si="37"/>
        <v>No</v>
      </c>
      <c r="AW246" s="16" t="s">
        <v>647</v>
      </c>
      <c r="AX246" s="3">
        <f t="shared" si="52"/>
        <v>3</v>
      </c>
      <c r="AY246" s="3">
        <f t="shared" si="53"/>
        <v>3</v>
      </c>
    </row>
    <row r="247" spans="1:51" s="3" customFormat="1">
      <c r="A247" s="9">
        <v>40515</v>
      </c>
      <c r="B247" s="9">
        <v>40516.999305555553</v>
      </c>
      <c r="C247" s="3">
        <v>286</v>
      </c>
      <c r="D247" s="3">
        <v>105</v>
      </c>
      <c r="E247" s="3">
        <v>16</v>
      </c>
      <c r="F247" s="3" t="s">
        <v>425</v>
      </c>
      <c r="G247" s="3" t="s">
        <v>435</v>
      </c>
      <c r="H247" s="3" t="s">
        <v>458</v>
      </c>
      <c r="I247" s="3" t="s">
        <v>382</v>
      </c>
      <c r="J247" s="3" t="s">
        <v>13</v>
      </c>
      <c r="L247" s="3" t="s">
        <v>13</v>
      </c>
      <c r="M247" s="3" t="s">
        <v>15</v>
      </c>
      <c r="N247" s="3" t="s">
        <v>15</v>
      </c>
      <c r="O247" s="3" t="s">
        <v>15</v>
      </c>
      <c r="P247" s="3">
        <v>3</v>
      </c>
      <c r="Q247" s="3">
        <v>1</v>
      </c>
      <c r="R247" s="3">
        <v>20</v>
      </c>
      <c r="S247" s="3" t="s">
        <v>189</v>
      </c>
      <c r="T247" s="3">
        <v>3</v>
      </c>
      <c r="U247" s="3" t="s">
        <v>15</v>
      </c>
      <c r="V247" s="3" t="s">
        <v>15</v>
      </c>
      <c r="W247" s="3" t="s">
        <v>13</v>
      </c>
      <c r="X247" s="3" t="s">
        <v>13</v>
      </c>
      <c r="Y247" s="3" t="s">
        <v>15</v>
      </c>
      <c r="Z247" s="3" t="s">
        <v>13</v>
      </c>
      <c r="AA247" s="3" t="s">
        <v>15</v>
      </c>
      <c r="AB247" s="3" t="s">
        <v>13</v>
      </c>
      <c r="AC247" s="3" t="s">
        <v>15</v>
      </c>
      <c r="AD247" s="3" t="s">
        <v>15</v>
      </c>
      <c r="AF247" s="3" t="s">
        <v>343</v>
      </c>
      <c r="AG247" s="2">
        <v>40519</v>
      </c>
      <c r="AH247" s="2">
        <v>40693</v>
      </c>
      <c r="AI247" s="3" t="s">
        <v>114</v>
      </c>
      <c r="AJ247" s="3">
        <f t="shared" si="49"/>
        <v>4576</v>
      </c>
      <c r="AK247" s="3">
        <f t="shared" si="50"/>
        <v>2288.7947203916156</v>
      </c>
      <c r="AL247" s="3">
        <f t="shared" si="54"/>
        <v>0.85</v>
      </c>
      <c r="AM247" s="3">
        <f t="shared" si="45"/>
        <v>175</v>
      </c>
      <c r="AN247" t="str">
        <f t="shared" si="48"/>
        <v>Yes</v>
      </c>
      <c r="AO247" s="3">
        <f t="shared" si="40"/>
        <v>12</v>
      </c>
      <c r="AP247" s="3">
        <v>2829</v>
      </c>
      <c r="AQ247" s="3">
        <f>AK247/AP247</f>
        <v>0.80904726772414826</v>
      </c>
      <c r="AR247" s="3" t="str">
        <f t="shared" si="56"/>
        <v>12_3_Υγεία &amp; Ομορφιά - Ελεθερία Ρήγα_Athens_South Suburbs</v>
      </c>
      <c r="AS247" s="3">
        <f t="shared" si="55"/>
        <v>0.8</v>
      </c>
      <c r="AT247" s="3">
        <f t="shared" si="43"/>
        <v>15</v>
      </c>
      <c r="AU247" s="3">
        <f t="shared" si="36"/>
        <v>3</v>
      </c>
      <c r="AV247" s="3" t="str">
        <f t="shared" si="37"/>
        <v>Yes</v>
      </c>
      <c r="AW247" s="15" t="s">
        <v>457</v>
      </c>
      <c r="AX247" s="3">
        <f t="shared" si="52"/>
        <v>2</v>
      </c>
      <c r="AY247" s="3">
        <f t="shared" si="53"/>
        <v>2</v>
      </c>
    </row>
    <row r="248" spans="1:51" s="3" customFormat="1">
      <c r="A248" s="9">
        <v>40516</v>
      </c>
      <c r="B248" s="9">
        <v>40518.999305555553</v>
      </c>
      <c r="C248" s="3">
        <v>761</v>
      </c>
      <c r="D248" s="3">
        <v>17.3</v>
      </c>
      <c r="E248" s="3">
        <v>8.5</v>
      </c>
      <c r="F248" s="3" t="s">
        <v>115</v>
      </c>
      <c r="G248" s="3" t="s">
        <v>433</v>
      </c>
      <c r="H248" s="3" t="s">
        <v>449</v>
      </c>
      <c r="J248" s="3" t="s">
        <v>13</v>
      </c>
      <c r="K248" s="3" t="s">
        <v>15</v>
      </c>
      <c r="L248" s="3" t="s">
        <v>13</v>
      </c>
      <c r="M248" s="3" t="s">
        <v>13</v>
      </c>
      <c r="N248" s="3" t="s">
        <v>15</v>
      </c>
      <c r="O248" s="3" t="s">
        <v>15</v>
      </c>
      <c r="P248" s="3">
        <v>10</v>
      </c>
      <c r="Q248" s="3">
        <v>10</v>
      </c>
      <c r="R248" s="3">
        <v>30</v>
      </c>
      <c r="T248" s="3">
        <v>12</v>
      </c>
      <c r="U248" s="3" t="s">
        <v>15</v>
      </c>
      <c r="V248" s="3" t="s">
        <v>13</v>
      </c>
      <c r="W248" s="3" t="s">
        <v>15</v>
      </c>
      <c r="X248" s="3" t="s">
        <v>13</v>
      </c>
      <c r="Y248" s="3" t="s">
        <v>13</v>
      </c>
      <c r="Z248" s="3" t="s">
        <v>13</v>
      </c>
      <c r="AA248" s="3" t="s">
        <v>15</v>
      </c>
      <c r="AB248" s="3" t="s">
        <v>13</v>
      </c>
      <c r="AC248" s="3" t="s">
        <v>13</v>
      </c>
      <c r="AD248" s="3" t="s">
        <v>13</v>
      </c>
      <c r="AF248" s="3" t="s">
        <v>342</v>
      </c>
      <c r="AG248" s="2">
        <v>40519</v>
      </c>
      <c r="AH248" s="2">
        <v>40550</v>
      </c>
      <c r="AI248" s="3" t="s">
        <v>116</v>
      </c>
      <c r="AJ248" s="3">
        <f t="shared" si="49"/>
        <v>6468.5</v>
      </c>
      <c r="AK248" s="3">
        <f t="shared" si="50"/>
        <v>2156.6658948847025</v>
      </c>
      <c r="AL248" s="3">
        <f t="shared" si="54"/>
        <v>0.51</v>
      </c>
      <c r="AM248" s="3">
        <f t="shared" si="45"/>
        <v>32</v>
      </c>
      <c r="AN248" t="str">
        <f t="shared" si="48"/>
        <v>Yes</v>
      </c>
      <c r="AO248" s="3">
        <f t="shared" si="40"/>
        <v>12</v>
      </c>
      <c r="AP248" s="3">
        <v>767</v>
      </c>
      <c r="AQ248" s="3">
        <f>AK248/AP248</f>
        <v>2.8118199411795342</v>
      </c>
      <c r="AR248" s="3" t="str">
        <f>CONCATENATE(MONTH(A248),"_",DAY(A248),"_",F248,"_",AI248,"_",K248)</f>
        <v>12_4_Αγαπητός_Thessaloniki_No</v>
      </c>
      <c r="AS248" s="3">
        <f t="shared" si="55"/>
        <v>0.6</v>
      </c>
      <c r="AT248" s="3">
        <f t="shared" si="43"/>
        <v>10</v>
      </c>
      <c r="AU248" s="3">
        <f t="shared" si="36"/>
        <v>1</v>
      </c>
      <c r="AV248" s="3" t="str">
        <f t="shared" si="37"/>
        <v>No</v>
      </c>
      <c r="AW248" s="16" t="s">
        <v>700</v>
      </c>
      <c r="AX248" s="3">
        <f t="shared" si="52"/>
        <v>0</v>
      </c>
      <c r="AY248" s="3">
        <f t="shared" si="53"/>
        <v>0</v>
      </c>
    </row>
    <row r="249" spans="1:51" s="3" customFormat="1">
      <c r="A249" s="9">
        <v>40516</v>
      </c>
      <c r="B249" s="9">
        <v>40518.999305555553</v>
      </c>
      <c r="C249" s="3">
        <v>1489</v>
      </c>
      <c r="D249" s="3">
        <v>20</v>
      </c>
      <c r="E249" s="3">
        <v>9.8000000000000007</v>
      </c>
      <c r="F249" s="3" t="s">
        <v>115</v>
      </c>
      <c r="G249" s="3" t="s">
        <v>433</v>
      </c>
      <c r="H249" s="3" t="s">
        <v>449</v>
      </c>
      <c r="I249" s="3" t="s">
        <v>383</v>
      </c>
      <c r="J249" s="3" t="s">
        <v>13</v>
      </c>
      <c r="L249" s="3" t="s">
        <v>13</v>
      </c>
      <c r="M249" s="3" t="s">
        <v>13</v>
      </c>
      <c r="N249" s="3" t="s">
        <v>15</v>
      </c>
      <c r="O249" s="3" t="s">
        <v>15</v>
      </c>
      <c r="P249" s="3">
        <v>10</v>
      </c>
      <c r="Q249" s="3">
        <v>10</v>
      </c>
      <c r="R249" s="3">
        <v>30</v>
      </c>
      <c r="S249" s="3" t="s">
        <v>426</v>
      </c>
      <c r="T249" s="3">
        <v>1.2</v>
      </c>
      <c r="U249" s="3" t="s">
        <v>15</v>
      </c>
      <c r="V249" s="3" t="s">
        <v>13</v>
      </c>
      <c r="W249" s="3" t="s">
        <v>15</v>
      </c>
      <c r="X249" s="3" t="s">
        <v>13</v>
      </c>
      <c r="Y249" s="3" t="s">
        <v>13</v>
      </c>
      <c r="Z249" s="3" t="s">
        <v>13</v>
      </c>
      <c r="AA249" s="3" t="s">
        <v>15</v>
      </c>
      <c r="AB249" s="3" t="s">
        <v>13</v>
      </c>
      <c r="AC249" s="3" t="s">
        <v>13</v>
      </c>
      <c r="AD249" s="3" t="s">
        <v>13</v>
      </c>
      <c r="AF249" s="3" t="s">
        <v>342</v>
      </c>
      <c r="AG249" s="2">
        <v>40519</v>
      </c>
      <c r="AH249" s="2">
        <v>40550</v>
      </c>
      <c r="AI249" s="3" t="s">
        <v>114</v>
      </c>
      <c r="AJ249" s="3">
        <f t="shared" si="49"/>
        <v>14592.2</v>
      </c>
      <c r="AK249" s="3">
        <f t="shared" si="50"/>
        <v>4865.192868723283</v>
      </c>
      <c r="AL249" s="3">
        <f t="shared" si="54"/>
        <v>0.51</v>
      </c>
      <c r="AM249" s="3">
        <f t="shared" si="45"/>
        <v>32</v>
      </c>
      <c r="AN249" t="str">
        <f t="shared" si="48"/>
        <v>Yes</v>
      </c>
      <c r="AO249" s="3">
        <f t="shared" si="40"/>
        <v>12</v>
      </c>
      <c r="AP249" s="3">
        <v>2829</v>
      </c>
      <c r="AQ249" s="3">
        <f t="shared" ref="AQ249:AQ254" si="59">AK249/AP249</f>
        <v>1.7197571116024331</v>
      </c>
      <c r="AR249" s="3" t="str">
        <f t="shared" si="56"/>
        <v>12_4_Αγαπητός_Athens_Special Deal</v>
      </c>
      <c r="AS249" s="3">
        <f t="shared" si="55"/>
        <v>0.6</v>
      </c>
      <c r="AT249" s="3">
        <f t="shared" si="43"/>
        <v>10</v>
      </c>
      <c r="AU249" s="3">
        <f t="shared" si="36"/>
        <v>1</v>
      </c>
      <c r="AV249" s="3" t="str">
        <f t="shared" si="37"/>
        <v>No</v>
      </c>
      <c r="AW249" s="16" t="s">
        <v>481</v>
      </c>
      <c r="AX249" s="3">
        <f t="shared" si="52"/>
        <v>0</v>
      </c>
      <c r="AY249" s="3">
        <f t="shared" si="53"/>
        <v>0</v>
      </c>
    </row>
    <row r="250" spans="1:51" s="3" customFormat="1">
      <c r="A250" s="9">
        <v>40516</v>
      </c>
      <c r="B250" s="9">
        <v>40518.999305555553</v>
      </c>
      <c r="C250" s="3">
        <v>29</v>
      </c>
      <c r="D250" s="3">
        <v>45</v>
      </c>
      <c r="E250" s="3">
        <v>23</v>
      </c>
      <c r="F250" s="3" t="s">
        <v>427</v>
      </c>
      <c r="G250" s="3" t="s">
        <v>402</v>
      </c>
      <c r="H250" s="3" t="s">
        <v>469</v>
      </c>
      <c r="I250" s="3" t="s">
        <v>402</v>
      </c>
      <c r="J250" s="3" t="s">
        <v>15</v>
      </c>
      <c r="L250" s="3" t="s">
        <v>13</v>
      </c>
      <c r="M250" s="3" t="s">
        <v>15</v>
      </c>
      <c r="N250" s="3" t="s">
        <v>13</v>
      </c>
      <c r="O250" s="3" t="s">
        <v>15</v>
      </c>
      <c r="P250" s="3">
        <v>2</v>
      </c>
      <c r="Q250" s="3">
        <v>1</v>
      </c>
      <c r="R250" s="3">
        <v>10</v>
      </c>
      <c r="S250" s="3" t="s">
        <v>275</v>
      </c>
      <c r="T250" s="3">
        <v>2</v>
      </c>
      <c r="U250" s="3" t="s">
        <v>15</v>
      </c>
      <c r="V250" s="3" t="s">
        <v>13</v>
      </c>
      <c r="W250" s="3" t="s">
        <v>15</v>
      </c>
      <c r="X250" s="3" t="s">
        <v>13</v>
      </c>
      <c r="Y250" s="3" t="s">
        <v>13</v>
      </c>
      <c r="Z250" s="3" t="s">
        <v>13</v>
      </c>
      <c r="AA250" s="3" t="s">
        <v>13</v>
      </c>
      <c r="AB250" s="3" t="s">
        <v>13</v>
      </c>
      <c r="AC250" s="3" t="s">
        <v>13</v>
      </c>
      <c r="AD250" s="3" t="s">
        <v>15</v>
      </c>
      <c r="AF250" s="3" t="s">
        <v>342</v>
      </c>
      <c r="AG250" s="2">
        <v>40519</v>
      </c>
      <c r="AH250" s="2">
        <v>40543</v>
      </c>
      <c r="AI250" s="3" t="s">
        <v>114</v>
      </c>
      <c r="AJ250" s="3">
        <f t="shared" si="49"/>
        <v>667</v>
      </c>
      <c r="AK250" s="3">
        <f t="shared" si="50"/>
        <v>222.38481129907962</v>
      </c>
      <c r="AL250" s="3">
        <f t="shared" si="54"/>
        <v>0.49</v>
      </c>
      <c r="AM250" s="3">
        <f t="shared" si="45"/>
        <v>25</v>
      </c>
      <c r="AN250" t="str">
        <f t="shared" si="48"/>
        <v>Yes</v>
      </c>
      <c r="AO250" s="3">
        <f t="shared" si="40"/>
        <v>12</v>
      </c>
      <c r="AP250" s="3">
        <v>2287</v>
      </c>
      <c r="AQ250" s="3">
        <f t="shared" si="59"/>
        <v>9.7238658198110894E-2</v>
      </c>
      <c r="AR250" s="3" t="str">
        <f t="shared" si="56"/>
        <v>12_4_Décor Place_Athens_Products</v>
      </c>
      <c r="AS250" s="3">
        <f t="shared" si="55"/>
        <v>0.4</v>
      </c>
      <c r="AT250" s="3">
        <f t="shared" si="43"/>
        <v>25</v>
      </c>
      <c r="AU250" s="3">
        <f t="shared" si="36"/>
        <v>1</v>
      </c>
      <c r="AV250" s="3" t="str">
        <f t="shared" si="37"/>
        <v>Yes</v>
      </c>
      <c r="AW250" s="16" t="s">
        <v>482</v>
      </c>
      <c r="AX250" s="3">
        <f t="shared" si="52"/>
        <v>0</v>
      </c>
      <c r="AY250" s="3">
        <f t="shared" si="53"/>
        <v>0</v>
      </c>
    </row>
    <row r="251" spans="1:51" s="3" customFormat="1">
      <c r="A251" s="9">
        <v>40516</v>
      </c>
      <c r="B251" s="9">
        <v>40518.999305555553</v>
      </c>
      <c r="C251" s="3">
        <v>1664</v>
      </c>
      <c r="D251" s="3">
        <v>21</v>
      </c>
      <c r="E251" s="3">
        <v>8</v>
      </c>
      <c r="F251" s="3" t="s">
        <v>428</v>
      </c>
      <c r="G251" s="3" t="s">
        <v>437</v>
      </c>
      <c r="I251" s="3" t="s">
        <v>380</v>
      </c>
      <c r="J251" s="3" t="s">
        <v>15</v>
      </c>
      <c r="L251" s="3" t="s">
        <v>13</v>
      </c>
      <c r="M251" s="3" t="s">
        <v>15</v>
      </c>
      <c r="N251" s="3" t="s">
        <v>13</v>
      </c>
      <c r="O251" s="3" t="s">
        <v>15</v>
      </c>
      <c r="P251" s="3">
        <v>100</v>
      </c>
      <c r="Q251" s="3">
        <v>100</v>
      </c>
      <c r="R251" s="3">
        <v>20</v>
      </c>
      <c r="S251" s="3" t="s">
        <v>429</v>
      </c>
      <c r="T251" s="3">
        <v>5</v>
      </c>
      <c r="U251" s="3" t="s">
        <v>15</v>
      </c>
      <c r="V251" s="3" t="s">
        <v>13</v>
      </c>
      <c r="W251" s="3" t="s">
        <v>13</v>
      </c>
      <c r="X251" s="3" t="s">
        <v>13</v>
      </c>
      <c r="Y251" s="3" t="s">
        <v>15</v>
      </c>
      <c r="Z251" s="3" t="s">
        <v>13</v>
      </c>
      <c r="AA251" s="3" t="s">
        <v>15</v>
      </c>
      <c r="AB251" s="3" t="s">
        <v>13</v>
      </c>
      <c r="AC251" s="3" t="s">
        <v>15</v>
      </c>
      <c r="AD251" s="3" t="s">
        <v>13</v>
      </c>
      <c r="AF251" s="3" t="s">
        <v>342</v>
      </c>
      <c r="AG251" s="2">
        <v>40520</v>
      </c>
      <c r="AH251" s="2">
        <v>40617</v>
      </c>
      <c r="AI251" s="3" t="s">
        <v>114</v>
      </c>
      <c r="AJ251" s="3">
        <f t="shared" si="49"/>
        <v>13312</v>
      </c>
      <c r="AK251" s="3">
        <f t="shared" si="50"/>
        <v>4438.3607316541948</v>
      </c>
      <c r="AL251" s="3">
        <f t="shared" si="54"/>
        <v>0.62</v>
      </c>
      <c r="AM251" s="3">
        <f t="shared" si="45"/>
        <v>98</v>
      </c>
      <c r="AN251" t="str">
        <f t="shared" si="48"/>
        <v>Yes</v>
      </c>
      <c r="AO251" s="3">
        <f t="shared" si="40"/>
        <v>12</v>
      </c>
      <c r="AP251" s="3">
        <v>2287</v>
      </c>
      <c r="AQ251" s="3">
        <f t="shared" si="59"/>
        <v>1.9406911813092238</v>
      </c>
      <c r="AR251" s="3" t="str">
        <f t="shared" si="56"/>
        <v>12_4_Super Bowl_Athens_Piraeus &amp; West Suburbs</v>
      </c>
      <c r="AS251" s="3">
        <f t="shared" si="55"/>
        <v>0.6</v>
      </c>
      <c r="AT251" s="3">
        <f t="shared" si="43"/>
        <v>10</v>
      </c>
      <c r="AU251" s="3">
        <f t="shared" si="36"/>
        <v>2</v>
      </c>
      <c r="AV251" s="3" t="str">
        <f t="shared" si="37"/>
        <v>No</v>
      </c>
      <c r="AW251" s="16" t="s">
        <v>479</v>
      </c>
      <c r="AX251" s="3">
        <f t="shared" si="52"/>
        <v>1</v>
      </c>
      <c r="AY251" s="3">
        <f t="shared" si="53"/>
        <v>1</v>
      </c>
    </row>
    <row r="252" spans="1:51" s="3" customFormat="1">
      <c r="A252" s="9">
        <v>40516</v>
      </c>
      <c r="B252" s="9">
        <v>40518.999305555553</v>
      </c>
      <c r="C252" s="3">
        <v>377</v>
      </c>
      <c r="D252" s="3">
        <v>100</v>
      </c>
      <c r="E252" s="3">
        <v>21</v>
      </c>
      <c r="F252" s="3" t="s">
        <v>430</v>
      </c>
      <c r="G252" s="3" t="s">
        <v>435</v>
      </c>
      <c r="H252" s="3" t="s">
        <v>472</v>
      </c>
      <c r="I252" s="3" t="s">
        <v>381</v>
      </c>
      <c r="J252" s="3" t="s">
        <v>15</v>
      </c>
      <c r="L252" s="3" t="s">
        <v>13</v>
      </c>
      <c r="M252" s="3" t="s">
        <v>15</v>
      </c>
      <c r="N252" s="3" t="s">
        <v>15</v>
      </c>
      <c r="O252" s="3" t="s">
        <v>15</v>
      </c>
      <c r="P252" s="3">
        <v>5</v>
      </c>
      <c r="Q252" s="3">
        <v>1</v>
      </c>
      <c r="R252" s="3">
        <v>20</v>
      </c>
      <c r="S252" s="3" t="s">
        <v>168</v>
      </c>
      <c r="T252" s="3">
        <v>1</v>
      </c>
      <c r="U252" s="3" t="s">
        <v>15</v>
      </c>
      <c r="V252" s="3" t="s">
        <v>15</v>
      </c>
      <c r="W252" s="3" t="s">
        <v>13</v>
      </c>
      <c r="X252" s="3" t="s">
        <v>13</v>
      </c>
      <c r="Y252" s="3" t="s">
        <v>15</v>
      </c>
      <c r="Z252" s="3" t="s">
        <v>13</v>
      </c>
      <c r="AA252" s="3" t="s">
        <v>13</v>
      </c>
      <c r="AB252" s="3" t="s">
        <v>13</v>
      </c>
      <c r="AC252" s="3" t="s">
        <v>15</v>
      </c>
      <c r="AD252" s="3" t="s">
        <v>15</v>
      </c>
      <c r="AF252" s="3" t="s">
        <v>343</v>
      </c>
      <c r="AG252" s="2">
        <v>40521</v>
      </c>
      <c r="AH252" s="2">
        <v>40703</v>
      </c>
      <c r="AI252" s="3" t="s">
        <v>114</v>
      </c>
      <c r="AJ252" s="3">
        <f t="shared" si="49"/>
        <v>7917</v>
      </c>
      <c r="AK252" s="3">
        <f t="shared" si="50"/>
        <v>2639.6110210716843</v>
      </c>
      <c r="AL252" s="3">
        <f t="shared" si="54"/>
        <v>0.79</v>
      </c>
      <c r="AM252" s="3">
        <f t="shared" si="45"/>
        <v>183</v>
      </c>
      <c r="AN252" t="str">
        <f t="shared" si="48"/>
        <v>Yes</v>
      </c>
      <c r="AO252" s="3">
        <f t="shared" si="40"/>
        <v>12</v>
      </c>
      <c r="AP252" s="3">
        <v>2287</v>
      </c>
      <c r="AQ252" s="3">
        <f t="shared" si="59"/>
        <v>1.1541805951340989</v>
      </c>
      <c r="AR252" s="3" t="str">
        <f t="shared" si="56"/>
        <v>12_4_Όλον_Athens_Downtown</v>
      </c>
      <c r="AS252" s="3">
        <f t="shared" si="55"/>
        <v>0.8</v>
      </c>
      <c r="AT252" s="3">
        <f t="shared" si="43"/>
        <v>20</v>
      </c>
      <c r="AU252" s="3">
        <f t="shared" si="36"/>
        <v>4</v>
      </c>
      <c r="AV252" s="3" t="str">
        <f t="shared" si="37"/>
        <v>Yes</v>
      </c>
      <c r="AW252" s="16" t="s">
        <v>480</v>
      </c>
      <c r="AX252" s="3">
        <f t="shared" si="52"/>
        <v>2</v>
      </c>
      <c r="AY252" s="3">
        <f t="shared" si="53"/>
        <v>2</v>
      </c>
    </row>
    <row r="253" spans="1:51" s="3" customFormat="1">
      <c r="A253" s="9">
        <v>40516</v>
      </c>
      <c r="B253" s="9">
        <v>40517.999305555553</v>
      </c>
      <c r="C253" s="3">
        <v>575</v>
      </c>
      <c r="D253" s="3">
        <v>33.5</v>
      </c>
      <c r="E253" s="3">
        <v>10</v>
      </c>
      <c r="F253" s="3" t="s">
        <v>431</v>
      </c>
      <c r="G253" s="3" t="s">
        <v>77</v>
      </c>
      <c r="H253" s="3" t="s">
        <v>465</v>
      </c>
      <c r="I253" s="3" t="s">
        <v>379</v>
      </c>
      <c r="J253" s="3" t="s">
        <v>15</v>
      </c>
      <c r="L253" s="3" t="s">
        <v>13</v>
      </c>
      <c r="M253" s="3" t="s">
        <v>15</v>
      </c>
      <c r="N253" s="3" t="s">
        <v>13</v>
      </c>
      <c r="O253" s="3" t="s">
        <v>15</v>
      </c>
      <c r="P253" s="3">
        <v>10</v>
      </c>
      <c r="Q253" s="3">
        <v>2</v>
      </c>
      <c r="R253" s="3">
        <v>10</v>
      </c>
      <c r="S253" s="3" t="s">
        <v>247</v>
      </c>
      <c r="T253" s="3">
        <v>6</v>
      </c>
      <c r="U253" s="3" t="s">
        <v>15</v>
      </c>
      <c r="V253" s="3" t="s">
        <v>13</v>
      </c>
      <c r="W253" s="3" t="s">
        <v>13</v>
      </c>
      <c r="X253" s="3" t="s">
        <v>13</v>
      </c>
      <c r="Y253" s="3" t="s">
        <v>13</v>
      </c>
      <c r="Z253" s="3" t="s">
        <v>13</v>
      </c>
      <c r="AA253" s="3" t="s">
        <v>15</v>
      </c>
      <c r="AB253" s="3" t="s">
        <v>13</v>
      </c>
      <c r="AC253" s="3" t="s">
        <v>15</v>
      </c>
      <c r="AD253" s="3" t="s">
        <v>13</v>
      </c>
      <c r="AF253" s="3" t="s">
        <v>342</v>
      </c>
      <c r="AG253" s="2">
        <v>40519</v>
      </c>
      <c r="AH253" s="2">
        <v>40694</v>
      </c>
      <c r="AI253" s="3" t="s">
        <v>114</v>
      </c>
      <c r="AJ253" s="3">
        <f t="shared" si="49"/>
        <v>5750</v>
      </c>
      <c r="AK253" s="3">
        <f t="shared" si="50"/>
        <v>2875.9986106319466</v>
      </c>
      <c r="AL253" s="3">
        <f t="shared" si="54"/>
        <v>0.7</v>
      </c>
      <c r="AM253" s="3">
        <f t="shared" si="45"/>
        <v>176</v>
      </c>
      <c r="AN253" t="str">
        <f t="shared" si="48"/>
        <v>Yes</v>
      </c>
      <c r="AO253" s="3">
        <f t="shared" si="40"/>
        <v>12</v>
      </c>
      <c r="AP253" s="3">
        <v>2287</v>
      </c>
      <c r="AQ253" s="3">
        <f t="shared" si="59"/>
        <v>1.2575420247625477</v>
      </c>
      <c r="AR253" s="3" t="str">
        <f t="shared" si="56"/>
        <v>12_4_The Wall Sport Climbing Center_Athens_North &amp; East Suburbs</v>
      </c>
      <c r="AS253" s="3">
        <f t="shared" si="55"/>
        <v>0.8</v>
      </c>
      <c r="AT253" s="3">
        <f t="shared" si="43"/>
        <v>10</v>
      </c>
      <c r="AU253" s="3">
        <f t="shared" si="36"/>
        <v>3</v>
      </c>
      <c r="AV253" s="3" t="str">
        <f t="shared" si="37"/>
        <v>Yes</v>
      </c>
      <c r="AW253" s="16" t="s">
        <v>468</v>
      </c>
      <c r="AX253" s="3">
        <f t="shared" si="52"/>
        <v>1</v>
      </c>
      <c r="AY253" s="3">
        <f t="shared" si="53"/>
        <v>1</v>
      </c>
    </row>
    <row r="254" spans="1:51" s="3" customFormat="1">
      <c r="A254" s="9">
        <v>40517</v>
      </c>
      <c r="B254" s="9">
        <v>40518.999305555553</v>
      </c>
      <c r="C254" s="3">
        <v>40</v>
      </c>
      <c r="D254" s="3">
        <v>125</v>
      </c>
      <c r="E254" s="3">
        <v>29</v>
      </c>
      <c r="F254" s="3" t="s">
        <v>432</v>
      </c>
      <c r="G254" s="3" t="s">
        <v>77</v>
      </c>
      <c r="H254" s="3" t="s">
        <v>471</v>
      </c>
      <c r="I254" s="3" t="s">
        <v>382</v>
      </c>
      <c r="J254" s="3" t="s">
        <v>13</v>
      </c>
      <c r="L254" s="3" t="s">
        <v>13</v>
      </c>
      <c r="M254" s="3" t="s">
        <v>15</v>
      </c>
      <c r="N254" s="3" t="s">
        <v>13</v>
      </c>
      <c r="O254" s="3" t="s">
        <v>15</v>
      </c>
      <c r="P254" s="3">
        <v>15</v>
      </c>
      <c r="Q254" s="3">
        <v>100</v>
      </c>
      <c r="R254" s="3">
        <v>15</v>
      </c>
      <c r="S254" s="3" t="s">
        <v>284</v>
      </c>
      <c r="T254" s="3">
        <v>3</v>
      </c>
      <c r="U254" s="3" t="s">
        <v>13</v>
      </c>
      <c r="V254" s="3" t="s">
        <v>15</v>
      </c>
      <c r="W254" s="3" t="s">
        <v>13</v>
      </c>
      <c r="X254" s="3" t="s">
        <v>13</v>
      </c>
      <c r="Y254" s="3" t="s">
        <v>15</v>
      </c>
      <c r="Z254" s="3" t="s">
        <v>13</v>
      </c>
      <c r="AA254" s="3" t="s">
        <v>13</v>
      </c>
      <c r="AB254" s="3" t="s">
        <v>13</v>
      </c>
      <c r="AC254" s="3" t="s">
        <v>15</v>
      </c>
      <c r="AD254" s="3" t="s">
        <v>13</v>
      </c>
      <c r="AF254" s="3" t="s">
        <v>343</v>
      </c>
      <c r="AG254" s="2">
        <v>40520</v>
      </c>
      <c r="AH254" s="2">
        <v>40617</v>
      </c>
      <c r="AI254" s="3" t="s">
        <v>114</v>
      </c>
      <c r="AJ254" s="3">
        <f t="shared" si="49"/>
        <v>1160</v>
      </c>
      <c r="AK254" s="3">
        <f t="shared" si="50"/>
        <v>580.20145884053181</v>
      </c>
      <c r="AL254" s="3">
        <f t="shared" si="54"/>
        <v>0.77</v>
      </c>
      <c r="AM254" s="3">
        <f t="shared" si="45"/>
        <v>98</v>
      </c>
      <c r="AN254" t="str">
        <f t="shared" si="48"/>
        <v>Yes</v>
      </c>
      <c r="AO254" s="3">
        <f t="shared" si="40"/>
        <v>12</v>
      </c>
      <c r="AP254" s="3">
        <v>2829</v>
      </c>
      <c r="AQ254" s="3">
        <f t="shared" si="59"/>
        <v>0.20509065353147113</v>
      </c>
      <c r="AR254" s="3" t="str">
        <f t="shared" si="56"/>
        <v>12_5_Body &amp; Soul_Athens_South Suburbs</v>
      </c>
      <c r="AS254" s="3">
        <f t="shared" si="55"/>
        <v>0.8</v>
      </c>
      <c r="AT254" s="3">
        <f t="shared" si="43"/>
        <v>30</v>
      </c>
      <c r="AU254" s="3">
        <f t="shared" si="36"/>
        <v>2</v>
      </c>
      <c r="AV254" s="3" t="str">
        <f t="shared" si="37"/>
        <v>No</v>
      </c>
      <c r="AW254" s="16" t="s">
        <v>477</v>
      </c>
      <c r="AX254" s="3">
        <f t="shared" si="52"/>
        <v>1</v>
      </c>
      <c r="AY254" s="3">
        <f t="shared" si="53"/>
        <v>1</v>
      </c>
    </row>
    <row r="255" spans="1:51" s="3" customFormat="1">
      <c r="A255" s="9">
        <v>40518</v>
      </c>
      <c r="B255" s="9">
        <v>40518.999305555553</v>
      </c>
      <c r="C255" s="3">
        <v>25</v>
      </c>
      <c r="D255" s="3">
        <v>15</v>
      </c>
      <c r="E255" s="3">
        <v>7</v>
      </c>
      <c r="F255" s="3" t="s">
        <v>466</v>
      </c>
      <c r="G255" s="3" t="s">
        <v>105</v>
      </c>
      <c r="H255" s="3" t="s">
        <v>467</v>
      </c>
      <c r="I255" s="3" t="s">
        <v>379</v>
      </c>
      <c r="J255" s="3" t="s">
        <v>15</v>
      </c>
      <c r="L255" s="3" t="s">
        <v>13</v>
      </c>
      <c r="M255" s="3" t="s">
        <v>15</v>
      </c>
      <c r="N255" s="3" t="s">
        <v>15</v>
      </c>
      <c r="O255" s="3" t="s">
        <v>15</v>
      </c>
      <c r="P255" s="3">
        <v>4</v>
      </c>
      <c r="Q255" s="3">
        <v>2</v>
      </c>
      <c r="R255" s="3">
        <v>10</v>
      </c>
      <c r="S255" s="3" t="s">
        <v>247</v>
      </c>
      <c r="T255" s="3">
        <v>6</v>
      </c>
      <c r="U255" s="3" t="s">
        <v>13</v>
      </c>
      <c r="V255" s="3" t="s">
        <v>15</v>
      </c>
      <c r="W255" s="3" t="s">
        <v>13</v>
      </c>
      <c r="X255" s="3" t="s">
        <v>13</v>
      </c>
      <c r="Y255" s="3" t="s">
        <v>13</v>
      </c>
      <c r="Z255" s="3" t="s">
        <v>13</v>
      </c>
      <c r="AA255" s="3" t="s">
        <v>13</v>
      </c>
      <c r="AB255" s="3" t="s">
        <v>13</v>
      </c>
      <c r="AC255" s="3" t="s">
        <v>13</v>
      </c>
      <c r="AD255" s="3" t="s">
        <v>15</v>
      </c>
      <c r="AF255" s="3" t="s">
        <v>342</v>
      </c>
      <c r="AG255" s="2">
        <v>40520</v>
      </c>
      <c r="AH255" s="2">
        <v>40663</v>
      </c>
      <c r="AI255" s="3" t="s">
        <v>114</v>
      </c>
      <c r="AJ255" s="3">
        <f t="shared" si="49"/>
        <v>175</v>
      </c>
      <c r="AK255" s="3">
        <f t="shared" si="50"/>
        <v>175</v>
      </c>
      <c r="AL255" s="3">
        <f t="shared" si="54"/>
        <v>0.53</v>
      </c>
      <c r="AM255" s="3">
        <f t="shared" si="45"/>
        <v>144</v>
      </c>
      <c r="AN255" t="str">
        <f t="shared" si="48"/>
        <v>No</v>
      </c>
      <c r="AO255" s="3">
        <f t="shared" si="40"/>
        <v>12</v>
      </c>
      <c r="AP255" s="3">
        <v>4537</v>
      </c>
      <c r="AQ255" s="3">
        <f t="shared" ref="AQ255:AQ256" si="60">AK255/AP255</f>
        <v>3.8571743442803612E-2</v>
      </c>
      <c r="AR255" s="3" t="str">
        <f t="shared" si="56"/>
        <v>12_6_Ανοιχτό Σχολείο_Athens_North &amp; East Suburbs</v>
      </c>
      <c r="AS255" s="3">
        <f t="shared" si="55"/>
        <v>0.6</v>
      </c>
      <c r="AT255" s="3">
        <f t="shared" si="43"/>
        <v>5</v>
      </c>
      <c r="AU255" s="3">
        <f t="shared" si="36"/>
        <v>3</v>
      </c>
      <c r="AV255" s="3" t="str">
        <f t="shared" si="37"/>
        <v>Yes</v>
      </c>
      <c r="AW255" s="16" t="s">
        <v>478</v>
      </c>
      <c r="AX255" s="3">
        <f t="shared" si="52"/>
        <v>1</v>
      </c>
      <c r="AY255" s="3">
        <f t="shared" si="53"/>
        <v>1</v>
      </c>
    </row>
    <row r="256" spans="1:51" s="3" customFormat="1">
      <c r="A256" s="9">
        <v>40518</v>
      </c>
      <c r="B256" s="9">
        <v>40521.999305555553</v>
      </c>
      <c r="C256" s="3">
        <v>168</v>
      </c>
      <c r="D256" s="3">
        <v>50</v>
      </c>
      <c r="E256" s="3">
        <v>25</v>
      </c>
      <c r="F256" s="3" t="s">
        <v>470</v>
      </c>
      <c r="G256" s="3" t="s">
        <v>402</v>
      </c>
      <c r="H256" s="3" t="s">
        <v>469</v>
      </c>
      <c r="I256" s="3" t="s">
        <v>402</v>
      </c>
      <c r="J256" s="3" t="s">
        <v>13</v>
      </c>
      <c r="L256" s="3" t="s">
        <v>15</v>
      </c>
      <c r="M256" s="3" t="s">
        <v>15</v>
      </c>
      <c r="N256" s="3" t="s">
        <v>13</v>
      </c>
      <c r="O256" s="3" t="s">
        <v>15</v>
      </c>
      <c r="P256" s="3">
        <v>10</v>
      </c>
      <c r="Q256" s="3">
        <v>5</v>
      </c>
      <c r="R256" s="3">
        <v>30</v>
      </c>
      <c r="S256" s="3" t="s">
        <v>166</v>
      </c>
      <c r="T256" s="3">
        <v>1</v>
      </c>
      <c r="U256" s="3" t="s">
        <v>13</v>
      </c>
      <c r="V256" s="3" t="s">
        <v>15</v>
      </c>
      <c r="W256" s="3" t="s">
        <v>15</v>
      </c>
      <c r="X256" s="3" t="s">
        <v>13</v>
      </c>
      <c r="Y256" s="3" t="s">
        <v>13</v>
      </c>
      <c r="Z256" s="3" t="s">
        <v>13</v>
      </c>
      <c r="AA256" s="3" t="s">
        <v>13</v>
      </c>
      <c r="AB256" s="3" t="s">
        <v>13</v>
      </c>
      <c r="AC256" s="3" t="s">
        <v>15</v>
      </c>
      <c r="AD256" s="3" t="s">
        <v>15</v>
      </c>
      <c r="AF256" s="3" t="s">
        <v>342</v>
      </c>
      <c r="AG256" s="2">
        <v>40523</v>
      </c>
      <c r="AH256" s="2">
        <v>40585</v>
      </c>
      <c r="AI256" s="3" t="s">
        <v>114</v>
      </c>
      <c r="AJ256" s="3">
        <f t="shared" si="49"/>
        <v>4200</v>
      </c>
      <c r="AK256" s="3">
        <f t="shared" si="50"/>
        <v>1050.1823233206153</v>
      </c>
      <c r="AL256" s="3">
        <f t="shared" si="54"/>
        <v>0.5</v>
      </c>
      <c r="AM256" s="3">
        <f t="shared" si="45"/>
        <v>63</v>
      </c>
      <c r="AN256" t="str">
        <f t="shared" si="48"/>
        <v>No</v>
      </c>
      <c r="AO256" s="3">
        <f t="shared" si="40"/>
        <v>12</v>
      </c>
      <c r="AP256" s="3">
        <v>7932</v>
      </c>
      <c r="AQ256" s="3">
        <f t="shared" si="60"/>
        <v>0.13239817490174172</v>
      </c>
      <c r="AR256" s="3" t="str">
        <f t="shared" si="56"/>
        <v>12_6_Carteco_Athens_Products</v>
      </c>
      <c r="AS256" s="3">
        <f t="shared" si="55"/>
        <v>0.6</v>
      </c>
      <c r="AT256" s="3">
        <f t="shared" si="43"/>
        <v>25</v>
      </c>
      <c r="AU256" s="3">
        <f t="shared" si="36"/>
        <v>1</v>
      </c>
      <c r="AV256" s="3" t="str">
        <f t="shared" si="37"/>
        <v>Yes</v>
      </c>
      <c r="AW256" s="15" t="s">
        <v>517</v>
      </c>
      <c r="AX256" s="3">
        <f t="shared" si="52"/>
        <v>1</v>
      </c>
      <c r="AY256" s="3">
        <f t="shared" si="53"/>
        <v>1</v>
      </c>
    </row>
    <row r="257" spans="1:51" s="3" customFormat="1">
      <c r="A257" s="9">
        <v>40519</v>
      </c>
      <c r="B257" s="9">
        <v>40520.999305555553</v>
      </c>
      <c r="C257" s="3">
        <v>145</v>
      </c>
      <c r="D257" s="3">
        <v>30</v>
      </c>
      <c r="E257" s="3">
        <v>9</v>
      </c>
      <c r="F257" s="3" t="s">
        <v>483</v>
      </c>
      <c r="G257" s="3" t="s">
        <v>402</v>
      </c>
      <c r="H257" s="3" t="s">
        <v>469</v>
      </c>
      <c r="J257" s="3" t="s">
        <v>13</v>
      </c>
      <c r="K257" s="3" t="s">
        <v>15</v>
      </c>
      <c r="L257" s="3" t="s">
        <v>13</v>
      </c>
      <c r="M257" s="3" t="s">
        <v>13</v>
      </c>
      <c r="N257" s="3" t="s">
        <v>13</v>
      </c>
      <c r="O257" s="3" t="s">
        <v>15</v>
      </c>
      <c r="P257" s="3">
        <v>5</v>
      </c>
      <c r="Q257" s="3">
        <v>5</v>
      </c>
      <c r="R257" s="3">
        <v>20</v>
      </c>
      <c r="T257" s="3">
        <v>12</v>
      </c>
      <c r="U257" s="3" t="s">
        <v>15</v>
      </c>
      <c r="V257" s="3" t="s">
        <v>15</v>
      </c>
      <c r="W257" s="3" t="s">
        <v>15</v>
      </c>
      <c r="X257" s="3" t="s">
        <v>13</v>
      </c>
      <c r="Y257" s="3" t="s">
        <v>15</v>
      </c>
      <c r="Z257" s="3" t="s">
        <v>13</v>
      </c>
      <c r="AA257" s="3" t="s">
        <v>13</v>
      </c>
      <c r="AB257" s="3" t="s">
        <v>13</v>
      </c>
      <c r="AC257" s="3" t="s">
        <v>15</v>
      </c>
      <c r="AD257" s="3" t="s">
        <v>15</v>
      </c>
      <c r="AF257" s="3" t="s">
        <v>342</v>
      </c>
      <c r="AG257" s="2">
        <v>40522</v>
      </c>
      <c r="AH257" s="2">
        <v>40558</v>
      </c>
      <c r="AI257" s="3" t="s">
        <v>116</v>
      </c>
      <c r="AJ257" s="3">
        <f t="shared" si="49"/>
        <v>1305</v>
      </c>
      <c r="AK257" s="3">
        <f t="shared" si="50"/>
        <v>652.7266411955984</v>
      </c>
      <c r="AL257" s="3">
        <f t="shared" si="54"/>
        <v>0.7</v>
      </c>
      <c r="AM257" s="3">
        <f t="shared" si="45"/>
        <v>37</v>
      </c>
      <c r="AN257" t="str">
        <f t="shared" si="48"/>
        <v>No</v>
      </c>
      <c r="AO257" s="3">
        <f t="shared" si="40"/>
        <v>12</v>
      </c>
      <c r="AP257" s="3">
        <v>2239</v>
      </c>
      <c r="AQ257" s="3">
        <f>AK257/AP257</f>
        <v>0.29152596748351872</v>
      </c>
      <c r="AR257" s="3" t="str">
        <f>CONCATENATE(MONTH(A257),"_",DAY(A257),"_",F257,"_",AI257,"_",K257)</f>
        <v>12_7_La-di-da_Thessaloniki_No</v>
      </c>
      <c r="AS257" s="3">
        <f t="shared" si="55"/>
        <v>0.8</v>
      </c>
      <c r="AT257" s="3">
        <f t="shared" si="43"/>
        <v>10</v>
      </c>
      <c r="AU257" s="3">
        <f t="shared" si="36"/>
        <v>1</v>
      </c>
      <c r="AV257" s="3" t="str">
        <f t="shared" si="37"/>
        <v>No</v>
      </c>
      <c r="AW257" s="15" t="s">
        <v>518</v>
      </c>
      <c r="AX257" s="3">
        <f t="shared" si="52"/>
        <v>1</v>
      </c>
      <c r="AY257" s="3">
        <f t="shared" si="53"/>
        <v>1</v>
      </c>
    </row>
    <row r="258" spans="1:51" s="3" customFormat="1">
      <c r="A258" s="9">
        <v>40519</v>
      </c>
      <c r="B258" s="9">
        <v>40519.999305555553</v>
      </c>
      <c r="C258" s="3">
        <v>993</v>
      </c>
      <c r="D258" s="3">
        <v>44</v>
      </c>
      <c r="E258" s="3">
        <v>19.8</v>
      </c>
      <c r="F258" s="3" t="s">
        <v>484</v>
      </c>
      <c r="G258" s="3" t="s">
        <v>433</v>
      </c>
      <c r="H258" s="3" t="s">
        <v>443</v>
      </c>
      <c r="I258" s="3" t="s">
        <v>379</v>
      </c>
      <c r="J258" s="3" t="s">
        <v>13</v>
      </c>
      <c r="L258" s="3" t="s">
        <v>13</v>
      </c>
      <c r="M258" s="3" t="s">
        <v>13</v>
      </c>
      <c r="N258" s="3" t="s">
        <v>13</v>
      </c>
      <c r="O258" s="3" t="s">
        <v>15</v>
      </c>
      <c r="P258" s="3">
        <v>100</v>
      </c>
      <c r="Q258" s="3">
        <v>100</v>
      </c>
      <c r="R258" s="3">
        <v>50</v>
      </c>
      <c r="S258" s="3" t="s">
        <v>485</v>
      </c>
      <c r="T258" s="3">
        <v>1.2</v>
      </c>
      <c r="U258" s="3" t="s">
        <v>15</v>
      </c>
      <c r="V258" s="3" t="s">
        <v>13</v>
      </c>
      <c r="W258" s="3" t="s">
        <v>13</v>
      </c>
      <c r="X258" s="3" t="s">
        <v>13</v>
      </c>
      <c r="Y258" s="3" t="s">
        <v>13</v>
      </c>
      <c r="Z258" s="3" t="s">
        <v>13</v>
      </c>
      <c r="AA258" s="3" t="s">
        <v>13</v>
      </c>
      <c r="AB258" s="3" t="s">
        <v>13</v>
      </c>
      <c r="AC258" s="3" t="s">
        <v>15</v>
      </c>
      <c r="AD258" s="3" t="s">
        <v>15</v>
      </c>
      <c r="AF258" s="3" t="s">
        <v>342</v>
      </c>
      <c r="AG258" s="2">
        <v>40521</v>
      </c>
      <c r="AH258" s="2">
        <v>40611</v>
      </c>
      <c r="AI258" s="3" t="s">
        <v>114</v>
      </c>
      <c r="AJ258" s="3">
        <f t="shared" si="49"/>
        <v>19661.400000000001</v>
      </c>
      <c r="AK258" s="3">
        <f t="shared" si="50"/>
        <v>19661.400000000001</v>
      </c>
      <c r="AL258" s="3">
        <f t="shared" si="54"/>
        <v>0.55000000000000004</v>
      </c>
      <c r="AM258" s="3">
        <f t="shared" si="45"/>
        <v>91</v>
      </c>
      <c r="AN258" t="str">
        <f t="shared" ref="AN258:AN318" si="61">IF(OR(WEEKDAY(B258) &lt; WEEKDAY(A258), AND(WEEKDAY(B258) &gt;= WEEKDAY(A258),OR(WEEKDAY(B258)=7,WEEKDAY(B258)=1,WEEKDAY(A258)=1,WEEKDAY(A258)=7))),"Yes","No")</f>
        <v>No</v>
      </c>
      <c r="AO258" s="3">
        <f t="shared" si="40"/>
        <v>12</v>
      </c>
      <c r="AP258" s="3">
        <v>7932</v>
      </c>
      <c r="AQ258" s="3">
        <f t="shared" ref="AQ258:AQ269" si="62">AK258/AP258</f>
        <v>2.4787443267776097</v>
      </c>
      <c r="AR258" s="3" t="str">
        <f t="shared" si="56"/>
        <v>12_7_Meat Square_Athens_North &amp; East Suburbs</v>
      </c>
      <c r="AS258" s="3">
        <f t="shared" si="55"/>
        <v>0.6</v>
      </c>
      <c r="AT258" s="3">
        <f t="shared" si="43"/>
        <v>20</v>
      </c>
      <c r="AU258" s="3">
        <f t="shared" si="36"/>
        <v>2</v>
      </c>
      <c r="AV258" s="3" t="str">
        <f t="shared" si="37"/>
        <v>No</v>
      </c>
      <c r="AW258" s="16" t="s">
        <v>490</v>
      </c>
      <c r="AX258" s="3">
        <f t="shared" si="52"/>
        <v>1</v>
      </c>
      <c r="AY258" s="3">
        <f t="shared" si="53"/>
        <v>1</v>
      </c>
    </row>
    <row r="259" spans="1:51" s="3" customFormat="1">
      <c r="A259" s="9">
        <v>40519</v>
      </c>
      <c r="B259" s="9">
        <v>40519.999305555553</v>
      </c>
      <c r="C259" s="3">
        <v>142</v>
      </c>
      <c r="D259" s="3">
        <v>44</v>
      </c>
      <c r="E259" s="3">
        <v>19.8</v>
      </c>
      <c r="F259" s="3" t="s">
        <v>484</v>
      </c>
      <c r="G259" s="3" t="s">
        <v>433</v>
      </c>
      <c r="H259" s="3" t="s">
        <v>443</v>
      </c>
      <c r="I259" s="3" t="s">
        <v>381</v>
      </c>
      <c r="J259" s="3" t="s">
        <v>13</v>
      </c>
      <c r="L259" s="3" t="s">
        <v>13</v>
      </c>
      <c r="M259" s="3" t="s">
        <v>13</v>
      </c>
      <c r="N259" s="3" t="s">
        <v>13</v>
      </c>
      <c r="O259" s="3" t="s">
        <v>15</v>
      </c>
      <c r="P259" s="3">
        <v>100</v>
      </c>
      <c r="Q259" s="3">
        <v>100</v>
      </c>
      <c r="R259" s="3">
        <v>50</v>
      </c>
      <c r="S259" s="3" t="s">
        <v>485</v>
      </c>
      <c r="T259" s="3">
        <v>1.2</v>
      </c>
      <c r="U259" s="3" t="s">
        <v>15</v>
      </c>
      <c r="V259" s="3" t="s">
        <v>13</v>
      </c>
      <c r="W259" s="3" t="s">
        <v>13</v>
      </c>
      <c r="X259" s="3" t="s">
        <v>13</v>
      </c>
      <c r="Y259" s="3" t="s">
        <v>13</v>
      </c>
      <c r="Z259" s="3" t="s">
        <v>13</v>
      </c>
      <c r="AA259" s="3" t="s">
        <v>13</v>
      </c>
      <c r="AB259" s="3" t="s">
        <v>13</v>
      </c>
      <c r="AC259" s="3" t="s">
        <v>15</v>
      </c>
      <c r="AD259" s="3" t="s">
        <v>15</v>
      </c>
      <c r="AF259" s="3" t="s">
        <v>342</v>
      </c>
      <c r="AG259" s="2">
        <v>40521</v>
      </c>
      <c r="AH259" s="2">
        <v>40611</v>
      </c>
      <c r="AI259" s="3" t="s">
        <v>114</v>
      </c>
      <c r="AJ259" s="3">
        <f t="shared" ref="AJ259:AJ276" si="63">IF(C259&gt;=R259,C259*E259,0)</f>
        <v>2811.6</v>
      </c>
      <c r="AK259" s="3">
        <f t="shared" ref="AK259:AK276" si="64">MIN(AJ259/(B259-A259),AJ259)</f>
        <v>2811.6</v>
      </c>
      <c r="AL259" s="3">
        <f t="shared" ref="AL259:AL267" si="65">ROUND((D259-E259)/D259,2)</f>
        <v>0.55000000000000004</v>
      </c>
      <c r="AM259" s="3">
        <f t="shared" ref="AM259:AM267" si="66">1+AH259-AG259</f>
        <v>91</v>
      </c>
      <c r="AN259" t="str">
        <f t="shared" si="61"/>
        <v>No</v>
      </c>
      <c r="AO259" s="3">
        <f t="shared" ref="AO259:AO267" si="67">MONTH(A259)</f>
        <v>12</v>
      </c>
      <c r="AP259" s="3">
        <v>7932</v>
      </c>
      <c r="AQ259" s="3">
        <f t="shared" si="62"/>
        <v>0.35446293494704989</v>
      </c>
      <c r="AR259" s="3" t="str">
        <f t="shared" ref="AR259:AR267" si="68">CONCATENATE(MONTH(A259),"_",DAY(A259),"_",F259,"_",AI259,"_",I259)</f>
        <v>12_7_Meat Square_Athens_Downtown</v>
      </c>
      <c r="AS259" s="3">
        <f t="shared" ref="AS259:AS267" si="69">ROUND(AL259*5,0)/5</f>
        <v>0.6</v>
      </c>
      <c r="AT259" s="3">
        <f t="shared" ref="AT259:AT267" si="70">ROUND(E259/5,0)*5</f>
        <v>20</v>
      </c>
      <c r="AU259" s="3">
        <f t="shared" ref="AU259:AU267" si="71">IF(AM259&lt;=77,1,IF(AM259&lt;=109,2,IF(AM259&lt;=176.5,3,IF(AM259&lt;=473,4,0))))</f>
        <v>2</v>
      </c>
      <c r="AV259" s="3" t="str">
        <f t="shared" ref="AV259:AV267" si="72">IF(P259&gt;Q259,"Yes","No")</f>
        <v>No</v>
      </c>
      <c r="AW259" s="16" t="s">
        <v>491</v>
      </c>
      <c r="AX259" s="3">
        <f t="shared" ref="AX259:AX322" si="73">ROUND(AG259-B259,2)</f>
        <v>1</v>
      </c>
      <c r="AY259" s="3">
        <f t="shared" ref="AY259:AY322" si="74">IF(AX259&gt;=5,5,AX259)</f>
        <v>1</v>
      </c>
    </row>
    <row r="260" spans="1:51" s="3" customFormat="1">
      <c r="A260" s="9">
        <v>40519</v>
      </c>
      <c r="B260" s="9">
        <v>40520.999305555553</v>
      </c>
      <c r="C260" s="3">
        <v>199</v>
      </c>
      <c r="D260" s="3">
        <v>2230</v>
      </c>
      <c r="E260" s="3">
        <v>209</v>
      </c>
      <c r="F260" s="3" t="s">
        <v>486</v>
      </c>
      <c r="G260" s="3" t="s">
        <v>435</v>
      </c>
      <c r="H260" s="3" t="s">
        <v>487</v>
      </c>
      <c r="I260" s="3" t="s">
        <v>380</v>
      </c>
      <c r="J260" s="3" t="s">
        <v>15</v>
      </c>
      <c r="L260" s="3" t="s">
        <v>13</v>
      </c>
      <c r="M260" s="3" t="s">
        <v>15</v>
      </c>
      <c r="N260" s="3" t="s">
        <v>13</v>
      </c>
      <c r="O260" s="3" t="s">
        <v>15</v>
      </c>
      <c r="P260" s="3">
        <v>6</v>
      </c>
      <c r="Q260" s="3">
        <v>2</v>
      </c>
      <c r="R260" s="3">
        <v>20</v>
      </c>
      <c r="S260" s="3" t="s">
        <v>154</v>
      </c>
      <c r="T260" s="3">
        <v>4</v>
      </c>
      <c r="U260" s="3" t="s">
        <v>15</v>
      </c>
      <c r="V260" s="3" t="s">
        <v>15</v>
      </c>
      <c r="W260" s="3" t="s">
        <v>13</v>
      </c>
      <c r="X260" s="3" t="s">
        <v>15</v>
      </c>
      <c r="Y260" s="3" t="s">
        <v>15</v>
      </c>
      <c r="Z260" s="3" t="s">
        <v>13</v>
      </c>
      <c r="AA260" s="3" t="s">
        <v>13</v>
      </c>
      <c r="AB260" s="3" t="s">
        <v>13</v>
      </c>
      <c r="AC260" s="3" t="s">
        <v>15</v>
      </c>
      <c r="AD260" s="3" t="s">
        <v>15</v>
      </c>
      <c r="AF260" s="3" t="s">
        <v>344</v>
      </c>
      <c r="AG260" s="2">
        <v>40522</v>
      </c>
      <c r="AH260" s="2">
        <v>40939</v>
      </c>
      <c r="AI260" s="3" t="s">
        <v>114</v>
      </c>
      <c r="AJ260" s="3">
        <f t="shared" si="63"/>
        <v>41591</v>
      </c>
      <c r="AK260" s="3">
        <f t="shared" si="64"/>
        <v>20802.72316779014</v>
      </c>
      <c r="AL260" s="3">
        <f t="shared" si="65"/>
        <v>0.91</v>
      </c>
      <c r="AM260" s="3">
        <f t="shared" si="66"/>
        <v>418</v>
      </c>
      <c r="AN260" t="str">
        <f t="shared" si="61"/>
        <v>No</v>
      </c>
      <c r="AO260" s="3">
        <f t="shared" si="67"/>
        <v>12</v>
      </c>
      <c r="AP260" s="3">
        <v>4537</v>
      </c>
      <c r="AQ260" s="3">
        <f t="shared" si="62"/>
        <v>4.5851274339409613</v>
      </c>
      <c r="AR260" s="3" t="str">
        <f t="shared" si="68"/>
        <v>12_7_Mediaspis_Athens_Piraeus &amp; West Suburbs</v>
      </c>
      <c r="AS260" s="3">
        <f t="shared" si="69"/>
        <v>1</v>
      </c>
      <c r="AT260" s="3">
        <f t="shared" si="70"/>
        <v>210</v>
      </c>
      <c r="AU260" s="3">
        <f t="shared" si="71"/>
        <v>4</v>
      </c>
      <c r="AV260" s="3" t="str">
        <f t="shared" si="72"/>
        <v>Yes</v>
      </c>
      <c r="AW260" s="15" t="s">
        <v>519</v>
      </c>
      <c r="AX260" s="3">
        <f t="shared" si="73"/>
        <v>1</v>
      </c>
      <c r="AY260" s="3">
        <f t="shared" si="74"/>
        <v>1</v>
      </c>
    </row>
    <row r="261" spans="1:51" s="3" customFormat="1">
      <c r="A261" s="9">
        <v>40519</v>
      </c>
      <c r="B261" s="9">
        <v>40519.999305555553</v>
      </c>
      <c r="C261" s="3">
        <v>520</v>
      </c>
      <c r="D261" s="3">
        <v>62</v>
      </c>
      <c r="E261" s="3">
        <v>12</v>
      </c>
      <c r="F261" s="3" t="s">
        <v>488</v>
      </c>
      <c r="G261" s="3" t="s">
        <v>435</v>
      </c>
      <c r="H261" s="3" t="s">
        <v>489</v>
      </c>
      <c r="I261" s="3" t="s">
        <v>382</v>
      </c>
      <c r="J261" s="3" t="s">
        <v>15</v>
      </c>
      <c r="L261" s="3" t="s">
        <v>13</v>
      </c>
      <c r="M261" s="3" t="s">
        <v>15</v>
      </c>
      <c r="N261" s="3" t="s">
        <v>13</v>
      </c>
      <c r="O261" s="3" t="s">
        <v>15</v>
      </c>
      <c r="P261" s="3">
        <v>6</v>
      </c>
      <c r="Q261" s="3">
        <v>2</v>
      </c>
      <c r="R261" s="3">
        <v>20</v>
      </c>
      <c r="S261" s="3" t="s">
        <v>189</v>
      </c>
      <c r="T261" s="3">
        <v>3</v>
      </c>
      <c r="U261" s="3" t="s">
        <v>15</v>
      </c>
      <c r="V261" s="3" t="s">
        <v>13</v>
      </c>
      <c r="W261" s="3" t="s">
        <v>13</v>
      </c>
      <c r="X261" s="3" t="s">
        <v>13</v>
      </c>
      <c r="Y261" s="3" t="s">
        <v>15</v>
      </c>
      <c r="Z261" s="3" t="s">
        <v>15</v>
      </c>
      <c r="AA261" s="3" t="s">
        <v>15</v>
      </c>
      <c r="AB261" s="3" t="s">
        <v>13</v>
      </c>
      <c r="AC261" s="3" t="s">
        <v>13</v>
      </c>
      <c r="AD261" s="3" t="s">
        <v>13</v>
      </c>
      <c r="AF261" s="3" t="s">
        <v>342</v>
      </c>
      <c r="AG261" s="2">
        <v>40521</v>
      </c>
      <c r="AH261" s="2">
        <v>40678</v>
      </c>
      <c r="AI261" s="3" t="s">
        <v>114</v>
      </c>
      <c r="AJ261" s="3">
        <f t="shared" si="63"/>
        <v>6240</v>
      </c>
      <c r="AK261" s="3">
        <f t="shared" si="64"/>
        <v>6240</v>
      </c>
      <c r="AL261" s="3">
        <f t="shared" si="65"/>
        <v>0.81</v>
      </c>
      <c r="AM261" s="3">
        <f t="shared" si="66"/>
        <v>158</v>
      </c>
      <c r="AN261" t="str">
        <f t="shared" si="61"/>
        <v>No</v>
      </c>
      <c r="AO261" s="3">
        <f t="shared" si="67"/>
        <v>12</v>
      </c>
      <c r="AP261" s="3">
        <v>4537</v>
      </c>
      <c r="AQ261" s="3">
        <f t="shared" si="62"/>
        <v>1.3753581661891117</v>
      </c>
      <c r="AR261" s="3" t="str">
        <f t="shared" si="68"/>
        <v>12_7_Satin Hair_Athens_South Suburbs</v>
      </c>
      <c r="AS261" s="3">
        <f t="shared" si="69"/>
        <v>0.8</v>
      </c>
      <c r="AT261" s="3">
        <f t="shared" si="70"/>
        <v>10</v>
      </c>
      <c r="AU261" s="3">
        <f t="shared" si="71"/>
        <v>3</v>
      </c>
      <c r="AV261" s="3" t="str">
        <f t="shared" si="72"/>
        <v>Yes</v>
      </c>
      <c r="AW261" s="15" t="s">
        <v>492</v>
      </c>
      <c r="AX261" s="3">
        <f t="shared" si="73"/>
        <v>1</v>
      </c>
      <c r="AY261" s="3">
        <f t="shared" si="74"/>
        <v>1</v>
      </c>
    </row>
    <row r="262" spans="1:51" s="3" customFormat="1">
      <c r="A262" s="9">
        <v>40520</v>
      </c>
      <c r="B262" s="9">
        <v>40521.999305555553</v>
      </c>
      <c r="C262" s="3">
        <v>349</v>
      </c>
      <c r="D262" s="3">
        <v>60</v>
      </c>
      <c r="E262" s="3">
        <v>9</v>
      </c>
      <c r="F262" s="3" t="s">
        <v>493</v>
      </c>
      <c r="G262" s="3" t="s">
        <v>77</v>
      </c>
      <c r="H262" s="3" t="s">
        <v>494</v>
      </c>
      <c r="I262" s="3" t="s">
        <v>382</v>
      </c>
      <c r="J262" s="3" t="s">
        <v>15</v>
      </c>
      <c r="L262" s="3" t="s">
        <v>13</v>
      </c>
      <c r="M262" s="3" t="s">
        <v>15</v>
      </c>
      <c r="N262" s="3" t="s">
        <v>13</v>
      </c>
      <c r="O262" s="3" t="s">
        <v>15</v>
      </c>
      <c r="P262" s="3">
        <v>100</v>
      </c>
      <c r="Q262" s="3">
        <v>1</v>
      </c>
      <c r="R262" s="3">
        <v>20</v>
      </c>
      <c r="S262" s="3" t="s">
        <v>284</v>
      </c>
      <c r="T262" s="3">
        <v>3</v>
      </c>
      <c r="U262" s="3" t="s">
        <v>15</v>
      </c>
      <c r="V262" s="3" t="s">
        <v>13</v>
      </c>
      <c r="W262" s="3" t="s">
        <v>13</v>
      </c>
      <c r="X262" s="3" t="s">
        <v>13</v>
      </c>
      <c r="Y262" s="3" t="s">
        <v>15</v>
      </c>
      <c r="Z262" s="3" t="s">
        <v>13</v>
      </c>
      <c r="AA262" s="3" t="s">
        <v>13</v>
      </c>
      <c r="AB262" s="3" t="s">
        <v>13</v>
      </c>
      <c r="AC262" s="3" t="s">
        <v>15</v>
      </c>
      <c r="AD262" s="3" t="s">
        <v>15</v>
      </c>
      <c r="AF262" s="3" t="s">
        <v>343</v>
      </c>
      <c r="AG262" s="2">
        <v>40525</v>
      </c>
      <c r="AH262" s="2">
        <v>40663</v>
      </c>
      <c r="AI262" s="3" t="s">
        <v>114</v>
      </c>
      <c r="AJ262" s="3">
        <f t="shared" si="63"/>
        <v>3141</v>
      </c>
      <c r="AK262" s="3">
        <f t="shared" si="64"/>
        <v>1571.0455019121644</v>
      </c>
      <c r="AL262" s="3">
        <f t="shared" si="65"/>
        <v>0.85</v>
      </c>
      <c r="AM262" s="3">
        <f t="shared" si="66"/>
        <v>139</v>
      </c>
      <c r="AN262" t="str">
        <f t="shared" si="61"/>
        <v>No</v>
      </c>
      <c r="AO262" s="3">
        <f t="shared" si="67"/>
        <v>12</v>
      </c>
      <c r="AP262" s="3">
        <v>4537</v>
      </c>
      <c r="AQ262" s="3">
        <f t="shared" si="62"/>
        <v>0.3462740802098665</v>
      </c>
      <c r="AR262" s="3" t="str">
        <f t="shared" si="68"/>
        <v>12_8_Pa Bailar_Athens_South Suburbs</v>
      </c>
      <c r="AS262" s="3">
        <f t="shared" si="69"/>
        <v>0.8</v>
      </c>
      <c r="AT262" s="3">
        <f t="shared" si="70"/>
        <v>10</v>
      </c>
      <c r="AU262" s="3">
        <f t="shared" si="71"/>
        <v>3</v>
      </c>
      <c r="AV262" s="3" t="str">
        <f t="shared" si="72"/>
        <v>Yes</v>
      </c>
      <c r="AW262" s="15" t="s">
        <v>516</v>
      </c>
      <c r="AX262" s="3">
        <f t="shared" si="73"/>
        <v>3</v>
      </c>
      <c r="AY262" s="3">
        <f t="shared" si="74"/>
        <v>3</v>
      </c>
    </row>
    <row r="263" spans="1:51" s="3" customFormat="1">
      <c r="A263" s="9">
        <v>40520</v>
      </c>
      <c r="B263" s="9">
        <v>40522.999305555553</v>
      </c>
      <c r="C263" s="3">
        <v>1209</v>
      </c>
      <c r="D263" s="3">
        <v>350</v>
      </c>
      <c r="E263" s="3">
        <v>115</v>
      </c>
      <c r="F263" s="3" t="s">
        <v>495</v>
      </c>
      <c r="G263" s="3" t="s">
        <v>437</v>
      </c>
      <c r="H263" s="3" t="s">
        <v>445</v>
      </c>
      <c r="I263" s="3" t="s">
        <v>383</v>
      </c>
      <c r="J263" s="3" t="s">
        <v>13</v>
      </c>
      <c r="L263" s="3" t="s">
        <v>13</v>
      </c>
      <c r="M263" s="3" t="s">
        <v>15</v>
      </c>
      <c r="N263" s="3" t="s">
        <v>13</v>
      </c>
      <c r="O263" s="3" t="s">
        <v>13</v>
      </c>
      <c r="P263" s="3">
        <v>100</v>
      </c>
      <c r="Q263" s="3">
        <v>100</v>
      </c>
      <c r="R263" s="3">
        <v>10</v>
      </c>
      <c r="S263" s="3" t="s">
        <v>192</v>
      </c>
      <c r="T263" s="3">
        <v>1</v>
      </c>
      <c r="U263" s="3" t="s">
        <v>13</v>
      </c>
      <c r="V263" s="3" t="s">
        <v>13</v>
      </c>
      <c r="W263" s="3" t="s">
        <v>13</v>
      </c>
      <c r="X263" s="3" t="s">
        <v>13</v>
      </c>
      <c r="Y263" s="3" t="s">
        <v>13</v>
      </c>
      <c r="Z263" s="3" t="s">
        <v>13</v>
      </c>
      <c r="AA263" s="3" t="s">
        <v>15</v>
      </c>
      <c r="AB263" s="3" t="s">
        <v>15</v>
      </c>
      <c r="AC263" s="3" t="s">
        <v>15</v>
      </c>
      <c r="AD263" s="3" t="s">
        <v>13</v>
      </c>
      <c r="AF263" s="3" t="s">
        <v>342</v>
      </c>
      <c r="AG263" s="2">
        <v>40526</v>
      </c>
      <c r="AH263" s="2">
        <v>40632</v>
      </c>
      <c r="AI263" s="3" t="s">
        <v>114</v>
      </c>
      <c r="AJ263" s="3">
        <f t="shared" si="63"/>
        <v>139035</v>
      </c>
      <c r="AK263" s="3">
        <f t="shared" si="64"/>
        <v>46355.730493204697</v>
      </c>
      <c r="AL263" s="3">
        <f t="shared" si="65"/>
        <v>0.67</v>
      </c>
      <c r="AM263" s="3">
        <f t="shared" si="66"/>
        <v>107</v>
      </c>
      <c r="AN263" t="str">
        <f t="shared" si="61"/>
        <v>No</v>
      </c>
      <c r="AO263" s="3">
        <f t="shared" si="67"/>
        <v>12</v>
      </c>
      <c r="AP263" s="3">
        <v>7932</v>
      </c>
      <c r="AQ263" s="3">
        <f t="shared" si="62"/>
        <v>5.8441415145240416</v>
      </c>
      <c r="AR263" s="3" t="str">
        <f t="shared" si="68"/>
        <v>12_8_St George Lycabettus_Athens_Special Deal</v>
      </c>
      <c r="AS263" s="3">
        <f t="shared" si="69"/>
        <v>0.6</v>
      </c>
      <c r="AT263" s="3">
        <f t="shared" si="70"/>
        <v>115</v>
      </c>
      <c r="AU263" s="3">
        <f t="shared" si="71"/>
        <v>2</v>
      </c>
      <c r="AV263" s="3" t="str">
        <f t="shared" si="72"/>
        <v>No</v>
      </c>
      <c r="AW263" s="15" t="s">
        <v>638</v>
      </c>
      <c r="AX263" s="3">
        <f t="shared" si="73"/>
        <v>3</v>
      </c>
      <c r="AY263" s="3">
        <f t="shared" si="74"/>
        <v>3</v>
      </c>
    </row>
    <row r="264" spans="1:51" s="3" customFormat="1">
      <c r="A264" s="9">
        <v>40520</v>
      </c>
      <c r="B264" s="9">
        <v>40521.999305555553</v>
      </c>
      <c r="C264" s="3">
        <v>781</v>
      </c>
      <c r="D264" s="3">
        <v>25</v>
      </c>
      <c r="E264" s="3">
        <v>12</v>
      </c>
      <c r="F264" s="3" t="s">
        <v>496</v>
      </c>
      <c r="G264" s="3" t="s">
        <v>437</v>
      </c>
      <c r="H264" s="3" t="s">
        <v>497</v>
      </c>
      <c r="I264" s="3" t="s">
        <v>381</v>
      </c>
      <c r="J264" s="3" t="s">
        <v>15</v>
      </c>
      <c r="L264" s="3" t="s">
        <v>13</v>
      </c>
      <c r="M264" s="3" t="s">
        <v>15</v>
      </c>
      <c r="N264" s="3" t="s">
        <v>15</v>
      </c>
      <c r="O264" s="3" t="s">
        <v>15</v>
      </c>
      <c r="P264" s="3">
        <v>100</v>
      </c>
      <c r="Q264" s="3">
        <v>100</v>
      </c>
      <c r="R264" s="3">
        <v>10</v>
      </c>
      <c r="S264" s="3" t="s">
        <v>183</v>
      </c>
      <c r="T264" s="3">
        <v>1</v>
      </c>
      <c r="U264" s="3" t="s">
        <v>15</v>
      </c>
      <c r="V264" s="3" t="s">
        <v>15</v>
      </c>
      <c r="W264" s="3" t="s">
        <v>13</v>
      </c>
      <c r="X264" s="3" t="s">
        <v>13</v>
      </c>
      <c r="Y264" s="3" t="s">
        <v>13</v>
      </c>
      <c r="Z264" s="3" t="s">
        <v>15</v>
      </c>
      <c r="AA264" s="3" t="s">
        <v>15</v>
      </c>
      <c r="AB264" s="3" t="s">
        <v>13</v>
      </c>
      <c r="AC264" s="3" t="s">
        <v>15</v>
      </c>
      <c r="AD264" s="3" t="s">
        <v>15</v>
      </c>
      <c r="AF264" s="3" t="s">
        <v>342</v>
      </c>
      <c r="AG264" s="2">
        <v>40523</v>
      </c>
      <c r="AH264" s="2">
        <v>40650</v>
      </c>
      <c r="AI264" s="3" t="s">
        <v>114</v>
      </c>
      <c r="AJ264" s="3">
        <f t="shared" si="63"/>
        <v>9372</v>
      </c>
      <c r="AK264" s="3">
        <f t="shared" si="64"/>
        <v>4687.6276484943664</v>
      </c>
      <c r="AL264" s="3">
        <f t="shared" si="65"/>
        <v>0.52</v>
      </c>
      <c r="AM264" s="3">
        <f t="shared" si="66"/>
        <v>128</v>
      </c>
      <c r="AN264" t="str">
        <f t="shared" si="61"/>
        <v>No</v>
      </c>
      <c r="AO264" s="3">
        <f t="shared" si="67"/>
        <v>12</v>
      </c>
      <c r="AP264" s="3">
        <v>4537</v>
      </c>
      <c r="AQ264" s="3">
        <f t="shared" si="62"/>
        <v>1.0331998343606714</v>
      </c>
      <c r="AR264" s="3" t="str">
        <f t="shared" si="68"/>
        <v>12_8_Θέατρο Ακάδημος_Athens_Downtown</v>
      </c>
      <c r="AS264" s="3">
        <f t="shared" si="69"/>
        <v>0.6</v>
      </c>
      <c r="AT264" s="3">
        <f t="shared" si="70"/>
        <v>10</v>
      </c>
      <c r="AU264" s="3">
        <f t="shared" si="71"/>
        <v>3</v>
      </c>
      <c r="AV264" s="3" t="str">
        <f t="shared" si="72"/>
        <v>No</v>
      </c>
      <c r="AW264" s="15" t="s">
        <v>515</v>
      </c>
      <c r="AX264" s="3">
        <f t="shared" si="73"/>
        <v>1</v>
      </c>
      <c r="AY264" s="3">
        <f t="shared" si="74"/>
        <v>1</v>
      </c>
    </row>
    <row r="265" spans="1:51" s="3" customFormat="1">
      <c r="A265" s="9">
        <v>40520</v>
      </c>
      <c r="B265" s="9">
        <v>40520.999305555553</v>
      </c>
      <c r="C265" s="3">
        <v>673</v>
      </c>
      <c r="D265" s="3">
        <v>55</v>
      </c>
      <c r="E265" s="3">
        <v>10</v>
      </c>
      <c r="F265" s="3" t="s">
        <v>498</v>
      </c>
      <c r="G265" s="3" t="s">
        <v>435</v>
      </c>
      <c r="H265" s="3" t="s">
        <v>499</v>
      </c>
      <c r="I265" s="3" t="s">
        <v>379</v>
      </c>
      <c r="J265" s="3" t="s">
        <v>15</v>
      </c>
      <c r="L265" s="3" t="s">
        <v>13</v>
      </c>
      <c r="M265" s="3" t="s">
        <v>15</v>
      </c>
      <c r="N265" s="3" t="s">
        <v>13</v>
      </c>
      <c r="O265" s="3" t="s">
        <v>15</v>
      </c>
      <c r="P265" s="3">
        <v>100</v>
      </c>
      <c r="Q265" s="3">
        <v>2</v>
      </c>
      <c r="R265" s="3">
        <v>20</v>
      </c>
      <c r="S265" s="3" t="s">
        <v>163</v>
      </c>
      <c r="T265" s="3">
        <v>2</v>
      </c>
      <c r="U265" s="3" t="s">
        <v>15</v>
      </c>
      <c r="V265" s="3" t="s">
        <v>15</v>
      </c>
      <c r="W265" s="3" t="s">
        <v>13</v>
      </c>
      <c r="X265" s="3" t="s">
        <v>15</v>
      </c>
      <c r="Y265" s="3" t="s">
        <v>15</v>
      </c>
      <c r="Z265" s="3" t="s">
        <v>13</v>
      </c>
      <c r="AA265" s="3" t="s">
        <v>13</v>
      </c>
      <c r="AB265" s="3" t="s">
        <v>13</v>
      </c>
      <c r="AC265" s="3" t="s">
        <v>15</v>
      </c>
      <c r="AD265" s="3" t="s">
        <v>13</v>
      </c>
      <c r="AF265" s="3" t="s">
        <v>342</v>
      </c>
      <c r="AG265" s="2">
        <v>40522</v>
      </c>
      <c r="AH265" s="2">
        <v>40643</v>
      </c>
      <c r="AI265" s="3" t="s">
        <v>114</v>
      </c>
      <c r="AJ265" s="3">
        <f t="shared" si="63"/>
        <v>6730</v>
      </c>
      <c r="AK265" s="3">
        <f t="shared" si="64"/>
        <v>6730</v>
      </c>
      <c r="AL265" s="3">
        <f t="shared" si="65"/>
        <v>0.82</v>
      </c>
      <c r="AM265" s="3">
        <f t="shared" si="66"/>
        <v>122</v>
      </c>
      <c r="AN265" t="str">
        <f t="shared" si="61"/>
        <v>No</v>
      </c>
      <c r="AO265" s="3">
        <f t="shared" si="67"/>
        <v>12</v>
      </c>
      <c r="AP265" s="3">
        <v>4537</v>
      </c>
      <c r="AQ265" s="3">
        <f t="shared" si="62"/>
        <v>1.4833590478289618</v>
      </c>
      <c r="AR265" s="3" t="str">
        <f t="shared" si="68"/>
        <v>12_8_La vie_Athens_North &amp; East Suburbs</v>
      </c>
      <c r="AS265" s="3">
        <f t="shared" si="69"/>
        <v>0.8</v>
      </c>
      <c r="AT265" s="3">
        <f t="shared" si="70"/>
        <v>10</v>
      </c>
      <c r="AU265" s="3">
        <f t="shared" si="71"/>
        <v>3</v>
      </c>
      <c r="AV265" s="3" t="str">
        <f t="shared" si="72"/>
        <v>Yes</v>
      </c>
      <c r="AW265" s="15" t="s">
        <v>500</v>
      </c>
      <c r="AX265" s="3">
        <f t="shared" si="73"/>
        <v>1</v>
      </c>
      <c r="AY265" s="3">
        <f t="shared" si="74"/>
        <v>1</v>
      </c>
    </row>
    <row r="266" spans="1:51" s="3" customFormat="1">
      <c r="A266" s="9">
        <v>40521</v>
      </c>
      <c r="B266" s="9">
        <v>40522.999305555553</v>
      </c>
      <c r="C266" s="3">
        <v>407</v>
      </c>
      <c r="D266" s="3">
        <v>68</v>
      </c>
      <c r="E266" s="3">
        <v>29</v>
      </c>
      <c r="F266" s="3" t="s">
        <v>501</v>
      </c>
      <c r="G266" s="3" t="s">
        <v>402</v>
      </c>
      <c r="H266" s="3" t="s">
        <v>502</v>
      </c>
      <c r="I266" s="3" t="s">
        <v>379</v>
      </c>
      <c r="J266" s="3" t="s">
        <v>13</v>
      </c>
      <c r="L266" s="3" t="s">
        <v>15</v>
      </c>
      <c r="M266" s="3" t="s">
        <v>15</v>
      </c>
      <c r="N266" s="3" t="s">
        <v>13</v>
      </c>
      <c r="O266" s="3" t="s">
        <v>15</v>
      </c>
      <c r="P266" s="3">
        <v>6</v>
      </c>
      <c r="Q266" s="3">
        <v>3</v>
      </c>
      <c r="R266" s="3">
        <v>15</v>
      </c>
      <c r="S266" s="3" t="s">
        <v>185</v>
      </c>
      <c r="T266" s="3">
        <v>2</v>
      </c>
      <c r="U266" s="3" t="s">
        <v>15</v>
      </c>
      <c r="V266" s="3" t="s">
        <v>13</v>
      </c>
      <c r="W266" s="3" t="s">
        <v>13</v>
      </c>
      <c r="X266" s="3" t="s">
        <v>13</v>
      </c>
      <c r="Y266" s="3" t="s">
        <v>15</v>
      </c>
      <c r="Z266" s="3" t="s">
        <v>13</v>
      </c>
      <c r="AA266" s="3" t="s">
        <v>13</v>
      </c>
      <c r="AB266" s="3" t="s">
        <v>13</v>
      </c>
      <c r="AC266" s="3" t="s">
        <v>13</v>
      </c>
      <c r="AD266" s="3" t="s">
        <v>13</v>
      </c>
      <c r="AF266" s="3" t="s">
        <v>342</v>
      </c>
      <c r="AG266" s="2">
        <v>40526</v>
      </c>
      <c r="AH266" s="2">
        <v>40602</v>
      </c>
      <c r="AI266" s="3" t="s">
        <v>114</v>
      </c>
      <c r="AJ266" s="3">
        <f t="shared" si="63"/>
        <v>11803</v>
      </c>
      <c r="AK266" s="3">
        <f t="shared" si="64"/>
        <v>5903.5498437024116</v>
      </c>
      <c r="AL266" s="3">
        <f t="shared" si="65"/>
        <v>0.56999999999999995</v>
      </c>
      <c r="AM266" s="3">
        <f t="shared" si="66"/>
        <v>77</v>
      </c>
      <c r="AN266" t="str">
        <f t="shared" si="61"/>
        <v>No</v>
      </c>
      <c r="AO266" s="3">
        <f t="shared" si="67"/>
        <v>12</v>
      </c>
      <c r="AP266" s="3">
        <v>7932</v>
      </c>
      <c r="AQ266" s="3">
        <f t="shared" si="62"/>
        <v>0.74427002568109069</v>
      </c>
      <c r="AR266" s="3" t="str">
        <f t="shared" si="68"/>
        <v>12_9_All about whisky_Athens_North &amp; East Suburbs</v>
      </c>
      <c r="AS266" s="3">
        <f t="shared" si="69"/>
        <v>0.6</v>
      </c>
      <c r="AT266" s="3">
        <f t="shared" si="70"/>
        <v>30</v>
      </c>
      <c r="AU266" s="3">
        <f t="shared" si="71"/>
        <v>1</v>
      </c>
      <c r="AV266" s="3" t="str">
        <f t="shared" si="72"/>
        <v>Yes</v>
      </c>
      <c r="AW266" s="15" t="s">
        <v>639</v>
      </c>
      <c r="AX266" s="3">
        <f t="shared" si="73"/>
        <v>3</v>
      </c>
      <c r="AY266" s="3">
        <f t="shared" si="74"/>
        <v>3</v>
      </c>
    </row>
    <row r="267" spans="1:51" s="3" customFormat="1">
      <c r="A267" s="9">
        <v>40521</v>
      </c>
      <c r="B267" s="9">
        <v>40521.999305555553</v>
      </c>
      <c r="C267" s="3">
        <v>252</v>
      </c>
      <c r="D267" s="3">
        <v>24</v>
      </c>
      <c r="E267" s="3">
        <v>7</v>
      </c>
      <c r="F267" s="3" t="s">
        <v>503</v>
      </c>
      <c r="G267" s="3" t="s">
        <v>433</v>
      </c>
      <c r="H267" s="3" t="s">
        <v>440</v>
      </c>
      <c r="I267" s="3" t="s">
        <v>380</v>
      </c>
      <c r="J267" s="3" t="s">
        <v>15</v>
      </c>
      <c r="L267" s="3" t="s">
        <v>13</v>
      </c>
      <c r="M267" s="3" t="s">
        <v>15</v>
      </c>
      <c r="N267" s="3" t="s">
        <v>13</v>
      </c>
      <c r="O267" s="3" t="s">
        <v>15</v>
      </c>
      <c r="P267" s="3">
        <v>100</v>
      </c>
      <c r="Q267" s="3">
        <v>100</v>
      </c>
      <c r="R267" s="3">
        <v>15</v>
      </c>
      <c r="S267" s="3" t="s">
        <v>87</v>
      </c>
      <c r="T267" s="3">
        <v>5</v>
      </c>
      <c r="U267" s="3" t="s">
        <v>15</v>
      </c>
      <c r="V267" s="3" t="s">
        <v>13</v>
      </c>
      <c r="W267" s="3" t="s">
        <v>13</v>
      </c>
      <c r="X267" s="3" t="s">
        <v>15</v>
      </c>
      <c r="Y267" s="3" t="s">
        <v>15</v>
      </c>
      <c r="Z267" s="3" t="s">
        <v>13</v>
      </c>
      <c r="AA267" s="3" t="s">
        <v>13</v>
      </c>
      <c r="AB267" s="3" t="s">
        <v>13</v>
      </c>
      <c r="AC267" s="3" t="s">
        <v>15</v>
      </c>
      <c r="AD267" s="3" t="s">
        <v>15</v>
      </c>
      <c r="AF267" s="3" t="s">
        <v>342</v>
      </c>
      <c r="AG267" s="2">
        <v>40523</v>
      </c>
      <c r="AH267" s="2">
        <v>40663</v>
      </c>
      <c r="AI267" s="3" t="s">
        <v>114</v>
      </c>
      <c r="AJ267" s="3">
        <f t="shared" si="63"/>
        <v>1764</v>
      </c>
      <c r="AK267" s="3">
        <f t="shared" si="64"/>
        <v>1764</v>
      </c>
      <c r="AL267" s="3">
        <f t="shared" si="65"/>
        <v>0.71</v>
      </c>
      <c r="AM267" s="3">
        <f t="shared" si="66"/>
        <v>141</v>
      </c>
      <c r="AN267" t="str">
        <f t="shared" si="61"/>
        <v>No</v>
      </c>
      <c r="AO267" s="3">
        <f t="shared" si="67"/>
        <v>12</v>
      </c>
      <c r="AP267" s="3">
        <v>4537</v>
      </c>
      <c r="AQ267" s="3">
        <f t="shared" si="62"/>
        <v>0.38880317390346042</v>
      </c>
      <c r="AR267" s="3" t="str">
        <f t="shared" si="68"/>
        <v>12_9_Small Café Bruncherie_Athens_Piraeus &amp; West Suburbs</v>
      </c>
      <c r="AS267" s="3">
        <f t="shared" si="69"/>
        <v>0.8</v>
      </c>
      <c r="AT267" s="3">
        <f t="shared" si="70"/>
        <v>5</v>
      </c>
      <c r="AU267" s="3">
        <f t="shared" si="71"/>
        <v>3</v>
      </c>
      <c r="AV267" s="3" t="str">
        <f t="shared" si="72"/>
        <v>No</v>
      </c>
      <c r="AW267" s="15" t="s">
        <v>514</v>
      </c>
      <c r="AX267" s="3">
        <f t="shared" si="73"/>
        <v>1</v>
      </c>
      <c r="AY267" s="3">
        <f t="shared" si="74"/>
        <v>1</v>
      </c>
    </row>
    <row r="268" spans="1:51" s="3" customFormat="1">
      <c r="A268" s="9">
        <v>40521</v>
      </c>
      <c r="B268" s="9">
        <v>40522.999305555553</v>
      </c>
      <c r="C268" s="3">
        <v>26</v>
      </c>
      <c r="D268" s="3">
        <v>350</v>
      </c>
      <c r="E268" s="3">
        <v>115</v>
      </c>
      <c r="F268" s="3" t="s">
        <v>495</v>
      </c>
      <c r="G268" s="3" t="s">
        <v>437</v>
      </c>
      <c r="H268" s="3" t="s">
        <v>445</v>
      </c>
      <c r="J268" s="3" t="s">
        <v>15</v>
      </c>
      <c r="K268" s="3" t="s">
        <v>13</v>
      </c>
      <c r="L268" s="3" t="s">
        <v>13</v>
      </c>
      <c r="M268" s="3" t="s">
        <v>15</v>
      </c>
      <c r="N268" s="3" t="s">
        <v>13</v>
      </c>
      <c r="O268" s="3" t="s">
        <v>13</v>
      </c>
      <c r="P268" s="3">
        <v>100</v>
      </c>
      <c r="Q268" s="3">
        <v>100</v>
      </c>
      <c r="R268" s="3">
        <v>10</v>
      </c>
      <c r="S268" s="3" t="s">
        <v>192</v>
      </c>
      <c r="T268" s="3">
        <v>1</v>
      </c>
      <c r="U268" s="3" t="s">
        <v>13</v>
      </c>
      <c r="V268" s="3" t="s">
        <v>13</v>
      </c>
      <c r="W268" s="3" t="s">
        <v>13</v>
      </c>
      <c r="X268" s="3" t="s">
        <v>13</v>
      </c>
      <c r="Y268" s="3" t="s">
        <v>13</v>
      </c>
      <c r="Z268" s="3" t="s">
        <v>13</v>
      </c>
      <c r="AA268" s="3" t="s">
        <v>15</v>
      </c>
      <c r="AB268" s="3" t="s">
        <v>15</v>
      </c>
      <c r="AC268" s="3" t="s">
        <v>15</v>
      </c>
      <c r="AD268" s="3" t="s">
        <v>13</v>
      </c>
      <c r="AF268" s="3" t="s">
        <v>342</v>
      </c>
      <c r="AG268" s="2">
        <v>40526</v>
      </c>
      <c r="AH268" s="2">
        <v>40632</v>
      </c>
      <c r="AI268" s="3" t="s">
        <v>116</v>
      </c>
      <c r="AJ268" s="3">
        <f t="shared" ref="AJ268" si="75">IF(C268&gt;=R268,C268*E268,0)</f>
        <v>2990</v>
      </c>
      <c r="AK268" s="3">
        <f t="shared" ref="AK268" si="76">MIN(AJ268/(B268-A268),AJ268)</f>
        <v>1495.5192775286123</v>
      </c>
      <c r="AL268" s="3">
        <f t="shared" ref="AL268:AL276" si="77">ROUND((D268-E268)/D268,2)</f>
        <v>0.67</v>
      </c>
      <c r="AM268" s="3">
        <f t="shared" ref="AM268:AM276" si="78">1+AH268-AG268</f>
        <v>107</v>
      </c>
      <c r="AN268" t="str">
        <f t="shared" si="61"/>
        <v>No</v>
      </c>
      <c r="AO268" s="3">
        <f t="shared" ref="AO268:AO276" si="79">MONTH(A268)</f>
        <v>12</v>
      </c>
      <c r="AP268" s="3">
        <v>2239</v>
      </c>
      <c r="AQ268" s="3">
        <f t="shared" si="62"/>
        <v>0.66794072243350255</v>
      </c>
      <c r="AR268" s="3" t="str">
        <f t="shared" ref="AR268:AR288" si="80">CONCATENATE(MONTH(A268),"_",DAY(A268),"_",F268,"_",AI268,"_",I268)</f>
        <v>12_9_St George Lycabettus_Thessaloniki_</v>
      </c>
      <c r="AS268" s="3">
        <f t="shared" ref="AS268:AS276" si="81">ROUND(AL268*5,0)/5</f>
        <v>0.6</v>
      </c>
      <c r="AT268" s="3">
        <f t="shared" ref="AT268:AT276" si="82">ROUND(E268/5,0)*5</f>
        <v>115</v>
      </c>
      <c r="AU268" s="3">
        <f t="shared" ref="AU268:AU276" si="83">IF(AM268&lt;=77,1,IF(AM268&lt;=109,2,IF(AM268&lt;=176.5,3,IF(AM268&lt;=473,4,0))))</f>
        <v>2</v>
      </c>
      <c r="AV268" s="3" t="str">
        <f t="shared" ref="AV268:AV276" si="84">IF(P268&gt;Q268,"Yes","No")</f>
        <v>No</v>
      </c>
      <c r="AW268" s="15" t="s">
        <v>645</v>
      </c>
      <c r="AX268" s="3">
        <f t="shared" si="73"/>
        <v>3</v>
      </c>
      <c r="AY268" s="3">
        <f t="shared" si="74"/>
        <v>3</v>
      </c>
    </row>
    <row r="269" spans="1:51" s="3" customFormat="1">
      <c r="A269" s="9">
        <v>40521</v>
      </c>
      <c r="B269" s="9">
        <v>40522.999305555553</v>
      </c>
      <c r="C269" s="3">
        <v>265</v>
      </c>
      <c r="D269" s="3">
        <v>50</v>
      </c>
      <c r="E269" s="3">
        <v>25</v>
      </c>
      <c r="F269" s="3" t="s">
        <v>513</v>
      </c>
      <c r="G269" s="3" t="s">
        <v>433</v>
      </c>
      <c r="H269" s="3" t="s">
        <v>443</v>
      </c>
      <c r="J269" s="3" t="s">
        <v>13</v>
      </c>
      <c r="K269" s="3" t="s">
        <v>15</v>
      </c>
      <c r="L269" s="3" t="s">
        <v>13</v>
      </c>
      <c r="M269" s="3" t="s">
        <v>15</v>
      </c>
      <c r="N269" s="3" t="s">
        <v>15</v>
      </c>
      <c r="O269" s="3" t="s">
        <v>15</v>
      </c>
      <c r="P269" s="3">
        <v>4</v>
      </c>
      <c r="Q269" s="3">
        <v>2</v>
      </c>
      <c r="R269" s="3">
        <v>40</v>
      </c>
      <c r="S269" s="3" t="s">
        <v>504</v>
      </c>
      <c r="T269" s="3">
        <v>12</v>
      </c>
      <c r="U269" s="3" t="s">
        <v>15</v>
      </c>
      <c r="V269" s="3" t="s">
        <v>15</v>
      </c>
      <c r="W269" s="3" t="s">
        <v>13</v>
      </c>
      <c r="X269" s="3" t="s">
        <v>15</v>
      </c>
      <c r="Y269" s="3" t="s">
        <v>13</v>
      </c>
      <c r="Z269" s="3" t="s">
        <v>15</v>
      </c>
      <c r="AA269" s="3" t="s">
        <v>15</v>
      </c>
      <c r="AB269" s="3" t="s">
        <v>15</v>
      </c>
      <c r="AC269" s="3" t="s">
        <v>15</v>
      </c>
      <c r="AD269" s="3" t="s">
        <v>15</v>
      </c>
      <c r="AF269" s="3" t="s">
        <v>342</v>
      </c>
      <c r="AG269" s="2">
        <v>40526</v>
      </c>
      <c r="AH269" s="2">
        <v>40647</v>
      </c>
      <c r="AI269" s="3" t="s">
        <v>116</v>
      </c>
      <c r="AJ269" s="3">
        <f t="shared" si="63"/>
        <v>6625</v>
      </c>
      <c r="AK269" s="3">
        <f t="shared" si="64"/>
        <v>3313.650573119417</v>
      </c>
      <c r="AL269" s="3">
        <f t="shared" si="77"/>
        <v>0.5</v>
      </c>
      <c r="AM269" s="3">
        <f t="shared" si="78"/>
        <v>122</v>
      </c>
      <c r="AN269" t="str">
        <f t="shared" si="61"/>
        <v>No</v>
      </c>
      <c r="AO269" s="3">
        <f t="shared" si="79"/>
        <v>12</v>
      </c>
      <c r="AP269" s="3">
        <v>2239</v>
      </c>
      <c r="AQ269" s="3">
        <f t="shared" si="62"/>
        <v>1.4799689920140318</v>
      </c>
      <c r="AR269" s="3" t="str">
        <f t="shared" si="80"/>
        <v>12_9_Εις την Πόλιν_Thessaloniki_</v>
      </c>
      <c r="AS269" s="3">
        <f t="shared" si="81"/>
        <v>0.6</v>
      </c>
      <c r="AT269" s="3">
        <f t="shared" si="82"/>
        <v>25</v>
      </c>
      <c r="AU269" s="3">
        <f t="shared" si="83"/>
        <v>3</v>
      </c>
      <c r="AV269" s="3" t="str">
        <f t="shared" si="84"/>
        <v>Yes</v>
      </c>
      <c r="AW269" s="15" t="s">
        <v>646</v>
      </c>
      <c r="AX269" s="3">
        <f t="shared" si="73"/>
        <v>3</v>
      </c>
      <c r="AY269" s="3">
        <f t="shared" si="74"/>
        <v>3</v>
      </c>
    </row>
    <row r="270" spans="1:51" s="3" customFormat="1">
      <c r="A270" s="9">
        <v>40522</v>
      </c>
      <c r="B270" s="9">
        <v>40524.999305555553</v>
      </c>
      <c r="C270" s="3">
        <v>184</v>
      </c>
      <c r="D270" s="3">
        <v>46</v>
      </c>
      <c r="E270" s="3">
        <v>21</v>
      </c>
      <c r="F270" s="3" t="s">
        <v>505</v>
      </c>
      <c r="G270" s="3" t="s">
        <v>402</v>
      </c>
      <c r="H270" s="3" t="s">
        <v>502</v>
      </c>
      <c r="I270" s="3" t="s">
        <v>381</v>
      </c>
      <c r="J270" s="3" t="s">
        <v>15</v>
      </c>
      <c r="L270" s="3" t="s">
        <v>13</v>
      </c>
      <c r="M270" s="3" t="s">
        <v>15</v>
      </c>
      <c r="N270" s="3" t="s">
        <v>13</v>
      </c>
      <c r="O270" s="3" t="s">
        <v>15</v>
      </c>
      <c r="P270" s="3">
        <v>6</v>
      </c>
      <c r="Q270" s="3">
        <v>3</v>
      </c>
      <c r="R270" s="3">
        <v>10</v>
      </c>
      <c r="S270" s="3" t="s">
        <v>192</v>
      </c>
      <c r="T270" s="3">
        <v>1</v>
      </c>
      <c r="U270" s="3" t="s">
        <v>15</v>
      </c>
      <c r="V270" s="3" t="s">
        <v>13</v>
      </c>
      <c r="W270" s="3" t="s">
        <v>13</v>
      </c>
      <c r="X270" s="3" t="s">
        <v>13</v>
      </c>
      <c r="Y270" s="3" t="s">
        <v>15</v>
      </c>
      <c r="Z270" s="3" t="s">
        <v>13</v>
      </c>
      <c r="AA270" s="3" t="s">
        <v>13</v>
      </c>
      <c r="AB270" s="3" t="s">
        <v>13</v>
      </c>
      <c r="AC270" s="3" t="s">
        <v>13</v>
      </c>
      <c r="AD270" s="3" t="s">
        <v>13</v>
      </c>
      <c r="AF270" s="3" t="s">
        <v>342</v>
      </c>
      <c r="AG270" s="2">
        <v>40526</v>
      </c>
      <c r="AH270" s="2">
        <v>40602</v>
      </c>
      <c r="AI270" s="3" t="s">
        <v>114</v>
      </c>
      <c r="AJ270" s="3">
        <f t="shared" si="63"/>
        <v>3864</v>
      </c>
      <c r="AK270" s="3">
        <f t="shared" si="64"/>
        <v>1288.2982171808751</v>
      </c>
      <c r="AL270" s="3">
        <f t="shared" si="77"/>
        <v>0.54</v>
      </c>
      <c r="AM270" s="3">
        <f t="shared" si="78"/>
        <v>77</v>
      </c>
      <c r="AN270" t="str">
        <f t="shared" si="61"/>
        <v>Yes</v>
      </c>
      <c r="AO270" s="3">
        <f t="shared" si="79"/>
        <v>12</v>
      </c>
      <c r="AP270" s="3">
        <v>2287</v>
      </c>
      <c r="AQ270" s="3">
        <f t="shared" ref="AQ270:AQ275" si="85">AK270/AP270</f>
        <v>0.56331360611319414</v>
      </c>
      <c r="AR270" s="3" t="str">
        <f t="shared" si="80"/>
        <v>12_10_Petit Gourmand_Athens_Downtown</v>
      </c>
      <c r="AS270" s="3">
        <f t="shared" si="81"/>
        <v>0.6</v>
      </c>
      <c r="AT270" s="3">
        <f t="shared" si="82"/>
        <v>20</v>
      </c>
      <c r="AU270" s="3">
        <f t="shared" si="83"/>
        <v>1</v>
      </c>
      <c r="AV270" s="3" t="str">
        <f t="shared" si="84"/>
        <v>Yes</v>
      </c>
      <c r="AW270" s="15" t="s">
        <v>683</v>
      </c>
      <c r="AX270" s="3">
        <f t="shared" si="73"/>
        <v>1</v>
      </c>
      <c r="AY270" s="3">
        <f t="shared" si="74"/>
        <v>1</v>
      </c>
    </row>
    <row r="271" spans="1:51" s="3" customFormat="1">
      <c r="A271" s="9">
        <v>40522</v>
      </c>
      <c r="B271" s="9">
        <v>40523.999305555553</v>
      </c>
      <c r="C271" s="3">
        <v>193</v>
      </c>
      <c r="D271" s="3">
        <v>112</v>
      </c>
      <c r="E271" s="3">
        <v>35</v>
      </c>
      <c r="F271" s="3" t="s">
        <v>506</v>
      </c>
      <c r="G271" s="3" t="s">
        <v>435</v>
      </c>
      <c r="H271" s="3" t="s">
        <v>507</v>
      </c>
      <c r="I271" s="3" t="s">
        <v>380</v>
      </c>
      <c r="J271" s="3" t="s">
        <v>15</v>
      </c>
      <c r="L271" s="3" t="s">
        <v>13</v>
      </c>
      <c r="M271" s="3" t="s">
        <v>15</v>
      </c>
      <c r="N271" s="3" t="s">
        <v>13</v>
      </c>
      <c r="O271" s="3" t="s">
        <v>15</v>
      </c>
      <c r="P271" s="3">
        <v>100</v>
      </c>
      <c r="Q271" s="3">
        <v>100</v>
      </c>
      <c r="R271" s="3">
        <v>10</v>
      </c>
      <c r="S271" s="3" t="s">
        <v>87</v>
      </c>
      <c r="T271" s="3">
        <v>5</v>
      </c>
      <c r="U271" s="3" t="s">
        <v>15</v>
      </c>
      <c r="V271" s="3" t="s">
        <v>13</v>
      </c>
      <c r="W271" s="3" t="s">
        <v>13</v>
      </c>
      <c r="X271" s="3" t="s">
        <v>13</v>
      </c>
      <c r="Y271" s="3" t="s">
        <v>15</v>
      </c>
      <c r="Z271" s="3" t="s">
        <v>13</v>
      </c>
      <c r="AA271" s="3" t="s">
        <v>15</v>
      </c>
      <c r="AB271" s="3" t="s">
        <v>13</v>
      </c>
      <c r="AC271" s="3" t="s">
        <v>15</v>
      </c>
      <c r="AD271" s="3" t="s">
        <v>13</v>
      </c>
      <c r="AF271" s="3" t="s">
        <v>342</v>
      </c>
      <c r="AG271" s="2">
        <v>40526</v>
      </c>
      <c r="AH271" s="2">
        <v>40663</v>
      </c>
      <c r="AI271" s="3" t="s">
        <v>114</v>
      </c>
      <c r="AJ271" s="3">
        <f t="shared" si="63"/>
        <v>6755</v>
      </c>
      <c r="AK271" s="3">
        <f t="shared" si="64"/>
        <v>3378.6731504032696</v>
      </c>
      <c r="AL271" s="3">
        <f t="shared" si="77"/>
        <v>0.69</v>
      </c>
      <c r="AM271" s="3">
        <f t="shared" si="78"/>
        <v>138</v>
      </c>
      <c r="AN271" t="str">
        <f t="shared" si="61"/>
        <v>Yes</v>
      </c>
      <c r="AO271" s="3">
        <f t="shared" si="79"/>
        <v>12</v>
      </c>
      <c r="AP271" s="3">
        <v>2287</v>
      </c>
      <c r="AQ271" s="3">
        <f t="shared" si="85"/>
        <v>1.4773385003949582</v>
      </c>
      <c r="AR271" s="3" t="str">
        <f t="shared" si="80"/>
        <v>12_10_Frou Frou_Athens_Piraeus &amp; West Suburbs</v>
      </c>
      <c r="AS271" s="3">
        <f t="shared" si="81"/>
        <v>0.6</v>
      </c>
      <c r="AT271" s="3">
        <f t="shared" si="82"/>
        <v>35</v>
      </c>
      <c r="AU271" s="3">
        <f t="shared" si="83"/>
        <v>3</v>
      </c>
      <c r="AV271" s="3" t="str">
        <f t="shared" si="84"/>
        <v>No</v>
      </c>
      <c r="AW271" s="16" t="s">
        <v>677</v>
      </c>
      <c r="AX271" s="3">
        <f t="shared" si="73"/>
        <v>2</v>
      </c>
      <c r="AY271" s="3">
        <f t="shared" si="74"/>
        <v>2</v>
      </c>
    </row>
    <row r="272" spans="1:51" s="3" customFormat="1">
      <c r="A272" s="9">
        <v>40522</v>
      </c>
      <c r="B272" s="9">
        <v>40523.999305555553</v>
      </c>
      <c r="C272" s="3">
        <v>712</v>
      </c>
      <c r="D272" s="3">
        <v>40.5</v>
      </c>
      <c r="E272" s="3">
        <v>18</v>
      </c>
      <c r="F272" s="3" t="s">
        <v>508</v>
      </c>
      <c r="G272" s="3" t="s">
        <v>433</v>
      </c>
      <c r="H272" s="3" t="s">
        <v>440</v>
      </c>
      <c r="I272" s="3" t="s">
        <v>382</v>
      </c>
      <c r="J272" s="3" t="s">
        <v>15</v>
      </c>
      <c r="L272" s="3" t="s">
        <v>13</v>
      </c>
      <c r="M272" s="3" t="s">
        <v>15</v>
      </c>
      <c r="N272" s="3" t="s">
        <v>13</v>
      </c>
      <c r="O272" s="3" t="s">
        <v>15</v>
      </c>
      <c r="P272" s="3">
        <v>4</v>
      </c>
      <c r="Q272" s="3">
        <v>4</v>
      </c>
      <c r="R272" s="3">
        <v>20</v>
      </c>
      <c r="S272" s="3" t="s">
        <v>173</v>
      </c>
      <c r="T272" s="3">
        <v>3</v>
      </c>
      <c r="U272" s="3" t="s">
        <v>15</v>
      </c>
      <c r="V272" s="3" t="s">
        <v>13</v>
      </c>
      <c r="W272" s="3" t="s">
        <v>13</v>
      </c>
      <c r="X272" s="3" t="s">
        <v>13</v>
      </c>
      <c r="Y272" s="3" t="s">
        <v>13</v>
      </c>
      <c r="Z272" s="3" t="s">
        <v>13</v>
      </c>
      <c r="AA272" s="3" t="s">
        <v>15</v>
      </c>
      <c r="AB272" s="3" t="s">
        <v>15</v>
      </c>
      <c r="AC272" s="3" t="s">
        <v>15</v>
      </c>
      <c r="AD272" s="3" t="s">
        <v>15</v>
      </c>
      <c r="AF272" s="3" t="s">
        <v>342</v>
      </c>
      <c r="AG272" s="2">
        <v>40526</v>
      </c>
      <c r="AH272" s="2">
        <v>40616</v>
      </c>
      <c r="AI272" s="3" t="s">
        <v>114</v>
      </c>
      <c r="AJ272" s="3">
        <f t="shared" si="63"/>
        <v>12816</v>
      </c>
      <c r="AK272" s="3">
        <f t="shared" si="64"/>
        <v>6410.2257728450486</v>
      </c>
      <c r="AL272" s="3">
        <f t="shared" si="77"/>
        <v>0.56000000000000005</v>
      </c>
      <c r="AM272" s="3">
        <f t="shared" si="78"/>
        <v>91</v>
      </c>
      <c r="AN272" t="str">
        <f t="shared" si="61"/>
        <v>Yes</v>
      </c>
      <c r="AO272" s="3">
        <f t="shared" si="79"/>
        <v>12</v>
      </c>
      <c r="AP272" s="3">
        <v>2287</v>
      </c>
      <c r="AQ272" s="3">
        <f t="shared" si="85"/>
        <v>2.802897145975098</v>
      </c>
      <c r="AR272" s="3" t="str">
        <f t="shared" si="80"/>
        <v>12_10_Barrel Haus Beer Restaurant_Athens_South Suburbs</v>
      </c>
      <c r="AS272" s="3">
        <f t="shared" si="81"/>
        <v>0.6</v>
      </c>
      <c r="AT272" s="3">
        <f t="shared" si="82"/>
        <v>20</v>
      </c>
      <c r="AU272" s="3">
        <f t="shared" si="83"/>
        <v>2</v>
      </c>
      <c r="AV272" s="3" t="str">
        <f t="shared" si="84"/>
        <v>No</v>
      </c>
      <c r="AW272" s="15" t="s">
        <v>676</v>
      </c>
      <c r="AX272" s="3">
        <f t="shared" si="73"/>
        <v>2</v>
      </c>
      <c r="AY272" s="3">
        <f t="shared" si="74"/>
        <v>2</v>
      </c>
    </row>
    <row r="273" spans="1:51" s="3" customFormat="1">
      <c r="A273" s="9">
        <v>40522</v>
      </c>
      <c r="B273" s="9">
        <v>40525.999305555553</v>
      </c>
      <c r="C273" s="3">
        <v>501</v>
      </c>
      <c r="D273" s="3">
        <v>26</v>
      </c>
      <c r="E273" s="3">
        <v>9.9</v>
      </c>
      <c r="F273" s="3" t="s">
        <v>509</v>
      </c>
      <c r="G273" s="3" t="s">
        <v>402</v>
      </c>
      <c r="H273" s="3" t="s">
        <v>510</v>
      </c>
      <c r="I273" s="3" t="s">
        <v>402</v>
      </c>
      <c r="J273" s="3" t="s">
        <v>13</v>
      </c>
      <c r="L273" s="3" t="s">
        <v>13</v>
      </c>
      <c r="M273" s="3" t="s">
        <v>13</v>
      </c>
      <c r="N273" s="3" t="s">
        <v>15</v>
      </c>
      <c r="O273" s="3" t="s">
        <v>13</v>
      </c>
      <c r="P273" s="3">
        <v>12</v>
      </c>
      <c r="Q273" s="3">
        <v>6</v>
      </c>
      <c r="R273" s="3">
        <v>20</v>
      </c>
      <c r="S273" s="3" t="s">
        <v>511</v>
      </c>
      <c r="T273" s="3" t="s">
        <v>512</v>
      </c>
      <c r="U273" s="3" t="s">
        <v>15</v>
      </c>
      <c r="V273" s="3" t="s">
        <v>15</v>
      </c>
      <c r="W273" s="3" t="s">
        <v>15</v>
      </c>
      <c r="X273" s="3" t="s">
        <v>13</v>
      </c>
      <c r="Y273" s="3" t="s">
        <v>13</v>
      </c>
      <c r="Z273" s="3" t="s">
        <v>13</v>
      </c>
      <c r="AA273" s="3" t="s">
        <v>13</v>
      </c>
      <c r="AB273" s="3" t="s">
        <v>13</v>
      </c>
      <c r="AC273" s="3" t="s">
        <v>15</v>
      </c>
      <c r="AD273" s="3" t="s">
        <v>15</v>
      </c>
      <c r="AF273" s="3" t="s">
        <v>342</v>
      </c>
      <c r="AG273" s="2">
        <v>40526</v>
      </c>
      <c r="AH273" s="2">
        <v>40574</v>
      </c>
      <c r="AI273" s="3" t="s">
        <v>114</v>
      </c>
      <c r="AJ273" s="3">
        <f t="shared" si="63"/>
        <v>4959.9000000000005</v>
      </c>
      <c r="AK273" s="3">
        <f t="shared" si="64"/>
        <v>1240.1903108185525</v>
      </c>
      <c r="AL273" s="3">
        <f t="shared" si="77"/>
        <v>0.62</v>
      </c>
      <c r="AM273" s="3">
        <f t="shared" si="78"/>
        <v>49</v>
      </c>
      <c r="AN273" t="str">
        <f t="shared" si="61"/>
        <v>Yes</v>
      </c>
      <c r="AO273" s="3">
        <f t="shared" si="79"/>
        <v>12</v>
      </c>
      <c r="AP273" s="3">
        <v>2829</v>
      </c>
      <c r="AQ273" s="3">
        <f t="shared" si="85"/>
        <v>0.4383846980624081</v>
      </c>
      <c r="AR273" s="3" t="str">
        <f t="shared" si="80"/>
        <v>12_10_Παπασωτηρίου_Athens_Products</v>
      </c>
      <c r="AS273" s="3">
        <f t="shared" si="81"/>
        <v>0.6</v>
      </c>
      <c r="AT273" s="3">
        <f t="shared" si="82"/>
        <v>10</v>
      </c>
      <c r="AU273" s="3">
        <f t="shared" si="83"/>
        <v>1</v>
      </c>
      <c r="AV273" s="3" t="str">
        <f t="shared" si="84"/>
        <v>Yes</v>
      </c>
      <c r="AW273" s="15" t="s">
        <v>685</v>
      </c>
      <c r="AX273" s="3">
        <f t="shared" si="73"/>
        <v>0</v>
      </c>
      <c r="AY273" s="3">
        <f t="shared" si="74"/>
        <v>0</v>
      </c>
    </row>
    <row r="274" spans="1:51" s="3" customFormat="1">
      <c r="A274" s="9">
        <v>40523</v>
      </c>
      <c r="B274" s="9">
        <v>40526.999305555553</v>
      </c>
      <c r="C274" s="3">
        <v>2946</v>
      </c>
      <c r="D274" s="3">
        <v>6</v>
      </c>
      <c r="E274" s="3">
        <v>2.5</v>
      </c>
      <c r="F274" s="3" t="s">
        <v>636</v>
      </c>
      <c r="G274" s="3" t="s">
        <v>433</v>
      </c>
      <c r="H274" s="3" t="s">
        <v>449</v>
      </c>
      <c r="I274" s="3" t="s">
        <v>383</v>
      </c>
      <c r="J274" s="3" t="s">
        <v>13</v>
      </c>
      <c r="L274" s="3" t="s">
        <v>13</v>
      </c>
      <c r="M274" s="3" t="s">
        <v>13</v>
      </c>
      <c r="N274" s="3" t="s">
        <v>13</v>
      </c>
      <c r="O274" s="3" t="s">
        <v>13</v>
      </c>
      <c r="P274" s="3">
        <v>100</v>
      </c>
      <c r="Q274" s="3">
        <v>100</v>
      </c>
      <c r="R274" s="3">
        <v>20</v>
      </c>
      <c r="S274" s="3" t="s">
        <v>637</v>
      </c>
      <c r="T274" s="3">
        <v>3.5</v>
      </c>
      <c r="U274" s="3" t="s">
        <v>15</v>
      </c>
      <c r="V274" s="3" t="s">
        <v>13</v>
      </c>
      <c r="W274" s="3" t="s">
        <v>15</v>
      </c>
      <c r="X274" s="3" t="s">
        <v>13</v>
      </c>
      <c r="Y274" s="3" t="s">
        <v>13</v>
      </c>
      <c r="Z274" s="3" t="s">
        <v>13</v>
      </c>
      <c r="AA274" s="3" t="s">
        <v>13</v>
      </c>
      <c r="AB274" s="3" t="s">
        <v>13</v>
      </c>
      <c r="AC274" s="3" t="s">
        <v>15</v>
      </c>
      <c r="AD274" s="3" t="s">
        <v>15</v>
      </c>
      <c r="AF274" s="3" t="s">
        <v>342</v>
      </c>
      <c r="AG274" s="2">
        <v>40528</v>
      </c>
      <c r="AH274" s="2">
        <v>40633</v>
      </c>
      <c r="AI274" s="3" t="s">
        <v>114</v>
      </c>
      <c r="AJ274" s="3">
        <f t="shared" si="63"/>
        <v>7365</v>
      </c>
      <c r="AK274" s="3">
        <f t="shared" si="64"/>
        <v>1841.5697169657931</v>
      </c>
      <c r="AL274" s="3">
        <f t="shared" si="77"/>
        <v>0.57999999999999996</v>
      </c>
      <c r="AM274" s="3">
        <f t="shared" si="78"/>
        <v>106</v>
      </c>
      <c r="AN274" t="str">
        <f t="shared" si="61"/>
        <v>Yes</v>
      </c>
      <c r="AO274" s="3">
        <f t="shared" si="79"/>
        <v>12</v>
      </c>
      <c r="AP274" s="3">
        <v>2829</v>
      </c>
      <c r="AQ274" s="3">
        <f t="shared" si="85"/>
        <v>0.65096137043683033</v>
      </c>
      <c r="AR274" s="3" t="str">
        <f t="shared" si="80"/>
        <v>12_11_Haagen Dazs Café_Athens_Special Deal</v>
      </c>
      <c r="AS274" s="3">
        <f t="shared" si="81"/>
        <v>0.6</v>
      </c>
      <c r="AT274" s="3">
        <f t="shared" si="82"/>
        <v>5</v>
      </c>
      <c r="AU274" s="3">
        <f t="shared" si="83"/>
        <v>2</v>
      </c>
      <c r="AV274" s="3" t="str">
        <f t="shared" si="84"/>
        <v>No</v>
      </c>
      <c r="AW274" s="15" t="s">
        <v>702</v>
      </c>
      <c r="AX274" s="3">
        <f t="shared" si="73"/>
        <v>1</v>
      </c>
      <c r="AY274" s="3">
        <f t="shared" si="74"/>
        <v>1</v>
      </c>
    </row>
    <row r="275" spans="1:51" s="3" customFormat="1">
      <c r="A275" s="9">
        <v>40523</v>
      </c>
      <c r="B275" s="9">
        <v>40525.999305555553</v>
      </c>
      <c r="C275" s="3">
        <v>656</v>
      </c>
      <c r="D275" s="3">
        <v>48</v>
      </c>
      <c r="E275" s="3">
        <v>12</v>
      </c>
      <c r="F275" s="3" t="s">
        <v>640</v>
      </c>
      <c r="G275" s="3" t="s">
        <v>435</v>
      </c>
      <c r="H275" s="3" t="s">
        <v>441</v>
      </c>
      <c r="I275" s="3" t="s">
        <v>379</v>
      </c>
      <c r="J275" s="3" t="s">
        <v>15</v>
      </c>
      <c r="L275" s="3" t="s">
        <v>13</v>
      </c>
      <c r="M275" s="3" t="s">
        <v>15</v>
      </c>
      <c r="N275" s="3" t="s">
        <v>13</v>
      </c>
      <c r="O275" s="3" t="s">
        <v>15</v>
      </c>
      <c r="P275" s="3">
        <v>4</v>
      </c>
      <c r="Q275" s="3">
        <v>4</v>
      </c>
      <c r="R275" s="3">
        <v>20</v>
      </c>
      <c r="S275" s="3" t="s">
        <v>240</v>
      </c>
      <c r="T275" s="3">
        <v>2</v>
      </c>
      <c r="U275" s="3" t="s">
        <v>15</v>
      </c>
      <c r="V275" s="3" t="s">
        <v>13</v>
      </c>
      <c r="W275" s="3" t="s">
        <v>13</v>
      </c>
      <c r="X275" s="3" t="s">
        <v>13</v>
      </c>
      <c r="Y275" s="3" t="s">
        <v>15</v>
      </c>
      <c r="Z275" s="3" t="s">
        <v>15</v>
      </c>
      <c r="AA275" s="3" t="s">
        <v>15</v>
      </c>
      <c r="AB275" s="3" t="s">
        <v>13</v>
      </c>
      <c r="AC275" s="3" t="s">
        <v>13</v>
      </c>
      <c r="AD275" s="3" t="s">
        <v>15</v>
      </c>
      <c r="AF275" s="3" t="s">
        <v>342</v>
      </c>
      <c r="AG275" s="2">
        <v>40527</v>
      </c>
      <c r="AH275" s="2">
        <v>40663</v>
      </c>
      <c r="AI275" s="3" t="s">
        <v>114</v>
      </c>
      <c r="AJ275" s="3">
        <f t="shared" si="63"/>
        <v>7872</v>
      </c>
      <c r="AK275" s="3">
        <f t="shared" si="64"/>
        <v>2624.6075480455092</v>
      </c>
      <c r="AL275" s="3">
        <f t="shared" si="77"/>
        <v>0.75</v>
      </c>
      <c r="AM275" s="3">
        <f t="shared" si="78"/>
        <v>137</v>
      </c>
      <c r="AN275" t="str">
        <f t="shared" si="61"/>
        <v>Yes</v>
      </c>
      <c r="AO275" s="3">
        <f t="shared" si="79"/>
        <v>12</v>
      </c>
      <c r="AP275" s="3">
        <v>2287</v>
      </c>
      <c r="AQ275" s="3">
        <f t="shared" si="85"/>
        <v>1.1476202658703583</v>
      </c>
      <c r="AR275" s="3" t="str">
        <f t="shared" si="80"/>
        <v>12_11_Glam Glo_Athens_North &amp; East Suburbs</v>
      </c>
      <c r="AS275" s="3">
        <f t="shared" si="81"/>
        <v>0.8</v>
      </c>
      <c r="AT275" s="3">
        <f t="shared" si="82"/>
        <v>10</v>
      </c>
      <c r="AU275" s="3">
        <f t="shared" si="83"/>
        <v>3</v>
      </c>
      <c r="AV275" s="3" t="str">
        <f t="shared" si="84"/>
        <v>No</v>
      </c>
      <c r="AW275" s="15" t="s">
        <v>686</v>
      </c>
      <c r="AX275" s="3">
        <f t="shared" si="73"/>
        <v>1</v>
      </c>
      <c r="AY275" s="3">
        <f t="shared" si="74"/>
        <v>1</v>
      </c>
    </row>
    <row r="276" spans="1:51" s="3" customFormat="1">
      <c r="A276" s="9">
        <v>40523</v>
      </c>
      <c r="B276" s="9">
        <v>40525.999305555553</v>
      </c>
      <c r="C276" s="3">
        <v>204</v>
      </c>
      <c r="D276" s="3">
        <v>6</v>
      </c>
      <c r="E276" s="3">
        <v>3</v>
      </c>
      <c r="F276" s="3" t="s">
        <v>641</v>
      </c>
      <c r="G276" s="3" t="s">
        <v>105</v>
      </c>
      <c r="H276" s="3" t="s">
        <v>642</v>
      </c>
      <c r="J276" s="3" t="s">
        <v>13</v>
      </c>
      <c r="K276" s="3" t="s">
        <v>15</v>
      </c>
      <c r="L276" s="3" t="s">
        <v>13</v>
      </c>
      <c r="M276" s="3" t="s">
        <v>15</v>
      </c>
      <c r="N276" s="3" t="s">
        <v>15</v>
      </c>
      <c r="O276" s="3" t="s">
        <v>15</v>
      </c>
      <c r="P276" s="3">
        <v>20</v>
      </c>
      <c r="Q276" s="3">
        <v>10</v>
      </c>
      <c r="R276" s="3">
        <v>10</v>
      </c>
      <c r="S276" s="3" t="s">
        <v>643</v>
      </c>
      <c r="T276" s="3">
        <v>12</v>
      </c>
      <c r="U276" s="3" t="s">
        <v>15</v>
      </c>
      <c r="V276" s="3" t="s">
        <v>13</v>
      </c>
      <c r="W276" s="3" t="s">
        <v>15</v>
      </c>
      <c r="X276" s="3" t="s">
        <v>13</v>
      </c>
      <c r="Y276" s="3" t="s">
        <v>13</v>
      </c>
      <c r="Z276" s="3" t="s">
        <v>13</v>
      </c>
      <c r="AA276" s="3" t="s">
        <v>13</v>
      </c>
      <c r="AB276" s="3" t="s">
        <v>13</v>
      </c>
      <c r="AC276" s="3" t="s">
        <v>15</v>
      </c>
      <c r="AD276" s="3" t="s">
        <v>13</v>
      </c>
      <c r="AF276" s="3" t="s">
        <v>342</v>
      </c>
      <c r="AG276" s="2">
        <v>40527</v>
      </c>
      <c r="AH276" s="2">
        <v>40617</v>
      </c>
      <c r="AI276" s="3" t="s">
        <v>116</v>
      </c>
      <c r="AJ276" s="3">
        <f t="shared" si="63"/>
        <v>612</v>
      </c>
      <c r="AK276" s="3">
        <f t="shared" si="64"/>
        <v>204.0472331559771</v>
      </c>
      <c r="AL276" s="3">
        <f t="shared" si="77"/>
        <v>0.5</v>
      </c>
      <c r="AM276" s="3">
        <f t="shared" si="78"/>
        <v>91</v>
      </c>
      <c r="AN276" t="str">
        <f t="shared" si="61"/>
        <v>Yes</v>
      </c>
      <c r="AO276" s="3">
        <f t="shared" si="79"/>
        <v>12</v>
      </c>
      <c r="AP276" s="3">
        <v>767</v>
      </c>
      <c r="AQ276" s="3">
        <f>AK276/AP276</f>
        <v>0.26603289850844469</v>
      </c>
      <c r="AR276" s="3" t="str">
        <f t="shared" si="80"/>
        <v>12_11_Παιζώτοπος_Thessaloniki_</v>
      </c>
      <c r="AS276" s="3">
        <f t="shared" si="81"/>
        <v>0.6</v>
      </c>
      <c r="AT276" s="3">
        <f t="shared" si="82"/>
        <v>5</v>
      </c>
      <c r="AU276" s="3">
        <f t="shared" si="83"/>
        <v>2</v>
      </c>
      <c r="AV276" s="3" t="str">
        <f t="shared" si="84"/>
        <v>Yes</v>
      </c>
      <c r="AW276" s="15" t="s">
        <v>695</v>
      </c>
      <c r="AX276" s="3">
        <f t="shared" si="73"/>
        <v>1</v>
      </c>
      <c r="AY276" s="3">
        <f t="shared" si="74"/>
        <v>1</v>
      </c>
    </row>
    <row r="277" spans="1:51" s="3" customFormat="1">
      <c r="A277" s="9">
        <v>40523</v>
      </c>
      <c r="B277" s="9">
        <v>40525.999305555553</v>
      </c>
      <c r="C277" s="3">
        <v>23</v>
      </c>
      <c r="D277" s="3">
        <v>26</v>
      </c>
      <c r="E277" s="3">
        <v>9.9</v>
      </c>
      <c r="F277" s="3" t="s">
        <v>509</v>
      </c>
      <c r="G277" s="3" t="s">
        <v>402</v>
      </c>
      <c r="H277" s="3" t="s">
        <v>510</v>
      </c>
      <c r="I277" s="3" t="s">
        <v>383</v>
      </c>
      <c r="J277" s="3" t="s">
        <v>15</v>
      </c>
      <c r="K277" s="3" t="s">
        <v>13</v>
      </c>
      <c r="L277" s="3" t="s">
        <v>13</v>
      </c>
      <c r="M277" s="3" t="s">
        <v>15</v>
      </c>
      <c r="N277" s="3" t="s">
        <v>15</v>
      </c>
      <c r="O277" s="3" t="s">
        <v>13</v>
      </c>
      <c r="P277" s="3">
        <v>12</v>
      </c>
      <c r="Q277" s="3">
        <v>6</v>
      </c>
      <c r="R277" s="3">
        <v>20</v>
      </c>
      <c r="S277" s="3" t="s">
        <v>644</v>
      </c>
      <c r="T277" s="3">
        <v>12</v>
      </c>
      <c r="U277" s="3" t="s">
        <v>15</v>
      </c>
      <c r="V277" s="3" t="s">
        <v>15</v>
      </c>
      <c r="W277" s="3" t="s">
        <v>15</v>
      </c>
      <c r="X277" s="3" t="s">
        <v>13</v>
      </c>
      <c r="Y277" s="3" t="s">
        <v>13</v>
      </c>
      <c r="Z277" s="3" t="s">
        <v>13</v>
      </c>
      <c r="AA277" s="3" t="s">
        <v>13</v>
      </c>
      <c r="AB277" s="3" t="s">
        <v>13</v>
      </c>
      <c r="AC277" s="3" t="s">
        <v>15</v>
      </c>
      <c r="AD277" s="3" t="s">
        <v>15</v>
      </c>
      <c r="AF277" s="3" t="s">
        <v>342</v>
      </c>
      <c r="AG277" s="2">
        <v>40526</v>
      </c>
      <c r="AH277" s="2">
        <v>40574</v>
      </c>
      <c r="AI277" s="3" t="s">
        <v>116</v>
      </c>
      <c r="AJ277" s="3">
        <f t="shared" ref="AJ277:AJ298" si="86">IF(C277&gt;=R277,C277*E277,0)</f>
        <v>227.70000000000002</v>
      </c>
      <c r="AK277" s="3">
        <f t="shared" ref="AK277:AK298" si="87">MIN(AJ277/(B277-A277),AJ277)</f>
        <v>75.917573512444434</v>
      </c>
      <c r="AL277" s="3">
        <f t="shared" ref="AL277:AL298" si="88">ROUND((D277-E277)/D277,2)</f>
        <v>0.62</v>
      </c>
      <c r="AM277" s="3">
        <f t="shared" ref="AM277:AM298" si="89">1+AH277-AG277</f>
        <v>49</v>
      </c>
      <c r="AN277" t="str">
        <f t="shared" si="61"/>
        <v>Yes</v>
      </c>
      <c r="AO277" s="3">
        <f t="shared" ref="AO277:AO298" si="90">MONTH(A277)</f>
        <v>12</v>
      </c>
      <c r="AP277" s="3">
        <v>139</v>
      </c>
      <c r="AQ277">
        <f>AK277/AP277</f>
        <v>0.54616959361470818</v>
      </c>
      <c r="AR277" s="3" t="str">
        <f t="shared" ref="AR277" si="91">CONCATENATE(MONTH(A277),"_",DAY(A277),"_",F277,"_",AI277,"_",I277)</f>
        <v>12_11_Παπασωτηρίου_Thessaloniki_Special Deal</v>
      </c>
      <c r="AS277" s="3">
        <f t="shared" ref="AS277:AS298" si="92">ROUND(AL277*5,0)/5</f>
        <v>0.6</v>
      </c>
      <c r="AT277" s="3">
        <f t="shared" ref="AT277:AT298" si="93">ROUND(E277/5,0)*5</f>
        <v>10</v>
      </c>
      <c r="AU277" s="3">
        <f t="shared" ref="AU277:AU298" si="94">IF(AM277&lt;=77,1,IF(AM277&lt;=109,2,IF(AM277&lt;=176.5,3,IF(AM277&lt;=473,4,0))))</f>
        <v>1</v>
      </c>
      <c r="AV277" s="3" t="str">
        <f t="shared" ref="AV277:AV298" si="95">IF(P277&gt;Q277,"Yes","No")</f>
        <v>Yes</v>
      </c>
      <c r="AW277" s="15" t="s">
        <v>696</v>
      </c>
      <c r="AX277" s="3">
        <f t="shared" si="73"/>
        <v>0</v>
      </c>
      <c r="AY277" s="3">
        <f t="shared" si="74"/>
        <v>0</v>
      </c>
    </row>
    <row r="278" spans="1:51" s="3" customFormat="1">
      <c r="A278" s="9">
        <v>40524</v>
      </c>
      <c r="B278" s="9">
        <v>40525.999305555553</v>
      </c>
      <c r="C278" s="3">
        <v>81</v>
      </c>
      <c r="D278" s="3">
        <v>219.6</v>
      </c>
      <c r="E278" s="3">
        <v>39</v>
      </c>
      <c r="F278" s="3" t="s">
        <v>674</v>
      </c>
      <c r="G278" s="3" t="s">
        <v>435</v>
      </c>
      <c r="H278" s="3" t="s">
        <v>458</v>
      </c>
      <c r="I278" s="3" t="s">
        <v>380</v>
      </c>
      <c r="J278" s="3" t="s">
        <v>15</v>
      </c>
      <c r="L278" s="3" t="s">
        <v>13</v>
      </c>
      <c r="M278" s="3" t="s">
        <v>15</v>
      </c>
      <c r="N278" s="3" t="s">
        <v>13</v>
      </c>
      <c r="O278" s="3" t="s">
        <v>15</v>
      </c>
      <c r="P278" s="3">
        <v>6</v>
      </c>
      <c r="Q278" s="3">
        <v>2</v>
      </c>
      <c r="R278" s="3">
        <v>10</v>
      </c>
      <c r="S278" s="3" t="s">
        <v>675</v>
      </c>
      <c r="T278" s="3">
        <v>4</v>
      </c>
      <c r="U278" s="3" t="s">
        <v>13</v>
      </c>
      <c r="V278" s="3" t="s">
        <v>15</v>
      </c>
      <c r="W278" s="3" t="s">
        <v>13</v>
      </c>
      <c r="X278" s="3" t="s">
        <v>13</v>
      </c>
      <c r="Y278" s="3" t="s">
        <v>15</v>
      </c>
      <c r="Z278" s="3" t="s">
        <v>15</v>
      </c>
      <c r="AA278" s="3" t="s">
        <v>13</v>
      </c>
      <c r="AB278" s="3" t="s">
        <v>13</v>
      </c>
      <c r="AC278" s="3" t="s">
        <v>13</v>
      </c>
      <c r="AD278" s="3" t="s">
        <v>15</v>
      </c>
      <c r="AF278" s="3" t="s">
        <v>343</v>
      </c>
      <c r="AG278" s="2">
        <v>40527</v>
      </c>
      <c r="AH278" s="2">
        <v>40709</v>
      </c>
      <c r="AI278" s="3" t="s">
        <v>114</v>
      </c>
      <c r="AJ278" s="3">
        <f t="shared" si="86"/>
        <v>3159</v>
      </c>
      <c r="AK278" s="3">
        <f t="shared" si="87"/>
        <v>1580.0486279976208</v>
      </c>
      <c r="AL278" s="3">
        <f t="shared" si="88"/>
        <v>0.82</v>
      </c>
      <c r="AM278" s="3">
        <f t="shared" si="89"/>
        <v>183</v>
      </c>
      <c r="AN278" t="str">
        <f t="shared" si="61"/>
        <v>Yes</v>
      </c>
      <c r="AO278" s="3">
        <f t="shared" si="90"/>
        <v>12</v>
      </c>
      <c r="AP278" s="3">
        <v>2287</v>
      </c>
      <c r="AQ278" s="3">
        <f t="shared" ref="AQ278:AQ279" si="96">AK278/AP278</f>
        <v>0.69088265325650233</v>
      </c>
      <c r="AR278" s="3" t="str">
        <f t="shared" si="80"/>
        <v>12_12_Your Spa Concept_Athens_Piraeus &amp; West Suburbs</v>
      </c>
      <c r="AS278" s="3">
        <f t="shared" si="92"/>
        <v>0.8</v>
      </c>
      <c r="AT278" s="3">
        <f t="shared" si="93"/>
        <v>40</v>
      </c>
      <c r="AU278" s="3">
        <f t="shared" si="94"/>
        <v>4</v>
      </c>
      <c r="AV278" s="3" t="str">
        <f t="shared" si="95"/>
        <v>Yes</v>
      </c>
      <c r="AW278" s="16" t="s">
        <v>684</v>
      </c>
      <c r="AX278" s="3">
        <f t="shared" si="73"/>
        <v>1</v>
      </c>
      <c r="AY278" s="3">
        <f t="shared" si="74"/>
        <v>1</v>
      </c>
    </row>
    <row r="279" spans="1:51" s="3" customFormat="1">
      <c r="A279" s="9">
        <v>40524</v>
      </c>
      <c r="B279" s="9">
        <v>40525.999305555553</v>
      </c>
      <c r="C279" s="3">
        <v>261</v>
      </c>
      <c r="D279" s="3">
        <v>150</v>
      </c>
      <c r="E279" s="3">
        <v>15</v>
      </c>
      <c r="F279" s="3" t="s">
        <v>678</v>
      </c>
      <c r="G279" s="3" t="s">
        <v>77</v>
      </c>
      <c r="H279" s="3" t="s">
        <v>679</v>
      </c>
      <c r="I279" s="3" t="s">
        <v>382</v>
      </c>
      <c r="J279" s="3" t="s">
        <v>13</v>
      </c>
      <c r="L279" s="3" t="s">
        <v>13</v>
      </c>
      <c r="M279" s="3" t="s">
        <v>15</v>
      </c>
      <c r="N279" s="3" t="s">
        <v>13</v>
      </c>
      <c r="O279" s="3" t="s">
        <v>15</v>
      </c>
      <c r="P279" s="3">
        <v>6</v>
      </c>
      <c r="Q279" s="3">
        <v>2</v>
      </c>
      <c r="R279" s="3">
        <v>20</v>
      </c>
      <c r="S279" s="3" t="s">
        <v>680</v>
      </c>
      <c r="T279" s="3">
        <v>3</v>
      </c>
      <c r="U279" s="3" t="s">
        <v>13</v>
      </c>
      <c r="V279" s="3" t="s">
        <v>15</v>
      </c>
      <c r="W279" s="3" t="s">
        <v>13</v>
      </c>
      <c r="X279" s="3" t="s">
        <v>15</v>
      </c>
      <c r="Y279" s="3" t="s">
        <v>15</v>
      </c>
      <c r="Z279" s="3" t="s">
        <v>13</v>
      </c>
      <c r="AA279" s="3" t="s">
        <v>13</v>
      </c>
      <c r="AB279" s="3" t="s">
        <v>13</v>
      </c>
      <c r="AC279" s="3" t="s">
        <v>15</v>
      </c>
      <c r="AD279" s="3" t="s">
        <v>15</v>
      </c>
      <c r="AF279" s="3" t="s">
        <v>343</v>
      </c>
      <c r="AG279" s="2">
        <v>40527</v>
      </c>
      <c r="AH279" s="2">
        <v>40633</v>
      </c>
      <c r="AI279" s="3" t="s">
        <v>114</v>
      </c>
      <c r="AJ279" s="3">
        <f t="shared" si="86"/>
        <v>3915</v>
      </c>
      <c r="AK279" s="3">
        <f t="shared" si="87"/>
        <v>1958.179923586795</v>
      </c>
      <c r="AL279" s="3">
        <f t="shared" si="88"/>
        <v>0.9</v>
      </c>
      <c r="AM279" s="3">
        <f t="shared" si="89"/>
        <v>107</v>
      </c>
      <c r="AN279" t="str">
        <f t="shared" si="61"/>
        <v>Yes</v>
      </c>
      <c r="AO279" s="3">
        <f t="shared" si="90"/>
        <v>12</v>
      </c>
      <c r="AP279" s="3">
        <v>2829</v>
      </c>
      <c r="AQ279" s="3">
        <f t="shared" si="96"/>
        <v>0.69218095566871507</v>
      </c>
      <c r="AR279" s="3" t="str">
        <f t="shared" si="80"/>
        <v>12_12_Ethnic Fitness Club_Athens_South Suburbs</v>
      </c>
      <c r="AS279" s="3">
        <f t="shared" si="92"/>
        <v>1</v>
      </c>
      <c r="AT279" s="3">
        <f t="shared" si="93"/>
        <v>15</v>
      </c>
      <c r="AU279" s="3">
        <f t="shared" si="94"/>
        <v>2</v>
      </c>
      <c r="AV279" s="3" t="str">
        <f t="shared" si="95"/>
        <v>Yes</v>
      </c>
      <c r="AW279" s="15" t="s">
        <v>687</v>
      </c>
      <c r="AX279" s="3">
        <f t="shared" si="73"/>
        <v>1</v>
      </c>
      <c r="AY279" s="3">
        <f t="shared" si="74"/>
        <v>1</v>
      </c>
    </row>
    <row r="280" spans="1:51" s="3" customFormat="1">
      <c r="A280" s="9">
        <v>40525</v>
      </c>
      <c r="B280" s="9">
        <v>40526.999305555553</v>
      </c>
      <c r="C280" s="3">
        <v>2055</v>
      </c>
      <c r="D280" s="3">
        <v>114</v>
      </c>
      <c r="E280" s="3">
        <v>29</v>
      </c>
      <c r="F280" s="3" t="s">
        <v>681</v>
      </c>
      <c r="G280" s="3" t="s">
        <v>435</v>
      </c>
      <c r="H280" s="3" t="s">
        <v>682</v>
      </c>
      <c r="I280" s="3" t="s">
        <v>381</v>
      </c>
      <c r="J280" s="3" t="s">
        <v>13</v>
      </c>
      <c r="L280" s="3" t="s">
        <v>13</v>
      </c>
      <c r="M280" s="3" t="s">
        <v>15</v>
      </c>
      <c r="N280" s="3" t="s">
        <v>13</v>
      </c>
      <c r="O280" s="3" t="s">
        <v>15</v>
      </c>
      <c r="P280" s="3">
        <v>100</v>
      </c>
      <c r="Q280" s="3">
        <v>100</v>
      </c>
      <c r="R280" s="3">
        <v>25</v>
      </c>
      <c r="S280" s="3" t="s">
        <v>232</v>
      </c>
      <c r="T280" s="3">
        <v>1</v>
      </c>
      <c r="U280" s="3" t="s">
        <v>15</v>
      </c>
      <c r="V280" s="3" t="s">
        <v>13</v>
      </c>
      <c r="W280" s="3" t="s">
        <v>13</v>
      </c>
      <c r="X280" s="3" t="s">
        <v>13</v>
      </c>
      <c r="Y280" s="3" t="s">
        <v>13</v>
      </c>
      <c r="Z280" s="3" t="s">
        <v>13</v>
      </c>
      <c r="AA280" s="3" t="s">
        <v>13</v>
      </c>
      <c r="AB280" s="3" t="s">
        <v>13</v>
      </c>
      <c r="AC280" s="3" t="s">
        <v>15</v>
      </c>
      <c r="AD280" s="3" t="s">
        <v>13</v>
      </c>
      <c r="AF280" s="3" t="s">
        <v>342</v>
      </c>
      <c r="AG280" s="2">
        <v>40528</v>
      </c>
      <c r="AH280" s="2">
        <v>40694</v>
      </c>
      <c r="AI280" s="3" t="s">
        <v>114</v>
      </c>
      <c r="AJ280" s="3">
        <f t="shared" si="86"/>
        <v>59595</v>
      </c>
      <c r="AK280" s="3">
        <f t="shared" si="87"/>
        <v>29807.849947932325</v>
      </c>
      <c r="AL280" s="3">
        <f t="shared" si="88"/>
        <v>0.75</v>
      </c>
      <c r="AM280" s="3">
        <f t="shared" si="89"/>
        <v>167</v>
      </c>
      <c r="AN280" t="str">
        <f t="shared" si="61"/>
        <v>No</v>
      </c>
      <c r="AO280" s="3">
        <f t="shared" si="90"/>
        <v>12</v>
      </c>
      <c r="AP280" s="3">
        <v>7932</v>
      </c>
      <c r="AQ280" s="3">
        <f t="shared" ref="AQ280:AQ284" si="97">AK280/AP280</f>
        <v>3.7579235940408884</v>
      </c>
      <c r="AR280" s="3" t="str">
        <f t="shared" si="80"/>
        <v>12_13_King George Palace Spa_Athens_Downtown</v>
      </c>
      <c r="AS280" s="3">
        <f t="shared" si="92"/>
        <v>0.8</v>
      </c>
      <c r="AT280" s="3">
        <f t="shared" si="93"/>
        <v>30</v>
      </c>
      <c r="AU280" s="3">
        <f t="shared" si="94"/>
        <v>3</v>
      </c>
      <c r="AV280" s="3" t="str">
        <f t="shared" si="95"/>
        <v>No</v>
      </c>
      <c r="AW280" s="15" t="s">
        <v>710</v>
      </c>
      <c r="AX280" s="3">
        <f t="shared" si="73"/>
        <v>1</v>
      </c>
      <c r="AY280" s="3">
        <f t="shared" si="74"/>
        <v>1</v>
      </c>
    </row>
    <row r="281" spans="1:51" s="3" customFormat="1">
      <c r="A281" s="9">
        <v>40526</v>
      </c>
      <c r="B281" s="9">
        <v>40527.999305555553</v>
      </c>
      <c r="C281" s="3">
        <v>120</v>
      </c>
      <c r="D281" s="3">
        <v>19</v>
      </c>
      <c r="E281" s="3">
        <v>9</v>
      </c>
      <c r="F281" s="3" t="s">
        <v>688</v>
      </c>
      <c r="G281" s="3" t="s">
        <v>433</v>
      </c>
      <c r="H281" s="3" t="s">
        <v>689</v>
      </c>
      <c r="I281" s="3" t="s">
        <v>379</v>
      </c>
      <c r="J281" s="3" t="s">
        <v>15</v>
      </c>
      <c r="L281" s="3" t="s">
        <v>13</v>
      </c>
      <c r="M281" s="3" t="s">
        <v>15</v>
      </c>
      <c r="N281" s="3" t="s">
        <v>13</v>
      </c>
      <c r="O281" s="3" t="s">
        <v>15</v>
      </c>
      <c r="P281" s="3">
        <v>100</v>
      </c>
      <c r="Q281" s="3">
        <v>100</v>
      </c>
      <c r="R281" s="3">
        <v>20</v>
      </c>
      <c r="S281" s="3" t="s">
        <v>312</v>
      </c>
      <c r="T281" s="3">
        <v>6</v>
      </c>
      <c r="U281" s="3" t="s">
        <v>13</v>
      </c>
      <c r="V281" s="3" t="s">
        <v>15</v>
      </c>
      <c r="W281" s="3" t="s">
        <v>13</v>
      </c>
      <c r="X281" s="3" t="s">
        <v>13</v>
      </c>
      <c r="Y281" s="3" t="s">
        <v>13</v>
      </c>
      <c r="Z281" s="3" t="s">
        <v>13</v>
      </c>
      <c r="AA281" s="3" t="s">
        <v>13</v>
      </c>
      <c r="AB281" s="3" t="s">
        <v>13</v>
      </c>
      <c r="AC281" s="3" t="s">
        <v>13</v>
      </c>
      <c r="AD281" s="3" t="s">
        <v>13</v>
      </c>
      <c r="AF281" s="3" t="s">
        <v>342</v>
      </c>
      <c r="AG281" s="2">
        <v>40529</v>
      </c>
      <c r="AH281" s="2">
        <v>40550</v>
      </c>
      <c r="AI281" s="3" t="s">
        <v>114</v>
      </c>
      <c r="AJ281" s="3">
        <f t="shared" si="86"/>
        <v>1080</v>
      </c>
      <c r="AK281" s="3">
        <f t="shared" si="87"/>
        <v>540.18756512739174</v>
      </c>
      <c r="AL281" s="3">
        <f t="shared" si="88"/>
        <v>0.53</v>
      </c>
      <c r="AM281" s="3">
        <f t="shared" si="89"/>
        <v>22</v>
      </c>
      <c r="AN281" t="str">
        <f t="shared" si="61"/>
        <v>No</v>
      </c>
      <c r="AO281" s="3">
        <f t="shared" si="90"/>
        <v>12</v>
      </c>
      <c r="AP281" s="3">
        <v>4537</v>
      </c>
      <c r="AQ281" s="3">
        <f t="shared" si="97"/>
        <v>0.11906272098906584</v>
      </c>
      <c r="AR281" s="3" t="str">
        <f t="shared" si="80"/>
        <v>12_14_Madeleine Crème de la Crème_Athens_North &amp; East Suburbs</v>
      </c>
      <c r="AS281" s="3">
        <f t="shared" si="92"/>
        <v>0.6</v>
      </c>
      <c r="AT281" s="3">
        <f t="shared" si="93"/>
        <v>10</v>
      </c>
      <c r="AU281" s="3">
        <f t="shared" si="94"/>
        <v>1</v>
      </c>
      <c r="AV281" s="3" t="str">
        <f t="shared" si="95"/>
        <v>No</v>
      </c>
      <c r="AW281" s="15" t="s">
        <v>708</v>
      </c>
      <c r="AX281" s="3">
        <f t="shared" si="73"/>
        <v>1</v>
      </c>
      <c r="AY281" s="3">
        <f t="shared" si="74"/>
        <v>1</v>
      </c>
    </row>
    <row r="282" spans="1:51" s="3" customFormat="1">
      <c r="A282" s="9">
        <v>40526</v>
      </c>
      <c r="B282" s="9">
        <v>40526.999305555553</v>
      </c>
      <c r="C282" s="3">
        <v>297</v>
      </c>
      <c r="D282" s="3">
        <v>52</v>
      </c>
      <c r="E282" s="3">
        <v>26</v>
      </c>
      <c r="F282" s="3" t="s">
        <v>690</v>
      </c>
      <c r="G282" s="3" t="s">
        <v>433</v>
      </c>
      <c r="H282" s="3" t="s">
        <v>443</v>
      </c>
      <c r="I282" s="3" t="s">
        <v>380</v>
      </c>
      <c r="J282" s="3" t="s">
        <v>15</v>
      </c>
      <c r="L282" s="3" t="s">
        <v>13</v>
      </c>
      <c r="M282" s="3" t="s">
        <v>15</v>
      </c>
      <c r="N282" s="3" t="s">
        <v>15</v>
      </c>
      <c r="O282" s="3" t="s">
        <v>15</v>
      </c>
      <c r="P282" s="3">
        <v>100</v>
      </c>
      <c r="Q282" s="3">
        <v>100</v>
      </c>
      <c r="R282" s="3">
        <v>10</v>
      </c>
      <c r="S282" s="3" t="s">
        <v>691</v>
      </c>
      <c r="T282" s="3">
        <v>4</v>
      </c>
      <c r="U282" s="3" t="s">
        <v>13</v>
      </c>
      <c r="V282" s="3" t="s">
        <v>15</v>
      </c>
      <c r="W282" s="3" t="s">
        <v>13</v>
      </c>
      <c r="X282" s="3" t="s">
        <v>13</v>
      </c>
      <c r="Y282" s="3" t="s">
        <v>13</v>
      </c>
      <c r="Z282" s="3" t="s">
        <v>13</v>
      </c>
      <c r="AA282" s="3" t="s">
        <v>15</v>
      </c>
      <c r="AB282" s="3" t="s">
        <v>15</v>
      </c>
      <c r="AC282" s="3" t="s">
        <v>15</v>
      </c>
      <c r="AD282" s="3" t="s">
        <v>13</v>
      </c>
      <c r="AF282" s="3" t="s">
        <v>342</v>
      </c>
      <c r="AG282" s="2">
        <v>40528</v>
      </c>
      <c r="AH282" s="2">
        <v>40633</v>
      </c>
      <c r="AI282" s="3" t="s">
        <v>114</v>
      </c>
      <c r="AJ282" s="3">
        <f t="shared" si="86"/>
        <v>7722</v>
      </c>
      <c r="AK282" s="3">
        <f t="shared" si="87"/>
        <v>7722</v>
      </c>
      <c r="AL282" s="3">
        <f t="shared" si="88"/>
        <v>0.5</v>
      </c>
      <c r="AM282" s="3">
        <f t="shared" si="89"/>
        <v>106</v>
      </c>
      <c r="AN282" t="str">
        <f t="shared" si="61"/>
        <v>No</v>
      </c>
      <c r="AO282" s="3">
        <f t="shared" si="90"/>
        <v>12</v>
      </c>
      <c r="AP282" s="3">
        <v>4537</v>
      </c>
      <c r="AQ282" s="3">
        <f t="shared" si="97"/>
        <v>1.7020057306590257</v>
      </c>
      <c r="AR282" s="3" t="str">
        <f t="shared" si="80"/>
        <v>12_14_Πέραν_Athens_Piraeus &amp; West Suburbs</v>
      </c>
      <c r="AS282" s="3">
        <f t="shared" si="92"/>
        <v>0.6</v>
      </c>
      <c r="AT282" s="3">
        <f t="shared" si="93"/>
        <v>25</v>
      </c>
      <c r="AU282" s="3">
        <f t="shared" si="94"/>
        <v>2</v>
      </c>
      <c r="AV282" s="3" t="str">
        <f t="shared" si="95"/>
        <v>No</v>
      </c>
      <c r="AW282" s="15" t="s">
        <v>701</v>
      </c>
      <c r="AX282" s="3">
        <f t="shared" si="73"/>
        <v>1</v>
      </c>
      <c r="AY282" s="3">
        <f t="shared" si="74"/>
        <v>1</v>
      </c>
    </row>
    <row r="283" spans="1:51" s="3" customFormat="1">
      <c r="A283" s="9">
        <v>40526</v>
      </c>
      <c r="B283" s="9">
        <v>40527.999305555553</v>
      </c>
      <c r="C283" s="3">
        <v>72</v>
      </c>
      <c r="D283" s="3">
        <v>240</v>
      </c>
      <c r="E283" s="3">
        <v>49</v>
      </c>
      <c r="F283" s="3" t="s">
        <v>44</v>
      </c>
      <c r="G283" s="3" t="s">
        <v>435</v>
      </c>
      <c r="H283" s="3" t="s">
        <v>692</v>
      </c>
      <c r="I283" s="3" t="s">
        <v>382</v>
      </c>
      <c r="J283" s="3" t="s">
        <v>15</v>
      </c>
      <c r="L283" s="3" t="s">
        <v>13</v>
      </c>
      <c r="M283" s="3" t="s">
        <v>15</v>
      </c>
      <c r="N283" s="3" t="s">
        <v>13</v>
      </c>
      <c r="O283" s="3" t="s">
        <v>15</v>
      </c>
      <c r="P283" s="3">
        <v>6</v>
      </c>
      <c r="Q283" s="3">
        <v>2</v>
      </c>
      <c r="R283" s="3">
        <v>15</v>
      </c>
      <c r="S283" s="3" t="s">
        <v>189</v>
      </c>
      <c r="T283" s="3">
        <v>3</v>
      </c>
      <c r="U283" s="3" t="s">
        <v>13</v>
      </c>
      <c r="V283" s="3" t="s">
        <v>15</v>
      </c>
      <c r="W283" s="3" t="s">
        <v>13</v>
      </c>
      <c r="X283" s="3" t="s">
        <v>15</v>
      </c>
      <c r="Y283" s="3" t="s">
        <v>15</v>
      </c>
      <c r="Z283" s="3" t="s">
        <v>13</v>
      </c>
      <c r="AA283" s="3" t="s">
        <v>15</v>
      </c>
      <c r="AB283" s="3" t="s">
        <v>13</v>
      </c>
      <c r="AC283" s="3" t="s">
        <v>15</v>
      </c>
      <c r="AD283" s="3" t="s">
        <v>15</v>
      </c>
      <c r="AF283" s="3" t="s">
        <v>343</v>
      </c>
      <c r="AG283" s="2">
        <v>40529</v>
      </c>
      <c r="AH283" s="2">
        <v>40724</v>
      </c>
      <c r="AI283" s="3" t="s">
        <v>114</v>
      </c>
      <c r="AJ283" s="3">
        <f t="shared" si="86"/>
        <v>3528</v>
      </c>
      <c r="AK283" s="3">
        <f t="shared" si="87"/>
        <v>1764.6127127494797</v>
      </c>
      <c r="AL283" s="3">
        <f t="shared" si="88"/>
        <v>0.8</v>
      </c>
      <c r="AM283" s="3">
        <f t="shared" si="89"/>
        <v>196</v>
      </c>
      <c r="AN283" t="str">
        <f t="shared" si="61"/>
        <v>No</v>
      </c>
      <c r="AO283" s="3">
        <f t="shared" si="90"/>
        <v>12</v>
      </c>
      <c r="AP283" s="3">
        <v>4537</v>
      </c>
      <c r="AQ283" s="3">
        <f t="shared" si="97"/>
        <v>0.38893822189761507</v>
      </c>
      <c r="AR283" s="3" t="str">
        <f t="shared" si="80"/>
        <v>12_14_Silk Line_Athens_South Suburbs</v>
      </c>
      <c r="AS283" s="3">
        <f t="shared" si="92"/>
        <v>0.8</v>
      </c>
      <c r="AT283" s="3">
        <f t="shared" si="93"/>
        <v>50</v>
      </c>
      <c r="AU283" s="3">
        <f t="shared" si="94"/>
        <v>4</v>
      </c>
      <c r="AV283" s="3" t="str">
        <f t="shared" si="95"/>
        <v>Yes</v>
      </c>
      <c r="AW283" s="15" t="s">
        <v>709</v>
      </c>
      <c r="AX283" s="3">
        <f t="shared" si="73"/>
        <v>1</v>
      </c>
      <c r="AY283" s="3">
        <f t="shared" si="74"/>
        <v>1</v>
      </c>
    </row>
    <row r="284" spans="1:51" s="3" customFormat="1">
      <c r="A284" s="9">
        <v>40526</v>
      </c>
      <c r="B284" s="9">
        <v>40528.999305555553</v>
      </c>
      <c r="C284" s="3">
        <v>350</v>
      </c>
      <c r="D284" s="3">
        <v>52.6</v>
      </c>
      <c r="E284" s="3">
        <v>19</v>
      </c>
      <c r="F284" s="3" t="s">
        <v>693</v>
      </c>
      <c r="G284" s="3" t="s">
        <v>402</v>
      </c>
      <c r="H284" s="3" t="s">
        <v>694</v>
      </c>
      <c r="I284" s="3" t="s">
        <v>402</v>
      </c>
      <c r="J284" s="3" t="s">
        <v>13</v>
      </c>
      <c r="L284" s="3" t="s">
        <v>15</v>
      </c>
      <c r="M284" s="3" t="s">
        <v>15</v>
      </c>
      <c r="N284" s="3" t="s">
        <v>13</v>
      </c>
      <c r="O284" s="3" t="s">
        <v>15</v>
      </c>
      <c r="P284" s="3">
        <v>100</v>
      </c>
      <c r="Q284" s="3">
        <v>100</v>
      </c>
      <c r="R284" s="3">
        <v>15</v>
      </c>
      <c r="S284" s="3" t="s">
        <v>161</v>
      </c>
      <c r="T284" s="3">
        <v>2</v>
      </c>
      <c r="U284" s="3" t="s">
        <v>15</v>
      </c>
      <c r="V284" s="3" t="s">
        <v>13</v>
      </c>
      <c r="W284" s="3" t="s">
        <v>15</v>
      </c>
      <c r="X284" s="3" t="s">
        <v>13</v>
      </c>
      <c r="Y284" s="3" t="s">
        <v>15</v>
      </c>
      <c r="Z284" s="3" t="s">
        <v>13</v>
      </c>
      <c r="AA284" s="3" t="s">
        <v>13</v>
      </c>
      <c r="AB284" s="3" t="s">
        <v>13</v>
      </c>
      <c r="AC284" s="3" t="s">
        <v>15</v>
      </c>
      <c r="AD284" s="3" t="s">
        <v>13</v>
      </c>
      <c r="AF284" s="3" t="s">
        <v>342</v>
      </c>
      <c r="AG284" s="2">
        <v>40530</v>
      </c>
      <c r="AH284" s="2">
        <v>40612</v>
      </c>
      <c r="AI284" s="3" t="s">
        <v>114</v>
      </c>
      <c r="AJ284" s="3">
        <f t="shared" si="86"/>
        <v>6650</v>
      </c>
      <c r="AK284" s="3">
        <f t="shared" si="87"/>
        <v>2217.1799027569409</v>
      </c>
      <c r="AL284" s="3">
        <f t="shared" si="88"/>
        <v>0.64</v>
      </c>
      <c r="AM284" s="3">
        <f t="shared" si="89"/>
        <v>83</v>
      </c>
      <c r="AN284" t="str">
        <f t="shared" si="61"/>
        <v>No</v>
      </c>
      <c r="AO284" s="3">
        <f t="shared" si="90"/>
        <v>12</v>
      </c>
      <c r="AP284" s="3">
        <v>7932</v>
      </c>
      <c r="AQ284" s="3">
        <f t="shared" si="97"/>
        <v>0.2795234370596244</v>
      </c>
      <c r="AR284" s="3" t="str">
        <f t="shared" si="80"/>
        <v>12_14_Skin Mood_Athens_Products</v>
      </c>
      <c r="AS284" s="3">
        <f t="shared" si="92"/>
        <v>0.6</v>
      </c>
      <c r="AT284" s="3">
        <f t="shared" si="93"/>
        <v>20</v>
      </c>
      <c r="AU284" s="3">
        <f t="shared" si="94"/>
        <v>2</v>
      </c>
      <c r="AV284" s="3" t="str">
        <f t="shared" si="95"/>
        <v>No</v>
      </c>
      <c r="AW284" s="15" t="s">
        <v>716</v>
      </c>
      <c r="AX284" s="3">
        <f t="shared" si="73"/>
        <v>1</v>
      </c>
      <c r="AY284" s="3">
        <f t="shared" si="74"/>
        <v>1</v>
      </c>
    </row>
    <row r="285" spans="1:51" s="3" customFormat="1">
      <c r="A285" s="9">
        <v>40526</v>
      </c>
      <c r="B285" s="9">
        <v>40527.999305555553</v>
      </c>
      <c r="C285" s="3">
        <v>112</v>
      </c>
      <c r="D285" s="3">
        <v>240</v>
      </c>
      <c r="E285" s="3">
        <v>36</v>
      </c>
      <c r="F285" s="3" t="s">
        <v>697</v>
      </c>
      <c r="G285" s="3" t="s">
        <v>435</v>
      </c>
      <c r="H285" s="3" t="s">
        <v>698</v>
      </c>
      <c r="J285" s="3" t="s">
        <v>13</v>
      </c>
      <c r="K285" s="3" t="s">
        <v>15</v>
      </c>
      <c r="L285" s="3" t="s">
        <v>13</v>
      </c>
      <c r="M285" s="3" t="s">
        <v>15</v>
      </c>
      <c r="N285" s="3" t="s">
        <v>13</v>
      </c>
      <c r="O285" s="3" t="s">
        <v>15</v>
      </c>
      <c r="P285" s="3">
        <v>4</v>
      </c>
      <c r="Q285" s="3">
        <v>2</v>
      </c>
      <c r="R285" s="3">
        <v>10</v>
      </c>
      <c r="S285" s="3" t="s">
        <v>699</v>
      </c>
      <c r="T285" s="3">
        <v>12</v>
      </c>
      <c r="U285" s="3" t="s">
        <v>15</v>
      </c>
      <c r="V285" s="3" t="s">
        <v>15</v>
      </c>
      <c r="W285" s="3" t="s">
        <v>13</v>
      </c>
      <c r="X285" s="3" t="s">
        <v>13</v>
      </c>
      <c r="Y285" s="3" t="s">
        <v>15</v>
      </c>
      <c r="Z285" s="3" t="s">
        <v>13</v>
      </c>
      <c r="AA285" s="3" t="s">
        <v>15</v>
      </c>
      <c r="AB285" s="3" t="s">
        <v>13</v>
      </c>
      <c r="AC285" s="3" t="s">
        <v>13</v>
      </c>
      <c r="AD285" s="3" t="s">
        <v>13</v>
      </c>
      <c r="AF285" s="3" t="s">
        <v>343</v>
      </c>
      <c r="AG285" s="2">
        <v>40529</v>
      </c>
      <c r="AH285" s="2">
        <v>40711</v>
      </c>
      <c r="AI285" s="3" t="s">
        <v>116</v>
      </c>
      <c r="AJ285" s="3">
        <f t="shared" si="86"/>
        <v>4032</v>
      </c>
      <c r="AK285" s="3">
        <f t="shared" si="87"/>
        <v>2016.7002431422625</v>
      </c>
      <c r="AL285" s="3">
        <f t="shared" si="88"/>
        <v>0.85</v>
      </c>
      <c r="AM285" s="3">
        <f t="shared" si="89"/>
        <v>183</v>
      </c>
      <c r="AN285" t="str">
        <f t="shared" si="61"/>
        <v>No</v>
      </c>
      <c r="AO285" s="3">
        <f t="shared" si="90"/>
        <v>12</v>
      </c>
      <c r="AP285" s="3">
        <v>2239</v>
      </c>
      <c r="AQ285" s="3">
        <f>AK285/AP285</f>
        <v>0.90071471332838882</v>
      </c>
      <c r="AR285" s="3" t="str">
        <f t="shared" si="80"/>
        <v>12_14_Smartlipo_Thessaloniki_</v>
      </c>
      <c r="AS285" s="3">
        <f t="shared" si="92"/>
        <v>0.8</v>
      </c>
      <c r="AT285" s="3">
        <f t="shared" si="93"/>
        <v>35</v>
      </c>
      <c r="AU285" s="3">
        <f t="shared" si="94"/>
        <v>4</v>
      </c>
      <c r="AV285" s="3" t="str">
        <f t="shared" si="95"/>
        <v>Yes</v>
      </c>
      <c r="AW285" s="15" t="s">
        <v>712</v>
      </c>
      <c r="AX285" s="3">
        <f t="shared" si="73"/>
        <v>1</v>
      </c>
      <c r="AY285" s="3">
        <f t="shared" si="74"/>
        <v>1</v>
      </c>
    </row>
    <row r="286" spans="1:51" s="3" customFormat="1">
      <c r="A286" s="9">
        <v>40527</v>
      </c>
      <c r="B286" s="9">
        <v>40528.999305555553</v>
      </c>
      <c r="C286" s="3">
        <v>271</v>
      </c>
      <c r="D286" s="3">
        <v>100</v>
      </c>
      <c r="E286" s="3">
        <v>32</v>
      </c>
      <c r="F286" s="3" t="s">
        <v>126</v>
      </c>
      <c r="G286" s="3" t="s">
        <v>437</v>
      </c>
      <c r="H286" s="3" t="s">
        <v>452</v>
      </c>
      <c r="I286" s="3" t="s">
        <v>381</v>
      </c>
      <c r="J286" s="3" t="s">
        <v>15</v>
      </c>
      <c r="L286" s="3" t="s">
        <v>13</v>
      </c>
      <c r="M286" s="3" t="s">
        <v>15</v>
      </c>
      <c r="N286" s="3" t="s">
        <v>13</v>
      </c>
      <c r="O286" s="3" t="s">
        <v>15</v>
      </c>
      <c r="P286" s="3">
        <v>100</v>
      </c>
      <c r="Q286" s="3">
        <v>100</v>
      </c>
      <c r="R286" s="3">
        <v>10</v>
      </c>
      <c r="S286" s="3" t="s">
        <v>322</v>
      </c>
      <c r="T286" s="3">
        <v>1</v>
      </c>
      <c r="U286" s="3" t="s">
        <v>15</v>
      </c>
      <c r="V286" s="3" t="s">
        <v>13</v>
      </c>
      <c r="W286" s="3" t="s">
        <v>13</v>
      </c>
      <c r="X286" s="3" t="s">
        <v>13</v>
      </c>
      <c r="Y286" s="3" t="s">
        <v>13</v>
      </c>
      <c r="Z286" s="3" t="s">
        <v>13</v>
      </c>
      <c r="AA286" s="3" t="s">
        <v>15</v>
      </c>
      <c r="AB286" s="3" t="s">
        <v>15</v>
      </c>
      <c r="AC286" s="3" t="s">
        <v>15</v>
      </c>
      <c r="AD286" s="3" t="s">
        <v>15</v>
      </c>
      <c r="AE286" s="3" t="s">
        <v>13</v>
      </c>
      <c r="AF286" s="3" t="s">
        <v>342</v>
      </c>
      <c r="AG286" s="2">
        <v>40530</v>
      </c>
      <c r="AH286" s="2">
        <v>40694</v>
      </c>
      <c r="AI286" s="3" t="s">
        <v>114</v>
      </c>
      <c r="AJ286" s="3">
        <f t="shared" si="86"/>
        <v>8672</v>
      </c>
      <c r="AK286" s="3">
        <f t="shared" si="87"/>
        <v>4337.5060785043897</v>
      </c>
      <c r="AL286" s="3">
        <f t="shared" si="88"/>
        <v>0.68</v>
      </c>
      <c r="AM286" s="3">
        <f t="shared" si="89"/>
        <v>165</v>
      </c>
      <c r="AN286" t="str">
        <f t="shared" si="61"/>
        <v>No</v>
      </c>
      <c r="AO286" s="3">
        <f t="shared" si="90"/>
        <v>12</v>
      </c>
      <c r="AP286" s="3">
        <v>4537</v>
      </c>
      <c r="AQ286" s="3">
        <f t="shared" ref="AQ286:AQ289" si="98">AK286/AP286</f>
        <v>0.95602955223812869</v>
      </c>
      <c r="AR286" s="3" t="str">
        <f t="shared" si="80"/>
        <v>12_15_Venti_Athens_Downtown</v>
      </c>
      <c r="AS286" s="3">
        <f t="shared" si="92"/>
        <v>0.6</v>
      </c>
      <c r="AT286" s="3">
        <f t="shared" si="93"/>
        <v>30</v>
      </c>
      <c r="AU286" s="3">
        <f t="shared" si="94"/>
        <v>3</v>
      </c>
      <c r="AV286" s="3" t="str">
        <f t="shared" si="95"/>
        <v>No</v>
      </c>
      <c r="AW286" s="15" t="s">
        <v>718</v>
      </c>
      <c r="AX286" s="3">
        <f t="shared" si="73"/>
        <v>1</v>
      </c>
      <c r="AY286" s="3">
        <f t="shared" si="74"/>
        <v>1</v>
      </c>
    </row>
    <row r="287" spans="1:51" s="3" customFormat="1">
      <c r="A287" s="9">
        <v>40527</v>
      </c>
      <c r="B287" s="9">
        <v>40528.999305555553</v>
      </c>
      <c r="C287" s="3">
        <v>232</v>
      </c>
      <c r="D287" s="3">
        <v>3900</v>
      </c>
      <c r="E287" s="3">
        <v>120</v>
      </c>
      <c r="F287" s="3" t="s">
        <v>704</v>
      </c>
      <c r="G287" s="3" t="s">
        <v>435</v>
      </c>
      <c r="H287" s="3" t="s">
        <v>705</v>
      </c>
      <c r="I287" s="3" t="s">
        <v>380</v>
      </c>
      <c r="J287" s="3" t="s">
        <v>15</v>
      </c>
      <c r="L287" s="3" t="s">
        <v>13</v>
      </c>
      <c r="M287" s="3" t="s">
        <v>15</v>
      </c>
      <c r="N287" s="3" t="s">
        <v>13</v>
      </c>
      <c r="O287" s="3" t="s">
        <v>15</v>
      </c>
      <c r="P287" s="3">
        <v>100</v>
      </c>
      <c r="Q287" s="3">
        <v>1</v>
      </c>
      <c r="R287" s="3">
        <v>10</v>
      </c>
      <c r="S287" s="3" t="s">
        <v>235</v>
      </c>
      <c r="T287" s="3">
        <v>4</v>
      </c>
      <c r="U287" s="3" t="s">
        <v>13</v>
      </c>
      <c r="V287" s="3" t="s">
        <v>15</v>
      </c>
      <c r="W287" s="3" t="s">
        <v>13</v>
      </c>
      <c r="X287" s="3" t="s">
        <v>15</v>
      </c>
      <c r="Y287" s="3" t="s">
        <v>15</v>
      </c>
      <c r="Z287" s="3" t="s">
        <v>13</v>
      </c>
      <c r="AA287" s="3" t="s">
        <v>13</v>
      </c>
      <c r="AB287" s="3" t="s">
        <v>13</v>
      </c>
      <c r="AC287" s="3" t="s">
        <v>15</v>
      </c>
      <c r="AD287" s="3" t="s">
        <v>13</v>
      </c>
      <c r="AE287" s="3" t="s">
        <v>15</v>
      </c>
      <c r="AF287" s="3" t="s">
        <v>343</v>
      </c>
      <c r="AG287" s="2">
        <v>40530</v>
      </c>
      <c r="AH287" s="2">
        <v>40633</v>
      </c>
      <c r="AI287" s="3" t="s">
        <v>114</v>
      </c>
      <c r="AJ287" s="3">
        <f t="shared" si="86"/>
        <v>27840</v>
      </c>
      <c r="AK287" s="3">
        <f t="shared" si="87"/>
        <v>13924.835012172765</v>
      </c>
      <c r="AL287" s="3">
        <f t="shared" si="88"/>
        <v>0.97</v>
      </c>
      <c r="AM287" s="3">
        <f t="shared" si="89"/>
        <v>104</v>
      </c>
      <c r="AN287" t="str">
        <f t="shared" si="61"/>
        <v>No</v>
      </c>
      <c r="AO287" s="3">
        <f t="shared" si="90"/>
        <v>12</v>
      </c>
      <c r="AP287" s="3">
        <v>4537</v>
      </c>
      <c r="AQ287" s="3">
        <f t="shared" si="98"/>
        <v>3.0691723632736974</v>
      </c>
      <c r="AR287" s="3" t="str">
        <f t="shared" si="80"/>
        <v>12_15_Physical Beauty_Athens_Piraeus &amp; West Suburbs</v>
      </c>
      <c r="AS287" s="3">
        <f t="shared" si="92"/>
        <v>1</v>
      </c>
      <c r="AT287" s="3">
        <f t="shared" si="93"/>
        <v>120</v>
      </c>
      <c r="AU287" s="3">
        <f t="shared" si="94"/>
        <v>2</v>
      </c>
      <c r="AV287" s="3" t="str">
        <f t="shared" si="95"/>
        <v>Yes</v>
      </c>
      <c r="AW287" s="15" t="s">
        <v>717</v>
      </c>
      <c r="AX287" s="3">
        <f t="shared" si="73"/>
        <v>1</v>
      </c>
      <c r="AY287" s="3">
        <f t="shared" si="74"/>
        <v>1</v>
      </c>
    </row>
    <row r="288" spans="1:51" s="3" customFormat="1">
      <c r="A288" s="9">
        <v>40527</v>
      </c>
      <c r="B288" s="9">
        <v>40529.999305555553</v>
      </c>
      <c r="C288" s="3">
        <v>665</v>
      </c>
      <c r="D288" s="3">
        <v>30</v>
      </c>
      <c r="E288" s="3">
        <v>9</v>
      </c>
      <c r="F288" s="3" t="s">
        <v>706</v>
      </c>
      <c r="G288" s="3" t="s">
        <v>402</v>
      </c>
      <c r="H288" s="3" t="s">
        <v>707</v>
      </c>
      <c r="I288" s="3" t="s">
        <v>383</v>
      </c>
      <c r="J288" s="3" t="s">
        <v>13</v>
      </c>
      <c r="L288" s="3" t="s">
        <v>13</v>
      </c>
      <c r="M288" s="3" t="s">
        <v>15</v>
      </c>
      <c r="N288" s="3" t="s">
        <v>13</v>
      </c>
      <c r="O288" s="3" t="s">
        <v>15</v>
      </c>
      <c r="P288" s="3">
        <v>10</v>
      </c>
      <c r="Q288" s="3">
        <v>10</v>
      </c>
      <c r="R288" s="3">
        <v>10</v>
      </c>
      <c r="S288" s="3" t="s">
        <v>192</v>
      </c>
      <c r="T288" s="3">
        <v>1</v>
      </c>
      <c r="U288" s="3" t="s">
        <v>15</v>
      </c>
      <c r="V288" s="3" t="s">
        <v>13</v>
      </c>
      <c r="W288" s="3" t="s">
        <v>15</v>
      </c>
      <c r="X288" s="3" t="s">
        <v>13</v>
      </c>
      <c r="Y288" s="3" t="s">
        <v>15</v>
      </c>
      <c r="Z288" s="3" t="s">
        <v>13</v>
      </c>
      <c r="AA288" s="3" t="s">
        <v>13</v>
      </c>
      <c r="AB288" s="3" t="s">
        <v>13</v>
      </c>
      <c r="AC288" s="3" t="s">
        <v>15</v>
      </c>
      <c r="AD288" s="3" t="s">
        <v>15</v>
      </c>
      <c r="AE288" s="3" t="s">
        <v>13</v>
      </c>
      <c r="AF288" s="3" t="s">
        <v>342</v>
      </c>
      <c r="AG288" s="2">
        <v>40530</v>
      </c>
      <c r="AH288" s="2">
        <v>40602</v>
      </c>
      <c r="AI288" s="3" t="s">
        <v>114</v>
      </c>
      <c r="AJ288" s="3">
        <f t="shared" si="86"/>
        <v>5985</v>
      </c>
      <c r="AK288" s="3">
        <f t="shared" si="87"/>
        <v>1995.4619124812466</v>
      </c>
      <c r="AL288" s="3">
        <f t="shared" si="88"/>
        <v>0.7</v>
      </c>
      <c r="AM288" s="3">
        <f t="shared" si="89"/>
        <v>73</v>
      </c>
      <c r="AN288" t="str">
        <f t="shared" si="61"/>
        <v>No</v>
      </c>
      <c r="AO288" s="3">
        <f t="shared" si="90"/>
        <v>12</v>
      </c>
      <c r="AP288" s="3">
        <v>7932</v>
      </c>
      <c r="AQ288" s="3">
        <f t="shared" si="98"/>
        <v>0.25157109335366196</v>
      </c>
      <c r="AR288" s="3" t="str">
        <f t="shared" si="80"/>
        <v>12_15_Pilgrim_Athens_Special Deal</v>
      </c>
      <c r="AS288" s="3">
        <f t="shared" si="92"/>
        <v>0.8</v>
      </c>
      <c r="AT288" s="3">
        <f t="shared" si="93"/>
        <v>10</v>
      </c>
      <c r="AU288" s="3">
        <f t="shared" si="94"/>
        <v>1</v>
      </c>
      <c r="AV288" s="3" t="str">
        <f t="shared" si="95"/>
        <v>No</v>
      </c>
      <c r="AW288" s="15" t="s">
        <v>726</v>
      </c>
      <c r="AX288" s="3">
        <f t="shared" si="73"/>
        <v>0</v>
      </c>
      <c r="AY288" s="3">
        <f t="shared" si="74"/>
        <v>0</v>
      </c>
    </row>
    <row r="289" spans="1:51" s="3" customFormat="1">
      <c r="A289" s="9">
        <v>40528</v>
      </c>
      <c r="B289" s="9">
        <v>40528.999305555553</v>
      </c>
      <c r="C289" s="3">
        <v>151</v>
      </c>
      <c r="D289" s="3">
        <v>65</v>
      </c>
      <c r="E289" s="3">
        <v>12</v>
      </c>
      <c r="F289" s="3" t="s">
        <v>711</v>
      </c>
      <c r="G289" s="3" t="s">
        <v>77</v>
      </c>
      <c r="H289" s="3" t="s">
        <v>494</v>
      </c>
      <c r="I289" s="3" t="s">
        <v>379</v>
      </c>
      <c r="J289" s="3" t="s">
        <v>15</v>
      </c>
      <c r="L289" s="3" t="s">
        <v>13</v>
      </c>
      <c r="M289" s="3" t="s">
        <v>15</v>
      </c>
      <c r="N289" s="3" t="s">
        <v>13</v>
      </c>
      <c r="O289" s="3" t="s">
        <v>15</v>
      </c>
      <c r="P289" s="3">
        <v>4</v>
      </c>
      <c r="Q289" s="3">
        <v>2</v>
      </c>
      <c r="R289" s="3">
        <v>10</v>
      </c>
      <c r="S289" s="3" t="s">
        <v>195</v>
      </c>
      <c r="T289" s="3">
        <v>2</v>
      </c>
      <c r="U289" s="3" t="s">
        <v>15</v>
      </c>
      <c r="V289" s="3" t="s">
        <v>13</v>
      </c>
      <c r="W289" s="3" t="s">
        <v>13</v>
      </c>
      <c r="X289" s="3" t="s">
        <v>13</v>
      </c>
      <c r="Y289" s="3" t="s">
        <v>15</v>
      </c>
      <c r="Z289" s="3" t="s">
        <v>13</v>
      </c>
      <c r="AA289" s="3" t="s">
        <v>13</v>
      </c>
      <c r="AB289" s="3" t="s">
        <v>13</v>
      </c>
      <c r="AC289" s="3" t="s">
        <v>15</v>
      </c>
      <c r="AD289" s="3" t="s">
        <v>13</v>
      </c>
      <c r="AE289" s="3" t="s">
        <v>13</v>
      </c>
      <c r="AF289" s="3" t="s">
        <v>343</v>
      </c>
      <c r="AG289" s="2">
        <v>40530</v>
      </c>
      <c r="AH289" s="2">
        <v>40663</v>
      </c>
      <c r="AI289" s="3" t="s">
        <v>114</v>
      </c>
      <c r="AJ289" s="3">
        <f t="shared" si="86"/>
        <v>1812</v>
      </c>
      <c r="AK289" s="3">
        <f t="shared" si="87"/>
        <v>1812</v>
      </c>
      <c r="AL289" s="3">
        <f t="shared" si="88"/>
        <v>0.82</v>
      </c>
      <c r="AM289" s="3">
        <f t="shared" si="89"/>
        <v>134</v>
      </c>
      <c r="AN289" t="str">
        <f t="shared" si="61"/>
        <v>No</v>
      </c>
      <c r="AO289" s="3">
        <f t="shared" si="90"/>
        <v>12</v>
      </c>
      <c r="AP289" s="3">
        <v>4537</v>
      </c>
      <c r="AQ289" s="3">
        <f t="shared" si="98"/>
        <v>0.39938285210491514</v>
      </c>
      <c r="AR289" s="3" t="str">
        <f>CONCATENATE(MONTH(A289),"_",DAY(A289),"_",F289,"_",AI289,"_",I289)</f>
        <v>12_16_Dance Motion_Athens_North &amp; East Suburbs</v>
      </c>
      <c r="AS289" s="3">
        <f t="shared" si="92"/>
        <v>0.8</v>
      </c>
      <c r="AT289" s="3">
        <f t="shared" si="93"/>
        <v>10</v>
      </c>
      <c r="AU289" s="3">
        <f t="shared" si="94"/>
        <v>3</v>
      </c>
      <c r="AV289" s="3" t="str">
        <f t="shared" si="95"/>
        <v>Yes</v>
      </c>
      <c r="AW289" s="15" t="s">
        <v>719</v>
      </c>
      <c r="AX289" s="3">
        <f t="shared" si="73"/>
        <v>1</v>
      </c>
      <c r="AY289" s="3">
        <f t="shared" si="74"/>
        <v>1</v>
      </c>
    </row>
    <row r="290" spans="1:51" s="3" customFormat="1">
      <c r="A290" s="9">
        <v>40528</v>
      </c>
      <c r="B290" s="9">
        <v>40529.999305555553</v>
      </c>
      <c r="C290" s="3">
        <v>17</v>
      </c>
      <c r="D290" s="3">
        <v>65</v>
      </c>
      <c r="E290" s="3">
        <v>32</v>
      </c>
      <c r="F290" s="3" t="s">
        <v>713</v>
      </c>
      <c r="G290" s="3" t="s">
        <v>402</v>
      </c>
      <c r="H290" s="3" t="s">
        <v>502</v>
      </c>
      <c r="J290" s="3" t="s">
        <v>13</v>
      </c>
      <c r="K290" s="3" t="s">
        <v>15</v>
      </c>
      <c r="L290" s="3" t="s">
        <v>13</v>
      </c>
      <c r="M290" s="3" t="s">
        <v>15</v>
      </c>
      <c r="N290" s="3" t="s">
        <v>13</v>
      </c>
      <c r="O290" s="3" t="s">
        <v>15</v>
      </c>
      <c r="P290" s="3">
        <v>6</v>
      </c>
      <c r="Q290" s="3">
        <v>3</v>
      </c>
      <c r="R290" s="3">
        <v>10</v>
      </c>
      <c r="T290" s="3">
        <v>12</v>
      </c>
      <c r="U290" s="3" t="s">
        <v>15</v>
      </c>
      <c r="V290" s="3" t="s">
        <v>13</v>
      </c>
      <c r="W290" s="3" t="s">
        <v>13</v>
      </c>
      <c r="X290" s="3" t="s">
        <v>13</v>
      </c>
      <c r="Y290" s="3" t="s">
        <v>15</v>
      </c>
      <c r="Z290" s="3" t="s">
        <v>13</v>
      </c>
      <c r="AA290" s="3" t="s">
        <v>13</v>
      </c>
      <c r="AB290" s="3" t="s">
        <v>13</v>
      </c>
      <c r="AC290" s="3" t="s">
        <v>15</v>
      </c>
      <c r="AD290" s="3" t="s">
        <v>13</v>
      </c>
      <c r="AE290" s="3" t="s">
        <v>13</v>
      </c>
      <c r="AF290" s="3" t="s">
        <v>342</v>
      </c>
      <c r="AG290" s="2">
        <v>40533</v>
      </c>
      <c r="AH290" s="2">
        <v>40602</v>
      </c>
      <c r="AI290" s="3" t="s">
        <v>116</v>
      </c>
      <c r="AJ290" s="3">
        <f t="shared" si="86"/>
        <v>544</v>
      </c>
      <c r="AK290" s="3">
        <f t="shared" si="87"/>
        <v>272.09447724935285</v>
      </c>
      <c r="AL290" s="3">
        <f t="shared" si="88"/>
        <v>0.51</v>
      </c>
      <c r="AM290" s="3">
        <f t="shared" si="89"/>
        <v>70</v>
      </c>
      <c r="AN290" t="str">
        <f t="shared" si="61"/>
        <v>No</v>
      </c>
      <c r="AO290" s="3">
        <f t="shared" si="90"/>
        <v>12</v>
      </c>
      <c r="AP290" s="3">
        <v>2239</v>
      </c>
      <c r="AQ290" s="3">
        <f>AK290/AP290</f>
        <v>0.12152500100462388</v>
      </c>
      <c r="AR290" s="3" t="str">
        <f>CONCATENATE(MONTH(A290),"_",DAY(A290),"_",F290,"_",AI290,"_",K290)</f>
        <v>12_16_Porto Galo_Thessaloniki_No</v>
      </c>
      <c r="AS290" s="3">
        <f t="shared" si="92"/>
        <v>0.6</v>
      </c>
      <c r="AT290" s="3">
        <f t="shared" si="93"/>
        <v>30</v>
      </c>
      <c r="AU290" s="3">
        <f t="shared" si="94"/>
        <v>1</v>
      </c>
      <c r="AV290" s="3" t="str">
        <f t="shared" si="95"/>
        <v>Yes</v>
      </c>
      <c r="AW290" s="15" t="s">
        <v>733</v>
      </c>
      <c r="AX290" s="3">
        <f t="shared" si="73"/>
        <v>3</v>
      </c>
      <c r="AY290" s="3">
        <f t="shared" si="74"/>
        <v>3</v>
      </c>
    </row>
    <row r="291" spans="1:51" s="3" customFormat="1">
      <c r="A291" s="9">
        <v>40528</v>
      </c>
      <c r="B291" s="9">
        <v>40529.999305555553</v>
      </c>
      <c r="C291" s="3">
        <v>372</v>
      </c>
      <c r="D291" s="3">
        <v>54</v>
      </c>
      <c r="E291" s="3">
        <v>23</v>
      </c>
      <c r="F291" s="3" t="s">
        <v>714</v>
      </c>
      <c r="G291" s="3" t="s">
        <v>433</v>
      </c>
      <c r="H291" s="3" t="s">
        <v>443</v>
      </c>
      <c r="I291" s="3" t="s">
        <v>382</v>
      </c>
      <c r="J291" s="3" t="s">
        <v>13</v>
      </c>
      <c r="L291" s="3" t="s">
        <v>13</v>
      </c>
      <c r="M291" s="3" t="s">
        <v>15</v>
      </c>
      <c r="N291" s="3" t="s">
        <v>15</v>
      </c>
      <c r="O291" s="3" t="s">
        <v>15</v>
      </c>
      <c r="P291" s="3">
        <v>100</v>
      </c>
      <c r="Q291" s="3">
        <v>100</v>
      </c>
      <c r="R291" s="3">
        <v>15</v>
      </c>
      <c r="S291" s="3" t="s">
        <v>715</v>
      </c>
      <c r="T291" s="3">
        <v>3</v>
      </c>
      <c r="U291" s="3" t="s">
        <v>15</v>
      </c>
      <c r="V291" s="3" t="s">
        <v>13</v>
      </c>
      <c r="W291" s="3" t="s">
        <v>13</v>
      </c>
      <c r="X291" s="3" t="s">
        <v>13</v>
      </c>
      <c r="Y291" s="3" t="s">
        <v>13</v>
      </c>
      <c r="Z291" s="3" t="s">
        <v>13</v>
      </c>
      <c r="AA291" s="3" t="s">
        <v>15</v>
      </c>
      <c r="AB291" s="3" t="s">
        <v>15</v>
      </c>
      <c r="AC291" s="3" t="s">
        <v>15</v>
      </c>
      <c r="AD291" s="3" t="s">
        <v>13</v>
      </c>
      <c r="AE291" s="3" t="s">
        <v>13</v>
      </c>
      <c r="AF291" s="3" t="s">
        <v>342</v>
      </c>
      <c r="AG291" s="2">
        <v>40532</v>
      </c>
      <c r="AH291" s="2">
        <v>40617</v>
      </c>
      <c r="AI291" s="3" t="s">
        <v>114</v>
      </c>
      <c r="AJ291" s="3">
        <f t="shared" si="86"/>
        <v>8556</v>
      </c>
      <c r="AK291" s="3">
        <f t="shared" si="87"/>
        <v>4279.4859326203368</v>
      </c>
      <c r="AL291" s="3">
        <f t="shared" si="88"/>
        <v>0.56999999999999995</v>
      </c>
      <c r="AM291" s="3">
        <f t="shared" si="89"/>
        <v>86</v>
      </c>
      <c r="AN291" t="str">
        <f t="shared" si="61"/>
        <v>No</v>
      </c>
      <c r="AO291" s="3">
        <f t="shared" si="90"/>
        <v>12</v>
      </c>
      <c r="AP291" s="3">
        <v>7932</v>
      </c>
      <c r="AQ291" s="3">
        <f>AK291/AP291</f>
        <v>0.53952167582202937</v>
      </c>
      <c r="AR291" s="3" t="str">
        <f t="shared" ref="AR291:AR297" si="99">CONCATENATE(MONTH(A291),"_",DAY(A291),"_",F291,"_",AI291,"_",I291)</f>
        <v>12_16_Καλντέρα_Athens_South Suburbs</v>
      </c>
      <c r="AS291" s="3">
        <f t="shared" si="92"/>
        <v>0.6</v>
      </c>
      <c r="AT291" s="3">
        <f t="shared" si="93"/>
        <v>25</v>
      </c>
      <c r="AU291" s="3">
        <f t="shared" si="94"/>
        <v>2</v>
      </c>
      <c r="AV291" s="3" t="str">
        <f t="shared" si="95"/>
        <v>No</v>
      </c>
      <c r="AW291" s="15" t="s">
        <v>727</v>
      </c>
      <c r="AX291" s="3">
        <f t="shared" si="73"/>
        <v>2</v>
      </c>
      <c r="AY291" s="3">
        <f t="shared" si="74"/>
        <v>2</v>
      </c>
    </row>
    <row r="292" spans="1:51" s="3" customFormat="1">
      <c r="A292" s="9">
        <v>40529</v>
      </c>
      <c r="B292" s="9">
        <v>40530.999305555553</v>
      </c>
      <c r="C292" s="3">
        <v>400</v>
      </c>
      <c r="D292" s="3">
        <v>57.5</v>
      </c>
      <c r="E292" s="3">
        <v>25</v>
      </c>
      <c r="F292" s="3" t="s">
        <v>720</v>
      </c>
      <c r="G292" s="3" t="s">
        <v>433</v>
      </c>
      <c r="H292" s="3" t="s">
        <v>443</v>
      </c>
      <c r="I292" s="3" t="s">
        <v>379</v>
      </c>
      <c r="J292" s="3" t="s">
        <v>15</v>
      </c>
      <c r="L292" s="3" t="s">
        <v>13</v>
      </c>
      <c r="M292" s="3" t="s">
        <v>15</v>
      </c>
      <c r="N292" s="3" t="s">
        <v>15</v>
      </c>
      <c r="O292" s="3" t="s">
        <v>15</v>
      </c>
      <c r="P292" s="3">
        <v>100</v>
      </c>
      <c r="Q292" s="3">
        <v>2</v>
      </c>
      <c r="R292" s="3">
        <v>20</v>
      </c>
      <c r="S292" s="3" t="s">
        <v>185</v>
      </c>
      <c r="T292" s="3">
        <v>2</v>
      </c>
      <c r="U292" s="3" t="s">
        <v>15</v>
      </c>
      <c r="V292" s="3" t="s">
        <v>15</v>
      </c>
      <c r="W292" s="3" t="s">
        <v>13</v>
      </c>
      <c r="X292" s="3" t="s">
        <v>13</v>
      </c>
      <c r="Y292" s="3" t="s">
        <v>13</v>
      </c>
      <c r="Z292" s="3" t="s">
        <v>13</v>
      </c>
      <c r="AA292" s="3" t="s">
        <v>13</v>
      </c>
      <c r="AB292" s="3" t="s">
        <v>15</v>
      </c>
      <c r="AC292" s="3" t="s">
        <v>15</v>
      </c>
      <c r="AD292" s="3" t="s">
        <v>13</v>
      </c>
      <c r="AE292" s="3" t="s">
        <v>13</v>
      </c>
      <c r="AF292" s="3" t="s">
        <v>342</v>
      </c>
      <c r="AG292" s="2">
        <v>40533</v>
      </c>
      <c r="AH292" s="2">
        <v>40623</v>
      </c>
      <c r="AI292" s="3" t="s">
        <v>114</v>
      </c>
      <c r="AJ292" s="3">
        <f t="shared" si="86"/>
        <v>10000</v>
      </c>
      <c r="AK292" s="3">
        <f t="shared" si="87"/>
        <v>5001.7367141425157</v>
      </c>
      <c r="AL292" s="3">
        <f t="shared" si="88"/>
        <v>0.56999999999999995</v>
      </c>
      <c r="AM292" s="3">
        <f t="shared" si="89"/>
        <v>91</v>
      </c>
      <c r="AN292" t="str">
        <f t="shared" si="61"/>
        <v>Yes</v>
      </c>
      <c r="AO292" s="3">
        <f t="shared" si="90"/>
        <v>12</v>
      </c>
      <c r="AP292" s="3">
        <v>2287</v>
      </c>
      <c r="AQ292" s="3">
        <f t="shared" ref="AQ292:AQ297" si="100">AK292/AP292</f>
        <v>2.1870296082826917</v>
      </c>
      <c r="AR292" s="3" t="str">
        <f t="shared" si="99"/>
        <v>12_17_Ψάρωμα_Athens_North &amp; East Suburbs</v>
      </c>
      <c r="AS292" s="3">
        <f t="shared" si="92"/>
        <v>0.6</v>
      </c>
      <c r="AT292" s="3">
        <f t="shared" si="93"/>
        <v>25</v>
      </c>
      <c r="AU292" s="3">
        <f t="shared" si="94"/>
        <v>2</v>
      </c>
      <c r="AV292" s="3" t="str">
        <f t="shared" si="95"/>
        <v>Yes</v>
      </c>
      <c r="AW292" s="15" t="s">
        <v>737</v>
      </c>
      <c r="AX292" s="3">
        <f t="shared" si="73"/>
        <v>2</v>
      </c>
      <c r="AY292" s="3">
        <f t="shared" si="74"/>
        <v>2</v>
      </c>
    </row>
    <row r="293" spans="1:51" s="3" customFormat="1">
      <c r="A293" s="9">
        <v>40529</v>
      </c>
      <c r="B293" s="9">
        <v>40531.999305555553</v>
      </c>
      <c r="C293" s="3">
        <v>792</v>
      </c>
      <c r="D293" s="3">
        <v>15</v>
      </c>
      <c r="E293" s="3">
        <v>7</v>
      </c>
      <c r="F293" s="3" t="s">
        <v>721</v>
      </c>
      <c r="G293" s="3" t="s">
        <v>433</v>
      </c>
      <c r="H293" s="3" t="s">
        <v>449</v>
      </c>
      <c r="I293" s="3" t="s">
        <v>381</v>
      </c>
      <c r="J293" s="3" t="s">
        <v>15</v>
      </c>
      <c r="L293" s="3" t="s">
        <v>13</v>
      </c>
      <c r="M293" s="3" t="s">
        <v>15</v>
      </c>
      <c r="N293" s="3" t="s">
        <v>13</v>
      </c>
      <c r="O293" s="3" t="s">
        <v>15</v>
      </c>
      <c r="P293" s="3">
        <v>100</v>
      </c>
      <c r="Q293" s="3">
        <v>100</v>
      </c>
      <c r="R293" s="3">
        <v>15</v>
      </c>
      <c r="S293" s="3" t="s">
        <v>168</v>
      </c>
      <c r="T293" s="3">
        <v>1</v>
      </c>
      <c r="U293" s="3" t="s">
        <v>15</v>
      </c>
      <c r="V293" s="3" t="s">
        <v>13</v>
      </c>
      <c r="W293" s="3" t="s">
        <v>13</v>
      </c>
      <c r="X293" s="3" t="s">
        <v>13</v>
      </c>
      <c r="Y293" s="3" t="s">
        <v>13</v>
      </c>
      <c r="Z293" s="3" t="s">
        <v>13</v>
      </c>
      <c r="AA293" s="3" t="s">
        <v>15</v>
      </c>
      <c r="AB293" s="3" t="s">
        <v>13</v>
      </c>
      <c r="AC293" s="3" t="s">
        <v>15</v>
      </c>
      <c r="AD293" s="3" t="s">
        <v>15</v>
      </c>
      <c r="AE293" s="3" t="s">
        <v>13</v>
      </c>
      <c r="AF293" s="3" t="s">
        <v>342</v>
      </c>
      <c r="AG293" s="2">
        <v>40533</v>
      </c>
      <c r="AH293" s="2">
        <v>40602</v>
      </c>
      <c r="AI293" s="3" t="s">
        <v>114</v>
      </c>
      <c r="AJ293" s="3">
        <f t="shared" si="86"/>
        <v>5544</v>
      </c>
      <c r="AK293" s="3">
        <f t="shared" si="87"/>
        <v>1848.4278768247339</v>
      </c>
      <c r="AL293" s="3">
        <f t="shared" si="88"/>
        <v>0.53</v>
      </c>
      <c r="AM293" s="3">
        <f t="shared" si="89"/>
        <v>70</v>
      </c>
      <c r="AN293" t="str">
        <f t="shared" si="61"/>
        <v>Yes</v>
      </c>
      <c r="AO293" s="3">
        <f t="shared" si="90"/>
        <v>12</v>
      </c>
      <c r="AP293" s="3">
        <v>2287</v>
      </c>
      <c r="AQ293" s="3">
        <f t="shared" si="100"/>
        <v>0.80823256529284382</v>
      </c>
      <c r="AR293" s="3" t="str">
        <f t="shared" si="99"/>
        <v>12_17_Dennis Donuts_Athens_Downtown</v>
      </c>
      <c r="AS293" s="3">
        <f t="shared" si="92"/>
        <v>0.6</v>
      </c>
      <c r="AT293" s="3">
        <f t="shared" si="93"/>
        <v>5</v>
      </c>
      <c r="AU293" s="3">
        <f t="shared" si="94"/>
        <v>1</v>
      </c>
      <c r="AV293" s="3" t="str">
        <f t="shared" si="95"/>
        <v>No</v>
      </c>
      <c r="AW293" s="15" t="s">
        <v>740</v>
      </c>
      <c r="AX293" s="3">
        <f t="shared" si="73"/>
        <v>1</v>
      </c>
      <c r="AY293" s="3">
        <f t="shared" si="74"/>
        <v>1</v>
      </c>
    </row>
    <row r="294" spans="1:51" s="3" customFormat="1">
      <c r="A294" s="9">
        <v>40529</v>
      </c>
      <c r="B294" s="9">
        <v>40531.999305555553</v>
      </c>
      <c r="C294" s="3">
        <v>147</v>
      </c>
      <c r="D294" s="3">
        <v>14</v>
      </c>
      <c r="E294" s="3">
        <v>7</v>
      </c>
      <c r="F294" s="3" t="s">
        <v>722</v>
      </c>
      <c r="G294" s="3" t="s">
        <v>437</v>
      </c>
      <c r="H294" s="3" t="s">
        <v>723</v>
      </c>
      <c r="I294" s="3" t="s">
        <v>380</v>
      </c>
      <c r="J294" s="3" t="s">
        <v>15</v>
      </c>
      <c r="L294" s="3" t="s">
        <v>13</v>
      </c>
      <c r="M294" s="3" t="s">
        <v>15</v>
      </c>
      <c r="N294" s="3" t="s">
        <v>13</v>
      </c>
      <c r="O294" s="3" t="s">
        <v>15</v>
      </c>
      <c r="P294" s="3">
        <v>100</v>
      </c>
      <c r="Q294" s="3">
        <v>2</v>
      </c>
      <c r="R294" s="3">
        <v>10</v>
      </c>
      <c r="S294" s="3" t="s">
        <v>87</v>
      </c>
      <c r="T294" s="3">
        <v>5</v>
      </c>
      <c r="U294" s="3" t="s">
        <v>15</v>
      </c>
      <c r="V294" s="3" t="s">
        <v>13</v>
      </c>
      <c r="W294" s="3" t="s">
        <v>13</v>
      </c>
      <c r="X294" s="3" t="s">
        <v>15</v>
      </c>
      <c r="Y294" s="3" t="s">
        <v>15</v>
      </c>
      <c r="Z294" s="3" t="s">
        <v>13</v>
      </c>
      <c r="AA294" s="3" t="s">
        <v>15</v>
      </c>
      <c r="AB294" s="3" t="s">
        <v>15</v>
      </c>
      <c r="AC294" s="3" t="s">
        <v>15</v>
      </c>
      <c r="AD294" s="3" t="s">
        <v>13</v>
      </c>
      <c r="AE294" s="3" t="s">
        <v>13</v>
      </c>
      <c r="AF294" s="3" t="s">
        <v>342</v>
      </c>
      <c r="AG294" s="2">
        <v>40533</v>
      </c>
      <c r="AH294" s="2">
        <v>40663</v>
      </c>
      <c r="AI294" s="3" t="s">
        <v>114</v>
      </c>
      <c r="AJ294" s="3">
        <f t="shared" si="86"/>
        <v>1029</v>
      </c>
      <c r="AK294" s="3">
        <f t="shared" si="87"/>
        <v>343.07941653186344</v>
      </c>
      <c r="AL294" s="3">
        <f t="shared" si="88"/>
        <v>0.5</v>
      </c>
      <c r="AM294" s="3">
        <f t="shared" si="89"/>
        <v>131</v>
      </c>
      <c r="AN294" t="str">
        <f t="shared" si="61"/>
        <v>Yes</v>
      </c>
      <c r="AO294" s="3">
        <f t="shared" si="90"/>
        <v>12</v>
      </c>
      <c r="AP294" s="3">
        <v>2287</v>
      </c>
      <c r="AQ294" s="3">
        <f t="shared" si="100"/>
        <v>0.1500128624975354</v>
      </c>
      <c r="AR294" s="3" t="str">
        <f t="shared" si="99"/>
        <v>12_17_Blow Lounge Café_Athens_Piraeus &amp; West Suburbs</v>
      </c>
      <c r="AS294" s="3">
        <f t="shared" si="92"/>
        <v>0.6</v>
      </c>
      <c r="AT294" s="3">
        <f t="shared" si="93"/>
        <v>5</v>
      </c>
      <c r="AU294" s="3">
        <f t="shared" si="94"/>
        <v>3</v>
      </c>
      <c r="AV294" s="3" t="str">
        <f t="shared" si="95"/>
        <v>Yes</v>
      </c>
      <c r="AW294" s="15" t="s">
        <v>741</v>
      </c>
      <c r="AX294" s="3">
        <f t="shared" si="73"/>
        <v>1</v>
      </c>
      <c r="AY294" s="3">
        <f t="shared" si="74"/>
        <v>1</v>
      </c>
    </row>
    <row r="295" spans="1:51" s="3" customFormat="1">
      <c r="A295" s="9">
        <v>40529</v>
      </c>
      <c r="B295" s="9">
        <v>40532.999305555553</v>
      </c>
      <c r="C295" s="3">
        <v>553</v>
      </c>
      <c r="D295" s="3">
        <v>38</v>
      </c>
      <c r="E295" s="3">
        <v>12</v>
      </c>
      <c r="F295" s="3" t="s">
        <v>724</v>
      </c>
      <c r="G295" s="3" t="s">
        <v>402</v>
      </c>
      <c r="H295" s="3" t="s">
        <v>469</v>
      </c>
      <c r="I295" s="3" t="s">
        <v>402</v>
      </c>
      <c r="J295" s="3" t="s">
        <v>13</v>
      </c>
      <c r="L295" s="3" t="s">
        <v>15</v>
      </c>
      <c r="M295" s="3" t="s">
        <v>15</v>
      </c>
      <c r="N295" s="3" t="s">
        <v>13</v>
      </c>
      <c r="O295" s="3" t="s">
        <v>15</v>
      </c>
      <c r="P295" s="3">
        <v>100</v>
      </c>
      <c r="Q295" s="3">
        <v>100</v>
      </c>
      <c r="R295" s="3">
        <v>20</v>
      </c>
      <c r="S295" s="3" t="s">
        <v>725</v>
      </c>
      <c r="T295" s="3">
        <v>6</v>
      </c>
      <c r="U295" s="3" t="s">
        <v>15</v>
      </c>
      <c r="V295" s="3" t="s">
        <v>13</v>
      </c>
      <c r="W295" s="3" t="s">
        <v>15</v>
      </c>
      <c r="X295" s="3" t="s">
        <v>13</v>
      </c>
      <c r="Y295" s="3" t="s">
        <v>13</v>
      </c>
      <c r="Z295" s="3" t="s">
        <v>13</v>
      </c>
      <c r="AA295" s="3" t="s">
        <v>13</v>
      </c>
      <c r="AB295" s="3" t="s">
        <v>13</v>
      </c>
      <c r="AC295" s="3" t="s">
        <v>15</v>
      </c>
      <c r="AD295" s="3" t="s">
        <v>15</v>
      </c>
      <c r="AE295" s="3" t="s">
        <v>13</v>
      </c>
      <c r="AF295" s="3" t="s">
        <v>342</v>
      </c>
      <c r="AG295" s="2">
        <v>40534</v>
      </c>
      <c r="AH295" s="2">
        <v>40648</v>
      </c>
      <c r="AI295" s="3" t="s">
        <v>114</v>
      </c>
      <c r="AJ295" s="3">
        <f t="shared" si="86"/>
        <v>6636</v>
      </c>
      <c r="AK295" s="3">
        <f t="shared" si="87"/>
        <v>1659.2880708465721</v>
      </c>
      <c r="AL295" s="3">
        <f t="shared" si="88"/>
        <v>0.68</v>
      </c>
      <c r="AM295" s="3">
        <f t="shared" si="89"/>
        <v>115</v>
      </c>
      <c r="AN295" t="str">
        <f t="shared" si="61"/>
        <v>Yes</v>
      </c>
      <c r="AO295" s="3">
        <f t="shared" si="90"/>
        <v>12</v>
      </c>
      <c r="AP295" s="3">
        <v>2829</v>
      </c>
      <c r="AQ295" s="3">
        <f t="shared" si="100"/>
        <v>0.58652812684573064</v>
      </c>
      <c r="AR295" s="3" t="str">
        <f t="shared" si="99"/>
        <v>12_17_StickMe.gr_Athens_Products</v>
      </c>
      <c r="AS295" s="3">
        <f t="shared" si="92"/>
        <v>0.6</v>
      </c>
      <c r="AT295" s="3">
        <f t="shared" si="93"/>
        <v>10</v>
      </c>
      <c r="AU295" s="3">
        <f t="shared" si="94"/>
        <v>3</v>
      </c>
      <c r="AV295" s="3" t="str">
        <f t="shared" si="95"/>
        <v>No</v>
      </c>
      <c r="AW295" s="15" t="s">
        <v>746</v>
      </c>
      <c r="AX295" s="3">
        <f t="shared" si="73"/>
        <v>1</v>
      </c>
      <c r="AY295" s="3">
        <f t="shared" si="74"/>
        <v>1</v>
      </c>
    </row>
    <row r="296" spans="1:51" s="3" customFormat="1">
      <c r="A296" s="9">
        <v>40530</v>
      </c>
      <c r="B296" s="9">
        <v>40532.999305555553</v>
      </c>
      <c r="C296" s="3">
        <v>112</v>
      </c>
      <c r="D296" s="3">
        <v>100</v>
      </c>
      <c r="E296" s="3">
        <v>19</v>
      </c>
      <c r="F296" s="3" t="s">
        <v>728</v>
      </c>
      <c r="G296" s="3" t="s">
        <v>77</v>
      </c>
      <c r="H296" s="3" t="s">
        <v>729</v>
      </c>
      <c r="I296" s="3" t="s">
        <v>382</v>
      </c>
      <c r="J296" s="3" t="s">
        <v>15</v>
      </c>
      <c r="L296" s="3" t="s">
        <v>13</v>
      </c>
      <c r="M296" s="3" t="s">
        <v>15</v>
      </c>
      <c r="N296" s="3" t="s">
        <v>13</v>
      </c>
      <c r="O296" s="3" t="s">
        <v>15</v>
      </c>
      <c r="P296" s="3">
        <v>6</v>
      </c>
      <c r="Q296" s="3">
        <v>1</v>
      </c>
      <c r="R296" s="3">
        <v>5</v>
      </c>
      <c r="S296" s="3" t="s">
        <v>189</v>
      </c>
      <c r="T296" s="3">
        <v>3</v>
      </c>
      <c r="U296" s="3" t="s">
        <v>15</v>
      </c>
      <c r="V296" s="3" t="s">
        <v>13</v>
      </c>
      <c r="W296" s="3" t="s">
        <v>13</v>
      </c>
      <c r="X296" s="3" t="s">
        <v>13</v>
      </c>
      <c r="Y296" s="3" t="s">
        <v>15</v>
      </c>
      <c r="Z296" s="3" t="s">
        <v>13</v>
      </c>
      <c r="AA296" s="3" t="s">
        <v>13</v>
      </c>
      <c r="AB296" s="3" t="s">
        <v>13</v>
      </c>
      <c r="AC296" s="3" t="s">
        <v>15</v>
      </c>
      <c r="AD296" s="3" t="s">
        <v>15</v>
      </c>
      <c r="AE296" s="3" t="s">
        <v>15</v>
      </c>
      <c r="AF296" s="3" t="s">
        <v>343</v>
      </c>
      <c r="AG296" s="2">
        <v>40534</v>
      </c>
      <c r="AH296" s="2">
        <v>40663</v>
      </c>
      <c r="AI296" s="3" t="s">
        <v>114</v>
      </c>
      <c r="AJ296" s="3">
        <f t="shared" si="86"/>
        <v>2128</v>
      </c>
      <c r="AK296" s="3">
        <f t="shared" si="87"/>
        <v>709.497568882221</v>
      </c>
      <c r="AL296" s="3">
        <f t="shared" si="88"/>
        <v>0.81</v>
      </c>
      <c r="AM296" s="3">
        <f t="shared" si="89"/>
        <v>130</v>
      </c>
      <c r="AN296" t="str">
        <f t="shared" si="61"/>
        <v>Yes</v>
      </c>
      <c r="AO296" s="3">
        <f t="shared" si="90"/>
        <v>12</v>
      </c>
      <c r="AP296" s="3">
        <v>2287</v>
      </c>
      <c r="AQ296" s="3">
        <f t="shared" si="100"/>
        <v>0.31023068162755618</v>
      </c>
      <c r="AR296" s="3" t="str">
        <f t="shared" si="99"/>
        <v>12_18_Persona Grata_Athens_South Suburbs</v>
      </c>
      <c r="AS296" s="3">
        <f t="shared" si="92"/>
        <v>0.8</v>
      </c>
      <c r="AT296" s="3">
        <f t="shared" si="93"/>
        <v>20</v>
      </c>
      <c r="AU296" s="3">
        <f t="shared" si="94"/>
        <v>3</v>
      </c>
      <c r="AV296" s="3" t="str">
        <f t="shared" si="95"/>
        <v>Yes</v>
      </c>
      <c r="AW296" s="15" t="s">
        <v>745</v>
      </c>
      <c r="AX296" s="3">
        <f t="shared" si="73"/>
        <v>1</v>
      </c>
      <c r="AY296" s="3">
        <f t="shared" si="74"/>
        <v>1</v>
      </c>
    </row>
    <row r="297" spans="1:51" s="3" customFormat="1">
      <c r="A297" s="9">
        <v>40530</v>
      </c>
      <c r="B297" s="9">
        <v>40532.999305555553</v>
      </c>
      <c r="C297" s="3">
        <v>2109</v>
      </c>
      <c r="D297" s="3">
        <v>10</v>
      </c>
      <c r="E297" s="3">
        <v>5</v>
      </c>
      <c r="F297" s="3" t="s">
        <v>730</v>
      </c>
      <c r="G297" s="3" t="s">
        <v>77</v>
      </c>
      <c r="H297" s="3" t="s">
        <v>731</v>
      </c>
      <c r="I297" s="3" t="s">
        <v>383</v>
      </c>
      <c r="J297" s="3" t="s">
        <v>13</v>
      </c>
      <c r="L297" s="3" t="s">
        <v>13</v>
      </c>
      <c r="M297" s="3" t="s">
        <v>15</v>
      </c>
      <c r="N297" s="3" t="s">
        <v>15</v>
      </c>
      <c r="O297" s="3" t="s">
        <v>15</v>
      </c>
      <c r="P297" s="3">
        <v>100</v>
      </c>
      <c r="Q297" s="3">
        <v>100</v>
      </c>
      <c r="R297" s="3">
        <v>20</v>
      </c>
      <c r="S297" s="3" t="s">
        <v>732</v>
      </c>
      <c r="T297" s="3">
        <v>5</v>
      </c>
      <c r="U297" s="3" t="s">
        <v>15</v>
      </c>
      <c r="V297" s="3" t="s">
        <v>13</v>
      </c>
      <c r="W297" s="3" t="s">
        <v>15</v>
      </c>
      <c r="X297" s="3" t="s">
        <v>13</v>
      </c>
      <c r="Y297" s="3" t="s">
        <v>13</v>
      </c>
      <c r="Z297" s="3" t="s">
        <v>13</v>
      </c>
      <c r="AA297" s="3" t="s">
        <v>13</v>
      </c>
      <c r="AB297" s="3" t="s">
        <v>13</v>
      </c>
      <c r="AC297" s="3" t="s">
        <v>15</v>
      </c>
      <c r="AD297" s="3" t="s">
        <v>15</v>
      </c>
      <c r="AE297" s="3" t="s">
        <v>15</v>
      </c>
      <c r="AF297" s="3" t="s">
        <v>342</v>
      </c>
      <c r="AG297" s="2">
        <v>40534</v>
      </c>
      <c r="AH297" s="2">
        <v>40643</v>
      </c>
      <c r="AI297" s="3" t="s">
        <v>114</v>
      </c>
      <c r="AJ297" s="3">
        <f t="shared" si="86"/>
        <v>10545</v>
      </c>
      <c r="AK297" s="3">
        <f t="shared" si="87"/>
        <v>3515.8138458002918</v>
      </c>
      <c r="AL297" s="3">
        <f t="shared" si="88"/>
        <v>0.5</v>
      </c>
      <c r="AM297" s="3">
        <f t="shared" si="89"/>
        <v>110</v>
      </c>
      <c r="AN297" t="str">
        <f t="shared" si="61"/>
        <v>Yes</v>
      </c>
      <c r="AO297" s="3">
        <f t="shared" si="90"/>
        <v>12</v>
      </c>
      <c r="AP297" s="3">
        <v>2829</v>
      </c>
      <c r="AQ297" s="3">
        <f t="shared" si="100"/>
        <v>1.2427761915165401</v>
      </c>
      <c r="AR297" s="3" t="str">
        <f t="shared" si="99"/>
        <v>12_18_Παγοδρομικό κέντρο Αθηνών_Athens_Special Deal</v>
      </c>
      <c r="AS297" s="3">
        <f t="shared" si="92"/>
        <v>0.6</v>
      </c>
      <c r="AT297" s="3">
        <f t="shared" si="93"/>
        <v>5</v>
      </c>
      <c r="AU297" s="3">
        <f t="shared" si="94"/>
        <v>3</v>
      </c>
      <c r="AV297" s="3" t="str">
        <f t="shared" si="95"/>
        <v>No</v>
      </c>
      <c r="AW297" s="15" t="s">
        <v>747</v>
      </c>
      <c r="AX297" s="3">
        <f t="shared" si="73"/>
        <v>1</v>
      </c>
      <c r="AY297" s="3">
        <f t="shared" si="74"/>
        <v>1</v>
      </c>
    </row>
    <row r="298" spans="1:51" s="3" customFormat="1">
      <c r="A298" s="9">
        <v>40530</v>
      </c>
      <c r="B298" s="9">
        <v>40532.999305555553</v>
      </c>
      <c r="C298" s="3">
        <v>379</v>
      </c>
      <c r="D298" s="3">
        <v>25</v>
      </c>
      <c r="E298" s="3">
        <v>10</v>
      </c>
      <c r="F298" s="3" t="s">
        <v>734</v>
      </c>
      <c r="G298" s="3" t="s">
        <v>12</v>
      </c>
      <c r="H298" s="3" t="s">
        <v>735</v>
      </c>
      <c r="J298" s="3" t="s">
        <v>13</v>
      </c>
      <c r="K298" s="3" t="s">
        <v>15</v>
      </c>
      <c r="L298" s="3" t="s">
        <v>13</v>
      </c>
      <c r="M298" s="3" t="s">
        <v>15</v>
      </c>
      <c r="N298" s="3" t="s">
        <v>15</v>
      </c>
      <c r="O298" s="3" t="s">
        <v>15</v>
      </c>
      <c r="P298" s="3">
        <v>100</v>
      </c>
      <c r="Q298" s="3">
        <v>100</v>
      </c>
      <c r="R298" s="3">
        <v>25</v>
      </c>
      <c r="S298" s="3" t="s">
        <v>736</v>
      </c>
      <c r="T298" s="3">
        <v>12</v>
      </c>
      <c r="U298" s="3" t="s">
        <v>15</v>
      </c>
      <c r="V298" s="3" t="s">
        <v>13</v>
      </c>
      <c r="W298" s="3" t="s">
        <v>13</v>
      </c>
      <c r="X298" s="3" t="s">
        <v>13</v>
      </c>
      <c r="Y298" s="3" t="s">
        <v>13</v>
      </c>
      <c r="Z298" s="3" t="s">
        <v>15</v>
      </c>
      <c r="AA298" s="3" t="s">
        <v>13</v>
      </c>
      <c r="AB298" s="3" t="s">
        <v>13</v>
      </c>
      <c r="AC298" s="3" t="s">
        <v>15</v>
      </c>
      <c r="AD298" s="3" t="s">
        <v>15</v>
      </c>
      <c r="AE298" s="3" t="s">
        <v>15</v>
      </c>
      <c r="AF298" s="3" t="s">
        <v>342</v>
      </c>
      <c r="AG298" s="2">
        <v>40534</v>
      </c>
      <c r="AH298" s="2">
        <v>40633</v>
      </c>
      <c r="AI298" s="3" t="s">
        <v>116</v>
      </c>
      <c r="AJ298" s="3">
        <f t="shared" si="86"/>
        <v>3790</v>
      </c>
      <c r="AK298" s="3">
        <f t="shared" si="87"/>
        <v>1263.6258393156099</v>
      </c>
      <c r="AL298" s="3">
        <f t="shared" si="88"/>
        <v>0.6</v>
      </c>
      <c r="AM298" s="3">
        <f t="shared" si="89"/>
        <v>100</v>
      </c>
      <c r="AN298" t="str">
        <f t="shared" si="61"/>
        <v>Yes</v>
      </c>
      <c r="AO298" s="3">
        <f t="shared" si="90"/>
        <v>12</v>
      </c>
      <c r="AP298" s="3">
        <v>767</v>
      </c>
      <c r="AQ298" s="3">
        <f>AK298/AP298</f>
        <v>1.6474913159264797</v>
      </c>
      <c r="AR298" s="3" t="str">
        <f t="shared" ref="AR298" si="101">CONCATENATE(MONTH(A298),"_",DAY(A298),"_",F298,"_",AI298,"_",I298)</f>
        <v>12_18_Adventure Paintball_Thessaloniki_</v>
      </c>
      <c r="AS298" s="3">
        <f t="shared" si="92"/>
        <v>0.6</v>
      </c>
      <c r="AT298" s="3">
        <f t="shared" si="93"/>
        <v>10</v>
      </c>
      <c r="AU298" s="3">
        <f t="shared" si="94"/>
        <v>2</v>
      </c>
      <c r="AV298" s="3" t="str">
        <f t="shared" si="95"/>
        <v>No</v>
      </c>
      <c r="AW298" s="15" t="s">
        <v>754</v>
      </c>
      <c r="AX298" s="3">
        <f t="shared" si="73"/>
        <v>1</v>
      </c>
      <c r="AY298" s="3">
        <f t="shared" si="74"/>
        <v>1</v>
      </c>
    </row>
    <row r="299" spans="1:51" s="3" customFormat="1">
      <c r="A299" s="9">
        <v>40530</v>
      </c>
      <c r="B299" s="9">
        <v>40532.999305555553</v>
      </c>
      <c r="C299" s="3">
        <v>0</v>
      </c>
      <c r="D299" s="3">
        <v>38</v>
      </c>
      <c r="E299" s="3">
        <v>12</v>
      </c>
      <c r="F299" s="3" t="s">
        <v>724</v>
      </c>
      <c r="G299" s="3" t="s">
        <v>402</v>
      </c>
      <c r="H299" s="3" t="s">
        <v>469</v>
      </c>
      <c r="J299" s="3" t="s">
        <v>15</v>
      </c>
      <c r="K299" s="3" t="s">
        <v>13</v>
      </c>
      <c r="L299" s="3" t="s">
        <v>15</v>
      </c>
      <c r="M299" s="3" t="s">
        <v>15</v>
      </c>
      <c r="N299" s="3" t="s">
        <v>13</v>
      </c>
      <c r="O299" s="3" t="s">
        <v>15</v>
      </c>
      <c r="P299" s="3">
        <v>100</v>
      </c>
      <c r="Q299" s="3">
        <v>100</v>
      </c>
      <c r="R299" s="3">
        <v>20</v>
      </c>
      <c r="S299" s="3" t="s">
        <v>725</v>
      </c>
      <c r="T299" s="3">
        <v>6</v>
      </c>
      <c r="U299" s="3" t="s">
        <v>15</v>
      </c>
      <c r="V299" s="3" t="s">
        <v>13</v>
      </c>
      <c r="W299" s="3" t="s">
        <v>15</v>
      </c>
      <c r="X299" s="3" t="s">
        <v>13</v>
      </c>
      <c r="Y299" s="3" t="s">
        <v>13</v>
      </c>
      <c r="Z299" s="3" t="s">
        <v>13</v>
      </c>
      <c r="AA299" s="3" t="s">
        <v>13</v>
      </c>
      <c r="AB299" s="3" t="s">
        <v>13</v>
      </c>
      <c r="AC299" s="3" t="s">
        <v>15</v>
      </c>
      <c r="AD299" s="3" t="s">
        <v>15</v>
      </c>
      <c r="AE299" s="3" t="s">
        <v>13</v>
      </c>
      <c r="AF299" s="3" t="s">
        <v>342</v>
      </c>
      <c r="AG299" s="2">
        <v>40534</v>
      </c>
      <c r="AH299" s="2">
        <v>40648</v>
      </c>
      <c r="AI299" s="3" t="s">
        <v>116</v>
      </c>
      <c r="AJ299" s="3">
        <f t="shared" ref="AJ299:AJ306" si="102">IF(C299&gt;=R299,C299*E299,0)</f>
        <v>0</v>
      </c>
      <c r="AK299" s="3">
        <f t="shared" ref="AK299:AK306" si="103">MIN(AJ299/(B299-A299),AJ299)</f>
        <v>0</v>
      </c>
      <c r="AL299" s="3">
        <f t="shared" ref="AL299:AL306" si="104">ROUND((D299-E299)/D299,2)</f>
        <v>0.68</v>
      </c>
      <c r="AM299" s="3">
        <f t="shared" ref="AM299:AM306" si="105">1+AH299-AG299</f>
        <v>115</v>
      </c>
      <c r="AN299" t="str">
        <f t="shared" si="61"/>
        <v>Yes</v>
      </c>
      <c r="AO299" s="3">
        <f t="shared" ref="AO299:AO306" si="106">MONTH(A299)</f>
        <v>12</v>
      </c>
      <c r="AP299" s="3">
        <v>139</v>
      </c>
      <c r="AQ299">
        <f>AK299/AP299</f>
        <v>0</v>
      </c>
      <c r="AR299" s="3" t="str">
        <f>CONCATENATE(MONTH(A299),"_",DAY(A299),"_",F299,"_",AI299,"_",K299)</f>
        <v>12_18_StickMe.gr_Thessaloniki_Yes</v>
      </c>
      <c r="AS299" s="3">
        <f t="shared" ref="AS299:AS306" si="107">ROUND(AL299*5,0)/5</f>
        <v>0.6</v>
      </c>
      <c r="AT299" s="3">
        <f t="shared" ref="AT299:AT306" si="108">ROUND(E299/5,0)*5</f>
        <v>10</v>
      </c>
      <c r="AU299" s="3">
        <f t="shared" ref="AU299:AU306" si="109">IF(AM299&lt;=77,1,IF(AM299&lt;=109,2,IF(AM299&lt;=176.5,3,IF(AM299&lt;=473,4,0))))</f>
        <v>3</v>
      </c>
      <c r="AV299" s="3" t="str">
        <f t="shared" ref="AV299:AV306" si="110">IF(P299&gt;Q299,"Yes","No")</f>
        <v>No</v>
      </c>
      <c r="AW299" s="16" t="s">
        <v>755</v>
      </c>
      <c r="AX299" s="3">
        <f t="shared" si="73"/>
        <v>1</v>
      </c>
      <c r="AY299" s="3">
        <f t="shared" si="74"/>
        <v>1</v>
      </c>
    </row>
    <row r="300" spans="1:51" s="3" customFormat="1">
      <c r="A300" s="9">
        <v>40531</v>
      </c>
      <c r="B300" s="9">
        <v>40533.999305555553</v>
      </c>
      <c r="C300" s="3">
        <v>637</v>
      </c>
      <c r="D300" s="3">
        <v>151.25</v>
      </c>
      <c r="E300" s="3">
        <v>35</v>
      </c>
      <c r="F300" s="3" t="s">
        <v>738</v>
      </c>
      <c r="G300" s="3" t="s">
        <v>437</v>
      </c>
      <c r="H300" s="3" t="s">
        <v>739</v>
      </c>
      <c r="I300" s="3" t="s">
        <v>379</v>
      </c>
      <c r="J300" s="3" t="s">
        <v>13</v>
      </c>
      <c r="L300" s="3" t="s">
        <v>13</v>
      </c>
      <c r="M300" s="3" t="s">
        <v>15</v>
      </c>
      <c r="N300" s="3" t="s">
        <v>13</v>
      </c>
      <c r="O300" s="3" t="s">
        <v>15</v>
      </c>
      <c r="P300" s="3">
        <v>100</v>
      </c>
      <c r="Q300" s="3">
        <v>100</v>
      </c>
      <c r="R300" s="3">
        <v>20</v>
      </c>
      <c r="S300" s="3" t="s">
        <v>195</v>
      </c>
      <c r="T300" s="3">
        <v>2</v>
      </c>
      <c r="U300" s="3" t="s">
        <v>15</v>
      </c>
      <c r="V300" s="3" t="s">
        <v>13</v>
      </c>
      <c r="W300" s="3" t="s">
        <v>15</v>
      </c>
      <c r="X300" s="3" t="s">
        <v>13</v>
      </c>
      <c r="Y300" s="3" t="s">
        <v>15</v>
      </c>
      <c r="Z300" s="3" t="s">
        <v>13</v>
      </c>
      <c r="AA300" s="3" t="s">
        <v>13</v>
      </c>
      <c r="AB300" s="3" t="s">
        <v>13</v>
      </c>
      <c r="AC300" s="3" t="s">
        <v>15</v>
      </c>
      <c r="AD300" s="3" t="s">
        <v>15</v>
      </c>
      <c r="AE300" s="3" t="s">
        <v>13</v>
      </c>
      <c r="AF300" s="3" t="s">
        <v>342</v>
      </c>
      <c r="AG300" s="2">
        <v>40535</v>
      </c>
      <c r="AH300" s="2">
        <v>40693</v>
      </c>
      <c r="AI300" s="3" t="s">
        <v>114</v>
      </c>
      <c r="AJ300" s="3">
        <f t="shared" si="102"/>
        <v>22295</v>
      </c>
      <c r="AK300" s="3">
        <f t="shared" si="103"/>
        <v>7433.3873581903754</v>
      </c>
      <c r="AL300" s="3">
        <f t="shared" si="104"/>
        <v>0.77</v>
      </c>
      <c r="AM300" s="3">
        <f t="shared" si="105"/>
        <v>159</v>
      </c>
      <c r="AN300" t="str">
        <f t="shared" si="61"/>
        <v>Yes</v>
      </c>
      <c r="AO300" s="3">
        <f t="shared" si="106"/>
        <v>12</v>
      </c>
      <c r="AP300" s="3">
        <v>2829</v>
      </c>
      <c r="AQ300" s="3">
        <f>AK300/AP300</f>
        <v>2.6275671114140597</v>
      </c>
      <c r="AR300" s="3" t="str">
        <f t="shared" ref="AR300:AR305" si="111">CONCATENATE(MONTH(A300),"_",DAY(A300),"_",F300,"_",AI300,"_",I300)</f>
        <v>12_19_Biomedicin_Athens_North &amp; East Suburbs</v>
      </c>
      <c r="AS300" s="3">
        <f t="shared" si="107"/>
        <v>0.8</v>
      </c>
      <c r="AT300" s="3">
        <f t="shared" si="108"/>
        <v>35</v>
      </c>
      <c r="AU300" s="3">
        <f t="shared" si="109"/>
        <v>3</v>
      </c>
      <c r="AV300" s="3" t="str">
        <f t="shared" si="110"/>
        <v>No</v>
      </c>
      <c r="AW300" s="15" t="s">
        <v>756</v>
      </c>
      <c r="AX300" s="3">
        <f t="shared" si="73"/>
        <v>1</v>
      </c>
      <c r="AY300" s="3">
        <f t="shared" si="74"/>
        <v>1</v>
      </c>
    </row>
    <row r="301" spans="1:51" s="3" customFormat="1">
      <c r="A301" s="9">
        <v>40532</v>
      </c>
      <c r="B301" s="9">
        <v>40533.999305555553</v>
      </c>
      <c r="C301" s="3">
        <v>288</v>
      </c>
      <c r="D301" s="3">
        <v>639</v>
      </c>
      <c r="E301" s="3">
        <v>79</v>
      </c>
      <c r="F301" s="3" t="s">
        <v>742</v>
      </c>
      <c r="G301" s="3" t="s">
        <v>77</v>
      </c>
      <c r="H301" s="3" t="s">
        <v>471</v>
      </c>
      <c r="I301" s="3" t="s">
        <v>381</v>
      </c>
      <c r="J301" s="3" t="s">
        <v>13</v>
      </c>
      <c r="L301" s="3" t="s">
        <v>13</v>
      </c>
      <c r="M301" s="3" t="s">
        <v>13</v>
      </c>
      <c r="N301" s="3" t="s">
        <v>13</v>
      </c>
      <c r="O301" s="3" t="s">
        <v>15</v>
      </c>
      <c r="P301" s="3">
        <v>100</v>
      </c>
      <c r="Q301" s="3">
        <v>2</v>
      </c>
      <c r="R301" s="3">
        <v>15</v>
      </c>
      <c r="S301" s="3" t="s">
        <v>168</v>
      </c>
      <c r="T301" s="3">
        <v>1</v>
      </c>
      <c r="U301" s="3" t="s">
        <v>15</v>
      </c>
      <c r="V301" s="3" t="s">
        <v>13</v>
      </c>
      <c r="W301" s="3" t="s">
        <v>13</v>
      </c>
      <c r="X301" s="3" t="s">
        <v>13</v>
      </c>
      <c r="Y301" s="3" t="s">
        <v>13</v>
      </c>
      <c r="Z301" s="3" t="s">
        <v>13</v>
      </c>
      <c r="AA301" s="3" t="s">
        <v>13</v>
      </c>
      <c r="AB301" s="3" t="s">
        <v>13</v>
      </c>
      <c r="AC301" s="3" t="s">
        <v>15</v>
      </c>
      <c r="AD301" s="3" t="s">
        <v>13</v>
      </c>
      <c r="AE301" s="3" t="s">
        <v>13</v>
      </c>
      <c r="AF301" s="3" t="s">
        <v>344</v>
      </c>
      <c r="AG301" s="2">
        <v>40535</v>
      </c>
      <c r="AH301" s="2">
        <v>40762</v>
      </c>
      <c r="AI301" s="3" t="s">
        <v>114</v>
      </c>
      <c r="AJ301" s="3">
        <f t="shared" si="102"/>
        <v>22752</v>
      </c>
      <c r="AK301" s="3">
        <f t="shared" si="103"/>
        <v>11379.951372017053</v>
      </c>
      <c r="AL301" s="3">
        <f t="shared" si="104"/>
        <v>0.88</v>
      </c>
      <c r="AM301" s="3">
        <f t="shared" si="105"/>
        <v>228</v>
      </c>
      <c r="AN301" t="str">
        <f t="shared" si="61"/>
        <v>No</v>
      </c>
      <c r="AO301" s="3">
        <f t="shared" si="106"/>
        <v>12</v>
      </c>
      <c r="AP301" s="3">
        <v>7932</v>
      </c>
      <c r="AQ301" s="3">
        <f t="shared" ref="AQ301:AQ307" si="112">AK301/AP301</f>
        <v>1.4346887760989728</v>
      </c>
      <c r="AR301" s="3" t="str">
        <f t="shared" si="111"/>
        <v>12_20_Champ Wellness Club_Athens_Downtown</v>
      </c>
      <c r="AS301" s="3">
        <f t="shared" si="107"/>
        <v>0.8</v>
      </c>
      <c r="AT301" s="3">
        <f t="shared" si="108"/>
        <v>80</v>
      </c>
      <c r="AU301" s="3">
        <f t="shared" si="109"/>
        <v>4</v>
      </c>
      <c r="AV301" s="3" t="str">
        <f t="shared" si="110"/>
        <v>Yes</v>
      </c>
      <c r="AW301" s="15" t="s">
        <v>758</v>
      </c>
      <c r="AX301" s="3">
        <f t="shared" si="73"/>
        <v>1</v>
      </c>
      <c r="AY301" s="3">
        <f t="shared" si="74"/>
        <v>1</v>
      </c>
    </row>
    <row r="302" spans="1:51" s="3" customFormat="1">
      <c r="A302" s="9">
        <v>40532</v>
      </c>
      <c r="B302" s="9">
        <v>40533.999305555553</v>
      </c>
      <c r="C302" s="3">
        <v>471</v>
      </c>
      <c r="D302" s="3">
        <v>95</v>
      </c>
      <c r="E302" s="3">
        <v>14</v>
      </c>
      <c r="F302" s="3" t="s">
        <v>743</v>
      </c>
      <c r="G302" s="3" t="s">
        <v>435</v>
      </c>
      <c r="H302" s="3" t="s">
        <v>744</v>
      </c>
      <c r="I302" s="3" t="s">
        <v>380</v>
      </c>
      <c r="J302" s="3" t="s">
        <v>15</v>
      </c>
      <c r="L302" s="3" t="s">
        <v>13</v>
      </c>
      <c r="M302" s="3" t="s">
        <v>15</v>
      </c>
      <c r="N302" s="3" t="s">
        <v>15</v>
      </c>
      <c r="O302" s="3" t="s">
        <v>15</v>
      </c>
      <c r="P302" s="3">
        <v>4</v>
      </c>
      <c r="Q302" s="3">
        <v>2</v>
      </c>
      <c r="R302" s="3">
        <v>20</v>
      </c>
      <c r="S302" s="3" t="s">
        <v>675</v>
      </c>
      <c r="T302" s="3">
        <v>4</v>
      </c>
      <c r="U302" s="3" t="s">
        <v>15</v>
      </c>
      <c r="V302" s="3" t="s">
        <v>15</v>
      </c>
      <c r="W302" s="3" t="s">
        <v>13</v>
      </c>
      <c r="X302" s="3" t="s">
        <v>13</v>
      </c>
      <c r="Y302" s="3" t="s">
        <v>15</v>
      </c>
      <c r="Z302" s="3" t="s">
        <v>15</v>
      </c>
      <c r="AA302" s="3" t="s">
        <v>13</v>
      </c>
      <c r="AB302" s="3" t="s">
        <v>13</v>
      </c>
      <c r="AC302" s="3" t="s">
        <v>15</v>
      </c>
      <c r="AD302" s="3" t="s">
        <v>13</v>
      </c>
      <c r="AE302" s="3" t="s">
        <v>15</v>
      </c>
      <c r="AF302" s="3" t="s">
        <v>342</v>
      </c>
      <c r="AG302" s="2">
        <v>40535</v>
      </c>
      <c r="AH302" s="2">
        <v>40678</v>
      </c>
      <c r="AI302" s="3" t="s">
        <v>114</v>
      </c>
      <c r="AJ302" s="3">
        <f t="shared" si="102"/>
        <v>6594</v>
      </c>
      <c r="AK302" s="3">
        <f t="shared" si="103"/>
        <v>3298.1451893055751</v>
      </c>
      <c r="AL302" s="3">
        <f t="shared" si="104"/>
        <v>0.85</v>
      </c>
      <c r="AM302" s="3">
        <f t="shared" si="105"/>
        <v>144</v>
      </c>
      <c r="AN302" t="str">
        <f t="shared" si="61"/>
        <v>No</v>
      </c>
      <c r="AO302" s="3">
        <f t="shared" si="106"/>
        <v>12</v>
      </c>
      <c r="AP302" s="3">
        <v>4537</v>
      </c>
      <c r="AQ302" s="3">
        <f t="shared" si="112"/>
        <v>0.72694405759435199</v>
      </c>
      <c r="AR302" s="3" t="str">
        <f t="shared" si="111"/>
        <v>12_20_Spa Μονάδα Ευεξίας &amp; Διατροφής_Athens_Piraeus &amp; West Suburbs</v>
      </c>
      <c r="AS302" s="3">
        <f t="shared" si="107"/>
        <v>0.8</v>
      </c>
      <c r="AT302" s="3">
        <f t="shared" si="108"/>
        <v>15</v>
      </c>
      <c r="AU302" s="3">
        <f t="shared" si="109"/>
        <v>3</v>
      </c>
      <c r="AV302" s="3" t="str">
        <f t="shared" si="110"/>
        <v>Yes</v>
      </c>
      <c r="AW302" s="15" t="s">
        <v>757</v>
      </c>
      <c r="AX302" s="3">
        <f t="shared" si="73"/>
        <v>1</v>
      </c>
      <c r="AY302" s="3">
        <f t="shared" si="74"/>
        <v>1</v>
      </c>
    </row>
    <row r="303" spans="1:51" s="3" customFormat="1">
      <c r="A303" s="9">
        <v>40533</v>
      </c>
      <c r="B303" s="9">
        <v>40535.999305555553</v>
      </c>
      <c r="C303" s="3">
        <v>362</v>
      </c>
      <c r="D303" s="3">
        <v>95</v>
      </c>
      <c r="E303" s="3">
        <v>22</v>
      </c>
      <c r="F303" s="3" t="s">
        <v>748</v>
      </c>
      <c r="G303" s="3" t="s">
        <v>435</v>
      </c>
      <c r="H303" s="3" t="s">
        <v>744</v>
      </c>
      <c r="I303" s="3" t="s">
        <v>382</v>
      </c>
      <c r="J303" s="3" t="s">
        <v>15</v>
      </c>
      <c r="L303" s="3" t="s">
        <v>13</v>
      </c>
      <c r="M303" s="3" t="s">
        <v>15</v>
      </c>
      <c r="N303" s="3" t="s">
        <v>13</v>
      </c>
      <c r="O303" s="3" t="s">
        <v>15</v>
      </c>
      <c r="P303" s="3">
        <v>100</v>
      </c>
      <c r="Q303" s="3">
        <v>1</v>
      </c>
      <c r="R303" s="3">
        <v>20</v>
      </c>
      <c r="S303" s="3" t="s">
        <v>189</v>
      </c>
      <c r="T303" s="3">
        <v>3</v>
      </c>
      <c r="U303" s="3" t="s">
        <v>15</v>
      </c>
      <c r="V303" s="3" t="s">
        <v>15</v>
      </c>
      <c r="W303" s="3" t="s">
        <v>13</v>
      </c>
      <c r="X303" s="3" t="s">
        <v>15</v>
      </c>
      <c r="Y303" s="3" t="s">
        <v>15</v>
      </c>
      <c r="Z303" s="3" t="s">
        <v>13</v>
      </c>
      <c r="AA303" s="3" t="s">
        <v>15</v>
      </c>
      <c r="AB303" s="3" t="s">
        <v>13</v>
      </c>
      <c r="AC303" s="3" t="s">
        <v>15</v>
      </c>
      <c r="AD303" s="3" t="s">
        <v>15</v>
      </c>
      <c r="AE303" s="3" t="s">
        <v>13</v>
      </c>
      <c r="AF303" s="3" t="s">
        <v>342</v>
      </c>
      <c r="AG303" s="2">
        <v>40539</v>
      </c>
      <c r="AH303" s="2">
        <v>40693</v>
      </c>
      <c r="AI303" s="3" t="s">
        <v>114</v>
      </c>
      <c r="AJ303" s="3">
        <f t="shared" si="102"/>
        <v>7964</v>
      </c>
      <c r="AK303" s="3">
        <f t="shared" si="103"/>
        <v>2655.2813151212445</v>
      </c>
      <c r="AL303" s="3">
        <f t="shared" si="104"/>
        <v>0.77</v>
      </c>
      <c r="AM303" s="3">
        <f t="shared" si="105"/>
        <v>155</v>
      </c>
      <c r="AN303" t="str">
        <f t="shared" si="61"/>
        <v>No</v>
      </c>
      <c r="AO303" s="3">
        <f t="shared" si="106"/>
        <v>12</v>
      </c>
      <c r="AP303" s="3">
        <v>4537</v>
      </c>
      <c r="AQ303" s="3">
        <f t="shared" si="112"/>
        <v>0.5852504551732961</v>
      </c>
      <c r="AR303" s="3" t="str">
        <f t="shared" si="111"/>
        <v>12_21_Prive Beauty &amp; Spa_Athens_South Suburbs</v>
      </c>
      <c r="AS303" s="3">
        <f t="shared" si="107"/>
        <v>0.8</v>
      </c>
      <c r="AT303" s="3">
        <f t="shared" si="108"/>
        <v>20</v>
      </c>
      <c r="AU303" s="3">
        <f t="shared" si="109"/>
        <v>3</v>
      </c>
      <c r="AV303" s="3" t="str">
        <f t="shared" si="110"/>
        <v>Yes</v>
      </c>
      <c r="AW303" s="15" t="s">
        <v>767</v>
      </c>
      <c r="AX303" s="3">
        <f t="shared" si="73"/>
        <v>3</v>
      </c>
      <c r="AY303" s="3">
        <f t="shared" si="74"/>
        <v>3</v>
      </c>
    </row>
    <row r="304" spans="1:51" s="3" customFormat="1">
      <c r="A304" s="9">
        <v>40533</v>
      </c>
      <c r="B304" s="9">
        <v>40535.999305555553</v>
      </c>
      <c r="C304" s="3">
        <v>334</v>
      </c>
      <c r="D304" s="3">
        <v>49</v>
      </c>
      <c r="E304" s="3">
        <v>22</v>
      </c>
      <c r="F304" s="3" t="s">
        <v>749</v>
      </c>
      <c r="G304" s="3" t="s">
        <v>402</v>
      </c>
      <c r="H304" s="3" t="s">
        <v>750</v>
      </c>
      <c r="I304" s="3" t="s">
        <v>402</v>
      </c>
      <c r="J304" s="3" t="s">
        <v>15</v>
      </c>
      <c r="L304" s="3" t="s">
        <v>15</v>
      </c>
      <c r="M304" s="3" t="s">
        <v>13</v>
      </c>
      <c r="N304" s="3" t="s">
        <v>13</v>
      </c>
      <c r="O304" s="3" t="s">
        <v>15</v>
      </c>
      <c r="P304" s="3">
        <v>4</v>
      </c>
      <c r="Q304" s="3">
        <v>4</v>
      </c>
      <c r="R304" s="3">
        <v>20</v>
      </c>
      <c r="S304" s="3" t="s">
        <v>751</v>
      </c>
      <c r="T304" s="3" t="s">
        <v>752</v>
      </c>
      <c r="U304" s="3" t="s">
        <v>15</v>
      </c>
      <c r="V304" s="3" t="s">
        <v>13</v>
      </c>
      <c r="W304" s="3" t="s">
        <v>15</v>
      </c>
      <c r="X304" s="3" t="s">
        <v>13</v>
      </c>
      <c r="Y304" s="3" t="s">
        <v>13</v>
      </c>
      <c r="Z304" s="3" t="s">
        <v>13</v>
      </c>
      <c r="AA304" s="3" t="s">
        <v>13</v>
      </c>
      <c r="AB304" s="3" t="s">
        <v>13</v>
      </c>
      <c r="AC304" s="3" t="s">
        <v>15</v>
      </c>
      <c r="AD304" s="3" t="s">
        <v>13</v>
      </c>
      <c r="AE304" s="3" t="s">
        <v>15</v>
      </c>
      <c r="AF304" s="3" t="s">
        <v>342</v>
      </c>
      <c r="AG304" s="2">
        <v>40537</v>
      </c>
      <c r="AH304" s="2">
        <v>40599</v>
      </c>
      <c r="AI304" s="3" t="s">
        <v>114</v>
      </c>
      <c r="AJ304" s="3">
        <f t="shared" si="102"/>
        <v>7348</v>
      </c>
      <c r="AK304" s="3">
        <f t="shared" si="103"/>
        <v>2449.9004399184964</v>
      </c>
      <c r="AL304" s="3">
        <f t="shared" si="104"/>
        <v>0.55000000000000004</v>
      </c>
      <c r="AM304" s="3">
        <f t="shared" si="105"/>
        <v>63</v>
      </c>
      <c r="AN304" t="str">
        <f t="shared" si="61"/>
        <v>No</v>
      </c>
      <c r="AO304" s="3">
        <f t="shared" si="106"/>
        <v>12</v>
      </c>
      <c r="AP304" s="3">
        <v>4537</v>
      </c>
      <c r="AQ304" s="3">
        <f t="shared" si="112"/>
        <v>0.53998246416541684</v>
      </c>
      <c r="AR304" s="3" t="str">
        <f t="shared" si="111"/>
        <v>12_21_Ouaou_Athens_Products</v>
      </c>
      <c r="AS304" s="3">
        <f t="shared" si="107"/>
        <v>0.6</v>
      </c>
      <c r="AT304" s="3">
        <f t="shared" si="108"/>
        <v>20</v>
      </c>
      <c r="AU304" s="3">
        <f t="shared" si="109"/>
        <v>1</v>
      </c>
      <c r="AV304" s="3" t="str">
        <f t="shared" si="110"/>
        <v>No</v>
      </c>
      <c r="AW304" s="16" t="s">
        <v>768</v>
      </c>
      <c r="AX304" s="3">
        <f t="shared" si="73"/>
        <v>1</v>
      </c>
      <c r="AY304" s="3">
        <f t="shared" si="74"/>
        <v>1</v>
      </c>
    </row>
    <row r="305" spans="1:51">
      <c r="A305" s="9">
        <v>40533</v>
      </c>
      <c r="B305" s="9">
        <v>40535.999305555553</v>
      </c>
      <c r="C305" s="3">
        <v>17</v>
      </c>
      <c r="D305" s="3">
        <v>130</v>
      </c>
      <c r="E305" s="3">
        <v>65</v>
      </c>
      <c r="F305" s="3" t="s">
        <v>753</v>
      </c>
      <c r="G305" t="s">
        <v>437</v>
      </c>
      <c r="H305" s="3" t="s">
        <v>452</v>
      </c>
      <c r="I305" t="s">
        <v>383</v>
      </c>
      <c r="J305" t="s">
        <v>13</v>
      </c>
      <c r="L305" t="s">
        <v>13</v>
      </c>
      <c r="M305" t="s">
        <v>15</v>
      </c>
      <c r="N305" t="s">
        <v>13</v>
      </c>
      <c r="O305" t="s">
        <v>15</v>
      </c>
      <c r="P305" s="3">
        <v>100</v>
      </c>
      <c r="Q305" s="3">
        <v>1</v>
      </c>
      <c r="R305" s="3">
        <v>10</v>
      </c>
      <c r="S305" s="3" t="s">
        <v>240</v>
      </c>
      <c r="T305" s="3">
        <v>2</v>
      </c>
      <c r="U305" t="s">
        <v>13</v>
      </c>
      <c r="V305" t="s">
        <v>15</v>
      </c>
      <c r="W305" t="s">
        <v>15</v>
      </c>
      <c r="X305" t="s">
        <v>15</v>
      </c>
      <c r="Y305" t="s">
        <v>15</v>
      </c>
      <c r="Z305" t="s">
        <v>15</v>
      </c>
      <c r="AA305" t="s">
        <v>13</v>
      </c>
      <c r="AB305" t="s">
        <v>13</v>
      </c>
      <c r="AC305" t="s">
        <v>15</v>
      </c>
      <c r="AD305" t="s">
        <v>13</v>
      </c>
      <c r="AE305" t="s">
        <v>15</v>
      </c>
      <c r="AF305" t="s">
        <v>342</v>
      </c>
      <c r="AG305" s="2">
        <v>40544</v>
      </c>
      <c r="AH305" s="2">
        <v>40544</v>
      </c>
      <c r="AI305" t="s">
        <v>114</v>
      </c>
      <c r="AJ305" s="3">
        <f t="shared" si="102"/>
        <v>1105</v>
      </c>
      <c r="AK305" s="3">
        <f t="shared" si="103"/>
        <v>368.41861542051424</v>
      </c>
      <c r="AL305" s="3">
        <f t="shared" si="104"/>
        <v>0.5</v>
      </c>
      <c r="AM305" s="3">
        <f t="shared" si="105"/>
        <v>1</v>
      </c>
      <c r="AN305" t="str">
        <f t="shared" si="61"/>
        <v>No</v>
      </c>
      <c r="AO305" s="3">
        <f t="shared" si="106"/>
        <v>12</v>
      </c>
      <c r="AP305" s="3">
        <v>7932</v>
      </c>
      <c r="AQ305" s="3">
        <f t="shared" si="112"/>
        <v>4.6447127511411279E-2</v>
      </c>
      <c r="AR305" s="3" t="str">
        <f t="shared" si="111"/>
        <v>12_21_Da Vinci_Athens_Special Deal</v>
      </c>
      <c r="AS305" s="3">
        <f t="shared" si="107"/>
        <v>0.6</v>
      </c>
      <c r="AT305" s="3">
        <f t="shared" si="108"/>
        <v>65</v>
      </c>
      <c r="AU305" s="3">
        <f t="shared" si="109"/>
        <v>1</v>
      </c>
      <c r="AV305" s="3" t="str">
        <f t="shared" si="110"/>
        <v>Yes</v>
      </c>
      <c r="AW305" s="15" t="s">
        <v>772</v>
      </c>
      <c r="AX305" s="3">
        <f t="shared" si="73"/>
        <v>8</v>
      </c>
      <c r="AY305" s="3">
        <f t="shared" si="74"/>
        <v>5</v>
      </c>
    </row>
    <row r="306" spans="1:51">
      <c r="A306" s="9">
        <v>40533</v>
      </c>
      <c r="B306" s="9">
        <v>40534.999305555553</v>
      </c>
      <c r="C306" s="3">
        <v>1200</v>
      </c>
      <c r="D306" s="3">
        <v>45</v>
      </c>
      <c r="E306" s="3">
        <v>9</v>
      </c>
      <c r="F306" s="3" t="s">
        <v>178</v>
      </c>
      <c r="G306" t="s">
        <v>435</v>
      </c>
      <c r="H306" s="3" t="s">
        <v>744</v>
      </c>
      <c r="J306" t="s">
        <v>13</v>
      </c>
      <c r="K306" t="s">
        <v>15</v>
      </c>
      <c r="L306" t="s">
        <v>13</v>
      </c>
      <c r="M306" t="s">
        <v>15</v>
      </c>
      <c r="N306" t="s">
        <v>13</v>
      </c>
      <c r="O306" t="s">
        <v>15</v>
      </c>
      <c r="P306" s="3">
        <v>5</v>
      </c>
      <c r="Q306" s="3">
        <v>5</v>
      </c>
      <c r="R306" s="3">
        <v>30</v>
      </c>
      <c r="T306" s="3">
        <v>12</v>
      </c>
      <c r="U306" t="s">
        <v>15</v>
      </c>
      <c r="V306" t="s">
        <v>15</v>
      </c>
      <c r="W306" t="s">
        <v>13</v>
      </c>
      <c r="X306" t="s">
        <v>15</v>
      </c>
      <c r="Y306" t="s">
        <v>15</v>
      </c>
      <c r="Z306" t="s">
        <v>13</v>
      </c>
      <c r="AA306" t="s">
        <v>13</v>
      </c>
      <c r="AB306" t="s">
        <v>13</v>
      </c>
      <c r="AC306" t="s">
        <v>15</v>
      </c>
      <c r="AD306" t="s">
        <v>15</v>
      </c>
      <c r="AE306" t="s">
        <v>13</v>
      </c>
      <c r="AF306" t="s">
        <v>342</v>
      </c>
      <c r="AG306" s="2">
        <v>40536</v>
      </c>
      <c r="AH306" s="2">
        <v>40724</v>
      </c>
      <c r="AI306" t="s">
        <v>116</v>
      </c>
      <c r="AJ306" s="3">
        <f t="shared" si="102"/>
        <v>10800</v>
      </c>
      <c r="AK306" s="3">
        <f t="shared" si="103"/>
        <v>5401.8756512739174</v>
      </c>
      <c r="AL306" s="3">
        <f t="shared" si="104"/>
        <v>0.8</v>
      </c>
      <c r="AM306" s="3">
        <f t="shared" si="105"/>
        <v>189</v>
      </c>
      <c r="AN306" t="str">
        <f t="shared" si="61"/>
        <v>No</v>
      </c>
      <c r="AO306" s="3">
        <f t="shared" si="106"/>
        <v>12</v>
      </c>
      <c r="AP306" s="3">
        <v>2239</v>
      </c>
      <c r="AQ306" s="3">
        <f t="shared" si="112"/>
        <v>2.412628696415327</v>
      </c>
      <c r="AR306" s="3" t="str">
        <f>CONCATENATE(MONTH(A306),"_",DAY(A306),"_",F306,"_",AI306,"_",I306)</f>
        <v>12_21_Ansura_Thessaloniki_</v>
      </c>
      <c r="AS306" s="3">
        <f t="shared" si="107"/>
        <v>0.8</v>
      </c>
      <c r="AT306" s="3">
        <f t="shared" si="108"/>
        <v>10</v>
      </c>
      <c r="AU306" s="3">
        <f t="shared" si="109"/>
        <v>4</v>
      </c>
      <c r="AV306" s="3" t="str">
        <f t="shared" si="110"/>
        <v>No</v>
      </c>
      <c r="AW306" s="15" t="s">
        <v>766</v>
      </c>
      <c r="AX306" s="3">
        <f t="shared" si="73"/>
        <v>1</v>
      </c>
      <c r="AY306" s="3">
        <f t="shared" si="74"/>
        <v>1</v>
      </c>
    </row>
    <row r="307" spans="1:51" s="3" customFormat="1">
      <c r="A307" s="9">
        <v>40533</v>
      </c>
      <c r="B307" s="9">
        <v>40535.999305555553</v>
      </c>
      <c r="C307" s="3">
        <v>23</v>
      </c>
      <c r="D307" s="3">
        <v>49</v>
      </c>
      <c r="E307" s="3">
        <v>22</v>
      </c>
      <c r="F307" s="3" t="s">
        <v>749</v>
      </c>
      <c r="G307" s="3" t="s">
        <v>402</v>
      </c>
      <c r="H307" s="3" t="s">
        <v>750</v>
      </c>
      <c r="J307" s="3" t="s">
        <v>15</v>
      </c>
      <c r="K307" s="3" t="s">
        <v>13</v>
      </c>
      <c r="L307" s="3" t="s">
        <v>15</v>
      </c>
      <c r="M307" s="3" t="s">
        <v>13</v>
      </c>
      <c r="N307" s="3" t="s">
        <v>13</v>
      </c>
      <c r="O307" s="3" t="s">
        <v>15</v>
      </c>
      <c r="P307" s="3">
        <v>4</v>
      </c>
      <c r="Q307" s="3">
        <v>4</v>
      </c>
      <c r="R307" s="3">
        <v>5</v>
      </c>
      <c r="S307" s="3" t="s">
        <v>751</v>
      </c>
      <c r="T307" s="3" t="s">
        <v>752</v>
      </c>
      <c r="U307" s="3" t="s">
        <v>15</v>
      </c>
      <c r="V307" s="3" t="s">
        <v>13</v>
      </c>
      <c r="W307" s="3" t="s">
        <v>15</v>
      </c>
      <c r="X307" s="3" t="s">
        <v>13</v>
      </c>
      <c r="Y307" s="3" t="s">
        <v>13</v>
      </c>
      <c r="Z307" s="3" t="s">
        <v>13</v>
      </c>
      <c r="AA307" s="3" t="s">
        <v>13</v>
      </c>
      <c r="AB307" s="3" t="s">
        <v>13</v>
      </c>
      <c r="AC307" s="3" t="s">
        <v>15</v>
      </c>
      <c r="AD307" s="3" t="s">
        <v>13</v>
      </c>
      <c r="AE307" s="3" t="s">
        <v>15</v>
      </c>
      <c r="AF307" s="3" t="s">
        <v>342</v>
      </c>
      <c r="AG307" s="2">
        <v>40537</v>
      </c>
      <c r="AH307" s="2">
        <v>40599</v>
      </c>
      <c r="AI307" s="3" t="s">
        <v>116</v>
      </c>
      <c r="AJ307" s="3">
        <f t="shared" ref="AJ307:AJ318" si="113">IF(C307&gt;=R307,C307*E307,0)</f>
        <v>506</v>
      </c>
      <c r="AK307" s="3">
        <f t="shared" ref="AK307:AK318" si="114">MIN(AJ307/(B307-A307),AJ307)</f>
        <v>168.70571891654316</v>
      </c>
      <c r="AL307" s="3">
        <f t="shared" ref="AL307:AL318" si="115">ROUND((D307-E307)/D307,2)</f>
        <v>0.55000000000000004</v>
      </c>
      <c r="AM307" s="3">
        <f t="shared" ref="AM307:AM318" si="116">1+AH307-AG307</f>
        <v>63</v>
      </c>
      <c r="AN307" t="str">
        <f t="shared" si="61"/>
        <v>No</v>
      </c>
      <c r="AO307" s="3">
        <f t="shared" ref="AO307:AO308" si="117">MONTH(A307)</f>
        <v>12</v>
      </c>
      <c r="AP307" s="3">
        <v>2239</v>
      </c>
      <c r="AQ307" s="3">
        <f t="shared" si="112"/>
        <v>7.534869089617828E-2</v>
      </c>
      <c r="AR307" s="3" t="str">
        <f>CONCATENATE(MONTH(A307),"_",DAY(A307),"_",F307,"_",AI307,"_",K307)</f>
        <v>12_21_Ouaou_Thessaloniki_Yes</v>
      </c>
      <c r="AS307" s="3">
        <f t="shared" ref="AS307:AS318" si="118">ROUND(AL307*5,0)/5</f>
        <v>0.6</v>
      </c>
      <c r="AT307" s="3">
        <f t="shared" ref="AT307:AT318" si="119">ROUND(E307/5,0)*5</f>
        <v>20</v>
      </c>
      <c r="AU307" s="3">
        <f t="shared" ref="AU307:AU318" si="120">IF(AM307&lt;=77,1,IF(AM307&lt;=109,2,IF(AM307&lt;=176.5,3,IF(AM307&lt;=473,4,0))))</f>
        <v>1</v>
      </c>
      <c r="AV307" s="3" t="str">
        <f t="shared" ref="AV307:AV318" si="121">IF(P307&gt;Q307,"Yes","No")</f>
        <v>No</v>
      </c>
      <c r="AW307" s="15" t="s">
        <v>781</v>
      </c>
      <c r="AX307" s="3">
        <f t="shared" si="73"/>
        <v>1</v>
      </c>
      <c r="AY307" s="3">
        <f t="shared" si="74"/>
        <v>1</v>
      </c>
    </row>
    <row r="308" spans="1:51" s="3" customFormat="1">
      <c r="A308" s="9">
        <v>40534</v>
      </c>
      <c r="B308" s="9">
        <v>40534.999305555553</v>
      </c>
      <c r="C308" s="3">
        <v>720</v>
      </c>
      <c r="D308" s="3">
        <v>80</v>
      </c>
      <c r="E308" s="3">
        <v>19</v>
      </c>
      <c r="F308" s="3" t="s">
        <v>759</v>
      </c>
      <c r="G308" s="3" t="s">
        <v>435</v>
      </c>
      <c r="H308" s="3" t="s">
        <v>744</v>
      </c>
      <c r="I308" s="3" t="s">
        <v>379</v>
      </c>
      <c r="J308" s="3" t="s">
        <v>15</v>
      </c>
      <c r="L308" s="3" t="s">
        <v>13</v>
      </c>
      <c r="M308" s="3" t="s">
        <v>15</v>
      </c>
      <c r="N308" s="3" t="s">
        <v>13</v>
      </c>
      <c r="O308" s="3" t="s">
        <v>15</v>
      </c>
      <c r="P308" s="3">
        <v>10</v>
      </c>
      <c r="Q308" s="3">
        <v>2</v>
      </c>
      <c r="R308" s="3">
        <v>20</v>
      </c>
      <c r="S308" s="3" t="s">
        <v>185</v>
      </c>
      <c r="T308" s="3">
        <v>2</v>
      </c>
      <c r="U308" s="3" t="s">
        <v>13</v>
      </c>
      <c r="V308" s="3" t="s">
        <v>15</v>
      </c>
      <c r="W308" s="3" t="s">
        <v>13</v>
      </c>
      <c r="X308" s="3" t="s">
        <v>15</v>
      </c>
      <c r="Y308" s="3" t="s">
        <v>15</v>
      </c>
      <c r="Z308" s="3" t="s">
        <v>13</v>
      </c>
      <c r="AA308" s="3" t="s">
        <v>15</v>
      </c>
      <c r="AB308" s="3" t="s">
        <v>13</v>
      </c>
      <c r="AC308" s="3" t="s">
        <v>15</v>
      </c>
      <c r="AD308" s="3" t="s">
        <v>13</v>
      </c>
      <c r="AE308" s="3" t="s">
        <v>15</v>
      </c>
      <c r="AF308" s="3" t="s">
        <v>342</v>
      </c>
      <c r="AG308" s="2">
        <v>40546</v>
      </c>
      <c r="AH308" s="2">
        <v>40724</v>
      </c>
      <c r="AI308" s="3" t="s">
        <v>114</v>
      </c>
      <c r="AJ308" s="3">
        <f t="shared" si="113"/>
        <v>13680</v>
      </c>
      <c r="AK308" s="3">
        <f t="shared" si="114"/>
        <v>13680</v>
      </c>
      <c r="AL308" s="3">
        <f t="shared" si="115"/>
        <v>0.76</v>
      </c>
      <c r="AM308" s="3">
        <f t="shared" si="116"/>
        <v>179</v>
      </c>
      <c r="AN308" t="str">
        <f t="shared" si="61"/>
        <v>No</v>
      </c>
      <c r="AO308" s="3">
        <f t="shared" si="117"/>
        <v>12</v>
      </c>
      <c r="AP308" s="3">
        <v>4537</v>
      </c>
      <c r="AQ308" s="3">
        <f t="shared" ref="AQ308:AQ311" si="122">AK308/AP308</f>
        <v>3.0152082874145911</v>
      </c>
      <c r="AR308" s="3" t="str">
        <f t="shared" ref="AR308:AR317" si="123">CONCATENATE(MONTH(A308),"_",DAY(A308),"_",F308,"_",AI308,"_",I308)</f>
        <v>12_22_Lauren's City Spa_Athens_North &amp; East Suburbs</v>
      </c>
      <c r="AS308" s="3">
        <f t="shared" si="118"/>
        <v>0.8</v>
      </c>
      <c r="AT308" s="3">
        <f t="shared" si="119"/>
        <v>20</v>
      </c>
      <c r="AU308" s="3">
        <f t="shared" si="120"/>
        <v>4</v>
      </c>
      <c r="AV308" s="3" t="str">
        <f t="shared" si="121"/>
        <v>Yes</v>
      </c>
      <c r="AW308" s="15" t="s">
        <v>763</v>
      </c>
      <c r="AX308" s="3">
        <f t="shared" si="73"/>
        <v>11</v>
      </c>
      <c r="AY308" s="3">
        <f t="shared" si="74"/>
        <v>5</v>
      </c>
    </row>
    <row r="309" spans="1:51" s="3" customFormat="1">
      <c r="A309" s="9">
        <v>40534</v>
      </c>
      <c r="B309" s="9">
        <v>40535.999305555553</v>
      </c>
      <c r="C309" s="3">
        <v>834</v>
      </c>
      <c r="D309" s="3">
        <v>12</v>
      </c>
      <c r="E309" s="3">
        <v>6</v>
      </c>
      <c r="F309" s="3" t="s">
        <v>760</v>
      </c>
      <c r="G309" s="3" t="s">
        <v>105</v>
      </c>
      <c r="H309" s="3" t="s">
        <v>497</v>
      </c>
      <c r="I309" s="3" t="s">
        <v>381</v>
      </c>
      <c r="J309" s="3" t="s">
        <v>13</v>
      </c>
      <c r="L309" s="3" t="s">
        <v>13</v>
      </c>
      <c r="M309" s="3" t="s">
        <v>15</v>
      </c>
      <c r="N309" s="3" t="s">
        <v>15</v>
      </c>
      <c r="O309" s="3" t="s">
        <v>15</v>
      </c>
      <c r="P309" s="3">
        <v>100</v>
      </c>
      <c r="Q309" s="3">
        <v>100</v>
      </c>
      <c r="R309" s="3">
        <v>10</v>
      </c>
      <c r="S309" s="3" t="s">
        <v>243</v>
      </c>
      <c r="T309" s="3">
        <v>1</v>
      </c>
      <c r="U309" s="3" t="s">
        <v>15</v>
      </c>
      <c r="V309" s="3" t="s">
        <v>13</v>
      </c>
      <c r="W309" s="3" t="s">
        <v>13</v>
      </c>
      <c r="X309" s="3" t="s">
        <v>15</v>
      </c>
      <c r="Y309" s="3" t="s">
        <v>13</v>
      </c>
      <c r="Z309" s="3" t="s">
        <v>15</v>
      </c>
      <c r="AA309" s="3" t="s">
        <v>13</v>
      </c>
      <c r="AB309" s="3" t="s">
        <v>13</v>
      </c>
      <c r="AC309" s="3" t="s">
        <v>15</v>
      </c>
      <c r="AD309" s="3" t="s">
        <v>15</v>
      </c>
      <c r="AE309" s="3" t="s">
        <v>15</v>
      </c>
      <c r="AF309" s="3" t="s">
        <v>342</v>
      </c>
      <c r="AG309" s="2">
        <v>40538</v>
      </c>
      <c r="AH309" s="2">
        <v>40633</v>
      </c>
      <c r="AI309" s="3" t="s">
        <v>114</v>
      </c>
      <c r="AJ309" s="3">
        <f t="shared" si="113"/>
        <v>5004</v>
      </c>
      <c r="AK309" s="3">
        <f t="shared" si="114"/>
        <v>2502.8690517569153</v>
      </c>
      <c r="AL309" s="3">
        <f t="shared" si="115"/>
        <v>0.5</v>
      </c>
      <c r="AM309" s="3">
        <f t="shared" si="116"/>
        <v>96</v>
      </c>
      <c r="AN309" t="str">
        <f t="shared" si="61"/>
        <v>No</v>
      </c>
      <c r="AO309" s="3">
        <f t="shared" ref="AO309" si="124">MONTH(A309)</f>
        <v>12</v>
      </c>
      <c r="AP309" s="3">
        <v>7932</v>
      </c>
      <c r="AQ309" s="3">
        <f t="shared" si="122"/>
        <v>0.31554072765467917</v>
      </c>
      <c r="AR309" s="3" t="str">
        <f t="shared" si="123"/>
        <v>12_22_Θέατρο Ποταμίτης_Athens_Downtown</v>
      </c>
      <c r="AS309" s="3">
        <f t="shared" si="118"/>
        <v>0.6</v>
      </c>
      <c r="AT309" s="3">
        <f t="shared" si="119"/>
        <v>5</v>
      </c>
      <c r="AU309" s="3">
        <f t="shared" si="120"/>
        <v>2</v>
      </c>
      <c r="AV309" s="3" t="str">
        <f t="shared" si="121"/>
        <v>No</v>
      </c>
      <c r="AW309" s="15" t="s">
        <v>770</v>
      </c>
      <c r="AX309" s="3">
        <f t="shared" si="73"/>
        <v>2</v>
      </c>
      <c r="AY309" s="3">
        <f t="shared" si="74"/>
        <v>2</v>
      </c>
    </row>
    <row r="310" spans="1:51" s="3" customFormat="1">
      <c r="A310" s="9">
        <v>40534</v>
      </c>
      <c r="B310" s="9">
        <v>40535.999305555553</v>
      </c>
      <c r="C310" s="3">
        <v>87</v>
      </c>
      <c r="D310" s="3">
        <v>80</v>
      </c>
      <c r="E310" s="3">
        <v>10</v>
      </c>
      <c r="F310" s="3" t="s">
        <v>761</v>
      </c>
      <c r="G310" s="3" t="s">
        <v>77</v>
      </c>
      <c r="H310" s="3" t="s">
        <v>494</v>
      </c>
      <c r="I310" s="3" t="s">
        <v>380</v>
      </c>
      <c r="J310" s="3" t="s">
        <v>15</v>
      </c>
      <c r="L310" s="3" t="s">
        <v>13</v>
      </c>
      <c r="M310" s="3" t="s">
        <v>15</v>
      </c>
      <c r="N310" s="3" t="s">
        <v>13</v>
      </c>
      <c r="O310" s="3" t="s">
        <v>15</v>
      </c>
      <c r="P310" s="3">
        <v>6</v>
      </c>
      <c r="Q310" s="3">
        <v>1</v>
      </c>
      <c r="R310" s="3">
        <v>10</v>
      </c>
      <c r="S310" s="3" t="s">
        <v>87</v>
      </c>
      <c r="T310" s="3">
        <v>5</v>
      </c>
      <c r="U310" s="3" t="s">
        <v>13</v>
      </c>
      <c r="V310" s="3" t="s">
        <v>13</v>
      </c>
      <c r="W310" s="3" t="s">
        <v>13</v>
      </c>
      <c r="X310" s="3" t="s">
        <v>13</v>
      </c>
      <c r="Y310" s="3" t="s">
        <v>13</v>
      </c>
      <c r="Z310" s="3" t="s">
        <v>13</v>
      </c>
      <c r="AA310" s="3" t="s">
        <v>15</v>
      </c>
      <c r="AB310" s="3" t="s">
        <v>13</v>
      </c>
      <c r="AC310" s="3" t="s">
        <v>15</v>
      </c>
      <c r="AD310" s="3" t="s">
        <v>15</v>
      </c>
      <c r="AE310" s="3" t="s">
        <v>13</v>
      </c>
      <c r="AF310" s="3" t="s">
        <v>343</v>
      </c>
      <c r="AG310" s="2">
        <v>40539</v>
      </c>
      <c r="AH310" s="2">
        <v>40688</v>
      </c>
      <c r="AI310" s="3" t="s">
        <v>114</v>
      </c>
      <c r="AJ310" s="3">
        <f t="shared" si="113"/>
        <v>870</v>
      </c>
      <c r="AK310" s="3">
        <f t="shared" si="114"/>
        <v>435.15109413039892</v>
      </c>
      <c r="AL310" s="3">
        <f t="shared" si="115"/>
        <v>0.88</v>
      </c>
      <c r="AM310" s="3">
        <f t="shared" si="116"/>
        <v>150</v>
      </c>
      <c r="AN310" t="str">
        <f t="shared" si="61"/>
        <v>No</v>
      </c>
      <c r="AO310" s="3">
        <f t="shared" ref="AO310:AO315" si="125">MONTH(A310)</f>
        <v>12</v>
      </c>
      <c r="AP310" s="3">
        <v>4537</v>
      </c>
      <c r="AQ310" s="3">
        <f t="shared" si="122"/>
        <v>9.5911636352303042E-2</v>
      </c>
      <c r="AR310" s="3" t="str">
        <f t="shared" si="123"/>
        <v>12_22_Crash Dance Academy_Athens_Piraeus &amp; West Suburbs</v>
      </c>
      <c r="AS310" s="3">
        <f t="shared" si="118"/>
        <v>0.8</v>
      </c>
      <c r="AT310" s="3">
        <f t="shared" si="119"/>
        <v>10</v>
      </c>
      <c r="AU310" s="3">
        <f t="shared" si="120"/>
        <v>3</v>
      </c>
      <c r="AV310" s="3" t="str">
        <f t="shared" si="121"/>
        <v>Yes</v>
      </c>
      <c r="AW310" s="15" t="s">
        <v>771</v>
      </c>
      <c r="AX310" s="3">
        <f t="shared" si="73"/>
        <v>3</v>
      </c>
      <c r="AY310" s="3">
        <f t="shared" si="74"/>
        <v>3</v>
      </c>
    </row>
    <row r="311" spans="1:51" s="3" customFormat="1">
      <c r="A311" s="9">
        <v>40535</v>
      </c>
      <c r="B311" s="9">
        <v>40535.999305555553</v>
      </c>
      <c r="C311" s="3">
        <v>387</v>
      </c>
      <c r="D311" s="3">
        <v>45.6</v>
      </c>
      <c r="E311" s="3">
        <v>17</v>
      </c>
      <c r="F311" s="3" t="s">
        <v>762</v>
      </c>
      <c r="G311" s="3" t="s">
        <v>433</v>
      </c>
      <c r="H311" s="3" t="s">
        <v>440</v>
      </c>
      <c r="I311" s="3" t="s">
        <v>379</v>
      </c>
      <c r="J311" s="3" t="s">
        <v>13</v>
      </c>
      <c r="L311" s="3" t="s">
        <v>13</v>
      </c>
      <c r="M311" s="3" t="s">
        <v>15</v>
      </c>
      <c r="N311" s="3" t="s">
        <v>13</v>
      </c>
      <c r="O311" s="3" t="s">
        <v>15</v>
      </c>
      <c r="P311" s="3">
        <v>100</v>
      </c>
      <c r="Q311" s="3">
        <v>100</v>
      </c>
      <c r="R311" s="3">
        <v>20</v>
      </c>
      <c r="S311" s="3" t="s">
        <v>240</v>
      </c>
      <c r="T311" s="3">
        <v>2</v>
      </c>
      <c r="U311" s="3" t="s">
        <v>15</v>
      </c>
      <c r="V311" s="3" t="s">
        <v>13</v>
      </c>
      <c r="W311" s="3" t="s">
        <v>13</v>
      </c>
      <c r="X311" s="3" t="s">
        <v>13</v>
      </c>
      <c r="Y311" s="3" t="s">
        <v>13</v>
      </c>
      <c r="Z311" s="3" t="s">
        <v>13</v>
      </c>
      <c r="AA311" s="3" t="s">
        <v>15</v>
      </c>
      <c r="AB311" s="3" t="s">
        <v>13</v>
      </c>
      <c r="AC311" s="3" t="s">
        <v>15</v>
      </c>
      <c r="AD311" s="3" t="s">
        <v>13</v>
      </c>
      <c r="AE311" s="3" t="s">
        <v>13</v>
      </c>
      <c r="AF311" s="3" t="s">
        <v>342</v>
      </c>
      <c r="AG311" s="2">
        <v>40539</v>
      </c>
      <c r="AH311" s="2">
        <v>40602</v>
      </c>
      <c r="AI311" s="3" t="s">
        <v>114</v>
      </c>
      <c r="AJ311" s="3">
        <f t="shared" si="113"/>
        <v>6579</v>
      </c>
      <c r="AK311" s="3">
        <f t="shared" si="114"/>
        <v>6579</v>
      </c>
      <c r="AL311" s="3">
        <f t="shared" si="115"/>
        <v>0.63</v>
      </c>
      <c r="AM311" s="3">
        <f t="shared" si="116"/>
        <v>64</v>
      </c>
      <c r="AN311" t="str">
        <f t="shared" si="61"/>
        <v>No</v>
      </c>
      <c r="AO311" s="3">
        <f t="shared" si="125"/>
        <v>12</v>
      </c>
      <c r="AP311" s="3">
        <v>7932</v>
      </c>
      <c r="AQ311" s="3">
        <f t="shared" si="122"/>
        <v>0.82942511346444781</v>
      </c>
      <c r="AR311" s="3" t="str">
        <f t="shared" si="123"/>
        <v>12_23_Nara-Nara Lebanese_Athens_North &amp; East Suburbs</v>
      </c>
      <c r="AS311" s="3">
        <f t="shared" si="118"/>
        <v>0.6</v>
      </c>
      <c r="AT311" s="3">
        <f t="shared" si="119"/>
        <v>15</v>
      </c>
      <c r="AU311" s="3">
        <f t="shared" si="120"/>
        <v>1</v>
      </c>
      <c r="AV311" s="3" t="str">
        <f t="shared" si="121"/>
        <v>No</v>
      </c>
      <c r="AW311" s="15" t="s">
        <v>769</v>
      </c>
      <c r="AX311" s="3">
        <f t="shared" si="73"/>
        <v>3</v>
      </c>
      <c r="AY311" s="3">
        <f t="shared" si="74"/>
        <v>3</v>
      </c>
    </row>
    <row r="312" spans="1:51" s="3" customFormat="1">
      <c r="A312" s="9">
        <v>40535</v>
      </c>
      <c r="B312" s="9">
        <v>40536.999305555553</v>
      </c>
      <c r="C312" s="3">
        <v>334</v>
      </c>
      <c r="D312" s="3">
        <v>45.4</v>
      </c>
      <c r="E312" s="3">
        <v>22</v>
      </c>
      <c r="F312" s="3" t="s">
        <v>764</v>
      </c>
      <c r="G312" s="3" t="s">
        <v>433</v>
      </c>
      <c r="H312" s="3" t="s">
        <v>440</v>
      </c>
      <c r="J312" s="3" t="s">
        <v>13</v>
      </c>
      <c r="K312" s="3" t="s">
        <v>15</v>
      </c>
      <c r="L312" s="3" t="s">
        <v>13</v>
      </c>
      <c r="M312" s="3" t="s">
        <v>15</v>
      </c>
      <c r="N312" s="3" t="s">
        <v>13</v>
      </c>
      <c r="O312" s="3" t="s">
        <v>15</v>
      </c>
      <c r="P312" s="3">
        <v>6</v>
      </c>
      <c r="Q312" s="3">
        <v>3</v>
      </c>
      <c r="R312" s="3">
        <v>10</v>
      </c>
      <c r="S312" s="3" t="s">
        <v>765</v>
      </c>
      <c r="T312" s="3">
        <v>12</v>
      </c>
      <c r="U312" s="3" t="s">
        <v>15</v>
      </c>
      <c r="V312" s="3" t="s">
        <v>13</v>
      </c>
      <c r="W312" s="3" t="s">
        <v>13</v>
      </c>
      <c r="X312" s="3" t="s">
        <v>13</v>
      </c>
      <c r="Y312" s="3" t="s">
        <v>13</v>
      </c>
      <c r="Z312" s="3" t="s">
        <v>13</v>
      </c>
      <c r="AA312" s="3" t="s">
        <v>13</v>
      </c>
      <c r="AB312" s="3" t="s">
        <v>13</v>
      </c>
      <c r="AC312" s="3" t="s">
        <v>15</v>
      </c>
      <c r="AD312" s="3" t="s">
        <v>13</v>
      </c>
      <c r="AE312" s="3" t="s">
        <v>13</v>
      </c>
      <c r="AF312" s="3" t="s">
        <v>342</v>
      </c>
      <c r="AG312" s="2">
        <v>40540</v>
      </c>
      <c r="AH312" s="2">
        <v>40661</v>
      </c>
      <c r="AI312" s="3" t="s">
        <v>116</v>
      </c>
      <c r="AJ312" s="3">
        <f t="shared" si="113"/>
        <v>7348</v>
      </c>
      <c r="AK312" s="3">
        <f t="shared" si="114"/>
        <v>3675.2761375519208</v>
      </c>
      <c r="AL312" s="3">
        <f t="shared" si="115"/>
        <v>0.52</v>
      </c>
      <c r="AM312" s="3">
        <f t="shared" si="116"/>
        <v>122</v>
      </c>
      <c r="AN312" t="str">
        <f t="shared" si="61"/>
        <v>No</v>
      </c>
      <c r="AO312" s="3">
        <f t="shared" si="125"/>
        <v>12</v>
      </c>
      <c r="AP312" s="3">
        <v>2239</v>
      </c>
      <c r="AQ312" s="3">
        <f>AK312/AP312</f>
        <v>1.64148107974628</v>
      </c>
      <c r="AR312" s="3" t="str">
        <f>CONCATENATE(MONTH(A312),"_",DAY(A312),"_",F312,"_",AI312,"_",K312)</f>
        <v>12_23_Mexicana_Thessaloniki_No</v>
      </c>
      <c r="AS312" s="3">
        <f t="shared" si="118"/>
        <v>0.6</v>
      </c>
      <c r="AT312" s="3">
        <f t="shared" si="119"/>
        <v>20</v>
      </c>
      <c r="AU312" s="3">
        <f t="shared" si="120"/>
        <v>3</v>
      </c>
      <c r="AV312" s="3" t="str">
        <f t="shared" si="121"/>
        <v>Yes</v>
      </c>
      <c r="AW312" s="15" t="s">
        <v>782</v>
      </c>
      <c r="AX312" s="3">
        <f t="shared" si="73"/>
        <v>3</v>
      </c>
      <c r="AY312" s="3">
        <f t="shared" si="74"/>
        <v>3</v>
      </c>
    </row>
    <row r="313" spans="1:51" s="3" customFormat="1">
      <c r="A313" s="9">
        <v>40536</v>
      </c>
      <c r="B313" s="9">
        <v>40539.999305555553</v>
      </c>
      <c r="C313" s="3">
        <v>763</v>
      </c>
      <c r="D313" s="3">
        <v>75</v>
      </c>
      <c r="E313" s="3">
        <v>24</v>
      </c>
      <c r="F313" s="3" t="s">
        <v>773</v>
      </c>
      <c r="G313" s="3" t="s">
        <v>402</v>
      </c>
      <c r="H313" s="3" t="s">
        <v>469</v>
      </c>
      <c r="I313" s="3" t="s">
        <v>383</v>
      </c>
      <c r="J313" s="3" t="s">
        <v>13</v>
      </c>
      <c r="L313" s="3" t="s">
        <v>15</v>
      </c>
      <c r="M313" s="3" t="s">
        <v>15</v>
      </c>
      <c r="N313" s="3" t="s">
        <v>13</v>
      </c>
      <c r="O313" s="3" t="s">
        <v>15</v>
      </c>
      <c r="P313" s="3">
        <v>100</v>
      </c>
      <c r="Q313" s="3">
        <v>100</v>
      </c>
      <c r="R313" s="3">
        <v>10</v>
      </c>
      <c r="S313" s="3" t="s">
        <v>247</v>
      </c>
      <c r="T313" s="3">
        <v>6</v>
      </c>
      <c r="U313" s="3" t="s">
        <v>15</v>
      </c>
      <c r="V313" s="3" t="s">
        <v>13</v>
      </c>
      <c r="W313" s="3" t="s">
        <v>15</v>
      </c>
      <c r="X313" s="3" t="s">
        <v>13</v>
      </c>
      <c r="Y313" s="3" t="s">
        <v>13</v>
      </c>
      <c r="Z313" s="3" t="s">
        <v>13</v>
      </c>
      <c r="AA313" s="3" t="s">
        <v>13</v>
      </c>
      <c r="AB313" s="3" t="s">
        <v>13</v>
      </c>
      <c r="AC313" s="3" t="s">
        <v>13</v>
      </c>
      <c r="AD313" s="3" t="s">
        <v>15</v>
      </c>
      <c r="AE313" s="3" t="s">
        <v>13</v>
      </c>
      <c r="AF313" s="3" t="s">
        <v>342</v>
      </c>
      <c r="AG313" s="2">
        <v>40541</v>
      </c>
      <c r="AH313" s="2">
        <v>40694</v>
      </c>
      <c r="AI313" s="3" t="s">
        <v>114</v>
      </c>
      <c r="AJ313" s="3">
        <f t="shared" si="113"/>
        <v>18312</v>
      </c>
      <c r="AK313" s="3">
        <f t="shared" si="114"/>
        <v>4578.7949296778825</v>
      </c>
      <c r="AL313" s="3">
        <f t="shared" si="115"/>
        <v>0.68</v>
      </c>
      <c r="AM313" s="3">
        <f t="shared" si="116"/>
        <v>154</v>
      </c>
      <c r="AN313" t="str">
        <f t="shared" si="61"/>
        <v>Yes</v>
      </c>
      <c r="AO313" s="3">
        <f t="shared" si="125"/>
        <v>12</v>
      </c>
      <c r="AP313" s="3">
        <v>2829</v>
      </c>
      <c r="AQ313" s="3">
        <f t="shared" ref="AQ313:AQ317" si="126">AK313/AP313</f>
        <v>1.6185206538274592</v>
      </c>
      <c r="AR313" s="3" t="str">
        <f t="shared" si="123"/>
        <v>12_24_Live in Art_Athens_Special Deal</v>
      </c>
      <c r="AS313" s="3">
        <f t="shared" si="118"/>
        <v>0.6</v>
      </c>
      <c r="AT313" s="3">
        <f t="shared" si="119"/>
        <v>25</v>
      </c>
      <c r="AU313" s="3">
        <f t="shared" si="120"/>
        <v>3</v>
      </c>
      <c r="AV313" s="3" t="str">
        <f t="shared" si="121"/>
        <v>No</v>
      </c>
      <c r="AW313" s="16" t="s">
        <v>820</v>
      </c>
      <c r="AX313" s="3">
        <f t="shared" si="73"/>
        <v>1</v>
      </c>
      <c r="AY313" s="3">
        <f t="shared" si="74"/>
        <v>1</v>
      </c>
    </row>
    <row r="314" spans="1:51" s="3" customFormat="1">
      <c r="A314" s="9">
        <v>40536</v>
      </c>
      <c r="B314" s="9">
        <v>40538.999305555553</v>
      </c>
      <c r="C314" s="3">
        <v>51</v>
      </c>
      <c r="D314" s="3">
        <v>62</v>
      </c>
      <c r="E314" s="3">
        <v>16</v>
      </c>
      <c r="F314" s="3" t="s">
        <v>778</v>
      </c>
      <c r="G314" s="3" t="s">
        <v>435</v>
      </c>
      <c r="H314" s="3" t="s">
        <v>441</v>
      </c>
      <c r="I314" s="3" t="s">
        <v>382</v>
      </c>
      <c r="J314" s="3" t="s">
        <v>15</v>
      </c>
      <c r="L314" s="3" t="s">
        <v>13</v>
      </c>
      <c r="M314" s="3" t="s">
        <v>15</v>
      </c>
      <c r="N314" s="3" t="s">
        <v>13</v>
      </c>
      <c r="O314" s="3" t="s">
        <v>15</v>
      </c>
      <c r="P314" s="3">
        <v>100</v>
      </c>
      <c r="Q314" s="3">
        <v>100</v>
      </c>
      <c r="R314" s="3">
        <v>20</v>
      </c>
      <c r="S314" s="3" t="s">
        <v>774</v>
      </c>
      <c r="T314" s="3">
        <v>3</v>
      </c>
      <c r="U314" s="3" t="s">
        <v>13</v>
      </c>
      <c r="V314" s="3" t="s">
        <v>15</v>
      </c>
      <c r="W314" s="3" t="s">
        <v>13</v>
      </c>
      <c r="X314" s="3" t="s">
        <v>13</v>
      </c>
      <c r="Y314" s="3" t="s">
        <v>15</v>
      </c>
      <c r="Z314" s="3" t="s">
        <v>15</v>
      </c>
      <c r="AA314" s="3" t="s">
        <v>15</v>
      </c>
      <c r="AB314" s="3" t="s">
        <v>13</v>
      </c>
      <c r="AC314" s="3" t="s">
        <v>13</v>
      </c>
      <c r="AD314" s="3" t="s">
        <v>15</v>
      </c>
      <c r="AE314" s="3" t="s">
        <v>15</v>
      </c>
      <c r="AF314" s="3" t="s">
        <v>342</v>
      </c>
      <c r="AG314" s="2">
        <v>40540</v>
      </c>
      <c r="AH314" s="2">
        <v>40668</v>
      </c>
      <c r="AI314" s="3" t="s">
        <v>114</v>
      </c>
      <c r="AJ314" s="3">
        <f t="shared" si="113"/>
        <v>816</v>
      </c>
      <c r="AK314" s="3">
        <f t="shared" si="114"/>
        <v>272.06297754130281</v>
      </c>
      <c r="AL314" s="3">
        <f t="shared" si="115"/>
        <v>0.74</v>
      </c>
      <c r="AM314" s="3">
        <f t="shared" si="116"/>
        <v>129</v>
      </c>
      <c r="AN314" t="str">
        <f t="shared" si="61"/>
        <v>Yes</v>
      </c>
      <c r="AO314" s="3">
        <f t="shared" si="125"/>
        <v>12</v>
      </c>
      <c r="AP314" s="3">
        <v>2287</v>
      </c>
      <c r="AQ314" s="3">
        <f t="shared" si="126"/>
        <v>0.11896063731582983</v>
      </c>
      <c r="AR314" s="3" t="str">
        <f t="shared" si="123"/>
        <v>12_24_Beauty @ home atelier_Athens_South Suburbs</v>
      </c>
      <c r="AS314" s="3">
        <f t="shared" si="118"/>
        <v>0.8</v>
      </c>
      <c r="AT314" s="3">
        <f t="shared" si="119"/>
        <v>15</v>
      </c>
      <c r="AU314" s="3">
        <f t="shared" si="120"/>
        <v>3</v>
      </c>
      <c r="AV314" s="3" t="str">
        <f t="shared" si="121"/>
        <v>No</v>
      </c>
      <c r="AW314" s="15" t="s">
        <v>785</v>
      </c>
      <c r="AX314" s="3">
        <f t="shared" si="73"/>
        <v>1</v>
      </c>
      <c r="AY314" s="3">
        <f t="shared" si="74"/>
        <v>1</v>
      </c>
    </row>
    <row r="315" spans="1:51" s="3" customFormat="1">
      <c r="A315" s="9">
        <v>40536</v>
      </c>
      <c r="B315" s="9">
        <v>40539.999305555553</v>
      </c>
      <c r="C315" s="3">
        <v>364</v>
      </c>
      <c r="D315" s="3">
        <v>140</v>
      </c>
      <c r="E315" s="3">
        <v>19</v>
      </c>
      <c r="F315" s="3" t="s">
        <v>775</v>
      </c>
      <c r="G315" s="3" t="s">
        <v>435</v>
      </c>
      <c r="H315" s="3" t="s">
        <v>744</v>
      </c>
      <c r="I315" s="3" t="s">
        <v>380</v>
      </c>
      <c r="J315" s="3" t="s">
        <v>15</v>
      </c>
      <c r="L315" s="3" t="s">
        <v>13</v>
      </c>
      <c r="M315" s="3" t="s">
        <v>15</v>
      </c>
      <c r="N315" s="3" t="s">
        <v>13</v>
      </c>
      <c r="O315" s="3" t="s">
        <v>15</v>
      </c>
      <c r="P315" s="3">
        <v>100</v>
      </c>
      <c r="Q315" s="3">
        <v>100</v>
      </c>
      <c r="R315" s="3">
        <v>15</v>
      </c>
      <c r="S315" s="3" t="s">
        <v>87</v>
      </c>
      <c r="T315" s="3">
        <v>5</v>
      </c>
      <c r="U315" s="3" t="s">
        <v>13</v>
      </c>
      <c r="V315" s="3" t="s">
        <v>15</v>
      </c>
      <c r="W315" s="3" t="s">
        <v>13</v>
      </c>
      <c r="X315" s="3" t="s">
        <v>13</v>
      </c>
      <c r="Y315" s="3" t="s">
        <v>15</v>
      </c>
      <c r="Z315" s="3" t="s">
        <v>13</v>
      </c>
      <c r="AA315" s="3" t="s">
        <v>13</v>
      </c>
      <c r="AB315" s="3" t="s">
        <v>13</v>
      </c>
      <c r="AC315" s="3" t="s">
        <v>15</v>
      </c>
      <c r="AD315" s="3" t="s">
        <v>15</v>
      </c>
      <c r="AE315" s="3" t="s">
        <v>15</v>
      </c>
      <c r="AF315" s="3" t="s">
        <v>342</v>
      </c>
      <c r="AG315" s="2">
        <v>40540</v>
      </c>
      <c r="AH315" s="2">
        <v>40663</v>
      </c>
      <c r="AI315" s="3" t="s">
        <v>114</v>
      </c>
      <c r="AJ315" s="3">
        <f t="shared" si="113"/>
        <v>6916</v>
      </c>
      <c r="AK315" s="3">
        <f t="shared" si="114"/>
        <v>1729.3002257346132</v>
      </c>
      <c r="AL315" s="3">
        <f t="shared" si="115"/>
        <v>0.86</v>
      </c>
      <c r="AM315" s="3">
        <f t="shared" si="116"/>
        <v>124</v>
      </c>
      <c r="AN315" t="str">
        <f t="shared" si="61"/>
        <v>Yes</v>
      </c>
      <c r="AO315" s="3">
        <f t="shared" si="125"/>
        <v>12</v>
      </c>
      <c r="AP315" s="3">
        <v>2287</v>
      </c>
      <c r="AQ315" s="3">
        <f t="shared" si="126"/>
        <v>0.75614351803000135</v>
      </c>
      <c r="AR315" s="3" t="str">
        <f t="shared" si="123"/>
        <v>12_24_Mystic Neverland_Athens_Piraeus &amp; West Suburbs</v>
      </c>
      <c r="AS315" s="3">
        <f t="shared" si="118"/>
        <v>0.8</v>
      </c>
      <c r="AT315" s="3">
        <f t="shared" si="119"/>
        <v>20</v>
      </c>
      <c r="AU315" s="3">
        <f t="shared" si="120"/>
        <v>3</v>
      </c>
      <c r="AV315" s="3" t="str">
        <f t="shared" si="121"/>
        <v>No</v>
      </c>
      <c r="AW315" s="15" t="s">
        <v>819</v>
      </c>
      <c r="AX315" s="3">
        <f t="shared" si="73"/>
        <v>0</v>
      </c>
      <c r="AY315" s="3">
        <f t="shared" si="74"/>
        <v>0</v>
      </c>
    </row>
    <row r="316" spans="1:51" s="3" customFormat="1">
      <c r="A316" s="9">
        <v>40536</v>
      </c>
      <c r="B316" s="9">
        <v>40538.999305555553</v>
      </c>
      <c r="C316" s="3">
        <v>256</v>
      </c>
      <c r="D316" s="3">
        <v>65</v>
      </c>
      <c r="E316" s="3">
        <v>16</v>
      </c>
      <c r="F316" s="3" t="s">
        <v>776</v>
      </c>
      <c r="G316" s="3" t="s">
        <v>435</v>
      </c>
      <c r="H316" s="3" t="s">
        <v>777</v>
      </c>
      <c r="I316" s="3" t="s">
        <v>381</v>
      </c>
      <c r="J316" s="3" t="s">
        <v>15</v>
      </c>
      <c r="L316" s="3" t="s">
        <v>13</v>
      </c>
      <c r="M316" s="3" t="s">
        <v>15</v>
      </c>
      <c r="N316" s="3" t="s">
        <v>15</v>
      </c>
      <c r="O316" s="3" t="s">
        <v>15</v>
      </c>
      <c r="P316" s="3">
        <v>6</v>
      </c>
      <c r="Q316" s="3">
        <v>2</v>
      </c>
      <c r="R316" s="3">
        <v>20</v>
      </c>
      <c r="S316" s="3" t="s">
        <v>192</v>
      </c>
      <c r="T316" s="3">
        <v>1</v>
      </c>
      <c r="U316" s="3" t="s">
        <v>13</v>
      </c>
      <c r="V316" s="3" t="s">
        <v>15</v>
      </c>
      <c r="W316" s="3" t="s">
        <v>13</v>
      </c>
      <c r="X316" s="3" t="s">
        <v>13</v>
      </c>
      <c r="Y316" s="3" t="s">
        <v>15</v>
      </c>
      <c r="Z316" s="3" t="s">
        <v>13</v>
      </c>
      <c r="AA316" s="3" t="s">
        <v>15</v>
      </c>
      <c r="AB316" s="3" t="s">
        <v>13</v>
      </c>
      <c r="AC316" s="3" t="s">
        <v>15</v>
      </c>
      <c r="AD316" s="3" t="s">
        <v>15</v>
      </c>
      <c r="AE316" s="3" t="s">
        <v>13</v>
      </c>
      <c r="AF316" s="3" t="s">
        <v>342</v>
      </c>
      <c r="AG316" s="2">
        <v>40546</v>
      </c>
      <c r="AH316" s="2">
        <v>40695</v>
      </c>
      <c r="AI316" s="3" t="s">
        <v>114</v>
      </c>
      <c r="AJ316" s="3">
        <f t="shared" si="113"/>
        <v>4096</v>
      </c>
      <c r="AK316" s="3">
        <f t="shared" si="114"/>
        <v>1365.6494558935983</v>
      </c>
      <c r="AL316" s="3">
        <f t="shared" si="115"/>
        <v>0.75</v>
      </c>
      <c r="AM316" s="3">
        <f t="shared" si="116"/>
        <v>150</v>
      </c>
      <c r="AN316" t="str">
        <f t="shared" si="61"/>
        <v>Yes</v>
      </c>
      <c r="AO316" s="3">
        <f t="shared" ref="AO316:AO334" si="127">MONTH(A316)</f>
        <v>12</v>
      </c>
      <c r="AP316" s="3">
        <v>2287</v>
      </c>
      <c r="AQ316" s="3">
        <f t="shared" si="126"/>
        <v>0.59713574809514569</v>
      </c>
      <c r="AR316" s="3" t="str">
        <f t="shared" si="123"/>
        <v>12_24_Αφή - Εναλλακτικές Φυσικές Μέθοδοι_Athens_Downtown</v>
      </c>
      <c r="AS316" s="3">
        <f t="shared" si="118"/>
        <v>0.8</v>
      </c>
      <c r="AT316" s="3">
        <f t="shared" si="119"/>
        <v>15</v>
      </c>
      <c r="AU316" s="3">
        <f t="shared" si="120"/>
        <v>3</v>
      </c>
      <c r="AV316" s="3" t="str">
        <f t="shared" si="121"/>
        <v>Yes</v>
      </c>
      <c r="AW316" s="15" t="s">
        <v>786</v>
      </c>
      <c r="AX316" s="3">
        <f t="shared" si="73"/>
        <v>7</v>
      </c>
      <c r="AY316" s="3">
        <f t="shared" si="74"/>
        <v>5</v>
      </c>
    </row>
    <row r="317" spans="1:51">
      <c r="A317" s="9">
        <v>40536</v>
      </c>
      <c r="B317" s="9">
        <v>40539.999305555553</v>
      </c>
      <c r="C317" s="3">
        <v>735</v>
      </c>
      <c r="D317" s="3">
        <v>52</v>
      </c>
      <c r="E317" s="3">
        <v>15</v>
      </c>
      <c r="F317" s="3" t="s">
        <v>32</v>
      </c>
      <c r="G317" t="s">
        <v>105</v>
      </c>
      <c r="H317" s="3" t="s">
        <v>642</v>
      </c>
      <c r="I317" t="s">
        <v>379</v>
      </c>
      <c r="J317" t="s">
        <v>15</v>
      </c>
      <c r="L317" t="s">
        <v>13</v>
      </c>
      <c r="M317" t="s">
        <v>15</v>
      </c>
      <c r="N317" t="s">
        <v>13</v>
      </c>
      <c r="O317" t="s">
        <v>15</v>
      </c>
      <c r="P317" s="3">
        <v>100</v>
      </c>
      <c r="Q317" s="3">
        <v>100</v>
      </c>
      <c r="R317" s="3">
        <v>10</v>
      </c>
      <c r="S317" s="3" t="s">
        <v>195</v>
      </c>
      <c r="T317" s="3">
        <v>2</v>
      </c>
      <c r="U317" t="s">
        <v>15</v>
      </c>
      <c r="V317" t="s">
        <v>15</v>
      </c>
      <c r="W317" t="s">
        <v>13</v>
      </c>
      <c r="X317" t="s">
        <v>13</v>
      </c>
      <c r="Y317" t="s">
        <v>13</v>
      </c>
      <c r="Z317" t="s">
        <v>15</v>
      </c>
      <c r="AA317" t="s">
        <v>15</v>
      </c>
      <c r="AB317" t="s">
        <v>15</v>
      </c>
      <c r="AC317" t="s">
        <v>15</v>
      </c>
      <c r="AD317" t="s">
        <v>13</v>
      </c>
      <c r="AE317" t="s">
        <v>15</v>
      </c>
      <c r="AF317" t="s">
        <v>342</v>
      </c>
      <c r="AG317" s="2">
        <v>40541</v>
      </c>
      <c r="AH317" s="2">
        <v>40709</v>
      </c>
      <c r="AI317" t="s">
        <v>114</v>
      </c>
      <c r="AJ317" s="3">
        <f t="shared" si="113"/>
        <v>11025</v>
      </c>
      <c r="AK317" s="3">
        <f t="shared" si="114"/>
        <v>2756.7285987166151</v>
      </c>
      <c r="AL317" s="3">
        <f t="shared" si="115"/>
        <v>0.71</v>
      </c>
      <c r="AM317" s="3">
        <f t="shared" si="116"/>
        <v>169</v>
      </c>
      <c r="AN317" t="str">
        <f t="shared" si="61"/>
        <v>Yes</v>
      </c>
      <c r="AO317" s="3">
        <f t="shared" si="127"/>
        <v>12</v>
      </c>
      <c r="AP317" s="3">
        <v>2287</v>
      </c>
      <c r="AQ317" s="3">
        <f t="shared" si="126"/>
        <v>1.2053907296530892</v>
      </c>
      <c r="AR317" s="3" t="str">
        <f t="shared" si="123"/>
        <v>12_24_Funmily_Athens_North &amp; East Suburbs</v>
      </c>
      <c r="AS317" s="3">
        <f t="shared" si="118"/>
        <v>0.8</v>
      </c>
      <c r="AT317" s="3">
        <f t="shared" si="119"/>
        <v>15</v>
      </c>
      <c r="AU317" s="3">
        <f t="shared" si="120"/>
        <v>3</v>
      </c>
      <c r="AV317" s="3" t="str">
        <f t="shared" si="121"/>
        <v>No</v>
      </c>
      <c r="AW317" s="15" t="s">
        <v>821</v>
      </c>
      <c r="AX317" s="3">
        <f t="shared" si="73"/>
        <v>1</v>
      </c>
      <c r="AY317" s="3">
        <f t="shared" si="74"/>
        <v>1</v>
      </c>
    </row>
    <row r="318" spans="1:51" s="3" customFormat="1">
      <c r="A318" s="9">
        <v>40537</v>
      </c>
      <c r="B318" s="9">
        <v>40539.999305555553</v>
      </c>
      <c r="C318" s="3">
        <v>0</v>
      </c>
      <c r="D318" s="3">
        <v>57.6</v>
      </c>
      <c r="E318" s="3">
        <v>18.899999999999999</v>
      </c>
      <c r="F318" s="3" t="s">
        <v>779</v>
      </c>
      <c r="G318" s="3" t="s">
        <v>402</v>
      </c>
      <c r="H318" s="3" t="s">
        <v>694</v>
      </c>
      <c r="J318" s="3" t="s">
        <v>13</v>
      </c>
      <c r="K318" s="3" t="s">
        <v>15</v>
      </c>
      <c r="L318" s="3" t="s">
        <v>13</v>
      </c>
      <c r="M318" s="3" t="s">
        <v>15</v>
      </c>
      <c r="N318" s="3" t="s">
        <v>13</v>
      </c>
      <c r="O318" s="3" t="s">
        <v>15</v>
      </c>
      <c r="P318" s="3">
        <v>100</v>
      </c>
      <c r="Q318" s="3">
        <v>100</v>
      </c>
      <c r="R318" s="3">
        <v>10</v>
      </c>
      <c r="S318" s="3" t="s">
        <v>780</v>
      </c>
      <c r="T318" s="3">
        <v>12</v>
      </c>
      <c r="U318" s="3" t="s">
        <v>15</v>
      </c>
      <c r="V318" s="3" t="s">
        <v>15</v>
      </c>
      <c r="W318" s="3" t="s">
        <v>15</v>
      </c>
      <c r="X318" s="3" t="s">
        <v>13</v>
      </c>
      <c r="Y318" s="3" t="s">
        <v>15</v>
      </c>
      <c r="Z318" s="3" t="s">
        <v>13</v>
      </c>
      <c r="AA318" s="3" t="s">
        <v>13</v>
      </c>
      <c r="AB318" s="3" t="s">
        <v>13</v>
      </c>
      <c r="AC318" s="3" t="s">
        <v>15</v>
      </c>
      <c r="AD318" s="3" t="s">
        <v>13</v>
      </c>
      <c r="AE318" s="3" t="s">
        <v>13</v>
      </c>
      <c r="AF318" s="3" t="s">
        <v>342</v>
      </c>
      <c r="AG318" s="2">
        <v>40541</v>
      </c>
      <c r="AH318" s="2">
        <v>40633</v>
      </c>
      <c r="AI318" s="3" t="s">
        <v>116</v>
      </c>
      <c r="AJ318" s="3">
        <f t="shared" si="113"/>
        <v>0</v>
      </c>
      <c r="AK318" s="3">
        <f t="shared" si="114"/>
        <v>0</v>
      </c>
      <c r="AL318" s="3">
        <f t="shared" si="115"/>
        <v>0.67</v>
      </c>
      <c r="AM318" s="3">
        <f t="shared" si="116"/>
        <v>93</v>
      </c>
      <c r="AN318" t="str">
        <f t="shared" si="61"/>
        <v>Yes</v>
      </c>
      <c r="AO318" s="3">
        <f t="shared" si="127"/>
        <v>12</v>
      </c>
      <c r="AP318" s="3">
        <v>767</v>
      </c>
      <c r="AQ318" s="3">
        <f>AK318/AP318</f>
        <v>0</v>
      </c>
      <c r="AR318" s="3" t="str">
        <f>CONCATENATE(MONTH(A318),"_",DAY(A318),"_",F318,"_",AI318,"_",K318)</f>
        <v>12_25_Top Line Cosmetics_Thessaloniki_No</v>
      </c>
      <c r="AS318" s="3">
        <f t="shared" si="118"/>
        <v>0.6</v>
      </c>
      <c r="AT318" s="3">
        <f t="shared" si="119"/>
        <v>20</v>
      </c>
      <c r="AU318" s="3">
        <f t="shared" si="120"/>
        <v>2</v>
      </c>
      <c r="AV318" s="3" t="str">
        <f t="shared" si="121"/>
        <v>No</v>
      </c>
      <c r="AW318" s="15" t="s">
        <v>832</v>
      </c>
      <c r="AX318" s="3">
        <f t="shared" si="73"/>
        <v>1</v>
      </c>
      <c r="AY318" s="3">
        <f t="shared" si="74"/>
        <v>1</v>
      </c>
    </row>
    <row r="319" spans="1:51" s="3" customFormat="1">
      <c r="A319" s="9">
        <v>40536</v>
      </c>
      <c r="B319" s="9">
        <v>40539.999305555553</v>
      </c>
      <c r="C319" s="3">
        <v>57</v>
      </c>
      <c r="D319" s="3">
        <v>75</v>
      </c>
      <c r="E319" s="3">
        <v>24</v>
      </c>
      <c r="F319" s="3" t="s">
        <v>773</v>
      </c>
      <c r="G319" s="3" t="s">
        <v>402</v>
      </c>
      <c r="H319" s="3" t="s">
        <v>469</v>
      </c>
      <c r="J319" s="3" t="s">
        <v>15</v>
      </c>
      <c r="K319" s="3" t="s">
        <v>13</v>
      </c>
      <c r="L319" s="3" t="s">
        <v>15</v>
      </c>
      <c r="M319" s="3" t="s">
        <v>15</v>
      </c>
      <c r="N319" s="3" t="s">
        <v>13</v>
      </c>
      <c r="O319" s="3" t="s">
        <v>15</v>
      </c>
      <c r="P319" s="3">
        <v>100</v>
      </c>
      <c r="Q319" s="3">
        <v>100</v>
      </c>
      <c r="R319" s="3">
        <v>10</v>
      </c>
      <c r="S319" s="3" t="s">
        <v>247</v>
      </c>
      <c r="T319" s="3">
        <v>6</v>
      </c>
      <c r="U319" s="3" t="s">
        <v>15</v>
      </c>
      <c r="V319" s="3" t="s">
        <v>13</v>
      </c>
      <c r="W319" s="3" t="s">
        <v>15</v>
      </c>
      <c r="X319" s="3" t="s">
        <v>13</v>
      </c>
      <c r="Y319" s="3" t="s">
        <v>13</v>
      </c>
      <c r="Z319" s="3" t="s">
        <v>13</v>
      </c>
      <c r="AA319" s="3" t="s">
        <v>13</v>
      </c>
      <c r="AB319" s="3" t="s">
        <v>13</v>
      </c>
      <c r="AC319" s="3" t="s">
        <v>13</v>
      </c>
      <c r="AD319" s="3" t="s">
        <v>15</v>
      </c>
      <c r="AE319" s="3" t="s">
        <v>13</v>
      </c>
      <c r="AF319" s="3" t="s">
        <v>342</v>
      </c>
      <c r="AG319" s="2">
        <v>40541</v>
      </c>
      <c r="AH319" s="2">
        <v>40694</v>
      </c>
      <c r="AI319" s="3" t="s">
        <v>116</v>
      </c>
      <c r="AJ319" s="3">
        <f t="shared" ref="AJ319:AJ334" si="128">IF(C319&gt;=R319,C319*E319,0)</f>
        <v>1368</v>
      </c>
      <c r="AK319" s="3">
        <f t="shared" ref="AK319:AK334" si="129">MIN(AJ319/(B319-A319),AJ319)</f>
        <v>342.05938531014323</v>
      </c>
      <c r="AL319" s="3">
        <f t="shared" ref="AL319:AL334" si="130">ROUND((D319-E319)/D319,2)</f>
        <v>0.68</v>
      </c>
      <c r="AM319" s="3">
        <f t="shared" ref="AM319:AM334" si="131">1+AH319-AG319</f>
        <v>154</v>
      </c>
      <c r="AN319" t="str">
        <f t="shared" ref="AN319:AN334" si="132">IF(OR(WEEKDAY(B319) &lt; WEEKDAY(A319), AND(WEEKDAY(B319) &gt;= WEEKDAY(A319),OR(WEEKDAY(B319)=7,WEEKDAY(B319)=1,WEEKDAY(A319)=1,WEEKDAY(A319)=7))),"Yes","No")</f>
        <v>Yes</v>
      </c>
      <c r="AO319" s="3">
        <f t="shared" si="127"/>
        <v>12</v>
      </c>
      <c r="AP319" s="3">
        <v>139</v>
      </c>
      <c r="AQ319">
        <f>AK319/AP319</f>
        <v>2.4608588871233326</v>
      </c>
      <c r="AR319" s="3" t="str">
        <f t="shared" ref="AR319:AR349" si="133">CONCATENATE(MONTH(A319),"_",DAY(A319),"_",F319,"_",AI319,"_",I319)</f>
        <v>12_24_Live in Art_Thessaloniki_</v>
      </c>
      <c r="AS319" s="3">
        <f t="shared" ref="AS319:AS334" si="134">ROUND(AL319*5,0)/5</f>
        <v>0.6</v>
      </c>
      <c r="AT319" s="3">
        <f t="shared" ref="AT319:AT334" si="135">ROUND(E319/5,0)*5</f>
        <v>25</v>
      </c>
      <c r="AU319" s="3">
        <f t="shared" ref="AU319:AU334" si="136">IF(AM319&lt;=77,1,IF(AM319&lt;=109,2,IF(AM319&lt;=176.5,3,IF(AM319&lt;=473,4,0))))</f>
        <v>3</v>
      </c>
      <c r="AV319" s="3" t="str">
        <f t="shared" ref="AV319:AV334" si="137">IF(P319&gt;Q319,"Yes","No")</f>
        <v>No</v>
      </c>
      <c r="AW319" s="15" t="s">
        <v>830</v>
      </c>
      <c r="AX319" s="3">
        <f t="shared" si="73"/>
        <v>1</v>
      </c>
      <c r="AY319" s="3">
        <f t="shared" si="74"/>
        <v>1</v>
      </c>
    </row>
    <row r="320" spans="1:51" s="3" customFormat="1">
      <c r="A320" s="9">
        <v>40539</v>
      </c>
      <c r="B320" s="9">
        <v>40540.999305555553</v>
      </c>
      <c r="C320" s="3">
        <v>773</v>
      </c>
      <c r="D320" s="3">
        <v>17</v>
      </c>
      <c r="E320" s="3">
        <v>8.5</v>
      </c>
      <c r="F320" s="3" t="s">
        <v>783</v>
      </c>
      <c r="G320" s="3" t="s">
        <v>433</v>
      </c>
      <c r="H320" s="3" t="s">
        <v>449</v>
      </c>
      <c r="I320" s="3" t="s">
        <v>382</v>
      </c>
      <c r="J320" s="3" t="s">
        <v>13</v>
      </c>
      <c r="L320" s="3" t="s">
        <v>13</v>
      </c>
      <c r="M320" s="3" t="s">
        <v>15</v>
      </c>
      <c r="N320" s="3" t="s">
        <v>13</v>
      </c>
      <c r="O320" s="3" t="s">
        <v>15</v>
      </c>
      <c r="P320" s="3">
        <v>100</v>
      </c>
      <c r="Q320" s="3">
        <v>100</v>
      </c>
      <c r="R320" s="3">
        <v>10</v>
      </c>
      <c r="S320" s="3" t="s">
        <v>715</v>
      </c>
      <c r="T320" s="3">
        <v>3</v>
      </c>
      <c r="U320" s="3" t="s">
        <v>15</v>
      </c>
      <c r="V320" s="3" t="s">
        <v>13</v>
      </c>
      <c r="W320" s="3" t="s">
        <v>13</v>
      </c>
      <c r="X320" s="3" t="s">
        <v>13</v>
      </c>
      <c r="Y320" s="3" t="s">
        <v>13</v>
      </c>
      <c r="Z320" s="3" t="s">
        <v>13</v>
      </c>
      <c r="AA320" s="3" t="s">
        <v>13</v>
      </c>
      <c r="AB320" s="3" t="s">
        <v>13</v>
      </c>
      <c r="AC320" s="3" t="s">
        <v>15</v>
      </c>
      <c r="AD320" s="3" t="s">
        <v>15</v>
      </c>
      <c r="AE320" s="3" t="s">
        <v>13</v>
      </c>
      <c r="AF320" s="3" t="s">
        <v>342</v>
      </c>
      <c r="AG320" s="2">
        <v>40541</v>
      </c>
      <c r="AH320" s="2">
        <v>40602</v>
      </c>
      <c r="AI320" s="3" t="s">
        <v>114</v>
      </c>
      <c r="AJ320" s="3">
        <f t="shared" si="128"/>
        <v>6570.5</v>
      </c>
      <c r="AK320" s="3">
        <f t="shared" si="129"/>
        <v>3286.3911080273401</v>
      </c>
      <c r="AL320" s="3">
        <f t="shared" si="130"/>
        <v>0.5</v>
      </c>
      <c r="AM320" s="3">
        <f t="shared" si="131"/>
        <v>62</v>
      </c>
      <c r="AN320" s="3" t="str">
        <f t="shared" si="132"/>
        <v>No</v>
      </c>
      <c r="AO320" s="3">
        <f t="shared" si="127"/>
        <v>12</v>
      </c>
      <c r="AP320" s="3">
        <v>7932</v>
      </c>
      <c r="AQ320" s="3">
        <f t="shared" ref="AQ320:AQ325" si="138">AK320/AP320</f>
        <v>0.41432061372003781</v>
      </c>
      <c r="AR320" s="3" t="str">
        <f t="shared" si="133"/>
        <v>12_27_Divan_Athens_South Suburbs</v>
      </c>
      <c r="AS320" s="3">
        <f t="shared" si="134"/>
        <v>0.6</v>
      </c>
      <c r="AT320" s="3">
        <f t="shared" si="135"/>
        <v>10</v>
      </c>
      <c r="AU320" s="3">
        <f t="shared" si="136"/>
        <v>1</v>
      </c>
      <c r="AV320" s="3" t="str">
        <f t="shared" si="137"/>
        <v>No</v>
      </c>
      <c r="AW320" s="15" t="s">
        <v>833</v>
      </c>
      <c r="AX320" s="3">
        <f t="shared" si="73"/>
        <v>0</v>
      </c>
      <c r="AY320" s="3">
        <f t="shared" si="74"/>
        <v>0</v>
      </c>
    </row>
    <row r="321" spans="1:51" s="3" customFormat="1">
      <c r="A321" s="9">
        <v>40539</v>
      </c>
      <c r="B321" s="9">
        <v>40539.999305555553</v>
      </c>
      <c r="C321" s="3">
        <v>231</v>
      </c>
      <c r="D321" s="3">
        <v>32</v>
      </c>
      <c r="E321" s="3">
        <v>12</v>
      </c>
      <c r="F321" s="3" t="s">
        <v>784</v>
      </c>
      <c r="G321" s="3" t="s">
        <v>435</v>
      </c>
      <c r="H321" s="3" t="s">
        <v>473</v>
      </c>
      <c r="I321" s="3" t="s">
        <v>381</v>
      </c>
      <c r="J321" s="3" t="s">
        <v>15</v>
      </c>
      <c r="L321" s="3" t="s">
        <v>13</v>
      </c>
      <c r="M321" s="3" t="s">
        <v>15</v>
      </c>
      <c r="N321" s="3" t="s">
        <v>15</v>
      </c>
      <c r="O321" s="3" t="s">
        <v>15</v>
      </c>
      <c r="P321" s="3">
        <v>100</v>
      </c>
      <c r="Q321" s="3">
        <v>4</v>
      </c>
      <c r="R321" s="3">
        <v>20</v>
      </c>
      <c r="S321" s="3" t="s">
        <v>168</v>
      </c>
      <c r="T321" s="3">
        <v>1</v>
      </c>
      <c r="U321" s="3" t="s">
        <v>15</v>
      </c>
      <c r="V321" s="3" t="s">
        <v>13</v>
      </c>
      <c r="W321" s="3" t="s">
        <v>13</v>
      </c>
      <c r="X321" s="3" t="s">
        <v>13</v>
      </c>
      <c r="Y321" s="3" t="s">
        <v>15</v>
      </c>
      <c r="Z321" s="3" t="s">
        <v>13</v>
      </c>
      <c r="AA321" s="3" t="s">
        <v>15</v>
      </c>
      <c r="AB321" s="3" t="s">
        <v>13</v>
      </c>
      <c r="AC321" s="3" t="s">
        <v>15</v>
      </c>
      <c r="AD321" s="3" t="s">
        <v>13</v>
      </c>
      <c r="AE321" s="3" t="s">
        <v>13</v>
      </c>
      <c r="AF321" s="3" t="s">
        <v>342</v>
      </c>
      <c r="AG321" s="2">
        <v>40541</v>
      </c>
      <c r="AH321" s="2">
        <v>40692</v>
      </c>
      <c r="AI321" s="3" t="s">
        <v>114</v>
      </c>
      <c r="AJ321" s="3">
        <f t="shared" si="128"/>
        <v>2772</v>
      </c>
      <c r="AK321" s="3">
        <f t="shared" si="129"/>
        <v>2772</v>
      </c>
      <c r="AL321" s="3">
        <f t="shared" si="130"/>
        <v>0.63</v>
      </c>
      <c r="AM321" s="3">
        <f t="shared" si="131"/>
        <v>152</v>
      </c>
      <c r="AN321" s="3" t="str">
        <f t="shared" si="132"/>
        <v>No</v>
      </c>
      <c r="AO321" s="3">
        <f t="shared" si="127"/>
        <v>12</v>
      </c>
      <c r="AP321" s="3">
        <v>4537</v>
      </c>
      <c r="AQ321" s="3">
        <f t="shared" si="138"/>
        <v>0.61097641613400921</v>
      </c>
      <c r="AR321" s="3" t="str">
        <f t="shared" si="133"/>
        <v>12_27_Ροζ νύχι_Athens_Downtown</v>
      </c>
      <c r="AS321" s="3">
        <f t="shared" si="134"/>
        <v>0.6</v>
      </c>
      <c r="AT321" s="3">
        <f t="shared" si="135"/>
        <v>10</v>
      </c>
      <c r="AU321" s="3">
        <f t="shared" si="136"/>
        <v>3</v>
      </c>
      <c r="AV321" s="3" t="str">
        <f t="shared" si="137"/>
        <v>Yes</v>
      </c>
      <c r="AW321" s="15" t="s">
        <v>822</v>
      </c>
      <c r="AX321" s="3">
        <f t="shared" si="73"/>
        <v>1</v>
      </c>
      <c r="AY321" s="3">
        <f t="shared" si="74"/>
        <v>1</v>
      </c>
    </row>
    <row r="322" spans="1:51" s="3" customFormat="1">
      <c r="A322" s="9">
        <v>40540</v>
      </c>
      <c r="B322" s="9">
        <v>40542.999305555553</v>
      </c>
      <c r="C322" s="3">
        <v>258</v>
      </c>
      <c r="D322" s="3">
        <v>29.99</v>
      </c>
      <c r="E322" s="3">
        <v>13</v>
      </c>
      <c r="F322" s="3" t="s">
        <v>823</v>
      </c>
      <c r="G322" s="3" t="s">
        <v>402</v>
      </c>
      <c r="H322" s="3" t="s">
        <v>469</v>
      </c>
      <c r="I322" s="3" t="s">
        <v>402</v>
      </c>
      <c r="J322" s="3" t="s">
        <v>13</v>
      </c>
      <c r="L322" s="3" t="s">
        <v>15</v>
      </c>
      <c r="M322" s="3" t="s">
        <v>15</v>
      </c>
      <c r="N322" s="3" t="s">
        <v>13</v>
      </c>
      <c r="O322" s="3" t="s">
        <v>15</v>
      </c>
      <c r="P322" s="3">
        <v>100</v>
      </c>
      <c r="Q322" s="3">
        <v>100</v>
      </c>
      <c r="R322" s="3">
        <v>15</v>
      </c>
      <c r="S322" s="3" t="s">
        <v>185</v>
      </c>
      <c r="T322" s="3">
        <v>2</v>
      </c>
      <c r="U322" s="3" t="s">
        <v>15</v>
      </c>
      <c r="V322" s="3" t="s">
        <v>15</v>
      </c>
      <c r="W322" s="3" t="s">
        <v>15</v>
      </c>
      <c r="X322" s="3" t="s">
        <v>13</v>
      </c>
      <c r="Y322" s="3" t="s">
        <v>13</v>
      </c>
      <c r="Z322" s="3" t="s">
        <v>13</v>
      </c>
      <c r="AA322" s="3" t="s">
        <v>13</v>
      </c>
      <c r="AB322" s="3" t="s">
        <v>13</v>
      </c>
      <c r="AC322" s="3" t="s">
        <v>15</v>
      </c>
      <c r="AD322" s="3" t="s">
        <v>15</v>
      </c>
      <c r="AE322" s="3" t="s">
        <v>15</v>
      </c>
      <c r="AF322" s="3" t="s">
        <v>342</v>
      </c>
      <c r="AG322" s="2">
        <v>40547</v>
      </c>
      <c r="AH322" s="2">
        <v>40606</v>
      </c>
      <c r="AI322" s="3" t="s">
        <v>114</v>
      </c>
      <c r="AJ322" s="3">
        <f t="shared" si="128"/>
        <v>3354</v>
      </c>
      <c r="AK322" s="3">
        <f t="shared" si="129"/>
        <v>1118.2588562175608</v>
      </c>
      <c r="AL322" s="3">
        <f t="shared" si="130"/>
        <v>0.56999999999999995</v>
      </c>
      <c r="AM322" s="3">
        <f t="shared" si="131"/>
        <v>60</v>
      </c>
      <c r="AN322" s="3" t="str">
        <f t="shared" si="132"/>
        <v>No</v>
      </c>
      <c r="AO322" s="3">
        <f t="shared" si="127"/>
        <v>12</v>
      </c>
      <c r="AP322" s="3">
        <v>7932</v>
      </c>
      <c r="AQ322" s="3">
        <f t="shared" si="138"/>
        <v>0.1409806929169895</v>
      </c>
      <c r="AR322" s="3" t="str">
        <f t="shared" si="133"/>
        <v>12_28_G-Store_Athens_Products</v>
      </c>
      <c r="AS322" s="3">
        <f t="shared" si="134"/>
        <v>0.6</v>
      </c>
      <c r="AT322" s="3">
        <f t="shared" si="135"/>
        <v>15</v>
      </c>
      <c r="AU322" s="3">
        <f t="shared" si="136"/>
        <v>1</v>
      </c>
      <c r="AV322" s="3" t="str">
        <f t="shared" si="137"/>
        <v>No</v>
      </c>
      <c r="AW322" s="15" t="s">
        <v>844</v>
      </c>
      <c r="AX322" s="3">
        <f t="shared" si="73"/>
        <v>4</v>
      </c>
      <c r="AY322" s="3">
        <f t="shared" si="74"/>
        <v>4</v>
      </c>
    </row>
    <row r="323" spans="1:51" s="3" customFormat="1">
      <c r="A323" s="9">
        <v>40540</v>
      </c>
      <c r="B323" s="9">
        <v>40542.999305555553</v>
      </c>
      <c r="C323" s="3">
        <v>112</v>
      </c>
      <c r="D323" s="3">
        <v>34</v>
      </c>
      <c r="E323" s="3">
        <v>17</v>
      </c>
      <c r="F323" s="3" t="s">
        <v>824</v>
      </c>
      <c r="G323" s="3" t="s">
        <v>433</v>
      </c>
      <c r="H323" s="3" t="s">
        <v>825</v>
      </c>
      <c r="I323" s="3" t="s">
        <v>380</v>
      </c>
      <c r="J323" s="3" t="s">
        <v>15</v>
      </c>
      <c r="L323" s="3" t="s">
        <v>13</v>
      </c>
      <c r="M323" s="3" t="s">
        <v>15</v>
      </c>
      <c r="N323" s="3" t="s">
        <v>13</v>
      </c>
      <c r="O323" s="3" t="s">
        <v>15</v>
      </c>
      <c r="P323" s="3">
        <v>100</v>
      </c>
      <c r="Q323" s="3">
        <v>100</v>
      </c>
      <c r="R323" s="3">
        <v>15</v>
      </c>
      <c r="S323" s="3" t="s">
        <v>87</v>
      </c>
      <c r="T323" s="3">
        <v>5</v>
      </c>
      <c r="U323" s="3" t="s">
        <v>15</v>
      </c>
      <c r="V323" s="3" t="s">
        <v>13</v>
      </c>
      <c r="W323" s="3" t="s">
        <v>13</v>
      </c>
      <c r="X323" s="3" t="s">
        <v>13</v>
      </c>
      <c r="Y323" s="3" t="s">
        <v>13</v>
      </c>
      <c r="Z323" s="3" t="s">
        <v>13</v>
      </c>
      <c r="AA323" s="3" t="s">
        <v>13</v>
      </c>
      <c r="AB323" s="3" t="s">
        <v>15</v>
      </c>
      <c r="AC323" s="3" t="s">
        <v>15</v>
      </c>
      <c r="AD323" s="3" t="s">
        <v>13</v>
      </c>
      <c r="AE323" s="3" t="s">
        <v>13</v>
      </c>
      <c r="AF323" s="3" t="s">
        <v>342</v>
      </c>
      <c r="AG323" s="2">
        <v>40544</v>
      </c>
      <c r="AH323" s="2">
        <v>40633</v>
      </c>
      <c r="AI323" s="3" t="s">
        <v>114</v>
      </c>
      <c r="AJ323" s="3">
        <f t="shared" si="128"/>
        <v>1904</v>
      </c>
      <c r="AK323" s="3">
        <f t="shared" si="129"/>
        <v>634.81361426303988</v>
      </c>
      <c r="AL323" s="3">
        <f t="shared" si="130"/>
        <v>0.5</v>
      </c>
      <c r="AM323" s="3">
        <f t="shared" si="131"/>
        <v>90</v>
      </c>
      <c r="AN323" s="3" t="str">
        <f t="shared" si="132"/>
        <v>No</v>
      </c>
      <c r="AO323" s="3">
        <f t="shared" si="127"/>
        <v>12</v>
      </c>
      <c r="AP323" s="3">
        <v>4537</v>
      </c>
      <c r="AQ323" s="3">
        <f t="shared" si="138"/>
        <v>0.13991924493344499</v>
      </c>
      <c r="AR323" s="3" t="str">
        <f t="shared" si="133"/>
        <v>12_28_Le Pierrot Bistrot_Athens_Piraeus &amp; West Suburbs</v>
      </c>
      <c r="AS323" s="3">
        <f t="shared" si="134"/>
        <v>0.6</v>
      </c>
      <c r="AT323" s="3">
        <f t="shared" si="135"/>
        <v>15</v>
      </c>
      <c r="AU323" s="3">
        <f t="shared" si="136"/>
        <v>2</v>
      </c>
      <c r="AV323" s="3" t="str">
        <f t="shared" si="137"/>
        <v>No</v>
      </c>
      <c r="AW323" s="15" t="s">
        <v>843</v>
      </c>
      <c r="AX323" s="3">
        <f t="shared" ref="AX323:AX349" si="139">ROUND(AG323-B323,2)</f>
        <v>1</v>
      </c>
      <c r="AY323" s="3">
        <f t="shared" ref="AY323:AY349" si="140">IF(AX323&gt;=5,5,AX323)</f>
        <v>1</v>
      </c>
    </row>
    <row r="324" spans="1:51" s="3" customFormat="1">
      <c r="A324" s="9">
        <v>40540</v>
      </c>
      <c r="B324" s="9">
        <v>40541.999305555553</v>
      </c>
      <c r="C324" s="3">
        <v>251</v>
      </c>
      <c r="D324" s="3">
        <v>56</v>
      </c>
      <c r="E324" s="3">
        <v>26</v>
      </c>
      <c r="F324" s="3" t="s">
        <v>826</v>
      </c>
      <c r="G324" s="3" t="s">
        <v>433</v>
      </c>
      <c r="I324" s="3" t="s">
        <v>381</v>
      </c>
      <c r="J324" s="3" t="s">
        <v>15</v>
      </c>
      <c r="L324" s="3" t="s">
        <v>13</v>
      </c>
      <c r="M324" s="3" t="s">
        <v>15</v>
      </c>
      <c r="N324" s="3" t="s">
        <v>13</v>
      </c>
      <c r="O324" s="3" t="s">
        <v>15</v>
      </c>
      <c r="P324" s="3">
        <v>100</v>
      </c>
      <c r="Q324" s="3">
        <v>100</v>
      </c>
      <c r="R324" s="3">
        <v>10</v>
      </c>
      <c r="S324" s="3" t="s">
        <v>827</v>
      </c>
      <c r="T324" s="3">
        <v>1</v>
      </c>
      <c r="U324" s="3" t="s">
        <v>15</v>
      </c>
      <c r="V324" s="3" t="s">
        <v>13</v>
      </c>
      <c r="W324" s="3" t="s">
        <v>13</v>
      </c>
      <c r="X324" s="3" t="s">
        <v>13</v>
      </c>
      <c r="Y324" s="3" t="s">
        <v>15</v>
      </c>
      <c r="Z324" s="3" t="s">
        <v>13</v>
      </c>
      <c r="AA324" s="3" t="s">
        <v>15</v>
      </c>
      <c r="AB324" s="3" t="s">
        <v>15</v>
      </c>
      <c r="AC324" s="3" t="s">
        <v>15</v>
      </c>
      <c r="AD324" s="3" t="s">
        <v>13</v>
      </c>
      <c r="AE324" s="3" t="s">
        <v>13</v>
      </c>
      <c r="AF324" s="3" t="s">
        <v>342</v>
      </c>
      <c r="AG324" s="2">
        <v>40546</v>
      </c>
      <c r="AH324" s="2">
        <v>40694</v>
      </c>
      <c r="AI324" s="3" t="s">
        <v>114</v>
      </c>
      <c r="AJ324" s="3">
        <f t="shared" si="128"/>
        <v>6526</v>
      </c>
      <c r="AK324" s="3">
        <f t="shared" si="129"/>
        <v>3264.1333796494059</v>
      </c>
      <c r="AL324" s="3">
        <f t="shared" si="130"/>
        <v>0.54</v>
      </c>
      <c r="AM324" s="3">
        <f t="shared" si="131"/>
        <v>149</v>
      </c>
      <c r="AN324" s="3" t="str">
        <f t="shared" si="132"/>
        <v>No</v>
      </c>
      <c r="AO324" s="3">
        <f t="shared" si="127"/>
        <v>12</v>
      </c>
      <c r="AP324" s="3">
        <v>4537</v>
      </c>
      <c r="AQ324" s="3">
        <f t="shared" si="138"/>
        <v>0.71944751590244782</v>
      </c>
      <c r="AR324" s="3" t="str">
        <f t="shared" si="133"/>
        <v>12_28_Dipla_Athens_Downtown</v>
      </c>
      <c r="AS324" s="3">
        <f t="shared" si="134"/>
        <v>0.6</v>
      </c>
      <c r="AT324" s="3">
        <f t="shared" si="135"/>
        <v>25</v>
      </c>
      <c r="AU324" s="3">
        <f t="shared" si="136"/>
        <v>3</v>
      </c>
      <c r="AV324" s="3" t="str">
        <f t="shared" si="137"/>
        <v>No</v>
      </c>
      <c r="AW324" s="15" t="s">
        <v>836</v>
      </c>
      <c r="AX324" s="3">
        <f t="shared" si="139"/>
        <v>4</v>
      </c>
      <c r="AY324" s="3">
        <f t="shared" si="140"/>
        <v>4</v>
      </c>
    </row>
    <row r="325" spans="1:51">
      <c r="A325" s="9">
        <v>40540</v>
      </c>
      <c r="B325" s="9">
        <v>40541.999305555553</v>
      </c>
      <c r="C325" s="3">
        <v>97</v>
      </c>
      <c r="D325" s="3">
        <v>110</v>
      </c>
      <c r="E325" s="3">
        <v>16</v>
      </c>
      <c r="F325" s="3" t="s">
        <v>828</v>
      </c>
      <c r="G325" t="s">
        <v>435</v>
      </c>
      <c r="H325" s="3" t="s">
        <v>829</v>
      </c>
      <c r="I325" t="s">
        <v>379</v>
      </c>
      <c r="J325" t="s">
        <v>15</v>
      </c>
      <c r="L325" t="s">
        <v>13</v>
      </c>
      <c r="M325" t="s">
        <v>15</v>
      </c>
      <c r="N325" t="s">
        <v>13</v>
      </c>
      <c r="O325" t="s">
        <v>15</v>
      </c>
      <c r="P325" s="3">
        <v>4</v>
      </c>
      <c r="Q325" s="3">
        <v>2</v>
      </c>
      <c r="R325" s="3">
        <v>20</v>
      </c>
      <c r="S325" s="3" t="s">
        <v>262</v>
      </c>
      <c r="T325" s="3">
        <v>6</v>
      </c>
      <c r="U325" t="s">
        <v>15</v>
      </c>
      <c r="V325" t="s">
        <v>15</v>
      </c>
      <c r="W325" t="s">
        <v>13</v>
      </c>
      <c r="X325" t="s">
        <v>13</v>
      </c>
      <c r="Y325" t="s">
        <v>15</v>
      </c>
      <c r="Z325" t="s">
        <v>13</v>
      </c>
      <c r="AA325" t="s">
        <v>15</v>
      </c>
      <c r="AB325" t="s">
        <v>13</v>
      </c>
      <c r="AC325" t="s">
        <v>15</v>
      </c>
      <c r="AD325" t="s">
        <v>13</v>
      </c>
      <c r="AE325" t="s">
        <v>15</v>
      </c>
      <c r="AF325" t="s">
        <v>342</v>
      </c>
      <c r="AG325" s="2">
        <v>40546</v>
      </c>
      <c r="AH325" s="2">
        <v>40663</v>
      </c>
      <c r="AI325" t="s">
        <v>114</v>
      </c>
      <c r="AJ325" s="3">
        <f t="shared" si="128"/>
        <v>1552</v>
      </c>
      <c r="AK325" s="3">
        <f t="shared" si="129"/>
        <v>776.26953803491847</v>
      </c>
      <c r="AL325" s="3">
        <f t="shared" si="130"/>
        <v>0.85</v>
      </c>
      <c r="AM325" s="3">
        <f t="shared" si="131"/>
        <v>118</v>
      </c>
      <c r="AN325" s="3" t="str">
        <f t="shared" si="132"/>
        <v>No</v>
      </c>
      <c r="AO325" s="3">
        <f t="shared" si="127"/>
        <v>12</v>
      </c>
      <c r="AP325" s="3">
        <v>4537</v>
      </c>
      <c r="AQ325" s="3">
        <f t="shared" si="138"/>
        <v>0.17109753979169462</v>
      </c>
      <c r="AR325" s="3" t="str">
        <f t="shared" si="133"/>
        <v>12_28_Beauty Secrets_Athens_North &amp; East Suburbs</v>
      </c>
      <c r="AS325" s="3">
        <f t="shared" si="134"/>
        <v>0.8</v>
      </c>
      <c r="AT325" s="3">
        <f t="shared" si="135"/>
        <v>15</v>
      </c>
      <c r="AU325" s="3">
        <f t="shared" si="136"/>
        <v>3</v>
      </c>
      <c r="AV325" s="3" t="str">
        <f t="shared" si="137"/>
        <v>Yes</v>
      </c>
      <c r="AW325" s="15" t="s">
        <v>837</v>
      </c>
      <c r="AX325" s="3">
        <f t="shared" si="139"/>
        <v>4</v>
      </c>
      <c r="AY325" s="3">
        <f t="shared" si="140"/>
        <v>4</v>
      </c>
    </row>
    <row r="326" spans="1:51">
      <c r="A326" s="9">
        <v>40540</v>
      </c>
      <c r="B326" s="9">
        <v>40542.999305555553</v>
      </c>
      <c r="C326" s="3">
        <v>107</v>
      </c>
      <c r="D326" s="3">
        <v>75</v>
      </c>
      <c r="E326" s="3">
        <v>22</v>
      </c>
      <c r="F326" s="3" t="s">
        <v>146</v>
      </c>
      <c r="G326" t="s">
        <v>435</v>
      </c>
      <c r="H326" s="3" t="s">
        <v>831</v>
      </c>
      <c r="J326" t="s">
        <v>13</v>
      </c>
      <c r="K326" t="s">
        <v>15</v>
      </c>
      <c r="L326" t="s">
        <v>13</v>
      </c>
      <c r="M326" t="s">
        <v>15</v>
      </c>
      <c r="N326" t="s">
        <v>13</v>
      </c>
      <c r="O326" t="s">
        <v>15</v>
      </c>
      <c r="P326" s="3">
        <v>4</v>
      </c>
      <c r="Q326" s="3">
        <v>2</v>
      </c>
      <c r="R326" s="3">
        <v>30</v>
      </c>
      <c r="T326" s="3">
        <v>12</v>
      </c>
      <c r="U326" t="s">
        <v>15</v>
      </c>
      <c r="V326" t="s">
        <v>13</v>
      </c>
      <c r="W326" t="s">
        <v>13</v>
      </c>
      <c r="X326" t="s">
        <v>13</v>
      </c>
      <c r="Y326" t="s">
        <v>15</v>
      </c>
      <c r="Z326" t="s">
        <v>13</v>
      </c>
      <c r="AA326" t="s">
        <v>13</v>
      </c>
      <c r="AB326" t="s">
        <v>13</v>
      </c>
      <c r="AC326" t="s">
        <v>15</v>
      </c>
      <c r="AD326" t="s">
        <v>13</v>
      </c>
      <c r="AE326" t="s">
        <v>15</v>
      </c>
      <c r="AF326" t="s">
        <v>342</v>
      </c>
      <c r="AG326" s="2">
        <v>40546</v>
      </c>
      <c r="AH326" s="2">
        <v>40605</v>
      </c>
      <c r="AI326" t="s">
        <v>116</v>
      </c>
      <c r="AJ326" s="3">
        <f t="shared" si="128"/>
        <v>2354</v>
      </c>
      <c r="AK326" s="3">
        <f t="shared" si="129"/>
        <v>784.84834452478776</v>
      </c>
      <c r="AL326" s="3">
        <f t="shared" si="130"/>
        <v>0.71</v>
      </c>
      <c r="AM326" s="3">
        <f t="shared" si="131"/>
        <v>60</v>
      </c>
      <c r="AN326" s="3" t="str">
        <f t="shared" si="132"/>
        <v>No</v>
      </c>
      <c r="AO326" s="3">
        <f t="shared" si="127"/>
        <v>12</v>
      </c>
      <c r="AP326" s="3">
        <v>2239</v>
      </c>
      <c r="AQ326" s="3">
        <f>AK326/AP326</f>
        <v>0.35053521416917721</v>
      </c>
      <c r="AR326" s="3" t="str">
        <f t="shared" si="133"/>
        <v>12_28_Pola &amp; Art_Thessaloniki_</v>
      </c>
      <c r="AS326" s="3">
        <f t="shared" si="134"/>
        <v>0.8</v>
      </c>
      <c r="AT326" s="3">
        <f t="shared" si="135"/>
        <v>20</v>
      </c>
      <c r="AU326" s="3">
        <f t="shared" si="136"/>
        <v>1</v>
      </c>
      <c r="AV326" s="3" t="str">
        <f t="shared" si="137"/>
        <v>Yes</v>
      </c>
      <c r="AW326" s="15" t="s">
        <v>854</v>
      </c>
      <c r="AX326" s="3">
        <f t="shared" si="139"/>
        <v>3</v>
      </c>
      <c r="AY326" s="3">
        <f t="shared" si="140"/>
        <v>3</v>
      </c>
    </row>
    <row r="327" spans="1:51" s="3" customFormat="1">
      <c r="A327" s="9">
        <v>40541</v>
      </c>
      <c r="B327" s="9">
        <v>40542.999305555553</v>
      </c>
      <c r="C327" s="3">
        <v>208</v>
      </c>
      <c r="D327" s="3">
        <v>116</v>
      </c>
      <c r="E327" s="3">
        <v>29</v>
      </c>
      <c r="F327" s="3" t="s">
        <v>834</v>
      </c>
      <c r="G327" s="3" t="s">
        <v>77</v>
      </c>
      <c r="H327" s="3" t="s">
        <v>835</v>
      </c>
      <c r="I327" s="3" t="s">
        <v>382</v>
      </c>
      <c r="J327" s="3" t="s">
        <v>13</v>
      </c>
      <c r="L327" s="3" t="s">
        <v>13</v>
      </c>
      <c r="M327" s="3" t="s">
        <v>15</v>
      </c>
      <c r="N327" s="3" t="s">
        <v>15</v>
      </c>
      <c r="O327" s="3" t="s">
        <v>15</v>
      </c>
      <c r="P327" s="3">
        <v>4</v>
      </c>
      <c r="Q327" s="3">
        <v>1</v>
      </c>
      <c r="R327" s="3">
        <v>10</v>
      </c>
      <c r="S327" s="3" t="s">
        <v>715</v>
      </c>
      <c r="T327" s="3">
        <v>3</v>
      </c>
      <c r="U327" s="3" t="s">
        <v>15</v>
      </c>
      <c r="V327" s="3" t="s">
        <v>13</v>
      </c>
      <c r="W327" s="3" t="s">
        <v>13</v>
      </c>
      <c r="X327" s="3" t="s">
        <v>13</v>
      </c>
      <c r="Y327" s="3" t="s">
        <v>15</v>
      </c>
      <c r="Z327" s="3" t="s">
        <v>13</v>
      </c>
      <c r="AA327" s="3" t="s">
        <v>15</v>
      </c>
      <c r="AB327" s="3" t="s">
        <v>13</v>
      </c>
      <c r="AC327" s="3" t="s">
        <v>15</v>
      </c>
      <c r="AD327" s="3" t="s">
        <v>13</v>
      </c>
      <c r="AE327" s="3" t="s">
        <v>13</v>
      </c>
      <c r="AF327" s="3" t="s">
        <v>344</v>
      </c>
      <c r="AG327" s="2">
        <v>40546</v>
      </c>
      <c r="AH327" s="2">
        <v>40663</v>
      </c>
      <c r="AI327" s="3" t="s">
        <v>114</v>
      </c>
      <c r="AJ327" s="3">
        <f t="shared" si="128"/>
        <v>6032</v>
      </c>
      <c r="AK327" s="3">
        <f t="shared" si="129"/>
        <v>3017.0475859707658</v>
      </c>
      <c r="AL327" s="3">
        <f t="shared" si="130"/>
        <v>0.75</v>
      </c>
      <c r="AM327" s="3">
        <f t="shared" si="131"/>
        <v>118</v>
      </c>
      <c r="AN327" s="3" t="str">
        <f t="shared" si="132"/>
        <v>No</v>
      </c>
      <c r="AO327" s="3">
        <f t="shared" si="127"/>
        <v>12</v>
      </c>
      <c r="AP327" s="3">
        <v>7932</v>
      </c>
      <c r="AQ327" s="3">
        <f t="shared" ref="AQ327:AQ334" si="141">AK327/AP327</f>
        <v>0.38036404260851814</v>
      </c>
      <c r="AR327" s="3" t="str">
        <f t="shared" si="133"/>
        <v>12_29_Υγεία &amp; Διάπλαση_Athens_South Suburbs</v>
      </c>
      <c r="AS327" s="3">
        <f t="shared" si="134"/>
        <v>0.8</v>
      </c>
      <c r="AT327" s="3">
        <f t="shared" si="135"/>
        <v>30</v>
      </c>
      <c r="AU327" s="3">
        <f t="shared" si="136"/>
        <v>3</v>
      </c>
      <c r="AV327" s="3" t="str">
        <f t="shared" si="137"/>
        <v>Yes</v>
      </c>
      <c r="AW327" s="15" t="s">
        <v>841</v>
      </c>
      <c r="AX327" s="3">
        <f t="shared" si="139"/>
        <v>3</v>
      </c>
      <c r="AY327" s="3">
        <f t="shared" si="140"/>
        <v>3</v>
      </c>
    </row>
    <row r="328" spans="1:51" s="3" customFormat="1">
      <c r="A328" s="9">
        <v>40542</v>
      </c>
      <c r="B328" s="9">
        <v>40542.999305555553</v>
      </c>
      <c r="C328" s="3">
        <v>29</v>
      </c>
      <c r="D328" s="3">
        <v>275</v>
      </c>
      <c r="E328" s="3">
        <v>39</v>
      </c>
      <c r="F328" s="3" t="s">
        <v>838</v>
      </c>
      <c r="G328" s="3" t="s">
        <v>77</v>
      </c>
      <c r="H328" s="3" t="s">
        <v>471</v>
      </c>
      <c r="I328" s="3" t="s">
        <v>379</v>
      </c>
      <c r="J328" s="3" t="s">
        <v>15</v>
      </c>
      <c r="L328" s="3" t="s">
        <v>13</v>
      </c>
      <c r="M328" s="3" t="s">
        <v>15</v>
      </c>
      <c r="N328" s="3" t="s">
        <v>13</v>
      </c>
      <c r="O328" s="3" t="s">
        <v>15</v>
      </c>
      <c r="P328" s="3">
        <v>100</v>
      </c>
      <c r="Q328" s="3">
        <v>2</v>
      </c>
      <c r="R328" s="3">
        <v>10</v>
      </c>
      <c r="S328" s="3" t="s">
        <v>839</v>
      </c>
      <c r="T328" s="3">
        <v>2</v>
      </c>
      <c r="U328" s="3" t="s">
        <v>15</v>
      </c>
      <c r="V328" s="3" t="s">
        <v>15</v>
      </c>
      <c r="W328" s="3" t="s">
        <v>13</v>
      </c>
      <c r="X328" s="3" t="s">
        <v>13</v>
      </c>
      <c r="Y328" s="3" t="s">
        <v>15</v>
      </c>
      <c r="Z328" s="3" t="s">
        <v>13</v>
      </c>
      <c r="AA328" s="3" t="s">
        <v>13</v>
      </c>
      <c r="AB328" s="3" t="s">
        <v>13</v>
      </c>
      <c r="AC328" s="3" t="s">
        <v>13</v>
      </c>
      <c r="AD328" s="3" t="s">
        <v>13</v>
      </c>
      <c r="AE328" s="3" t="s">
        <v>15</v>
      </c>
      <c r="AF328" s="3" t="s">
        <v>343</v>
      </c>
      <c r="AG328" s="2">
        <v>40546</v>
      </c>
      <c r="AH328" s="2">
        <v>40697</v>
      </c>
      <c r="AI328" s="3" t="s">
        <v>114</v>
      </c>
      <c r="AJ328" s="3">
        <f t="shared" si="128"/>
        <v>1131</v>
      </c>
      <c r="AK328" s="3">
        <f t="shared" si="129"/>
        <v>1131</v>
      </c>
      <c r="AL328" s="3">
        <f t="shared" si="130"/>
        <v>0.86</v>
      </c>
      <c r="AM328" s="3">
        <f t="shared" si="131"/>
        <v>152</v>
      </c>
      <c r="AN328" s="3" t="str">
        <f t="shared" si="132"/>
        <v>No</v>
      </c>
      <c r="AO328" s="3">
        <f t="shared" si="127"/>
        <v>12</v>
      </c>
      <c r="AP328" s="3">
        <v>4537</v>
      </c>
      <c r="AQ328" s="3">
        <f t="shared" si="141"/>
        <v>0.24928366762177651</v>
      </c>
      <c r="AR328" s="3" t="str">
        <f t="shared" si="133"/>
        <v>12_30_Just Perfect_Athens_North &amp; East Suburbs</v>
      </c>
      <c r="AS328" s="3">
        <f t="shared" si="134"/>
        <v>0.8</v>
      </c>
      <c r="AT328" s="3">
        <f t="shared" si="135"/>
        <v>40</v>
      </c>
      <c r="AU328" s="3">
        <f t="shared" si="136"/>
        <v>3</v>
      </c>
      <c r="AV328" s="3" t="str">
        <f t="shared" si="137"/>
        <v>Yes</v>
      </c>
      <c r="AW328" s="15" t="s">
        <v>842</v>
      </c>
      <c r="AX328" s="3">
        <f t="shared" si="139"/>
        <v>3</v>
      </c>
      <c r="AY328" s="3">
        <f t="shared" si="140"/>
        <v>3</v>
      </c>
    </row>
    <row r="329" spans="1:51" s="3" customFormat="1">
      <c r="A329" s="9">
        <v>40542</v>
      </c>
      <c r="B329" s="9">
        <v>40543.999305555553</v>
      </c>
      <c r="C329" s="3">
        <v>244</v>
      </c>
      <c r="D329" s="3">
        <v>130</v>
      </c>
      <c r="E329" s="3">
        <v>24</v>
      </c>
      <c r="F329" s="3" t="s">
        <v>840</v>
      </c>
      <c r="G329" s="3" t="s">
        <v>77</v>
      </c>
      <c r="H329" s="3" t="s">
        <v>494</v>
      </c>
      <c r="I329" s="3" t="s">
        <v>381</v>
      </c>
      <c r="J329" s="3" t="s">
        <v>13</v>
      </c>
      <c r="L329" s="3" t="s">
        <v>13</v>
      </c>
      <c r="M329" s="3" t="s">
        <v>15</v>
      </c>
      <c r="N329" s="3" t="s">
        <v>13</v>
      </c>
      <c r="O329" s="3" t="s">
        <v>15</v>
      </c>
      <c r="P329" s="3">
        <v>100</v>
      </c>
      <c r="Q329" s="3">
        <v>1</v>
      </c>
      <c r="R329" s="3">
        <v>15</v>
      </c>
      <c r="S329" s="3" t="s">
        <v>827</v>
      </c>
      <c r="T329" s="3">
        <v>1</v>
      </c>
      <c r="U329" s="3" t="s">
        <v>13</v>
      </c>
      <c r="V329" s="3" t="s">
        <v>15</v>
      </c>
      <c r="W329" s="3" t="s">
        <v>13</v>
      </c>
      <c r="X329" s="3" t="s">
        <v>13</v>
      </c>
      <c r="Y329" s="3" t="s">
        <v>15</v>
      </c>
      <c r="Z329" s="3" t="s">
        <v>13</v>
      </c>
      <c r="AA329" s="3" t="s">
        <v>13</v>
      </c>
      <c r="AB329" s="3" t="s">
        <v>13</v>
      </c>
      <c r="AC329" s="3" t="s">
        <v>15</v>
      </c>
      <c r="AD329" s="3" t="s">
        <v>15</v>
      </c>
      <c r="AE329" s="3" t="s">
        <v>13</v>
      </c>
      <c r="AF329" s="3" t="s">
        <v>343</v>
      </c>
      <c r="AG329" s="2">
        <v>40547</v>
      </c>
      <c r="AH329" s="2">
        <v>40637</v>
      </c>
      <c r="AI329" s="3" t="s">
        <v>114</v>
      </c>
      <c r="AJ329" s="3">
        <f t="shared" si="128"/>
        <v>5856</v>
      </c>
      <c r="AK329" s="3">
        <f t="shared" si="129"/>
        <v>2929.0170198018573</v>
      </c>
      <c r="AL329" s="3">
        <f t="shared" si="130"/>
        <v>0.82</v>
      </c>
      <c r="AM329" s="3">
        <f t="shared" si="131"/>
        <v>91</v>
      </c>
      <c r="AN329" s="3" t="str">
        <f t="shared" si="132"/>
        <v>No</v>
      </c>
      <c r="AO329" s="3">
        <f t="shared" si="127"/>
        <v>12</v>
      </c>
      <c r="AP329" s="3">
        <v>7932</v>
      </c>
      <c r="AQ329" s="3">
        <f t="shared" si="141"/>
        <v>0.36926588751914491</v>
      </c>
      <c r="AR329" s="3" t="str">
        <f t="shared" si="133"/>
        <v>12_30_Quick Step_Athens_Downtown</v>
      </c>
      <c r="AS329" s="3">
        <f t="shared" si="134"/>
        <v>0.8</v>
      </c>
      <c r="AT329" s="3">
        <f t="shared" si="135"/>
        <v>25</v>
      </c>
      <c r="AU329" s="3">
        <f t="shared" si="136"/>
        <v>2</v>
      </c>
      <c r="AV329" s="3" t="str">
        <f t="shared" si="137"/>
        <v>Yes</v>
      </c>
      <c r="AW329" s="15" t="s">
        <v>855</v>
      </c>
      <c r="AX329" s="3">
        <f t="shared" si="139"/>
        <v>3</v>
      </c>
      <c r="AY329" s="3">
        <f t="shared" si="140"/>
        <v>3</v>
      </c>
    </row>
    <row r="330" spans="1:51" s="3" customFormat="1">
      <c r="A330" s="9">
        <v>40543</v>
      </c>
      <c r="B330" s="9">
        <v>40546.999305555553</v>
      </c>
      <c r="C330" s="3">
        <v>1565</v>
      </c>
      <c r="D330" s="3">
        <v>22</v>
      </c>
      <c r="E330" s="3">
        <v>9</v>
      </c>
      <c r="F330" s="3" t="s">
        <v>845</v>
      </c>
      <c r="G330" s="3" t="s">
        <v>12</v>
      </c>
      <c r="H330" s="3" t="s">
        <v>846</v>
      </c>
      <c r="I330" s="3" t="s">
        <v>379</v>
      </c>
      <c r="J330" s="3" t="s">
        <v>15</v>
      </c>
      <c r="L330" s="3" t="s">
        <v>13</v>
      </c>
      <c r="M330" s="3" t="s">
        <v>15</v>
      </c>
      <c r="N330" s="3" t="s">
        <v>13</v>
      </c>
      <c r="O330" s="3" t="s">
        <v>15</v>
      </c>
      <c r="P330" s="3">
        <v>100</v>
      </c>
      <c r="Q330" s="3">
        <v>100</v>
      </c>
      <c r="R330" s="3">
        <v>10</v>
      </c>
      <c r="S330" s="3" t="s">
        <v>247</v>
      </c>
      <c r="T330" s="3">
        <v>2</v>
      </c>
      <c r="U330" s="3" t="s">
        <v>13</v>
      </c>
      <c r="V330" s="3" t="s">
        <v>13</v>
      </c>
      <c r="W330" s="3" t="s">
        <v>15</v>
      </c>
      <c r="X330" s="3" t="s">
        <v>13</v>
      </c>
      <c r="Y330" s="3" t="s">
        <v>13</v>
      </c>
      <c r="Z330" s="3" t="s">
        <v>13</v>
      </c>
      <c r="AA330" s="3" t="s">
        <v>13</v>
      </c>
      <c r="AB330" s="3" t="s">
        <v>13</v>
      </c>
      <c r="AC330" s="3" t="s">
        <v>15</v>
      </c>
      <c r="AD330" s="3" t="s">
        <v>15</v>
      </c>
      <c r="AE330" s="3" t="s">
        <v>15</v>
      </c>
      <c r="AF330" s="3" t="s">
        <v>342</v>
      </c>
      <c r="AG330" s="2">
        <v>40548</v>
      </c>
      <c r="AH330" s="2">
        <v>40663</v>
      </c>
      <c r="AI330" s="3" t="s">
        <v>114</v>
      </c>
      <c r="AJ330" s="3">
        <f t="shared" si="128"/>
        <v>14085</v>
      </c>
      <c r="AK330" s="3">
        <f t="shared" si="129"/>
        <v>3521.8614342787778</v>
      </c>
      <c r="AL330" s="3">
        <f t="shared" si="130"/>
        <v>0.59</v>
      </c>
      <c r="AM330" s="3">
        <f t="shared" si="131"/>
        <v>116</v>
      </c>
      <c r="AN330" s="3" t="str">
        <f t="shared" si="132"/>
        <v>Yes</v>
      </c>
      <c r="AO330" s="3">
        <f t="shared" si="127"/>
        <v>12</v>
      </c>
      <c r="AP330" s="3">
        <v>2287</v>
      </c>
      <c r="AQ330" s="3">
        <f t="shared" si="141"/>
        <v>1.5399481566588447</v>
      </c>
      <c r="AR330" s="3" t="str">
        <f t="shared" si="133"/>
        <v>12_31_Kartland_Athens_North &amp; East Suburbs</v>
      </c>
      <c r="AS330" s="3">
        <f t="shared" si="134"/>
        <v>0.6</v>
      </c>
      <c r="AT330" s="3">
        <f t="shared" si="135"/>
        <v>10</v>
      </c>
      <c r="AU330" s="3">
        <f t="shared" si="136"/>
        <v>3</v>
      </c>
      <c r="AV330" s="3" t="str">
        <f t="shared" si="137"/>
        <v>No</v>
      </c>
      <c r="AW330" s="15" t="s">
        <v>866</v>
      </c>
      <c r="AX330" s="3">
        <f t="shared" si="139"/>
        <v>1</v>
      </c>
      <c r="AY330" s="3">
        <f t="shared" si="140"/>
        <v>1</v>
      </c>
    </row>
    <row r="331" spans="1:51" s="3" customFormat="1">
      <c r="A331" s="9">
        <v>40543</v>
      </c>
      <c r="B331" s="9">
        <v>40545.999305555553</v>
      </c>
      <c r="C331" s="3">
        <v>237</v>
      </c>
      <c r="D331" s="3">
        <v>330</v>
      </c>
      <c r="E331" s="3">
        <v>49</v>
      </c>
      <c r="F331" s="3" t="s">
        <v>847</v>
      </c>
      <c r="G331" s="3" t="s">
        <v>77</v>
      </c>
      <c r="H331" s="3" t="s">
        <v>848</v>
      </c>
      <c r="I331" s="3" t="s">
        <v>380</v>
      </c>
      <c r="J331" s="3" t="s">
        <v>15</v>
      </c>
      <c r="L331" s="3" t="s">
        <v>13</v>
      </c>
      <c r="M331" s="3" t="s">
        <v>15</v>
      </c>
      <c r="N331" s="3" t="s">
        <v>13</v>
      </c>
      <c r="O331" s="3" t="s">
        <v>15</v>
      </c>
      <c r="P331" s="3">
        <v>100</v>
      </c>
      <c r="Q331" s="3">
        <v>100</v>
      </c>
      <c r="R331" s="3">
        <v>10</v>
      </c>
      <c r="S331" s="3" t="s">
        <v>849</v>
      </c>
      <c r="T331" s="3">
        <v>3</v>
      </c>
      <c r="U331" s="3" t="s">
        <v>15</v>
      </c>
      <c r="V331" s="3" t="s">
        <v>15</v>
      </c>
      <c r="W331" s="3" t="s">
        <v>13</v>
      </c>
      <c r="X331" s="3" t="s">
        <v>13</v>
      </c>
      <c r="Y331" s="3" t="s">
        <v>15</v>
      </c>
      <c r="Z331" s="3" t="s">
        <v>13</v>
      </c>
      <c r="AA331" s="3" t="s">
        <v>13</v>
      </c>
      <c r="AB331" s="3" t="s">
        <v>13</v>
      </c>
      <c r="AC331" s="3" t="s">
        <v>15</v>
      </c>
      <c r="AD331" s="3" t="s">
        <v>13</v>
      </c>
      <c r="AE331" s="3" t="s">
        <v>13</v>
      </c>
      <c r="AF331" s="3" t="s">
        <v>344</v>
      </c>
      <c r="AG331" s="2">
        <v>40547</v>
      </c>
      <c r="AH331" s="2">
        <v>40663</v>
      </c>
      <c r="AI331" s="3" t="s">
        <v>114</v>
      </c>
      <c r="AJ331" s="3">
        <f t="shared" si="128"/>
        <v>11613</v>
      </c>
      <c r="AK331" s="3">
        <f t="shared" si="129"/>
        <v>3871.8962722881733</v>
      </c>
      <c r="AL331" s="3">
        <f t="shared" si="130"/>
        <v>0.85</v>
      </c>
      <c r="AM331" s="3">
        <f t="shared" si="131"/>
        <v>117</v>
      </c>
      <c r="AN331" s="3" t="str">
        <f t="shared" si="132"/>
        <v>Yes</v>
      </c>
      <c r="AO331" s="3">
        <f t="shared" si="127"/>
        <v>12</v>
      </c>
      <c r="AP331" s="3">
        <v>2287</v>
      </c>
      <c r="AQ331" s="3">
        <f t="shared" si="141"/>
        <v>1.6930023053293282</v>
      </c>
      <c r="AR331" s="3" t="str">
        <f t="shared" si="133"/>
        <v>12_31_Caroli Health Club_Athens_Piraeus &amp; West Suburbs</v>
      </c>
      <c r="AS331" s="3">
        <f t="shared" si="134"/>
        <v>0.8</v>
      </c>
      <c r="AT331" s="3">
        <f t="shared" si="135"/>
        <v>50</v>
      </c>
      <c r="AU331" s="3">
        <f t="shared" si="136"/>
        <v>3</v>
      </c>
      <c r="AV331" s="3" t="str">
        <f t="shared" si="137"/>
        <v>No</v>
      </c>
      <c r="AW331" s="15" t="s">
        <v>858</v>
      </c>
      <c r="AX331" s="3">
        <f t="shared" si="139"/>
        <v>1</v>
      </c>
      <c r="AY331" s="3">
        <f t="shared" si="140"/>
        <v>1</v>
      </c>
    </row>
    <row r="332" spans="1:51" s="3" customFormat="1">
      <c r="A332" s="9">
        <v>40543</v>
      </c>
      <c r="B332" s="9">
        <v>40546.999305555553</v>
      </c>
      <c r="C332" s="3">
        <v>186</v>
      </c>
      <c r="D332" s="3">
        <v>90</v>
      </c>
      <c r="E332" s="3">
        <v>19</v>
      </c>
      <c r="F332" s="3" t="s">
        <v>850</v>
      </c>
      <c r="G332" s="3" t="s">
        <v>435</v>
      </c>
      <c r="H332" s="3" t="s">
        <v>692</v>
      </c>
      <c r="I332" s="3" t="s">
        <v>382</v>
      </c>
      <c r="J332" s="3" t="s">
        <v>15</v>
      </c>
      <c r="L332" s="3" t="s">
        <v>13</v>
      </c>
      <c r="M332" s="3" t="s">
        <v>15</v>
      </c>
      <c r="N332" s="3" t="s">
        <v>13</v>
      </c>
      <c r="O332" s="3" t="s">
        <v>15</v>
      </c>
      <c r="P332" s="3">
        <v>10</v>
      </c>
      <c r="Q332" s="3">
        <v>5</v>
      </c>
      <c r="R332" s="3">
        <v>20</v>
      </c>
      <c r="S332" s="3" t="s">
        <v>189</v>
      </c>
      <c r="T332" s="3">
        <v>3</v>
      </c>
      <c r="U332" s="3" t="s">
        <v>13</v>
      </c>
      <c r="V332" s="3" t="s">
        <v>15</v>
      </c>
      <c r="W332" s="3" t="s">
        <v>13</v>
      </c>
      <c r="X332" s="3" t="s">
        <v>13</v>
      </c>
      <c r="Y332" s="3" t="s">
        <v>15</v>
      </c>
      <c r="Z332" s="3" t="s">
        <v>13</v>
      </c>
      <c r="AA332" s="3" t="s">
        <v>15</v>
      </c>
      <c r="AB332" s="3" t="s">
        <v>13</v>
      </c>
      <c r="AC332" s="3" t="s">
        <v>15</v>
      </c>
      <c r="AD332" s="3" t="s">
        <v>15</v>
      </c>
      <c r="AE332" s="3" t="s">
        <v>15</v>
      </c>
      <c r="AF332" s="3" t="s">
        <v>342</v>
      </c>
      <c r="AG332" s="2">
        <v>40548</v>
      </c>
      <c r="AH332" s="2">
        <v>40678</v>
      </c>
      <c r="AI332" s="3" t="s">
        <v>114</v>
      </c>
      <c r="AJ332" s="3">
        <f t="shared" si="128"/>
        <v>3534</v>
      </c>
      <c r="AK332" s="3">
        <f t="shared" si="129"/>
        <v>883.65341205120342</v>
      </c>
      <c r="AL332" s="3">
        <f t="shared" si="130"/>
        <v>0.79</v>
      </c>
      <c r="AM332" s="3">
        <f t="shared" si="131"/>
        <v>131</v>
      </c>
      <c r="AN332" s="3" t="str">
        <f t="shared" si="132"/>
        <v>Yes</v>
      </c>
      <c r="AO332" s="3">
        <f t="shared" si="127"/>
        <v>12</v>
      </c>
      <c r="AP332" s="3">
        <v>2287</v>
      </c>
      <c r="AQ332" s="3">
        <f t="shared" si="141"/>
        <v>0.38638102844390182</v>
      </c>
      <c r="AR332" s="3" t="str">
        <f t="shared" si="133"/>
        <v>12_31_Aesthetic_Athens_South Suburbs</v>
      </c>
      <c r="AS332" s="3">
        <f t="shared" si="134"/>
        <v>0.8</v>
      </c>
      <c r="AT332" s="3">
        <f t="shared" si="135"/>
        <v>20</v>
      </c>
      <c r="AU332" s="3">
        <f t="shared" si="136"/>
        <v>3</v>
      </c>
      <c r="AV332" s="3" t="str">
        <f t="shared" si="137"/>
        <v>Yes</v>
      </c>
      <c r="AW332" s="15" t="s">
        <v>863</v>
      </c>
      <c r="AX332" s="3">
        <f t="shared" si="139"/>
        <v>1</v>
      </c>
      <c r="AY332" s="3">
        <f t="shared" si="140"/>
        <v>1</v>
      </c>
    </row>
    <row r="333" spans="1:51" s="3" customFormat="1">
      <c r="A333" s="9">
        <v>40543</v>
      </c>
      <c r="B333" s="9">
        <v>40546.999305555553</v>
      </c>
      <c r="C333" s="3">
        <v>28</v>
      </c>
      <c r="D333" s="3">
        <v>100</v>
      </c>
      <c r="E333" s="3">
        <v>39</v>
      </c>
      <c r="F333" s="3" t="s">
        <v>851</v>
      </c>
      <c r="G333" s="3" t="s">
        <v>402</v>
      </c>
      <c r="H333" s="3" t="s">
        <v>707</v>
      </c>
      <c r="I333" s="3" t="s">
        <v>402</v>
      </c>
      <c r="J333" s="3" t="s">
        <v>15</v>
      </c>
      <c r="L333" s="3" t="s">
        <v>13</v>
      </c>
      <c r="M333" s="3" t="s">
        <v>15</v>
      </c>
      <c r="N333" s="3" t="s">
        <v>15</v>
      </c>
      <c r="O333" s="3" t="s">
        <v>15</v>
      </c>
      <c r="P333" s="3">
        <v>10</v>
      </c>
      <c r="Q333" s="3">
        <v>10</v>
      </c>
      <c r="R333" s="3">
        <v>10</v>
      </c>
      <c r="S333" s="3" t="s">
        <v>189</v>
      </c>
      <c r="T333" s="3">
        <v>3</v>
      </c>
      <c r="U333" s="3" t="s">
        <v>15</v>
      </c>
      <c r="V333" s="3" t="s">
        <v>15</v>
      </c>
      <c r="W333" s="3" t="s">
        <v>15</v>
      </c>
      <c r="X333" s="3" t="s">
        <v>13</v>
      </c>
      <c r="Y333" s="3" t="s">
        <v>15</v>
      </c>
      <c r="Z333" s="3" t="s">
        <v>13</v>
      </c>
      <c r="AA333" s="3" t="s">
        <v>13</v>
      </c>
      <c r="AB333" s="3" t="s">
        <v>13</v>
      </c>
      <c r="AC333" s="3" t="s">
        <v>15</v>
      </c>
      <c r="AD333" s="3" t="s">
        <v>15</v>
      </c>
      <c r="AE333" s="3" t="s">
        <v>13</v>
      </c>
      <c r="AF333" s="3" t="s">
        <v>342</v>
      </c>
      <c r="AG333" s="2">
        <v>40548</v>
      </c>
      <c r="AH333" s="2">
        <v>40633</v>
      </c>
      <c r="AI333" s="3" t="s">
        <v>114</v>
      </c>
      <c r="AJ333" s="3">
        <f t="shared" si="128"/>
        <v>1092</v>
      </c>
      <c r="AK333" s="3">
        <f t="shared" si="129"/>
        <v>273.04740406335998</v>
      </c>
      <c r="AL333" s="3">
        <f t="shared" si="130"/>
        <v>0.61</v>
      </c>
      <c r="AM333" s="3">
        <f t="shared" si="131"/>
        <v>86</v>
      </c>
      <c r="AN333" s="3" t="str">
        <f t="shared" si="132"/>
        <v>Yes</v>
      </c>
      <c r="AO333" s="3">
        <f t="shared" si="127"/>
        <v>12</v>
      </c>
      <c r="AP333" s="3">
        <v>2287</v>
      </c>
      <c r="AQ333" s="3">
        <f t="shared" si="141"/>
        <v>0.11939108179421075</v>
      </c>
      <c r="AR333" s="3" t="str">
        <f t="shared" si="133"/>
        <v>12_31_Εβροεισαγωγική_Athens_Products</v>
      </c>
      <c r="AS333" s="3">
        <f t="shared" si="134"/>
        <v>0.6</v>
      </c>
      <c r="AT333" s="3">
        <f t="shared" si="135"/>
        <v>40</v>
      </c>
      <c r="AU333" s="3">
        <f t="shared" si="136"/>
        <v>2</v>
      </c>
      <c r="AV333" s="3" t="str">
        <f t="shared" si="137"/>
        <v>No</v>
      </c>
      <c r="AW333" s="15" t="s">
        <v>865</v>
      </c>
      <c r="AX333" s="3">
        <f t="shared" si="139"/>
        <v>1</v>
      </c>
      <c r="AY333" s="3">
        <f t="shared" si="140"/>
        <v>1</v>
      </c>
    </row>
    <row r="334" spans="1:51">
      <c r="A334" s="9">
        <v>40543</v>
      </c>
      <c r="B334" s="9">
        <v>40546.999305555553</v>
      </c>
      <c r="C334" s="3">
        <v>244</v>
      </c>
      <c r="D334" s="3">
        <v>40</v>
      </c>
      <c r="E334" s="3">
        <v>19</v>
      </c>
      <c r="F334" s="3" t="s">
        <v>852</v>
      </c>
      <c r="G334" t="s">
        <v>402</v>
      </c>
      <c r="H334" s="3" t="s">
        <v>853</v>
      </c>
      <c r="I334" t="s">
        <v>383</v>
      </c>
      <c r="J334" t="s">
        <v>13</v>
      </c>
      <c r="L334" t="s">
        <v>15</v>
      </c>
      <c r="M334" t="s">
        <v>15</v>
      </c>
      <c r="N334" t="s">
        <v>13</v>
      </c>
      <c r="O334" t="s">
        <v>15</v>
      </c>
      <c r="P334" s="3">
        <v>100</v>
      </c>
      <c r="Q334" s="3">
        <v>100</v>
      </c>
      <c r="R334" s="3">
        <v>20</v>
      </c>
      <c r="T334" s="3">
        <v>12</v>
      </c>
      <c r="U334" t="s">
        <v>15</v>
      </c>
      <c r="V334" t="s">
        <v>15</v>
      </c>
      <c r="W334" t="s">
        <v>15</v>
      </c>
      <c r="X334" t="s">
        <v>13</v>
      </c>
      <c r="Y334" t="s">
        <v>13</v>
      </c>
      <c r="Z334" t="s">
        <v>13</v>
      </c>
      <c r="AA334" t="s">
        <v>13</v>
      </c>
      <c r="AB334" t="s">
        <v>13</v>
      </c>
      <c r="AC334" t="s">
        <v>15</v>
      </c>
      <c r="AD334" t="s">
        <v>15</v>
      </c>
      <c r="AE334" t="s">
        <v>13</v>
      </c>
      <c r="AF334" s="3" t="s">
        <v>342</v>
      </c>
      <c r="AG334" s="2">
        <v>40548</v>
      </c>
      <c r="AH334" s="2">
        <v>40663</v>
      </c>
      <c r="AI334" t="s">
        <v>114</v>
      </c>
      <c r="AJ334" s="3">
        <f t="shared" si="128"/>
        <v>4636</v>
      </c>
      <c r="AK334" s="3">
        <f t="shared" si="129"/>
        <v>1159.2012502177076</v>
      </c>
      <c r="AL334" s="3">
        <f t="shared" si="130"/>
        <v>0.53</v>
      </c>
      <c r="AM334" s="3">
        <f t="shared" si="131"/>
        <v>116</v>
      </c>
      <c r="AN334" s="3" t="str">
        <f t="shared" si="132"/>
        <v>Yes</v>
      </c>
      <c r="AO334" s="3">
        <f t="shared" si="127"/>
        <v>12</v>
      </c>
      <c r="AP334" s="3">
        <v>2829</v>
      </c>
      <c r="AQ334" s="3">
        <f t="shared" si="141"/>
        <v>0.40975653949017593</v>
      </c>
      <c r="AR334" s="3" t="str">
        <f t="shared" si="133"/>
        <v>12_31_Hot T-Shirt_Athens_Special Deal</v>
      </c>
      <c r="AS334" s="3">
        <f t="shared" si="134"/>
        <v>0.6</v>
      </c>
      <c r="AT334" s="3">
        <f t="shared" si="135"/>
        <v>20</v>
      </c>
      <c r="AU334" s="3">
        <f t="shared" si="136"/>
        <v>3</v>
      </c>
      <c r="AV334" s="3" t="str">
        <f t="shared" si="137"/>
        <v>No</v>
      </c>
      <c r="AW334" s="15" t="s">
        <v>864</v>
      </c>
      <c r="AX334" s="3">
        <f t="shared" si="139"/>
        <v>1</v>
      </c>
      <c r="AY334" s="3">
        <f t="shared" si="140"/>
        <v>1</v>
      </c>
    </row>
    <row r="335" spans="1:51">
      <c r="A335" s="9">
        <v>40543</v>
      </c>
      <c r="B335" s="9">
        <v>40546.999305555553</v>
      </c>
      <c r="C335" s="3">
        <v>45</v>
      </c>
      <c r="D335" s="3">
        <v>40</v>
      </c>
      <c r="E335" s="3">
        <v>19</v>
      </c>
      <c r="F335" s="3" t="s">
        <v>852</v>
      </c>
      <c r="G335" t="s">
        <v>402</v>
      </c>
      <c r="H335" s="3" t="s">
        <v>853</v>
      </c>
      <c r="J335" t="s">
        <v>13</v>
      </c>
      <c r="K335" t="s">
        <v>15</v>
      </c>
      <c r="L335" t="s">
        <v>15</v>
      </c>
      <c r="M335" t="s">
        <v>15</v>
      </c>
      <c r="N335" t="s">
        <v>13</v>
      </c>
      <c r="O335" t="s">
        <v>15</v>
      </c>
      <c r="P335" s="3">
        <v>100</v>
      </c>
      <c r="Q335" s="3">
        <v>100</v>
      </c>
      <c r="R335" s="3">
        <v>20</v>
      </c>
      <c r="T335" s="3">
        <v>12</v>
      </c>
      <c r="U335" t="s">
        <v>15</v>
      </c>
      <c r="V335" t="s">
        <v>15</v>
      </c>
      <c r="W335" t="s">
        <v>15</v>
      </c>
      <c r="X335" t="s">
        <v>13</v>
      </c>
      <c r="Y335" t="s">
        <v>13</v>
      </c>
      <c r="Z335" t="s">
        <v>13</v>
      </c>
      <c r="AA335" t="s">
        <v>13</v>
      </c>
      <c r="AB335" t="s">
        <v>13</v>
      </c>
      <c r="AC335" t="s">
        <v>15</v>
      </c>
      <c r="AD335" t="s">
        <v>15</v>
      </c>
      <c r="AE335" t="s">
        <v>13</v>
      </c>
      <c r="AF335" s="3" t="s">
        <v>342</v>
      </c>
      <c r="AG335" s="2">
        <v>40548</v>
      </c>
      <c r="AH335" s="2">
        <v>40663</v>
      </c>
      <c r="AI335" t="s">
        <v>116</v>
      </c>
      <c r="AJ335" s="3">
        <f t="shared" ref="AJ335:AJ349" si="142">IF(C335&gt;=R335,C335*E335,0)</f>
        <v>855</v>
      </c>
      <c r="AK335" s="3">
        <f t="shared" ref="AK335:AK349" si="143">MIN(AJ335/(B335-A335),AJ335)</f>
        <v>213.78711581883954</v>
      </c>
      <c r="AL335" s="3">
        <f t="shared" ref="AL335:AL349" si="144">ROUND((D335-E335)/D335,2)</f>
        <v>0.53</v>
      </c>
      <c r="AM335" s="3">
        <f t="shared" ref="AM335:AM349" si="145">1+AH335-AG335</f>
        <v>116</v>
      </c>
      <c r="AN335" s="3" t="str">
        <f t="shared" ref="AN335:AN349" si="146">IF(OR(WEEKDAY(B335) &lt; WEEKDAY(A335), AND(WEEKDAY(B335) &gt;= WEEKDAY(A335),OR(WEEKDAY(B335)=7,WEEKDAY(B335)=1,WEEKDAY(A335)=1,WEEKDAY(A335)=7))),"Yes","No")</f>
        <v>Yes</v>
      </c>
      <c r="AO335" s="3">
        <f t="shared" ref="AO335:AO349" si="147">MONTH(A335)</f>
        <v>12</v>
      </c>
      <c r="AP335" s="3">
        <v>767</v>
      </c>
      <c r="AQ335" s="3">
        <f>AK335/AP335</f>
        <v>0.27873157212364996</v>
      </c>
      <c r="AR335" s="3" t="str">
        <f t="shared" ref="AR335" si="148">CONCATENATE(MONTH(A335),"_",DAY(A335),"_",F335,"_",AI335,"_",I335)</f>
        <v>12_31_Hot T-Shirt_Thessaloniki_</v>
      </c>
      <c r="AS335" s="3">
        <f t="shared" ref="AS335:AS349" si="149">ROUND(AL335*5,0)/5</f>
        <v>0.6</v>
      </c>
      <c r="AT335" s="3">
        <f t="shared" ref="AT335:AT349" si="150">ROUND(E335/5,0)*5</f>
        <v>20</v>
      </c>
      <c r="AU335" s="3">
        <f t="shared" ref="AU335:AU349" si="151">IF(AM335&lt;=77,1,IF(AM335&lt;=109,2,IF(AM335&lt;=176.5,3,IF(AM335&lt;=473,4,0))))</f>
        <v>3</v>
      </c>
      <c r="AV335" s="3" t="str">
        <f t="shared" ref="AV335:AV349" si="152">IF(P335&gt;Q335,"Yes","No")</f>
        <v>No</v>
      </c>
      <c r="AW335" s="15" t="s">
        <v>873</v>
      </c>
      <c r="AX335" s="3">
        <f t="shared" si="139"/>
        <v>1</v>
      </c>
      <c r="AY335" s="3">
        <f t="shared" si="140"/>
        <v>1</v>
      </c>
    </row>
    <row r="336" spans="1:51" s="3" customFormat="1">
      <c r="A336" s="9">
        <v>40544</v>
      </c>
      <c r="B336" s="9">
        <v>40546.999305555553</v>
      </c>
      <c r="C336" s="3">
        <v>415</v>
      </c>
      <c r="D336" s="3">
        <v>26</v>
      </c>
      <c r="E336" s="3">
        <v>12</v>
      </c>
      <c r="F336" s="3" t="s">
        <v>856</v>
      </c>
      <c r="G336" s="3" t="s">
        <v>437</v>
      </c>
      <c r="H336" s="3" t="s">
        <v>497</v>
      </c>
      <c r="I336" s="3" t="s">
        <v>381</v>
      </c>
      <c r="J336" s="3" t="s">
        <v>13</v>
      </c>
      <c r="L336" s="3" t="s">
        <v>13</v>
      </c>
      <c r="M336" s="3" t="s">
        <v>15</v>
      </c>
      <c r="N336" s="3" t="s">
        <v>15</v>
      </c>
      <c r="O336" s="3" t="s">
        <v>15</v>
      </c>
      <c r="P336" s="3">
        <v>100</v>
      </c>
      <c r="Q336" s="3">
        <v>100</v>
      </c>
      <c r="R336" s="3">
        <v>10</v>
      </c>
      <c r="S336" s="3" t="s">
        <v>857</v>
      </c>
      <c r="T336" s="3">
        <v>1</v>
      </c>
      <c r="U336" s="3" t="s">
        <v>15</v>
      </c>
      <c r="V336" s="3" t="s">
        <v>15</v>
      </c>
      <c r="W336" s="3" t="s">
        <v>13</v>
      </c>
      <c r="X336" s="3" t="s">
        <v>13</v>
      </c>
      <c r="Y336" s="3" t="s">
        <v>13</v>
      </c>
      <c r="Z336" s="3" t="s">
        <v>15</v>
      </c>
      <c r="AA336" s="3" t="s">
        <v>13</v>
      </c>
      <c r="AB336" s="3" t="s">
        <v>13</v>
      </c>
      <c r="AC336" s="3" t="s">
        <v>15</v>
      </c>
      <c r="AD336" s="3" t="s">
        <v>13</v>
      </c>
      <c r="AE336" s="3" t="s">
        <v>15</v>
      </c>
      <c r="AF336" s="3" t="s">
        <v>342</v>
      </c>
      <c r="AG336" s="2">
        <v>40548</v>
      </c>
      <c r="AH336" s="2">
        <v>40608</v>
      </c>
      <c r="AI336" s="3" t="s">
        <v>114</v>
      </c>
      <c r="AJ336" s="3">
        <f t="shared" si="142"/>
        <v>4980</v>
      </c>
      <c r="AK336" s="3">
        <f t="shared" si="143"/>
        <v>1660.3843482300099</v>
      </c>
      <c r="AL336" s="3">
        <f t="shared" si="144"/>
        <v>0.54</v>
      </c>
      <c r="AM336" s="3">
        <f t="shared" si="145"/>
        <v>61</v>
      </c>
      <c r="AN336" s="3" t="str">
        <f t="shared" si="146"/>
        <v>Yes</v>
      </c>
      <c r="AO336" s="3">
        <f t="shared" si="147"/>
        <v>1</v>
      </c>
      <c r="AR336" s="3" t="str">
        <f t="shared" si="133"/>
        <v>1_1_Θέατρο Χυτήριο_Athens_Downtown</v>
      </c>
      <c r="AS336" s="3">
        <f t="shared" si="149"/>
        <v>0.6</v>
      </c>
      <c r="AT336" s="3">
        <f t="shared" si="150"/>
        <v>10</v>
      </c>
      <c r="AU336" s="3">
        <f t="shared" si="151"/>
        <v>1</v>
      </c>
      <c r="AV336" s="3" t="str">
        <f t="shared" si="152"/>
        <v>No</v>
      </c>
      <c r="AW336" s="15" t="s">
        <v>862</v>
      </c>
      <c r="AX336" s="3">
        <f t="shared" si="139"/>
        <v>1</v>
      </c>
      <c r="AY336" s="3">
        <f t="shared" si="140"/>
        <v>1</v>
      </c>
    </row>
    <row r="337" spans="1:51" s="3" customFormat="1">
      <c r="A337" s="9">
        <v>40546</v>
      </c>
      <c r="B337" s="9">
        <v>40546.999305555553</v>
      </c>
      <c r="C337" s="3">
        <v>216</v>
      </c>
      <c r="D337" s="3">
        <v>75</v>
      </c>
      <c r="E337" s="3">
        <v>19</v>
      </c>
      <c r="F337" s="3" t="s">
        <v>859</v>
      </c>
      <c r="G337" s="3" t="s">
        <v>435</v>
      </c>
      <c r="H337" s="3" t="s">
        <v>860</v>
      </c>
      <c r="I337" s="3" t="s">
        <v>380</v>
      </c>
      <c r="J337" s="3" t="s">
        <v>13</v>
      </c>
      <c r="L337" s="3" t="s">
        <v>13</v>
      </c>
      <c r="M337" s="3" t="s">
        <v>15</v>
      </c>
      <c r="N337" s="3" t="s">
        <v>13</v>
      </c>
      <c r="O337" s="3" t="s">
        <v>15</v>
      </c>
      <c r="P337" s="3">
        <v>6</v>
      </c>
      <c r="Q337" s="3">
        <v>6</v>
      </c>
      <c r="R337" s="3">
        <v>10</v>
      </c>
      <c r="S337" s="3" t="s">
        <v>849</v>
      </c>
      <c r="T337" s="3">
        <v>3</v>
      </c>
      <c r="U337" s="3" t="s">
        <v>15</v>
      </c>
      <c r="V337" s="3" t="s">
        <v>15</v>
      </c>
      <c r="W337" s="3" t="s">
        <v>13</v>
      </c>
      <c r="X337" s="3" t="s">
        <v>15</v>
      </c>
      <c r="Y337" s="3" t="s">
        <v>15</v>
      </c>
      <c r="Z337" s="3" t="s">
        <v>15</v>
      </c>
      <c r="AA337" s="3" t="s">
        <v>13</v>
      </c>
      <c r="AB337" s="3" t="s">
        <v>13</v>
      </c>
      <c r="AC337" s="3" t="s">
        <v>15</v>
      </c>
      <c r="AD337" s="3" t="s">
        <v>13</v>
      </c>
      <c r="AE337" s="3" t="s">
        <v>15</v>
      </c>
      <c r="AF337" s="3" t="s">
        <v>342</v>
      </c>
      <c r="AG337" s="2">
        <v>40548</v>
      </c>
      <c r="AH337" s="2">
        <v>40668</v>
      </c>
      <c r="AI337" s="3" t="s">
        <v>114</v>
      </c>
      <c r="AJ337" s="3">
        <f t="shared" si="142"/>
        <v>4104</v>
      </c>
      <c r="AK337" s="3">
        <f t="shared" si="143"/>
        <v>4104</v>
      </c>
      <c r="AL337" s="3">
        <f t="shared" si="144"/>
        <v>0.75</v>
      </c>
      <c r="AM337" s="3">
        <f t="shared" si="145"/>
        <v>121</v>
      </c>
      <c r="AN337" s="3" t="str">
        <f t="shared" si="146"/>
        <v>No</v>
      </c>
      <c r="AO337" s="3">
        <f t="shared" si="147"/>
        <v>1</v>
      </c>
      <c r="AR337" s="3" t="str">
        <f t="shared" si="133"/>
        <v>1_3_M&amp;M Hair_Athens_Piraeus &amp; West Suburbs</v>
      </c>
      <c r="AS337" s="3">
        <f t="shared" si="149"/>
        <v>0.8</v>
      </c>
      <c r="AT337" s="3">
        <f t="shared" si="150"/>
        <v>20</v>
      </c>
      <c r="AU337" s="3">
        <f t="shared" si="151"/>
        <v>3</v>
      </c>
      <c r="AV337" s="3" t="str">
        <f t="shared" si="152"/>
        <v>No</v>
      </c>
      <c r="AW337" s="15" t="s">
        <v>861</v>
      </c>
      <c r="AX337" s="3">
        <f t="shared" si="139"/>
        <v>1</v>
      </c>
      <c r="AY337" s="3">
        <f t="shared" si="140"/>
        <v>1</v>
      </c>
    </row>
    <row r="338" spans="1:51" s="3" customFormat="1">
      <c r="A338" s="9">
        <v>40547</v>
      </c>
      <c r="B338" s="9">
        <v>40547.999305555553</v>
      </c>
      <c r="C338" s="3">
        <v>180</v>
      </c>
      <c r="D338" s="3">
        <v>80</v>
      </c>
      <c r="E338" s="3">
        <v>8</v>
      </c>
      <c r="F338" s="3" t="s">
        <v>867</v>
      </c>
      <c r="G338" s="3" t="s">
        <v>77</v>
      </c>
      <c r="H338" s="3" t="s">
        <v>494</v>
      </c>
      <c r="I338" s="3" t="s">
        <v>379</v>
      </c>
      <c r="J338" s="3" t="s">
        <v>15</v>
      </c>
      <c r="L338" s="3" t="s">
        <v>13</v>
      </c>
      <c r="M338" s="3" t="s">
        <v>15</v>
      </c>
      <c r="N338" s="3" t="s">
        <v>13</v>
      </c>
      <c r="O338" s="3" t="s">
        <v>15</v>
      </c>
      <c r="P338" s="3">
        <v>4</v>
      </c>
      <c r="Q338" s="3">
        <v>1</v>
      </c>
      <c r="R338" s="3">
        <v>20</v>
      </c>
      <c r="S338" s="3" t="s">
        <v>185</v>
      </c>
      <c r="T338" s="3">
        <v>2</v>
      </c>
      <c r="U338" s="3" t="s">
        <v>15</v>
      </c>
      <c r="V338" s="3" t="s">
        <v>13</v>
      </c>
      <c r="W338" s="3" t="s">
        <v>13</v>
      </c>
      <c r="X338" s="3" t="s">
        <v>13</v>
      </c>
      <c r="Y338" s="3" t="s">
        <v>15</v>
      </c>
      <c r="Z338" s="3" t="s">
        <v>13</v>
      </c>
      <c r="AA338" s="3" t="s">
        <v>13</v>
      </c>
      <c r="AB338" s="3" t="s">
        <v>13</v>
      </c>
      <c r="AC338" s="3" t="s">
        <v>13</v>
      </c>
      <c r="AD338" s="3" t="s">
        <v>15</v>
      </c>
      <c r="AE338" s="3" t="s">
        <v>13</v>
      </c>
      <c r="AF338" s="3" t="s">
        <v>343</v>
      </c>
      <c r="AG338" s="2">
        <v>40550</v>
      </c>
      <c r="AH338" s="2">
        <v>40663</v>
      </c>
      <c r="AI338" s="3" t="s">
        <v>114</v>
      </c>
      <c r="AJ338" s="3">
        <f t="shared" si="142"/>
        <v>1440</v>
      </c>
      <c r="AK338" s="3">
        <f t="shared" si="143"/>
        <v>1440</v>
      </c>
      <c r="AL338" s="3">
        <f t="shared" si="144"/>
        <v>0.9</v>
      </c>
      <c r="AM338" s="3">
        <f t="shared" si="145"/>
        <v>114</v>
      </c>
      <c r="AN338" s="3" t="str">
        <f t="shared" si="146"/>
        <v>No</v>
      </c>
      <c r="AO338" s="3">
        <f t="shared" si="147"/>
        <v>1</v>
      </c>
      <c r="AR338" s="3" t="str">
        <f t="shared" si="133"/>
        <v>1_4_Gene Kelly_Athens_North &amp; East Suburbs</v>
      </c>
      <c r="AS338" s="3">
        <f t="shared" si="149"/>
        <v>1</v>
      </c>
      <c r="AT338" s="3">
        <f t="shared" si="150"/>
        <v>10</v>
      </c>
      <c r="AU338" s="3">
        <f t="shared" si="151"/>
        <v>3</v>
      </c>
      <c r="AV338" s="3" t="str">
        <f t="shared" si="152"/>
        <v>Yes</v>
      </c>
      <c r="AW338" s="16" t="s">
        <v>879</v>
      </c>
      <c r="AX338" s="3">
        <f t="shared" si="139"/>
        <v>2</v>
      </c>
      <c r="AY338" s="3">
        <f t="shared" si="140"/>
        <v>2</v>
      </c>
    </row>
    <row r="339" spans="1:51" s="3" customFormat="1">
      <c r="A339" s="9">
        <v>40547</v>
      </c>
      <c r="B339" s="9">
        <v>40548.999305555553</v>
      </c>
      <c r="C339" s="3">
        <v>1171</v>
      </c>
      <c r="D339" s="3">
        <v>60</v>
      </c>
      <c r="E339" s="3">
        <v>15</v>
      </c>
      <c r="F339" s="3" t="s">
        <v>868</v>
      </c>
      <c r="G339" s="3" t="s">
        <v>435</v>
      </c>
      <c r="H339" s="3" t="s">
        <v>744</v>
      </c>
      <c r="I339" s="3" t="s">
        <v>381</v>
      </c>
      <c r="J339" s="3" t="s">
        <v>15</v>
      </c>
      <c r="L339" s="3" t="s">
        <v>13</v>
      </c>
      <c r="M339" s="3" t="s">
        <v>15</v>
      </c>
      <c r="N339" s="3" t="s">
        <v>13</v>
      </c>
      <c r="O339" s="3" t="s">
        <v>15</v>
      </c>
      <c r="P339" s="3">
        <v>100</v>
      </c>
      <c r="Q339" s="3">
        <v>2</v>
      </c>
      <c r="R339" s="3">
        <v>10</v>
      </c>
      <c r="S339" s="3" t="s">
        <v>168</v>
      </c>
      <c r="T339" s="3">
        <v>1</v>
      </c>
      <c r="U339" s="3" t="s">
        <v>15</v>
      </c>
      <c r="V339" s="3" t="s">
        <v>13</v>
      </c>
      <c r="W339" s="3" t="s">
        <v>13</v>
      </c>
      <c r="X339" s="3" t="s">
        <v>13</v>
      </c>
      <c r="Y339" s="3" t="s">
        <v>13</v>
      </c>
      <c r="Z339" s="3" t="s">
        <v>13</v>
      </c>
      <c r="AA339" s="3" t="s">
        <v>13</v>
      </c>
      <c r="AB339" s="3" t="s">
        <v>13</v>
      </c>
      <c r="AC339" s="3" t="s">
        <v>15</v>
      </c>
      <c r="AD339" s="3" t="s">
        <v>15</v>
      </c>
      <c r="AE339" s="3" t="s">
        <v>15</v>
      </c>
      <c r="AF339" s="3" t="s">
        <v>342</v>
      </c>
      <c r="AG339" s="2">
        <v>40550</v>
      </c>
      <c r="AH339" s="2">
        <v>40709</v>
      </c>
      <c r="AI339" s="3" t="s">
        <v>114</v>
      </c>
      <c r="AJ339" s="3">
        <f t="shared" si="142"/>
        <v>17565</v>
      </c>
      <c r="AK339" s="3">
        <f t="shared" si="143"/>
        <v>8785.5505383913296</v>
      </c>
      <c r="AL339" s="3">
        <f t="shared" si="144"/>
        <v>0.75</v>
      </c>
      <c r="AM339" s="3">
        <f t="shared" si="145"/>
        <v>160</v>
      </c>
      <c r="AN339" s="3" t="str">
        <f t="shared" si="146"/>
        <v>No</v>
      </c>
      <c r="AO339" s="3">
        <f t="shared" si="147"/>
        <v>1</v>
      </c>
      <c r="AR339" s="3" t="str">
        <f t="shared" si="133"/>
        <v>1_4_For Kings and Queens_Athens_Downtown</v>
      </c>
      <c r="AS339" s="3">
        <f t="shared" si="149"/>
        <v>0.8</v>
      </c>
      <c r="AT339" s="3">
        <f t="shared" si="150"/>
        <v>15</v>
      </c>
      <c r="AU339" s="3">
        <f t="shared" si="151"/>
        <v>3</v>
      </c>
      <c r="AV339" s="3" t="str">
        <f t="shared" si="152"/>
        <v>Yes</v>
      </c>
      <c r="AW339" s="16" t="s">
        <v>878</v>
      </c>
      <c r="AX339" s="3">
        <f t="shared" si="139"/>
        <v>1</v>
      </c>
      <c r="AY339" s="3">
        <f t="shared" si="140"/>
        <v>1</v>
      </c>
    </row>
    <row r="340" spans="1:51" s="3" customFormat="1">
      <c r="A340" s="9">
        <v>40547</v>
      </c>
      <c r="B340" s="9">
        <v>40548.999305555553</v>
      </c>
      <c r="C340" s="3">
        <v>138</v>
      </c>
      <c r="D340" s="3">
        <v>41</v>
      </c>
      <c r="E340" s="3">
        <v>20.5</v>
      </c>
      <c r="F340" s="3" t="s">
        <v>869</v>
      </c>
      <c r="G340" s="3" t="s">
        <v>433</v>
      </c>
      <c r="H340" s="3" t="s">
        <v>443</v>
      </c>
      <c r="I340" s="3" t="s">
        <v>380</v>
      </c>
      <c r="J340" s="3" t="s">
        <v>15</v>
      </c>
      <c r="L340" s="3" t="s">
        <v>13</v>
      </c>
      <c r="M340" s="3" t="s">
        <v>15</v>
      </c>
      <c r="N340" s="3" t="s">
        <v>15</v>
      </c>
      <c r="O340" s="3" t="s">
        <v>15</v>
      </c>
      <c r="P340" s="3">
        <v>100</v>
      </c>
      <c r="Q340" s="3">
        <v>100</v>
      </c>
      <c r="R340" s="3">
        <v>20</v>
      </c>
      <c r="S340" s="3" t="s">
        <v>294</v>
      </c>
      <c r="T340" s="3">
        <v>5</v>
      </c>
      <c r="U340" s="3" t="s">
        <v>15</v>
      </c>
      <c r="V340" s="3" t="s">
        <v>13</v>
      </c>
      <c r="W340" s="3" t="s">
        <v>13</v>
      </c>
      <c r="X340" s="3" t="s">
        <v>15</v>
      </c>
      <c r="Y340" s="3" t="s">
        <v>13</v>
      </c>
      <c r="Z340" s="3" t="s">
        <v>15</v>
      </c>
      <c r="AA340" s="3" t="s">
        <v>13</v>
      </c>
      <c r="AB340" s="3" t="s">
        <v>15</v>
      </c>
      <c r="AC340" s="3" t="s">
        <v>15</v>
      </c>
      <c r="AD340" s="3" t="s">
        <v>13</v>
      </c>
      <c r="AE340" s="3" t="s">
        <v>13</v>
      </c>
      <c r="AF340" s="3" t="s">
        <v>342</v>
      </c>
      <c r="AG340" s="2">
        <v>40559</v>
      </c>
      <c r="AH340" s="2">
        <v>40633</v>
      </c>
      <c r="AI340" s="3" t="s">
        <v>114</v>
      </c>
      <c r="AJ340" s="3">
        <f t="shared" si="142"/>
        <v>2829</v>
      </c>
      <c r="AK340" s="3">
        <f t="shared" si="143"/>
        <v>1414.9913164309178</v>
      </c>
      <c r="AL340" s="3">
        <f t="shared" si="144"/>
        <v>0.5</v>
      </c>
      <c r="AM340" s="3">
        <f t="shared" si="145"/>
        <v>75</v>
      </c>
      <c r="AN340" s="3" t="str">
        <f t="shared" si="146"/>
        <v>No</v>
      </c>
      <c r="AO340" s="3">
        <f t="shared" si="147"/>
        <v>1</v>
      </c>
      <c r="AR340" s="3" t="str">
        <f t="shared" si="133"/>
        <v>1_4_Κουκούτσι_Athens_Piraeus &amp; West Suburbs</v>
      </c>
      <c r="AS340" s="3">
        <f t="shared" si="149"/>
        <v>0.6</v>
      </c>
      <c r="AT340" s="3">
        <f t="shared" si="150"/>
        <v>20</v>
      </c>
      <c r="AU340" s="3">
        <f t="shared" si="151"/>
        <v>1</v>
      </c>
      <c r="AV340" s="3" t="str">
        <f t="shared" si="152"/>
        <v>No</v>
      </c>
      <c r="AW340" s="16" t="s">
        <v>877</v>
      </c>
      <c r="AX340" s="3">
        <f t="shared" si="139"/>
        <v>10</v>
      </c>
      <c r="AY340" s="3">
        <f t="shared" si="140"/>
        <v>5</v>
      </c>
    </row>
    <row r="341" spans="1:51" s="3" customFormat="1">
      <c r="A341" s="9">
        <v>40547</v>
      </c>
      <c r="B341" s="9">
        <v>40548.999305555553</v>
      </c>
      <c r="C341" s="3">
        <v>384</v>
      </c>
      <c r="D341" s="3">
        <v>110</v>
      </c>
      <c r="E341" s="3">
        <v>35</v>
      </c>
      <c r="F341" s="3" t="s">
        <v>870</v>
      </c>
      <c r="G341" s="3" t="s">
        <v>435</v>
      </c>
      <c r="H341" s="3" t="s">
        <v>871</v>
      </c>
      <c r="I341" s="3" t="s">
        <v>382</v>
      </c>
      <c r="J341" s="3" t="s">
        <v>15</v>
      </c>
      <c r="L341" s="3" t="s">
        <v>13</v>
      </c>
      <c r="M341" s="3" t="s">
        <v>15</v>
      </c>
      <c r="N341" s="3" t="s">
        <v>13</v>
      </c>
      <c r="O341" s="3" t="s">
        <v>15</v>
      </c>
      <c r="P341" s="3">
        <v>100</v>
      </c>
      <c r="Q341" s="3">
        <v>1</v>
      </c>
      <c r="R341" s="3">
        <v>15</v>
      </c>
      <c r="S341" s="3" t="s">
        <v>189</v>
      </c>
      <c r="T341" s="3">
        <v>3</v>
      </c>
      <c r="U341" s="3" t="s">
        <v>15</v>
      </c>
      <c r="V341" s="3" t="s">
        <v>13</v>
      </c>
      <c r="W341" s="3" t="s">
        <v>13</v>
      </c>
      <c r="X341" s="3" t="s">
        <v>15</v>
      </c>
      <c r="Y341" s="3" t="s">
        <v>15</v>
      </c>
      <c r="Z341" s="3" t="s">
        <v>13</v>
      </c>
      <c r="AA341" s="3" t="s">
        <v>15</v>
      </c>
      <c r="AB341" s="3" t="s">
        <v>13</v>
      </c>
      <c r="AC341" s="3" t="s">
        <v>15</v>
      </c>
      <c r="AD341" s="3" t="s">
        <v>15</v>
      </c>
      <c r="AE341" s="3" t="s">
        <v>15</v>
      </c>
      <c r="AF341" s="3" t="s">
        <v>342</v>
      </c>
      <c r="AG341" s="2">
        <v>40553</v>
      </c>
      <c r="AH341" s="2">
        <v>40724</v>
      </c>
      <c r="AI341" s="3" t="s">
        <v>114</v>
      </c>
      <c r="AJ341" s="3">
        <f t="shared" si="142"/>
        <v>13440</v>
      </c>
      <c r="AK341" s="3">
        <f t="shared" si="143"/>
        <v>6722.3341438075413</v>
      </c>
      <c r="AL341" s="3">
        <f t="shared" si="144"/>
        <v>0.68</v>
      </c>
      <c r="AM341" s="3">
        <f t="shared" si="145"/>
        <v>172</v>
      </c>
      <c r="AN341" s="3" t="str">
        <f t="shared" si="146"/>
        <v>No</v>
      </c>
      <c r="AO341" s="3">
        <f t="shared" si="147"/>
        <v>1</v>
      </c>
      <c r="AR341" s="3" t="str">
        <f t="shared" si="133"/>
        <v>1_4_Ortho Glyfada_Athens_South Suburbs</v>
      </c>
      <c r="AS341" s="3">
        <f t="shared" si="149"/>
        <v>0.6</v>
      </c>
      <c r="AT341" s="3">
        <f t="shared" si="150"/>
        <v>35</v>
      </c>
      <c r="AU341" s="3">
        <f t="shared" si="151"/>
        <v>3</v>
      </c>
      <c r="AV341" s="3" t="str">
        <f t="shared" si="152"/>
        <v>Yes</v>
      </c>
      <c r="AW341" s="16" t="s">
        <v>875</v>
      </c>
      <c r="AX341" s="3">
        <f t="shared" si="139"/>
        <v>4</v>
      </c>
      <c r="AY341" s="3">
        <f t="shared" si="140"/>
        <v>4</v>
      </c>
    </row>
    <row r="342" spans="1:51" s="3" customFormat="1">
      <c r="A342" s="9">
        <v>40547</v>
      </c>
      <c r="B342" s="9">
        <v>40549.999305555553</v>
      </c>
      <c r="C342" s="3">
        <v>137</v>
      </c>
      <c r="D342" s="3">
        <v>80</v>
      </c>
      <c r="E342" s="3">
        <v>39</v>
      </c>
      <c r="F342" s="3" t="s">
        <v>872</v>
      </c>
      <c r="G342" s="3" t="s">
        <v>12</v>
      </c>
      <c r="I342" s="3" t="s">
        <v>383</v>
      </c>
      <c r="J342" s="3" t="s">
        <v>13</v>
      </c>
      <c r="L342" s="3" t="s">
        <v>13</v>
      </c>
      <c r="M342" s="3" t="s">
        <v>15</v>
      </c>
      <c r="N342" s="3" t="s">
        <v>15</v>
      </c>
      <c r="O342" s="3" t="s">
        <v>15</v>
      </c>
      <c r="P342" s="3">
        <v>100</v>
      </c>
      <c r="Q342" s="3">
        <v>100</v>
      </c>
      <c r="R342" s="3">
        <v>20</v>
      </c>
      <c r="T342" s="3">
        <v>13</v>
      </c>
      <c r="U342" s="3" t="s">
        <v>15</v>
      </c>
      <c r="V342" s="3" t="s">
        <v>15</v>
      </c>
      <c r="W342" s="3" t="s">
        <v>13</v>
      </c>
      <c r="X342" s="3" t="s">
        <v>13</v>
      </c>
      <c r="Y342" s="3" t="s">
        <v>13</v>
      </c>
      <c r="Z342" s="3" t="s">
        <v>13</v>
      </c>
      <c r="AA342" s="3" t="s">
        <v>13</v>
      </c>
      <c r="AB342" s="3" t="s">
        <v>13</v>
      </c>
      <c r="AC342" s="3" t="s">
        <v>15</v>
      </c>
      <c r="AD342" s="3" t="s">
        <v>13</v>
      </c>
      <c r="AE342" s="3" t="s">
        <v>15</v>
      </c>
      <c r="AF342" s="3" t="s">
        <v>342</v>
      </c>
      <c r="AG342" s="2">
        <v>40551</v>
      </c>
      <c r="AH342" s="2">
        <v>40693</v>
      </c>
      <c r="AI342" s="3" t="s">
        <v>114</v>
      </c>
      <c r="AJ342" s="3">
        <f t="shared" si="142"/>
        <v>5343</v>
      </c>
      <c r="AK342" s="3">
        <f t="shared" si="143"/>
        <v>1781.4123639744864</v>
      </c>
      <c r="AL342" s="3">
        <f t="shared" si="144"/>
        <v>0.51</v>
      </c>
      <c r="AM342" s="3">
        <f t="shared" si="145"/>
        <v>143</v>
      </c>
      <c r="AN342" s="3" t="str">
        <f t="shared" si="146"/>
        <v>No</v>
      </c>
      <c r="AO342" s="3">
        <f t="shared" si="147"/>
        <v>1</v>
      </c>
      <c r="AR342" s="3" t="str">
        <f t="shared" si="133"/>
        <v>1_4_Off Road Club_Athens_Special Deal</v>
      </c>
      <c r="AS342" s="3">
        <f t="shared" si="149"/>
        <v>0.6</v>
      </c>
      <c r="AT342" s="3">
        <f t="shared" si="150"/>
        <v>40</v>
      </c>
      <c r="AU342" s="3">
        <f t="shared" si="151"/>
        <v>3</v>
      </c>
      <c r="AV342" s="3" t="str">
        <f t="shared" si="152"/>
        <v>No</v>
      </c>
      <c r="AW342" s="15" t="s">
        <v>964</v>
      </c>
      <c r="AX342" s="3">
        <f t="shared" si="139"/>
        <v>1</v>
      </c>
      <c r="AY342" s="3">
        <f t="shared" si="140"/>
        <v>1</v>
      </c>
    </row>
    <row r="343" spans="1:51" s="3" customFormat="1">
      <c r="A343" s="9">
        <v>40548</v>
      </c>
      <c r="B343" s="9">
        <v>40548.999305555553</v>
      </c>
      <c r="C343" s="3">
        <v>52</v>
      </c>
      <c r="D343" s="3">
        <v>40</v>
      </c>
      <c r="E343" s="3">
        <v>12</v>
      </c>
      <c r="F343" s="3" t="s">
        <v>960</v>
      </c>
      <c r="G343" s="3" t="s">
        <v>435</v>
      </c>
      <c r="H343" s="3" t="s">
        <v>961</v>
      </c>
      <c r="I343" s="3" t="s">
        <v>379</v>
      </c>
      <c r="J343" s="3" t="s">
        <v>13</v>
      </c>
      <c r="L343" s="3" t="s">
        <v>13</v>
      </c>
      <c r="M343" s="3" t="s">
        <v>15</v>
      </c>
      <c r="N343" s="3" t="s">
        <v>13</v>
      </c>
      <c r="O343" s="3" t="s">
        <v>15</v>
      </c>
      <c r="P343" s="3">
        <v>4</v>
      </c>
      <c r="Q343" s="3">
        <v>3</v>
      </c>
      <c r="R343" s="3">
        <v>10</v>
      </c>
      <c r="S343" s="3" t="s">
        <v>262</v>
      </c>
      <c r="T343" s="3">
        <v>6</v>
      </c>
      <c r="U343" s="3" t="s">
        <v>15</v>
      </c>
      <c r="V343" s="3" t="s">
        <v>13</v>
      </c>
      <c r="W343" s="3" t="s">
        <v>13</v>
      </c>
      <c r="X343" s="3" t="s">
        <v>13</v>
      </c>
      <c r="Y343" s="3" t="s">
        <v>15</v>
      </c>
      <c r="Z343" s="3" t="s">
        <v>13</v>
      </c>
      <c r="AA343" s="3" t="s">
        <v>15</v>
      </c>
      <c r="AB343" s="3" t="s">
        <v>13</v>
      </c>
      <c r="AC343" s="3" t="s">
        <v>13</v>
      </c>
      <c r="AD343" s="3" t="s">
        <v>13</v>
      </c>
      <c r="AE343" s="3" t="s">
        <v>15</v>
      </c>
      <c r="AF343" s="3" t="s">
        <v>342</v>
      </c>
      <c r="AG343" s="2">
        <v>40553</v>
      </c>
      <c r="AH343" s="2">
        <v>40704</v>
      </c>
      <c r="AI343" s="3" t="s">
        <v>114</v>
      </c>
      <c r="AJ343" s="3">
        <f t="shared" si="142"/>
        <v>624</v>
      </c>
      <c r="AK343" s="3">
        <f t="shared" si="143"/>
        <v>624</v>
      </c>
      <c r="AL343" s="3">
        <f t="shared" si="144"/>
        <v>0.7</v>
      </c>
      <c r="AM343" s="3">
        <f t="shared" si="145"/>
        <v>152</v>
      </c>
      <c r="AN343" s="3" t="str">
        <f t="shared" si="146"/>
        <v>No</v>
      </c>
      <c r="AO343" s="3">
        <f t="shared" si="147"/>
        <v>1</v>
      </c>
      <c r="AR343" s="3" t="str">
        <f t="shared" si="133"/>
        <v>1_5_Isidoros Mexis_Athens_North &amp; East Suburbs</v>
      </c>
      <c r="AS343" s="3">
        <f t="shared" si="149"/>
        <v>0.8</v>
      </c>
      <c r="AT343" s="3">
        <f t="shared" si="150"/>
        <v>10</v>
      </c>
      <c r="AU343" s="3">
        <f t="shared" si="151"/>
        <v>3</v>
      </c>
      <c r="AV343" s="3" t="str">
        <f t="shared" si="152"/>
        <v>Yes</v>
      </c>
      <c r="AW343" s="15" t="s">
        <v>962</v>
      </c>
      <c r="AX343" s="3">
        <f t="shared" si="139"/>
        <v>4</v>
      </c>
      <c r="AY343" s="3">
        <f t="shared" si="140"/>
        <v>4</v>
      </c>
    </row>
    <row r="344" spans="1:51" s="3" customFormat="1">
      <c r="A344" s="9">
        <v>40547</v>
      </c>
      <c r="B344" s="9">
        <v>40548.999305555553</v>
      </c>
      <c r="C344" s="3">
        <v>1072</v>
      </c>
      <c r="D344" s="3">
        <v>120</v>
      </c>
      <c r="E344" s="3">
        <v>14</v>
      </c>
      <c r="F344" s="3" t="s">
        <v>874</v>
      </c>
      <c r="G344" s="3" t="s">
        <v>435</v>
      </c>
      <c r="H344" s="3" t="s">
        <v>744</v>
      </c>
      <c r="J344" s="3" t="s">
        <v>13</v>
      </c>
      <c r="K344" s="3" t="s">
        <v>15</v>
      </c>
      <c r="L344" s="3" t="s">
        <v>13</v>
      </c>
      <c r="M344" s="3" t="s">
        <v>15</v>
      </c>
      <c r="N344" s="3" t="s">
        <v>13</v>
      </c>
      <c r="O344" s="3" t="s">
        <v>15</v>
      </c>
      <c r="P344" s="3">
        <v>5</v>
      </c>
      <c r="Q344" s="3">
        <v>1</v>
      </c>
      <c r="R344" s="3">
        <v>20</v>
      </c>
      <c r="T344" s="3">
        <v>12</v>
      </c>
      <c r="U344" s="3" t="s">
        <v>15</v>
      </c>
      <c r="V344" s="3" t="s">
        <v>15</v>
      </c>
      <c r="W344" s="3" t="s">
        <v>13</v>
      </c>
      <c r="X344" s="3" t="s">
        <v>13</v>
      </c>
      <c r="Y344" s="3" t="s">
        <v>15</v>
      </c>
      <c r="Z344" s="3" t="s">
        <v>13</v>
      </c>
      <c r="AA344" s="3" t="s">
        <v>13</v>
      </c>
      <c r="AB344" s="3" t="s">
        <v>13</v>
      </c>
      <c r="AC344" s="3" t="s">
        <v>15</v>
      </c>
      <c r="AD344" s="3" t="s">
        <v>13</v>
      </c>
      <c r="AE344" s="3" t="s">
        <v>15</v>
      </c>
      <c r="AF344" s="3" t="s">
        <v>342</v>
      </c>
      <c r="AG344" s="2">
        <v>40553</v>
      </c>
      <c r="AH344" s="2">
        <v>40734</v>
      </c>
      <c r="AI344" s="3" t="s">
        <v>116</v>
      </c>
      <c r="AJ344" s="3">
        <f t="shared" si="142"/>
        <v>15008</v>
      </c>
      <c r="AK344" s="3">
        <f t="shared" si="143"/>
        <v>7506.6064605850879</v>
      </c>
      <c r="AL344" s="3">
        <f t="shared" si="144"/>
        <v>0.88</v>
      </c>
      <c r="AM344" s="3">
        <f t="shared" si="145"/>
        <v>182</v>
      </c>
      <c r="AN344" s="3" t="str">
        <f t="shared" si="146"/>
        <v>No</v>
      </c>
      <c r="AO344" s="3">
        <f t="shared" si="147"/>
        <v>1</v>
      </c>
      <c r="AR344" s="3" t="str">
        <f t="shared" si="133"/>
        <v>1_4_Mediale_Thessaloniki_</v>
      </c>
      <c r="AS344" s="3">
        <f t="shared" si="149"/>
        <v>0.8</v>
      </c>
      <c r="AT344" s="3">
        <f t="shared" si="150"/>
        <v>15</v>
      </c>
      <c r="AU344" s="3">
        <f t="shared" si="151"/>
        <v>4</v>
      </c>
      <c r="AV344" s="3" t="str">
        <f t="shared" si="152"/>
        <v>Yes</v>
      </c>
      <c r="AW344" s="16" t="s">
        <v>876</v>
      </c>
      <c r="AX344" s="3">
        <f t="shared" si="139"/>
        <v>4</v>
      </c>
      <c r="AY344" s="3">
        <f t="shared" si="140"/>
        <v>4</v>
      </c>
    </row>
    <row r="345" spans="1:51" s="3" customFormat="1">
      <c r="A345" s="9">
        <v>40549</v>
      </c>
      <c r="B345" s="9">
        <v>40549.999305555553</v>
      </c>
      <c r="C345" s="3">
        <v>338</v>
      </c>
      <c r="D345" s="3">
        <v>22.22</v>
      </c>
      <c r="E345" s="3">
        <v>10</v>
      </c>
      <c r="F345" s="3" t="s">
        <v>880</v>
      </c>
      <c r="G345" s="3" t="s">
        <v>433</v>
      </c>
      <c r="H345" s="3" t="s">
        <v>881</v>
      </c>
      <c r="I345" s="3" t="s">
        <v>379</v>
      </c>
      <c r="J345" s="3" t="s">
        <v>13</v>
      </c>
      <c r="L345" s="3" t="s">
        <v>15</v>
      </c>
      <c r="M345" s="3" t="s">
        <v>15</v>
      </c>
      <c r="N345" s="3" t="s">
        <v>13</v>
      </c>
      <c r="O345" s="3" t="s">
        <v>15</v>
      </c>
      <c r="P345" s="3">
        <v>4</v>
      </c>
      <c r="Q345" s="3">
        <v>2</v>
      </c>
      <c r="R345" s="3">
        <v>39</v>
      </c>
      <c r="S345" s="3" t="s">
        <v>208</v>
      </c>
      <c r="T345" s="3">
        <v>2</v>
      </c>
      <c r="U345" s="3" t="s">
        <v>15</v>
      </c>
      <c r="V345" s="3" t="s">
        <v>15</v>
      </c>
      <c r="W345" s="3" t="s">
        <v>13</v>
      </c>
      <c r="X345" s="3" t="s">
        <v>13</v>
      </c>
      <c r="Y345" s="3" t="s">
        <v>13</v>
      </c>
      <c r="Z345" s="3" t="s">
        <v>13</v>
      </c>
      <c r="AA345" s="3" t="s">
        <v>13</v>
      </c>
      <c r="AB345" s="3" t="s">
        <v>13</v>
      </c>
      <c r="AC345" s="3" t="s">
        <v>15</v>
      </c>
      <c r="AD345" s="3" t="s">
        <v>13</v>
      </c>
      <c r="AE345" s="3" t="s">
        <v>13</v>
      </c>
      <c r="AF345" s="3" t="s">
        <v>342</v>
      </c>
      <c r="AG345" s="2">
        <v>40551</v>
      </c>
      <c r="AH345" s="2">
        <v>40641</v>
      </c>
      <c r="AI345" s="3" t="s">
        <v>114</v>
      </c>
      <c r="AJ345" s="3">
        <f t="shared" si="142"/>
        <v>3380</v>
      </c>
      <c r="AK345" s="3">
        <f t="shared" si="143"/>
        <v>3380</v>
      </c>
      <c r="AL345" s="3">
        <f t="shared" si="144"/>
        <v>0.55000000000000004</v>
      </c>
      <c r="AM345" s="3">
        <f t="shared" si="145"/>
        <v>91</v>
      </c>
      <c r="AN345" s="3" t="str">
        <f t="shared" si="146"/>
        <v>No</v>
      </c>
      <c r="AO345" s="3">
        <f t="shared" si="147"/>
        <v>1</v>
      </c>
      <c r="AR345" s="3" t="str">
        <f t="shared" si="133"/>
        <v>1_6_Ruby Chinese &amp; Sushi Delivery_Athens_North &amp; East Suburbs</v>
      </c>
      <c r="AS345" s="3">
        <f t="shared" si="149"/>
        <v>0.6</v>
      </c>
      <c r="AT345" s="3">
        <f t="shared" si="150"/>
        <v>10</v>
      </c>
      <c r="AU345" s="3">
        <f t="shared" si="151"/>
        <v>2</v>
      </c>
      <c r="AV345" s="3" t="str">
        <f t="shared" si="152"/>
        <v>Yes</v>
      </c>
      <c r="AW345" s="15" t="s">
        <v>959</v>
      </c>
      <c r="AX345" s="3">
        <f t="shared" si="139"/>
        <v>1</v>
      </c>
      <c r="AY345" s="3">
        <f t="shared" si="140"/>
        <v>1</v>
      </c>
    </row>
    <row r="346" spans="1:51">
      <c r="A346" s="9">
        <v>40549</v>
      </c>
      <c r="B346" s="9">
        <v>40550.999305555553</v>
      </c>
      <c r="C346" s="3">
        <v>483</v>
      </c>
      <c r="D346" s="3">
        <v>28</v>
      </c>
      <c r="E346" s="3">
        <v>8</v>
      </c>
      <c r="F346" s="3" t="s">
        <v>882</v>
      </c>
      <c r="G346" t="s">
        <v>435</v>
      </c>
      <c r="H346" s="3" t="s">
        <v>883</v>
      </c>
      <c r="I346" t="s">
        <v>380</v>
      </c>
      <c r="J346" t="s">
        <v>15</v>
      </c>
      <c r="L346" t="s">
        <v>13</v>
      </c>
      <c r="M346" t="s">
        <v>15</v>
      </c>
      <c r="N346" t="s">
        <v>15</v>
      </c>
      <c r="O346" t="s">
        <v>15</v>
      </c>
      <c r="P346" s="3">
        <v>100</v>
      </c>
      <c r="Q346" s="3">
        <v>100</v>
      </c>
      <c r="R346" s="3">
        <v>10</v>
      </c>
      <c r="S346" s="3" t="s">
        <v>87</v>
      </c>
      <c r="T346" s="3">
        <v>5</v>
      </c>
      <c r="U346" t="s">
        <v>15</v>
      </c>
      <c r="V346" t="s">
        <v>15</v>
      </c>
      <c r="W346" t="s">
        <v>13</v>
      </c>
      <c r="X346" t="s">
        <v>13</v>
      </c>
      <c r="Y346" t="s">
        <v>15</v>
      </c>
      <c r="Z346" t="s">
        <v>15</v>
      </c>
      <c r="AA346" t="s">
        <v>15</v>
      </c>
      <c r="AB346" t="s">
        <v>13</v>
      </c>
      <c r="AC346" t="s">
        <v>15</v>
      </c>
      <c r="AD346" t="s">
        <v>15</v>
      </c>
      <c r="AE346" t="s">
        <v>13</v>
      </c>
      <c r="AF346" t="s">
        <v>343</v>
      </c>
      <c r="AG346" s="2">
        <v>40554</v>
      </c>
      <c r="AH346" s="2">
        <v>40678</v>
      </c>
      <c r="AI346" t="s">
        <v>114</v>
      </c>
      <c r="AJ346" s="3">
        <f t="shared" si="142"/>
        <v>3864</v>
      </c>
      <c r="AK346" s="3">
        <f t="shared" si="143"/>
        <v>1932.6710663446681</v>
      </c>
      <c r="AL346" s="3">
        <f t="shared" si="144"/>
        <v>0.71</v>
      </c>
      <c r="AM346" s="3">
        <f t="shared" si="145"/>
        <v>125</v>
      </c>
      <c r="AN346" s="3" t="str">
        <f t="shared" si="146"/>
        <v>No</v>
      </c>
      <c r="AO346" s="3">
        <f t="shared" si="147"/>
        <v>1</v>
      </c>
      <c r="AR346" s="3" t="str">
        <f t="shared" si="133"/>
        <v>1_6_Γυναίκες των Άκρων_Athens_Piraeus &amp; West Suburbs</v>
      </c>
      <c r="AS346" s="3">
        <f t="shared" si="149"/>
        <v>0.8</v>
      </c>
      <c r="AT346" s="3">
        <f t="shared" si="150"/>
        <v>10</v>
      </c>
      <c r="AU346" s="3">
        <f t="shared" si="151"/>
        <v>3</v>
      </c>
      <c r="AV346" s="3" t="str">
        <f t="shared" si="152"/>
        <v>No</v>
      </c>
      <c r="AW346" s="15" t="s">
        <v>963</v>
      </c>
      <c r="AX346" s="3">
        <f t="shared" si="139"/>
        <v>3</v>
      </c>
      <c r="AY346" s="3">
        <f t="shared" si="140"/>
        <v>3</v>
      </c>
    </row>
    <row r="347" spans="1:51">
      <c r="A347" s="9">
        <v>40549</v>
      </c>
      <c r="B347" s="9">
        <v>40550.999305555553</v>
      </c>
      <c r="C347" s="3">
        <v>309</v>
      </c>
      <c r="D347" s="3">
        <v>28</v>
      </c>
      <c r="E347" s="3">
        <v>10</v>
      </c>
      <c r="F347" s="3" t="s">
        <v>884</v>
      </c>
      <c r="G347" t="s">
        <v>402</v>
      </c>
      <c r="H347" s="3" t="s">
        <v>444</v>
      </c>
      <c r="I347" t="s">
        <v>382</v>
      </c>
      <c r="J347" t="s">
        <v>15</v>
      </c>
      <c r="L347" t="s">
        <v>13</v>
      </c>
      <c r="M347" t="s">
        <v>15</v>
      </c>
      <c r="N347" t="s">
        <v>15</v>
      </c>
      <c r="O347" t="s">
        <v>15</v>
      </c>
      <c r="P347" s="3">
        <v>100</v>
      </c>
      <c r="Q347" s="3">
        <v>2</v>
      </c>
      <c r="R347" s="3">
        <v>20</v>
      </c>
      <c r="S347" s="3" t="s">
        <v>885</v>
      </c>
      <c r="T347" s="3">
        <v>3</v>
      </c>
      <c r="U347" t="s">
        <v>15</v>
      </c>
      <c r="V347" t="s">
        <v>13</v>
      </c>
      <c r="W347" t="s">
        <v>13</v>
      </c>
      <c r="X347" t="s">
        <v>15</v>
      </c>
      <c r="Y347" t="s">
        <v>15</v>
      </c>
      <c r="Z347" t="s">
        <v>13</v>
      </c>
      <c r="AA347" t="s">
        <v>13</v>
      </c>
      <c r="AB347" t="s">
        <v>13</v>
      </c>
      <c r="AC347" t="s">
        <v>13</v>
      </c>
      <c r="AD347" t="s">
        <v>15</v>
      </c>
      <c r="AE347" t="s">
        <v>15</v>
      </c>
      <c r="AF347" t="s">
        <v>342</v>
      </c>
      <c r="AG347" s="2">
        <v>40554</v>
      </c>
      <c r="AH347" s="2">
        <v>40705</v>
      </c>
      <c r="AI347" t="s">
        <v>114</v>
      </c>
      <c r="AJ347" s="3">
        <f t="shared" si="142"/>
        <v>3090</v>
      </c>
      <c r="AK347" s="3">
        <f t="shared" si="143"/>
        <v>1545.5366446700375</v>
      </c>
      <c r="AL347" s="3">
        <f t="shared" si="144"/>
        <v>0.64</v>
      </c>
      <c r="AM347" s="3">
        <f t="shared" si="145"/>
        <v>152</v>
      </c>
      <c r="AN347" s="3" t="str">
        <f t="shared" si="146"/>
        <v>No</v>
      </c>
      <c r="AO347" s="3">
        <f t="shared" si="147"/>
        <v>1</v>
      </c>
      <c r="AR347" s="3" t="str">
        <f t="shared" si="133"/>
        <v>1_6_Ο Μπουρμπουλήθρας_Athens_South Suburbs</v>
      </c>
      <c r="AS347" s="3">
        <f t="shared" si="149"/>
        <v>0.6</v>
      </c>
      <c r="AT347" s="3">
        <f t="shared" si="150"/>
        <v>10</v>
      </c>
      <c r="AU347" s="3">
        <f t="shared" si="151"/>
        <v>3</v>
      </c>
      <c r="AV347" s="3" t="str">
        <f t="shared" si="152"/>
        <v>Yes</v>
      </c>
      <c r="AW347" s="15" t="s">
        <v>965</v>
      </c>
      <c r="AX347" s="3">
        <f t="shared" si="139"/>
        <v>3</v>
      </c>
      <c r="AY347" s="3">
        <f t="shared" si="140"/>
        <v>3</v>
      </c>
    </row>
    <row r="348" spans="1:51">
      <c r="A348" s="9">
        <v>40549</v>
      </c>
      <c r="B348" s="9">
        <v>40550.999305555553</v>
      </c>
      <c r="C348" s="3">
        <v>277</v>
      </c>
      <c r="D348" s="3">
        <v>46</v>
      </c>
      <c r="E348" s="3">
        <v>23</v>
      </c>
      <c r="F348" s="3" t="s">
        <v>886</v>
      </c>
      <c r="G348" t="s">
        <v>433</v>
      </c>
      <c r="H348" s="3" t="s">
        <v>443</v>
      </c>
      <c r="J348" t="s">
        <v>13</v>
      </c>
      <c r="K348" t="s">
        <v>15</v>
      </c>
      <c r="L348" t="s">
        <v>13</v>
      </c>
      <c r="M348" t="s">
        <v>15</v>
      </c>
      <c r="N348" t="s">
        <v>15</v>
      </c>
      <c r="O348" t="s">
        <v>15</v>
      </c>
      <c r="P348" s="3">
        <v>4</v>
      </c>
      <c r="Q348" s="3">
        <v>2</v>
      </c>
      <c r="R348" s="3">
        <v>15</v>
      </c>
      <c r="S348" s="3" t="s">
        <v>406</v>
      </c>
      <c r="T348" s="3">
        <v>12</v>
      </c>
      <c r="U348" t="s">
        <v>15</v>
      </c>
      <c r="V348" t="s">
        <v>13</v>
      </c>
      <c r="W348" t="s">
        <v>13</v>
      </c>
      <c r="X348" t="s">
        <v>13</v>
      </c>
      <c r="Y348" t="s">
        <v>13</v>
      </c>
      <c r="Z348" t="s">
        <v>13</v>
      </c>
      <c r="AA348" t="s">
        <v>15</v>
      </c>
      <c r="AB348" t="s">
        <v>15</v>
      </c>
      <c r="AC348" t="s">
        <v>15</v>
      </c>
      <c r="AD348" t="s">
        <v>13</v>
      </c>
      <c r="AE348" t="s">
        <v>13</v>
      </c>
      <c r="AF348" t="s">
        <v>342</v>
      </c>
      <c r="AG348" s="2">
        <v>40553</v>
      </c>
      <c r="AH348" s="2">
        <v>40648</v>
      </c>
      <c r="AI348" t="s">
        <v>116</v>
      </c>
      <c r="AJ348" s="3">
        <f t="shared" si="142"/>
        <v>6371</v>
      </c>
      <c r="AK348" s="3">
        <f t="shared" si="143"/>
        <v>3186.6064605801971</v>
      </c>
      <c r="AL348" s="3">
        <f t="shared" si="144"/>
        <v>0.5</v>
      </c>
      <c r="AM348" s="3">
        <f t="shared" si="145"/>
        <v>96</v>
      </c>
      <c r="AN348" s="3" t="str">
        <f t="shared" si="146"/>
        <v>No</v>
      </c>
      <c r="AO348" s="3">
        <f t="shared" si="147"/>
        <v>1</v>
      </c>
      <c r="AR348" s="3" t="str">
        <f t="shared" si="133"/>
        <v>1_6_Το μανιτάρι_Thessaloniki_</v>
      </c>
      <c r="AS348" s="3">
        <f t="shared" si="149"/>
        <v>0.6</v>
      </c>
      <c r="AT348" s="3">
        <f t="shared" si="150"/>
        <v>25</v>
      </c>
      <c r="AU348" s="3">
        <f t="shared" si="151"/>
        <v>2</v>
      </c>
      <c r="AV348" s="3" t="str">
        <f t="shared" si="152"/>
        <v>Yes</v>
      </c>
      <c r="AW348" s="15" t="s">
        <v>969</v>
      </c>
      <c r="AX348" s="3">
        <f t="shared" si="139"/>
        <v>2</v>
      </c>
      <c r="AY348" s="3">
        <f t="shared" si="140"/>
        <v>2</v>
      </c>
    </row>
    <row r="349" spans="1:51" s="3" customFormat="1">
      <c r="A349" s="9">
        <v>40550</v>
      </c>
      <c r="B349" s="9">
        <v>40551.999305555553</v>
      </c>
      <c r="D349" s="3">
        <v>51</v>
      </c>
      <c r="E349" s="3">
        <v>17</v>
      </c>
      <c r="F349" s="3" t="s">
        <v>966</v>
      </c>
      <c r="G349" s="3" t="s">
        <v>435</v>
      </c>
      <c r="H349" s="3" t="s">
        <v>967</v>
      </c>
      <c r="I349" s="3" t="s">
        <v>379</v>
      </c>
      <c r="J349" s="3" t="s">
        <v>15</v>
      </c>
      <c r="L349" s="3" t="s">
        <v>13</v>
      </c>
      <c r="M349" s="3" t="s">
        <v>15</v>
      </c>
      <c r="N349" s="3" t="s">
        <v>13</v>
      </c>
      <c r="O349" s="3" t="s">
        <v>15</v>
      </c>
      <c r="P349" s="3">
        <v>100</v>
      </c>
      <c r="Q349" s="3">
        <v>100</v>
      </c>
      <c r="R349" s="3">
        <v>20</v>
      </c>
      <c r="S349" s="3" t="s">
        <v>161</v>
      </c>
      <c r="T349" s="3">
        <v>2</v>
      </c>
      <c r="U349" s="3" t="s">
        <v>15</v>
      </c>
      <c r="V349" s="3" t="s">
        <v>13</v>
      </c>
      <c r="W349" s="3" t="s">
        <v>13</v>
      </c>
      <c r="X349" s="3" t="s">
        <v>13</v>
      </c>
      <c r="Y349" s="3" t="s">
        <v>15</v>
      </c>
      <c r="Z349" s="3" t="s">
        <v>13</v>
      </c>
      <c r="AA349" s="3" t="s">
        <v>13</v>
      </c>
      <c r="AB349" s="3" t="s">
        <v>13</v>
      </c>
      <c r="AC349" s="3" t="s">
        <v>13</v>
      </c>
      <c r="AD349" s="3" t="s">
        <v>15</v>
      </c>
      <c r="AE349" s="3" t="s">
        <v>15</v>
      </c>
      <c r="AF349" s="3" t="s">
        <v>342</v>
      </c>
      <c r="AG349" s="2">
        <v>40554</v>
      </c>
      <c r="AH349" s="2">
        <v>40705</v>
      </c>
      <c r="AI349" s="3" t="s">
        <v>114</v>
      </c>
      <c r="AJ349" s="3">
        <f t="shared" si="142"/>
        <v>0</v>
      </c>
      <c r="AK349" s="3">
        <f t="shared" si="143"/>
        <v>0</v>
      </c>
      <c r="AL349" s="3">
        <f t="shared" si="144"/>
        <v>0.67</v>
      </c>
      <c r="AM349" s="3">
        <f t="shared" si="145"/>
        <v>152</v>
      </c>
      <c r="AN349" s="3" t="str">
        <f t="shared" si="146"/>
        <v>Yes</v>
      </c>
      <c r="AO349" s="3">
        <f t="shared" si="147"/>
        <v>1</v>
      </c>
      <c r="AR349" s="3" t="str">
        <f t="shared" si="133"/>
        <v>1_7_Fingerworks by Ilias &amp; Staff_Athens_North &amp; East Suburbs</v>
      </c>
      <c r="AS349" s="3">
        <f t="shared" si="149"/>
        <v>0.6</v>
      </c>
      <c r="AT349" s="3">
        <f t="shared" si="150"/>
        <v>15</v>
      </c>
      <c r="AU349" s="3">
        <f t="shared" si="151"/>
        <v>3</v>
      </c>
      <c r="AV349" s="3" t="str">
        <f t="shared" si="152"/>
        <v>No</v>
      </c>
      <c r="AW349" s="15" t="s">
        <v>968</v>
      </c>
      <c r="AX349" s="3">
        <f t="shared" si="139"/>
        <v>2</v>
      </c>
      <c r="AY349" s="3">
        <f t="shared" si="140"/>
        <v>2</v>
      </c>
    </row>
    <row r="350" spans="1:51" s="3" customFormat="1">
      <c r="A350" s="9"/>
      <c r="B350" s="9"/>
    </row>
    <row r="351" spans="1:51" s="3" customFormat="1">
      <c r="A351" s="9"/>
      <c r="B351" s="9"/>
    </row>
    <row r="352" spans="1:51" s="3" customFormat="1">
      <c r="A352" s="9"/>
      <c r="B352" s="9"/>
    </row>
    <row r="353" spans="1:2" s="3" customFormat="1">
      <c r="A353" s="9"/>
      <c r="B353" s="9"/>
    </row>
    <row r="354" spans="1:2" s="3" customFormat="1">
      <c r="A354" s="9"/>
      <c r="B354" s="9"/>
    </row>
    <row r="355" spans="1:2" s="3" customFormat="1">
      <c r="A355" s="9"/>
      <c r="B355" s="9"/>
    </row>
  </sheetData>
  <autoFilter ref="A1:AY348"/>
  <dataValidations count="12">
    <dataValidation type="list" allowBlank="1" showInputMessage="1" showErrorMessage="1" sqref="Q675:Q1048576 U2:AE1048576 J2:O1048576 AN320:AN1048576">
      <formula1>binaryList</formula1>
    </dataValidation>
    <dataValidation type="list" allowBlank="1" showInputMessage="1" showErrorMessage="1" sqref="AI2:AI1048576">
      <formula1>locationList</formula1>
    </dataValidation>
    <dataValidation type="date" allowBlank="1" showInputMessage="1" showErrorMessage="1" sqref="AH2:AH198 AH200:AH1048576 AG2:AG1048576">
      <formula1>40329</formula1>
      <formula2>41060</formula2>
    </dataValidation>
    <dataValidation type="decimal" allowBlank="1" showInputMessage="1" showErrorMessage="1" sqref="AK2:AK153 AK155">
      <formula1>0</formula1>
      <formula2>100000</formula2>
    </dataValidation>
    <dataValidation type="whole" allowBlank="1" showInputMessage="1" showErrorMessage="1" sqref="Q2:Q173 Q175:Q674">
      <formula1>1</formula1>
      <formula2>100</formula2>
    </dataValidation>
    <dataValidation type="list" allowBlank="1" showInputMessage="1" showErrorMessage="1" sqref="G2:G718">
      <formula1>categories</formula1>
    </dataValidation>
    <dataValidation type="date" allowBlank="1" showInputMessage="1" showErrorMessage="1" sqref="A2:B1048576">
      <formula1>40324</formula1>
      <formula2>40689</formula2>
    </dataValidation>
    <dataValidation type="decimal" allowBlank="1" showInputMessage="1" showErrorMessage="1" sqref="E2:E1048576">
      <formula1>0</formula1>
      <formula2>500</formula2>
    </dataValidation>
    <dataValidation type="decimal" allowBlank="1" showInputMessage="1" showErrorMessage="1" sqref="D2:D1048576">
      <formula1>0</formula1>
      <formula2>10000</formula2>
    </dataValidation>
    <dataValidation type="list" allowBlank="1" showInputMessage="1" showErrorMessage="1" sqref="AF2:AF1048576">
      <formula1>numberOfVisits</formula1>
    </dataValidation>
    <dataValidation type="date" allowBlank="1" showInputMessage="1" showErrorMessage="1" sqref="AH199">
      <formula1>40329</formula1>
      <formula2>42155</formula2>
    </dataValidation>
    <dataValidation type="list" allowBlank="1" showInputMessage="1" showErrorMessage="1" sqref="I2:I1048576">
      <formula1>athensDealsExtended</formula1>
    </dataValidation>
  </dataValidations>
  <hyperlinks>
    <hyperlink ref="AW247" r:id="rId1"/>
    <hyperlink ref="AW245" r:id="rId2"/>
    <hyperlink ref="AW253" r:id="rId3"/>
    <hyperlink ref="AW240" r:id="rId4"/>
    <hyperlink ref="AW235" r:id="rId5"/>
    <hyperlink ref="AW254" r:id="rId6"/>
    <hyperlink ref="AW255" r:id="rId7"/>
    <hyperlink ref="AW251" r:id="rId8"/>
    <hyperlink ref="AW252" r:id="rId9"/>
    <hyperlink ref="AW249" r:id="rId10"/>
    <hyperlink ref="AW250" r:id="rId11"/>
    <hyperlink ref="AW248" r:id="rId12"/>
    <hyperlink ref="AW258" r:id="rId13"/>
    <hyperlink ref="AW259" r:id="rId14"/>
    <hyperlink ref="AW261" r:id="rId15"/>
    <hyperlink ref="AW265" r:id="rId16"/>
    <hyperlink ref="AW267" r:id="rId17"/>
    <hyperlink ref="AW264" r:id="rId18"/>
    <hyperlink ref="AW262" r:id="rId19"/>
    <hyperlink ref="AW256" r:id="rId20"/>
    <hyperlink ref="AW257" r:id="rId21"/>
    <hyperlink ref="AW260" r:id="rId22"/>
    <hyperlink ref="AW43" r:id="rId23"/>
    <hyperlink ref="AW44" r:id="rId24"/>
    <hyperlink ref="AW45" r:id="rId25"/>
    <hyperlink ref="AW46" r:id="rId26"/>
    <hyperlink ref="AW47" r:id="rId27"/>
    <hyperlink ref="AW48" r:id="rId28"/>
    <hyperlink ref="AW49" r:id="rId29"/>
    <hyperlink ref="AW50" r:id="rId30"/>
    <hyperlink ref="AW51" r:id="rId31"/>
    <hyperlink ref="AW52" r:id="rId32"/>
    <hyperlink ref="AW55" r:id="rId33"/>
    <hyperlink ref="AW54" r:id="rId34"/>
    <hyperlink ref="AW6" r:id="rId35"/>
    <hyperlink ref="AW7" r:id="rId36"/>
    <hyperlink ref="AW8" r:id="rId37"/>
    <hyperlink ref="AW9" r:id="rId38"/>
    <hyperlink ref="AW10" r:id="rId39"/>
    <hyperlink ref="AW53" r:id="rId40"/>
    <hyperlink ref="AW56" r:id="rId41"/>
    <hyperlink ref="AW57" r:id="rId42"/>
    <hyperlink ref="AW60" r:id="rId43"/>
    <hyperlink ref="AW62" r:id="rId44"/>
    <hyperlink ref="AW61" r:id="rId45"/>
    <hyperlink ref="AW63" r:id="rId46"/>
    <hyperlink ref="AW64" r:id="rId47"/>
    <hyperlink ref="AW65" r:id="rId48"/>
    <hyperlink ref="AW66" r:id="rId49"/>
    <hyperlink ref="AW67" r:id="rId50"/>
    <hyperlink ref="AW68" r:id="rId51"/>
    <hyperlink ref="AW69" r:id="rId52"/>
    <hyperlink ref="AW70" r:id="rId53"/>
    <hyperlink ref="AW71" r:id="rId54"/>
    <hyperlink ref="AW72" r:id="rId55"/>
    <hyperlink ref="AW73" r:id="rId56"/>
    <hyperlink ref="AW75" r:id="rId57"/>
    <hyperlink ref="AW74" r:id="rId58"/>
    <hyperlink ref="AW77" r:id="rId59"/>
    <hyperlink ref="AW78" r:id="rId60"/>
    <hyperlink ref="AW79" r:id="rId61"/>
    <hyperlink ref="AW81" r:id="rId62"/>
    <hyperlink ref="AW82" r:id="rId63"/>
    <hyperlink ref="AW83" r:id="rId64"/>
    <hyperlink ref="AW84" r:id="rId65"/>
    <hyperlink ref="AW86" r:id="rId66"/>
    <hyperlink ref="AW87" r:id="rId67"/>
    <hyperlink ref="AW88" r:id="rId68"/>
    <hyperlink ref="AW90" r:id="rId69"/>
    <hyperlink ref="AW92" r:id="rId70"/>
    <hyperlink ref="AW91" r:id="rId71"/>
    <hyperlink ref="AW94" r:id="rId72"/>
    <hyperlink ref="AW95" r:id="rId73"/>
    <hyperlink ref="AW96" r:id="rId74"/>
    <hyperlink ref="AW97" r:id="rId75"/>
    <hyperlink ref="AW98" r:id="rId76"/>
    <hyperlink ref="AW99" r:id="rId77"/>
    <hyperlink ref="AW101" r:id="rId78"/>
    <hyperlink ref="AW100" r:id="rId79"/>
    <hyperlink ref="AW102" r:id="rId80"/>
    <hyperlink ref="AW103" r:id="rId81"/>
    <hyperlink ref="AW104" r:id="rId82"/>
    <hyperlink ref="AW105" r:id="rId83"/>
    <hyperlink ref="AW106" r:id="rId84"/>
    <hyperlink ref="AW107" r:id="rId85"/>
    <hyperlink ref="AW108" r:id="rId86"/>
    <hyperlink ref="AW109" r:id="rId87"/>
    <hyperlink ref="AW116" r:id="rId88"/>
    <hyperlink ref="AW118" r:id="rId89"/>
    <hyperlink ref="AW117" r:id="rId90"/>
    <hyperlink ref="AW119" r:id="rId91"/>
    <hyperlink ref="AW120" r:id="rId92"/>
    <hyperlink ref="AW121" r:id="rId93"/>
    <hyperlink ref="AW125" r:id="rId94"/>
    <hyperlink ref="AW126" r:id="rId95"/>
    <hyperlink ref="AW127" r:id="rId96"/>
    <hyperlink ref="AW128" r:id="rId97"/>
    <hyperlink ref="AW129" r:id="rId98"/>
    <hyperlink ref="AW130" r:id="rId99"/>
    <hyperlink ref="AW131" r:id="rId100"/>
    <hyperlink ref="AW132" r:id="rId101"/>
    <hyperlink ref="AW134" r:id="rId102"/>
    <hyperlink ref="AW133" r:id="rId103"/>
    <hyperlink ref="AW135" r:id="rId104"/>
    <hyperlink ref="AW136" r:id="rId105"/>
    <hyperlink ref="AW137" r:id="rId106"/>
    <hyperlink ref="AW138" r:id="rId107"/>
    <hyperlink ref="AW140" r:id="rId108"/>
    <hyperlink ref="AW139" r:id="rId109"/>
    <hyperlink ref="AW141" r:id="rId110"/>
    <hyperlink ref="AW142" r:id="rId111"/>
    <hyperlink ref="AW143" r:id="rId112"/>
    <hyperlink ref="AW149" r:id="rId113"/>
    <hyperlink ref="AW150" r:id="rId114"/>
    <hyperlink ref="AW152" r:id="rId115"/>
    <hyperlink ref="AW153" r:id="rId116"/>
    <hyperlink ref="AW154" r:id="rId117"/>
    <hyperlink ref="AW156" r:id="rId118"/>
    <hyperlink ref="AW157" r:id="rId119"/>
    <hyperlink ref="AW158" r:id="rId120"/>
    <hyperlink ref="AW159" r:id="rId121"/>
    <hyperlink ref="AW161" r:id="rId122"/>
    <hyperlink ref="AW164" r:id="rId123"/>
    <hyperlink ref="AW163" r:id="rId124"/>
    <hyperlink ref="AW165" r:id="rId125"/>
    <hyperlink ref="AW166" r:id="rId126"/>
    <hyperlink ref="AW167" r:id="rId127"/>
    <hyperlink ref="AW169" r:id="rId128"/>
    <hyperlink ref="AW172" r:id="rId129"/>
    <hyperlink ref="AW170" r:id="rId130"/>
    <hyperlink ref="AW173" r:id="rId131"/>
    <hyperlink ref="AW174" r:id="rId132"/>
    <hyperlink ref="AW175" r:id="rId133"/>
    <hyperlink ref="AW176" r:id="rId134"/>
    <hyperlink ref="AW177" r:id="rId135"/>
    <hyperlink ref="AW179" r:id="rId136"/>
    <hyperlink ref="AW180" r:id="rId137"/>
    <hyperlink ref="AW263" r:id="rId138"/>
    <hyperlink ref="AW266" r:id="rId139"/>
    <hyperlink ref="AW269" r:id="rId140"/>
    <hyperlink ref="AW246" r:id="rId141"/>
    <hyperlink ref="AW244" r:id="rId142"/>
    <hyperlink ref="AW243" r:id="rId143"/>
    <hyperlink ref="AW238" r:id="rId144"/>
    <hyperlink ref="AW241" r:id="rId145"/>
    <hyperlink ref="AW239" r:id="rId146"/>
    <hyperlink ref="AW231" r:id="rId147"/>
    <hyperlink ref="AW237" r:id="rId148"/>
    <hyperlink ref="AW236" r:id="rId149"/>
    <hyperlink ref="AW230" r:id="rId150"/>
    <hyperlink ref="AW233" r:id="rId151"/>
    <hyperlink ref="AW224" r:id="rId152"/>
    <hyperlink ref="AW234" r:id="rId153"/>
    <hyperlink ref="AW228" r:id="rId154"/>
    <hyperlink ref="AW225" r:id="rId155"/>
    <hyperlink ref="AW226" r:id="rId156"/>
    <hyperlink ref="AW227" r:id="rId157"/>
    <hyperlink ref="AW222" r:id="rId158"/>
    <hyperlink ref="AW242" r:id="rId159"/>
    <hyperlink ref="AW232" r:id="rId160"/>
    <hyperlink ref="AW229" r:id="rId161"/>
    <hyperlink ref="AW221" r:id="rId162"/>
    <hyperlink ref="AW214" r:id="rId163"/>
    <hyperlink ref="AW210" r:id="rId164"/>
    <hyperlink ref="AW112" r:id="rId165"/>
    <hyperlink ref="AW151" r:id="rId166"/>
    <hyperlink ref="AW272" r:id="rId167"/>
    <hyperlink ref="AW271" r:id="rId168"/>
    <hyperlink ref="AW270" r:id="rId169"/>
    <hyperlink ref="AW278" r:id="rId170"/>
    <hyperlink ref="AW273" r:id="rId171"/>
    <hyperlink ref="AW275" r:id="rId172"/>
    <hyperlink ref="AW279" r:id="rId173"/>
    <hyperlink ref="AW276" r:id="rId174"/>
    <hyperlink ref="AW277" r:id="rId175"/>
    <hyperlink ref="AW282" r:id="rId176"/>
    <hyperlink ref="AW274" r:id="rId177"/>
    <hyperlink ref="AW281" r:id="rId178"/>
    <hyperlink ref="AW283" r:id="rId179"/>
    <hyperlink ref="AW280" r:id="rId180"/>
    <hyperlink ref="AW285" r:id="rId181"/>
    <hyperlink ref="AW284" r:id="rId182"/>
    <hyperlink ref="AW287" r:id="rId183"/>
    <hyperlink ref="AW286" r:id="rId184"/>
    <hyperlink ref="AW289" r:id="rId185"/>
    <hyperlink ref="AW288" r:id="rId186"/>
    <hyperlink ref="AW291" r:id="rId187"/>
    <hyperlink ref="AW290" r:id="rId188"/>
    <hyperlink ref="AW268" r:id="rId189"/>
    <hyperlink ref="AW292" r:id="rId190"/>
    <hyperlink ref="AW293" r:id="rId191"/>
    <hyperlink ref="AW294" r:id="rId192"/>
    <hyperlink ref="AW296" r:id="rId193"/>
    <hyperlink ref="AW295" r:id="rId194"/>
    <hyperlink ref="AW297" r:id="rId195"/>
    <hyperlink ref="AW298" r:id="rId196"/>
    <hyperlink ref="AW299" r:id="rId197"/>
    <hyperlink ref="AW300" r:id="rId198"/>
    <hyperlink ref="AW302" r:id="rId199"/>
    <hyperlink ref="AW301" r:id="rId200"/>
    <hyperlink ref="AW308" r:id="rId201"/>
    <hyperlink ref="AW306" r:id="rId202"/>
    <hyperlink ref="AW303" r:id="rId203"/>
    <hyperlink ref="AW311" r:id="rId204"/>
    <hyperlink ref="AW309" r:id="rId205"/>
    <hyperlink ref="AW310" r:id="rId206"/>
    <hyperlink ref="AW305" r:id="rId207"/>
    <hyperlink ref="AW304" r:id="rId208"/>
    <hyperlink ref="AW307" r:id="rId209"/>
    <hyperlink ref="AW312" r:id="rId210"/>
    <hyperlink ref="AW314" r:id="rId211"/>
    <hyperlink ref="AW316" r:id="rId212"/>
    <hyperlink ref="AW76" r:id="rId213"/>
    <hyperlink ref="AW80" r:id="rId214"/>
    <hyperlink ref="AW85" r:id="rId215"/>
    <hyperlink ref="AW89" r:id="rId216"/>
    <hyperlink ref="AW93" r:id="rId217"/>
    <hyperlink ref="AW110" r:id="rId218"/>
    <hyperlink ref="AW111" r:id="rId219"/>
    <hyperlink ref="AW113" r:id="rId220"/>
    <hyperlink ref="AW114" r:id="rId221"/>
    <hyperlink ref="AW115" r:id="rId222"/>
    <hyperlink ref="AW122" r:id="rId223"/>
    <hyperlink ref="AW124" r:id="rId224"/>
    <hyperlink ref="AW123" r:id="rId225"/>
    <hyperlink ref="AW144" r:id="rId226"/>
    <hyperlink ref="AW145" r:id="rId227"/>
    <hyperlink ref="AW146" r:id="rId228"/>
    <hyperlink ref="AW147" r:id="rId229"/>
    <hyperlink ref="AW148" r:id="rId230"/>
    <hyperlink ref="AW155" r:id="rId231"/>
    <hyperlink ref="AW160" r:id="rId232"/>
    <hyperlink ref="AW162" r:id="rId233"/>
    <hyperlink ref="AW168" r:id="rId234"/>
    <hyperlink ref="AW171" r:id="rId235"/>
    <hyperlink ref="AW178" r:id="rId236"/>
    <hyperlink ref="AW182" r:id="rId237"/>
    <hyperlink ref="AW184" r:id="rId238"/>
    <hyperlink ref="AW194" r:id="rId239"/>
    <hyperlink ref="AW189" r:id="rId240"/>
    <hyperlink ref="AW202" r:id="rId241"/>
    <hyperlink ref="AW204" r:id="rId242"/>
    <hyperlink ref="AW196" r:id="rId243"/>
    <hyperlink ref="AW197" r:id="rId244"/>
    <hyperlink ref="AW315" r:id="rId245"/>
    <hyperlink ref="AW317" r:id="rId246"/>
    <hyperlink ref="AW321" r:id="rId247"/>
    <hyperlink ref="AW313" r:id="rId248"/>
    <hyperlink ref="AW319" r:id="rId249"/>
    <hyperlink ref="AW318" r:id="rId250"/>
    <hyperlink ref="AW320" r:id="rId251"/>
    <hyperlink ref="AW324" r:id="rId252"/>
    <hyperlink ref="AW325" r:id="rId253"/>
    <hyperlink ref="AW327" r:id="rId254"/>
    <hyperlink ref="AW328" r:id="rId255"/>
    <hyperlink ref="AW323" r:id="rId256"/>
    <hyperlink ref="AW322" r:id="rId257"/>
    <hyperlink ref="AW326" r:id="rId258"/>
    <hyperlink ref="AW329" r:id="rId259"/>
    <hyperlink ref="AW331" r:id="rId260"/>
    <hyperlink ref="AW337" r:id="rId261"/>
    <hyperlink ref="AW336" r:id="rId262"/>
    <hyperlink ref="AW332" r:id="rId263"/>
    <hyperlink ref="AW334" r:id="rId264"/>
    <hyperlink ref="AW333" r:id="rId265"/>
    <hyperlink ref="AW330" r:id="rId266"/>
    <hyperlink ref="AW335" r:id="rId267"/>
    <hyperlink ref="AW341" r:id="rId268"/>
    <hyperlink ref="AW344" r:id="rId269"/>
    <hyperlink ref="AW340" r:id="rId270"/>
    <hyperlink ref="AW339" r:id="rId271"/>
    <hyperlink ref="AW338" r:id="rId272"/>
    <hyperlink ref="AW223" r:id="rId273"/>
    <hyperlink ref="AW220" r:id="rId274"/>
    <hyperlink ref="AW219" r:id="rId275"/>
    <hyperlink ref="AW218" r:id="rId276"/>
    <hyperlink ref="AW217" r:id="rId277"/>
    <hyperlink ref="AW216" r:id="rId278"/>
    <hyperlink ref="AW215" r:id="rId279"/>
    <hyperlink ref="AW213" r:id="rId280"/>
    <hyperlink ref="AW212" r:id="rId281"/>
    <hyperlink ref="AW211" r:id="rId282"/>
    <hyperlink ref="AW209" r:id="rId283"/>
    <hyperlink ref="AW208" r:id="rId284"/>
    <hyperlink ref="AW207" r:id="rId285"/>
    <hyperlink ref="AW206" r:id="rId286"/>
    <hyperlink ref="AW205" r:id="rId287"/>
    <hyperlink ref="AW203" r:id="rId288"/>
    <hyperlink ref="AW201" r:id="rId289"/>
    <hyperlink ref="AW200" r:id="rId290"/>
    <hyperlink ref="AW199" r:id="rId291"/>
    <hyperlink ref="AW195" r:id="rId292"/>
    <hyperlink ref="AW192" r:id="rId293"/>
    <hyperlink ref="AW193" r:id="rId294"/>
    <hyperlink ref="AW191" r:id="rId295"/>
    <hyperlink ref="AW190" r:id="rId296"/>
    <hyperlink ref="AW188" r:id="rId297"/>
    <hyperlink ref="AW187" r:id="rId298"/>
    <hyperlink ref="AW186" r:id="rId299"/>
    <hyperlink ref="AW185" r:id="rId300"/>
    <hyperlink ref="AW183" r:id="rId301"/>
    <hyperlink ref="AW181" r:id="rId302"/>
    <hyperlink ref="AW42" r:id="rId303"/>
    <hyperlink ref="AW41" r:id="rId304"/>
    <hyperlink ref="AW40" r:id="rId305"/>
    <hyperlink ref="AW39" r:id="rId306"/>
    <hyperlink ref="AW38" r:id="rId307"/>
    <hyperlink ref="AW37" r:id="rId308"/>
    <hyperlink ref="AW36" r:id="rId309"/>
    <hyperlink ref="AW35" r:id="rId310"/>
    <hyperlink ref="AW34" r:id="rId311"/>
    <hyperlink ref="AW33" r:id="rId312"/>
    <hyperlink ref="AW32" r:id="rId313"/>
    <hyperlink ref="AW31" r:id="rId314"/>
    <hyperlink ref="AW30" r:id="rId315"/>
    <hyperlink ref="AW29" r:id="rId316"/>
    <hyperlink ref="AW28" r:id="rId317"/>
    <hyperlink ref="AW27" r:id="rId318"/>
    <hyperlink ref="AW26" r:id="rId319"/>
    <hyperlink ref="AW25" r:id="rId320"/>
    <hyperlink ref="AW24" r:id="rId321"/>
    <hyperlink ref="AW23" r:id="rId322"/>
    <hyperlink ref="AW22" r:id="rId323"/>
    <hyperlink ref="AW21" r:id="rId324"/>
    <hyperlink ref="AW20" r:id="rId325"/>
    <hyperlink ref="AW19" r:id="rId326"/>
    <hyperlink ref="AW18" r:id="rId327"/>
    <hyperlink ref="AW17" r:id="rId328"/>
    <hyperlink ref="AW16" r:id="rId329"/>
    <hyperlink ref="AW15" r:id="rId330"/>
    <hyperlink ref="AW14" r:id="rId331"/>
    <hyperlink ref="AW13" r:id="rId332"/>
    <hyperlink ref="AW12" r:id="rId333"/>
    <hyperlink ref="AW11" r:id="rId334"/>
    <hyperlink ref="AW5" r:id="rId335"/>
    <hyperlink ref="AW3" r:id="rId336"/>
    <hyperlink ref="AW2" r:id="rId337"/>
    <hyperlink ref="AW58" r:id="rId338"/>
    <hyperlink ref="AW59" r:id="rId339"/>
    <hyperlink ref="AW345" r:id="rId340"/>
    <hyperlink ref="AW343" r:id="rId341"/>
    <hyperlink ref="AW346" r:id="rId342"/>
    <hyperlink ref="AW342" r:id="rId343"/>
    <hyperlink ref="AW347" r:id="rId344"/>
    <hyperlink ref="AW349" r:id="rId345"/>
    <hyperlink ref="AW348" r:id="rId346"/>
  </hyperlinks>
  <pageMargins left="0.7" right="0.7" top="0.75" bottom="0.75" header="0.3" footer="0.3"/>
  <pageSetup paperSize="9" orientation="portrait" r:id="rId347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2" sqref="B2"/>
    </sheetView>
  </sheetViews>
  <sheetFormatPr defaultRowHeight="15"/>
  <cols>
    <col min="1" max="1" width="24.5703125" customWidth="1"/>
  </cols>
  <sheetData>
    <row r="1" spans="1:2">
      <c r="A1" t="s">
        <v>433</v>
      </c>
      <c r="B1" t="s">
        <v>434</v>
      </c>
    </row>
    <row r="2" spans="1:2">
      <c r="A2" t="s">
        <v>435</v>
      </c>
      <c r="B2" t="s">
        <v>464</v>
      </c>
    </row>
    <row r="3" spans="1:2">
      <c r="A3" t="s">
        <v>12</v>
      </c>
      <c r="B3" t="s">
        <v>436</v>
      </c>
    </row>
    <row r="4" spans="1:2">
      <c r="A4" t="s">
        <v>77</v>
      </c>
      <c r="B4" t="s">
        <v>454</v>
      </c>
    </row>
    <row r="5" spans="1:2">
      <c r="A5" t="s">
        <v>105</v>
      </c>
      <c r="B5" t="s">
        <v>455</v>
      </c>
    </row>
    <row r="6" spans="1:2">
      <c r="A6" t="s">
        <v>437</v>
      </c>
      <c r="B6" t="s">
        <v>459</v>
      </c>
    </row>
    <row r="7" spans="1:2">
      <c r="A7" t="s">
        <v>130</v>
      </c>
      <c r="B7" t="s">
        <v>453</v>
      </c>
    </row>
    <row r="8" spans="1:2">
      <c r="A8" t="s">
        <v>402</v>
      </c>
      <c r="B8" t="s">
        <v>438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C10" sqref="C10"/>
    </sheetView>
  </sheetViews>
  <sheetFormatPr defaultRowHeight="15"/>
  <cols>
    <col min="1" max="1" width="22.42578125" customWidth="1"/>
  </cols>
  <sheetData>
    <row r="1" spans="1:2">
      <c r="A1" t="s">
        <v>94</v>
      </c>
      <c r="B1">
        <v>1</v>
      </c>
    </row>
    <row r="2" spans="1:2">
      <c r="A2" t="s">
        <v>95</v>
      </c>
      <c r="B2">
        <v>2</v>
      </c>
    </row>
    <row r="3" spans="1:2">
      <c r="A3" t="s">
        <v>96</v>
      </c>
      <c r="B3">
        <v>3</v>
      </c>
    </row>
    <row r="4" spans="1:2">
      <c r="A4" t="s">
        <v>97</v>
      </c>
      <c r="B4">
        <v>4</v>
      </c>
    </row>
    <row r="5" spans="1:2">
      <c r="A5" t="s">
        <v>107</v>
      </c>
      <c r="B5">
        <v>5</v>
      </c>
    </row>
    <row r="6" spans="1:2">
      <c r="A6" t="s">
        <v>98</v>
      </c>
      <c r="B6">
        <v>6</v>
      </c>
    </row>
    <row r="7" spans="1:2">
      <c r="A7" t="s">
        <v>91</v>
      </c>
      <c r="B7">
        <v>7</v>
      </c>
    </row>
    <row r="8" spans="1:2">
      <c r="A8" t="s">
        <v>99</v>
      </c>
      <c r="B8">
        <v>8</v>
      </c>
    </row>
    <row r="9" spans="1:2">
      <c r="A9" t="s">
        <v>100</v>
      </c>
      <c r="B9">
        <v>9</v>
      </c>
    </row>
    <row r="10" spans="1:2">
      <c r="A10" t="s">
        <v>101</v>
      </c>
      <c r="B10">
        <v>10</v>
      </c>
    </row>
    <row r="11" spans="1:2">
      <c r="A11" t="s">
        <v>102</v>
      </c>
      <c r="B11">
        <v>11</v>
      </c>
    </row>
    <row r="12" spans="1:2">
      <c r="A12" t="s">
        <v>103</v>
      </c>
      <c r="B12">
        <v>12</v>
      </c>
    </row>
    <row r="13" spans="1:2">
      <c r="A13" t="s">
        <v>104</v>
      </c>
      <c r="B13">
        <v>13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H1" sqref="H1:H3"/>
    </sheetView>
  </sheetViews>
  <sheetFormatPr defaultRowHeight="15"/>
  <sheetData>
    <row r="1" spans="1:8">
      <c r="A1" t="s">
        <v>13</v>
      </c>
      <c r="B1" t="s">
        <v>114</v>
      </c>
      <c r="E1" t="s">
        <v>379</v>
      </c>
      <c r="H1" t="s">
        <v>342</v>
      </c>
    </row>
    <row r="2" spans="1:8">
      <c r="A2" t="s">
        <v>15</v>
      </c>
      <c r="B2" t="s">
        <v>116</v>
      </c>
      <c r="E2" t="s">
        <v>381</v>
      </c>
      <c r="H2" t="s">
        <v>343</v>
      </c>
    </row>
    <row r="3" spans="1:8">
      <c r="E3" t="s">
        <v>380</v>
      </c>
      <c r="H3" t="s">
        <v>344</v>
      </c>
    </row>
    <row r="4" spans="1:8">
      <c r="E4" t="s">
        <v>382</v>
      </c>
    </row>
    <row r="5" spans="1:8">
      <c r="E5" t="s">
        <v>383</v>
      </c>
    </row>
    <row r="6" spans="1:8">
      <c r="E6" t="s">
        <v>402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6"/>
  <sheetViews>
    <sheetView workbookViewId="0">
      <selection activeCell="E1" sqref="E1"/>
    </sheetView>
  </sheetViews>
  <sheetFormatPr defaultRowHeight="15"/>
  <sheetData>
    <row r="1" spans="1:4">
      <c r="A1" s="8">
        <v>5.8609169054441264</v>
      </c>
      <c r="B1" s="8">
        <v>0.91</v>
      </c>
      <c r="C1" s="8">
        <v>427</v>
      </c>
      <c r="D1" s="8">
        <v>219</v>
      </c>
    </row>
    <row r="2" spans="1:4">
      <c r="A2" s="8">
        <v>0.50888252148997137</v>
      </c>
      <c r="B2" s="8">
        <v>0.67</v>
      </c>
      <c r="C2" s="8">
        <v>147</v>
      </c>
      <c r="D2" s="8">
        <v>15</v>
      </c>
    </row>
    <row r="3" spans="1:4">
      <c r="A3" s="8">
        <v>0.77961309010714375</v>
      </c>
      <c r="B3" s="8">
        <v>0.7</v>
      </c>
      <c r="C3" s="8">
        <v>52</v>
      </c>
      <c r="D3" s="8">
        <v>14</v>
      </c>
    </row>
    <row r="4" spans="1:4">
      <c r="A4" s="8">
        <v>0.2179083094555874</v>
      </c>
      <c r="B4" s="8">
        <v>0.75</v>
      </c>
      <c r="C4" s="8">
        <v>104</v>
      </c>
      <c r="D4" s="8">
        <v>22.5</v>
      </c>
    </row>
    <row r="5" spans="1:4">
      <c r="A5" s="8">
        <v>2.2845461055900373</v>
      </c>
      <c r="B5" s="8">
        <v>0.82</v>
      </c>
      <c r="C5" s="8">
        <v>161</v>
      </c>
      <c r="D5" s="8">
        <v>14</v>
      </c>
    </row>
    <row r="6" spans="1:4">
      <c r="A6" s="8">
        <v>0.63517489375612946</v>
      </c>
      <c r="B6" s="8">
        <v>0.81</v>
      </c>
      <c r="C6" s="8">
        <v>187</v>
      </c>
      <c r="D6" s="8">
        <v>29</v>
      </c>
    </row>
    <row r="7" spans="1:4">
      <c r="A7" s="8">
        <v>0.46452299483472514</v>
      </c>
      <c r="B7" s="8">
        <v>0.85</v>
      </c>
      <c r="C7" s="8">
        <v>126</v>
      </c>
      <c r="D7" s="8">
        <v>9</v>
      </c>
    </row>
    <row r="8" spans="1:4">
      <c r="A8" s="8">
        <v>2.5285375388941742</v>
      </c>
      <c r="B8" s="8">
        <v>0.78</v>
      </c>
      <c r="C8" s="8">
        <v>61</v>
      </c>
      <c r="D8" s="8">
        <v>12</v>
      </c>
    </row>
    <row r="9" spans="1:4">
      <c r="A9" s="8">
        <v>2.8180515759312321</v>
      </c>
      <c r="B9" s="8">
        <v>0.94</v>
      </c>
      <c r="C9" s="8">
        <v>173</v>
      </c>
      <c r="D9" s="8">
        <v>35</v>
      </c>
    </row>
    <row r="10" spans="1:4">
      <c r="A10" s="8">
        <v>0</v>
      </c>
      <c r="B10" s="8">
        <v>0.83</v>
      </c>
      <c r="C10" s="8">
        <v>80</v>
      </c>
      <c r="D10" s="8">
        <v>50</v>
      </c>
    </row>
    <row r="11" spans="1:4">
      <c r="A11" s="8">
        <v>1.3741885224616983</v>
      </c>
      <c r="B11" s="8">
        <v>0.6</v>
      </c>
      <c r="C11" s="8">
        <v>196</v>
      </c>
      <c r="D11" s="8">
        <v>18</v>
      </c>
    </row>
    <row r="12" spans="1:4">
      <c r="A12" s="8">
        <v>7.7927810958192678</v>
      </c>
      <c r="B12" s="8">
        <v>0.9</v>
      </c>
      <c r="C12" s="8">
        <v>189</v>
      </c>
      <c r="D12" s="8">
        <v>10</v>
      </c>
    </row>
    <row r="13" spans="1:4">
      <c r="A13" s="8">
        <v>0</v>
      </c>
      <c r="B13" s="8">
        <v>0.4</v>
      </c>
      <c r="C13" s="8">
        <v>67</v>
      </c>
      <c r="D13" s="8">
        <v>52.5</v>
      </c>
    </row>
    <row r="14" spans="1:4">
      <c r="A14" s="8">
        <v>0.48558815891976109</v>
      </c>
      <c r="B14" s="8">
        <v>0.8</v>
      </c>
      <c r="C14" s="8">
        <v>183</v>
      </c>
      <c r="D14" s="8">
        <v>5</v>
      </c>
    </row>
    <row r="15" spans="1:4">
      <c r="A15" s="8">
        <v>0.28356271098415997</v>
      </c>
      <c r="B15" s="8">
        <v>0.7</v>
      </c>
      <c r="C15" s="8">
        <v>200</v>
      </c>
      <c r="D15" s="8">
        <v>19.5</v>
      </c>
    </row>
    <row r="16" spans="1:4">
      <c r="A16" s="8">
        <v>0.10142026498903822</v>
      </c>
      <c r="B16" s="8">
        <v>0.9</v>
      </c>
      <c r="C16" s="8">
        <v>182</v>
      </c>
      <c r="D16" s="8">
        <v>8</v>
      </c>
    </row>
    <row r="17" spans="1:4">
      <c r="A17" s="8">
        <v>2.1458392908207036</v>
      </c>
      <c r="B17" s="8">
        <v>0.9</v>
      </c>
      <c r="C17" s="8">
        <v>170</v>
      </c>
      <c r="D17" s="8">
        <v>8</v>
      </c>
    </row>
    <row r="18" spans="1:4">
      <c r="A18" s="8">
        <v>2.3248498713182726</v>
      </c>
      <c r="B18" s="8">
        <v>0.93</v>
      </c>
      <c r="C18" s="8">
        <v>168</v>
      </c>
      <c r="D18" s="8">
        <v>30</v>
      </c>
    </row>
    <row r="19" spans="1:4">
      <c r="A19" s="8">
        <v>0.17586502716614241</v>
      </c>
      <c r="B19" s="8">
        <v>0.75</v>
      </c>
      <c r="C19" s="8">
        <v>105</v>
      </c>
      <c r="D19" s="8">
        <v>15</v>
      </c>
    </row>
    <row r="20" spans="1:4">
      <c r="A20" s="8">
        <v>0.59136402630826423</v>
      </c>
      <c r="B20" s="8">
        <v>0.84</v>
      </c>
      <c r="C20" s="8">
        <v>103</v>
      </c>
      <c r="D20" s="8">
        <v>12</v>
      </c>
    </row>
    <row r="21" spans="1:4">
      <c r="A21" s="8">
        <v>9.1678581641406929</v>
      </c>
      <c r="B21" s="8">
        <v>0.88</v>
      </c>
      <c r="C21" s="8">
        <v>366</v>
      </c>
      <c r="D21" s="8">
        <v>70</v>
      </c>
    </row>
    <row r="22" spans="1:4">
      <c r="A22" s="8">
        <v>0.73205604804117819</v>
      </c>
      <c r="B22" s="8">
        <v>0.92</v>
      </c>
      <c r="C22" s="8">
        <v>185</v>
      </c>
      <c r="D22" s="8">
        <v>10</v>
      </c>
    </row>
    <row r="23" spans="1:4">
      <c r="A23" s="8">
        <v>2.1961681441235346</v>
      </c>
      <c r="B23" s="8">
        <v>0.82</v>
      </c>
      <c r="C23" s="8">
        <v>177</v>
      </c>
      <c r="D23" s="8">
        <v>20</v>
      </c>
    </row>
    <row r="24" spans="1:4">
      <c r="A24" s="8">
        <v>1.0184018149735317</v>
      </c>
      <c r="B24" s="8">
        <v>0.92</v>
      </c>
      <c r="C24" s="8">
        <v>227</v>
      </c>
      <c r="D24" s="8">
        <v>10</v>
      </c>
    </row>
    <row r="25" spans="1:4">
      <c r="A25" s="8">
        <v>0.75699521048651375</v>
      </c>
      <c r="B25" s="8">
        <v>0.71</v>
      </c>
      <c r="C25" s="8">
        <v>217</v>
      </c>
      <c r="D25" s="8">
        <v>7</v>
      </c>
    </row>
    <row r="26" spans="1:4">
      <c r="A26" s="8">
        <v>0.19510965465086968</v>
      </c>
      <c r="B26" s="8">
        <v>0.66</v>
      </c>
      <c r="C26" s="8">
        <v>135</v>
      </c>
      <c r="D26" s="8">
        <v>18</v>
      </c>
    </row>
    <row r="27" spans="1:4">
      <c r="A27" s="8">
        <v>0.85707083438366527</v>
      </c>
      <c r="B27" s="8">
        <v>0.83</v>
      </c>
      <c r="C27" s="8">
        <v>31</v>
      </c>
      <c r="D27" s="8">
        <v>10</v>
      </c>
    </row>
    <row r="28" spans="1:4">
      <c r="A28" s="8">
        <v>0.40342083592773148</v>
      </c>
      <c r="B28" s="8">
        <v>0.83</v>
      </c>
      <c r="C28" s="8">
        <v>241</v>
      </c>
      <c r="D28" s="8">
        <v>75</v>
      </c>
    </row>
    <row r="29" spans="1:4">
      <c r="A29" s="8">
        <v>0.66044870178976556</v>
      </c>
      <c r="B29" s="8">
        <v>0.71</v>
      </c>
      <c r="C29" s="8">
        <v>189</v>
      </c>
      <c r="D29" s="8">
        <v>5</v>
      </c>
    </row>
    <row r="30" spans="1:4">
      <c r="A30" s="8">
        <v>3.8127048147214522</v>
      </c>
      <c r="B30" s="8">
        <v>0.78</v>
      </c>
      <c r="C30" s="8">
        <v>206</v>
      </c>
      <c r="D30" s="8">
        <v>25</v>
      </c>
    </row>
    <row r="31" spans="1:4">
      <c r="A31" s="8">
        <v>4.8940992542058428</v>
      </c>
      <c r="B31" s="8">
        <v>0.85</v>
      </c>
      <c r="C31" s="8">
        <v>473</v>
      </c>
      <c r="D31" s="8">
        <v>150</v>
      </c>
    </row>
    <row r="32" spans="1:4">
      <c r="A32" s="8">
        <v>0.9426597009909522</v>
      </c>
      <c r="B32" s="8">
        <v>0.73</v>
      </c>
      <c r="C32" s="8">
        <v>77</v>
      </c>
      <c r="D32" s="8">
        <v>10</v>
      </c>
    </row>
    <row r="33" spans="1:4">
      <c r="A33" s="8">
        <v>1.7083730712441232</v>
      </c>
      <c r="B33" s="8">
        <v>0.7</v>
      </c>
      <c r="C33" s="8">
        <v>71</v>
      </c>
      <c r="D33" s="8">
        <v>15</v>
      </c>
    </row>
    <row r="34" spans="1:4">
      <c r="A34" s="8">
        <v>1.2132559445805824</v>
      </c>
      <c r="B34" s="8">
        <v>0.81</v>
      </c>
      <c r="C34" s="8">
        <v>221</v>
      </c>
      <c r="D34" s="8">
        <v>4.5</v>
      </c>
    </row>
    <row r="35" spans="1:4">
      <c r="A35" s="8">
        <v>0.17392694428902566</v>
      </c>
      <c r="B35" s="8">
        <v>0.69</v>
      </c>
      <c r="C35" s="8">
        <v>178</v>
      </c>
      <c r="D35" s="8">
        <v>17</v>
      </c>
    </row>
    <row r="36" spans="1:4">
      <c r="A36" s="8">
        <v>0.83733748748772918</v>
      </c>
      <c r="B36" s="8">
        <v>0.92</v>
      </c>
      <c r="C36" s="8">
        <v>206</v>
      </c>
      <c r="D36" s="8">
        <v>8</v>
      </c>
    </row>
    <row r="37" spans="1:4">
      <c r="A37" s="8">
        <v>1.9000904936837413</v>
      </c>
      <c r="B37" s="8">
        <v>0.71</v>
      </c>
      <c r="C37" s="8">
        <v>64</v>
      </c>
      <c r="D37" s="8">
        <v>13</v>
      </c>
    </row>
    <row r="38" spans="1:4">
      <c r="A38" s="8">
        <v>0.85656653208556854</v>
      </c>
      <c r="B38" s="8">
        <v>0.69</v>
      </c>
      <c r="C38" s="8">
        <v>94</v>
      </c>
      <c r="D38" s="8">
        <v>20</v>
      </c>
    </row>
    <row r="39" spans="1:4">
      <c r="A39" s="8">
        <v>0.75653424986012308</v>
      </c>
      <c r="B39" s="8">
        <v>0.81</v>
      </c>
      <c r="C39" s="8">
        <v>184</v>
      </c>
      <c r="D39" s="8">
        <v>15</v>
      </c>
    </row>
    <row r="40" spans="1:4">
      <c r="A40" s="8">
        <v>1.2236664744079551</v>
      </c>
      <c r="B40" s="8">
        <v>0.88</v>
      </c>
      <c r="C40" s="8">
        <v>151</v>
      </c>
      <c r="D40" s="8">
        <v>10</v>
      </c>
    </row>
    <row r="41" spans="1:4">
      <c r="A41" s="8">
        <v>0.43881384381744065</v>
      </c>
      <c r="B41" s="8">
        <v>0.75</v>
      </c>
      <c r="C41" s="8">
        <v>179</v>
      </c>
      <c r="D41" s="8">
        <v>15</v>
      </c>
    </row>
    <row r="42" spans="1:4">
      <c r="A42" s="8">
        <v>0.89241467508592442</v>
      </c>
      <c r="B42" s="8">
        <v>0.73</v>
      </c>
      <c r="C42" s="8">
        <v>150</v>
      </c>
      <c r="D42" s="8">
        <v>29</v>
      </c>
    </row>
    <row r="43" spans="1:4">
      <c r="A43" s="8">
        <v>0.72131307452529636</v>
      </c>
      <c r="B43" s="8">
        <v>0.75</v>
      </c>
      <c r="C43" s="8">
        <v>87</v>
      </c>
      <c r="D43" s="8">
        <v>5</v>
      </c>
    </row>
    <row r="44" spans="1:4">
      <c r="A44" s="8">
        <v>1.7024813794407063</v>
      </c>
      <c r="B44" s="8">
        <v>0.8</v>
      </c>
      <c r="C44" s="8">
        <v>146</v>
      </c>
      <c r="D44" s="8">
        <v>9</v>
      </c>
    </row>
    <row r="45" spans="1:4">
      <c r="A45" s="8">
        <v>1.3148429382143714</v>
      </c>
      <c r="B45" s="8">
        <v>0.85</v>
      </c>
      <c r="C45" s="8">
        <v>90</v>
      </c>
      <c r="D45" s="8">
        <v>14</v>
      </c>
    </row>
    <row r="46" spans="1:4">
      <c r="A46" s="8">
        <v>1.9958436575813285</v>
      </c>
      <c r="B46" s="8">
        <v>0.86</v>
      </c>
      <c r="C46" s="8">
        <v>274</v>
      </c>
      <c r="D46" s="8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8"/>
  <sheetViews>
    <sheetView workbookViewId="0">
      <selection activeCell="S30" sqref="S30"/>
    </sheetView>
  </sheetViews>
  <sheetFormatPr defaultRowHeight="15"/>
  <sheetData>
    <row r="1" spans="1:4">
      <c r="A1" s="8">
        <v>0.34498567335243552</v>
      </c>
      <c r="B1" s="8">
        <v>0.5</v>
      </c>
      <c r="C1" s="8">
        <v>62</v>
      </c>
      <c r="D1" s="8">
        <v>20</v>
      </c>
    </row>
    <row r="2" spans="1:4">
      <c r="A2" s="8">
        <v>1.7367732590384226</v>
      </c>
      <c r="B2" s="8">
        <v>0.5</v>
      </c>
      <c r="C2" s="8">
        <v>62</v>
      </c>
      <c r="D2" s="8">
        <v>34</v>
      </c>
    </row>
    <row r="3" spans="1:4">
      <c r="A3" s="8">
        <v>0.96252148997134668</v>
      </c>
      <c r="B3" s="8">
        <v>0.56999999999999995</v>
      </c>
      <c r="C3" s="8">
        <v>444</v>
      </c>
      <c r="D3" s="8">
        <v>17</v>
      </c>
    </row>
    <row r="4" spans="1:4">
      <c r="A4" s="8">
        <v>0.17621776504297995</v>
      </c>
      <c r="B4" s="8">
        <v>0.5</v>
      </c>
      <c r="C4" s="8">
        <v>120</v>
      </c>
      <c r="D4" s="8">
        <v>15</v>
      </c>
    </row>
    <row r="5" spans="1:4">
      <c r="A5" s="8">
        <v>0.75063037249283671</v>
      </c>
      <c r="B5" s="8">
        <v>0.5</v>
      </c>
      <c r="C5" s="8">
        <v>41</v>
      </c>
      <c r="D5" s="8">
        <v>11.5</v>
      </c>
    </row>
    <row r="6" spans="1:4">
      <c r="A6" s="8">
        <v>1.4074035754156335</v>
      </c>
      <c r="B6" s="8">
        <v>0.5</v>
      </c>
      <c r="C6" s="8">
        <v>41</v>
      </c>
      <c r="D6" s="8">
        <v>11.5</v>
      </c>
    </row>
    <row r="7" spans="1:4">
      <c r="A7" s="8">
        <v>0.57994269340974214</v>
      </c>
      <c r="B7" s="8">
        <v>0.5</v>
      </c>
      <c r="C7" s="8">
        <v>98</v>
      </c>
      <c r="D7" s="8">
        <v>20</v>
      </c>
    </row>
    <row r="8" spans="1:4">
      <c r="A8" s="8">
        <v>0.75816618911174782</v>
      </c>
      <c r="B8" s="8">
        <v>0.56000000000000005</v>
      </c>
      <c r="C8" s="8">
        <v>86</v>
      </c>
      <c r="D8" s="8">
        <v>15</v>
      </c>
    </row>
    <row r="9" spans="1:4">
      <c r="A9" s="8">
        <v>1.5459025787965617</v>
      </c>
      <c r="B9" s="8">
        <v>0.6</v>
      </c>
      <c r="C9" s="8">
        <v>65</v>
      </c>
      <c r="D9" s="8">
        <v>24</v>
      </c>
    </row>
    <row r="10" spans="1:4">
      <c r="A10" s="8">
        <v>1.2277351783510349</v>
      </c>
      <c r="B10" s="8">
        <v>0.95</v>
      </c>
      <c r="C10" s="8">
        <v>93</v>
      </c>
      <c r="D10" s="8">
        <v>1</v>
      </c>
    </row>
    <row r="11" spans="1:4">
      <c r="A11" s="8">
        <v>0.77328824560676768</v>
      </c>
      <c r="B11" s="8">
        <v>0.5</v>
      </c>
      <c r="C11" s="8">
        <v>91</v>
      </c>
      <c r="D11" s="8">
        <v>30</v>
      </c>
    </row>
    <row r="12" spans="1:4">
      <c r="A12" s="8">
        <v>1.008828875616723</v>
      </c>
      <c r="B12" s="8">
        <v>0.55000000000000004</v>
      </c>
      <c r="C12" s="8">
        <v>76</v>
      </c>
      <c r="D12" s="8">
        <v>15</v>
      </c>
    </row>
    <row r="13" spans="1:4">
      <c r="A13" s="8">
        <v>0.37392884964944173</v>
      </c>
      <c r="B13" s="8">
        <v>0.5</v>
      </c>
      <c r="C13" s="8">
        <v>99</v>
      </c>
      <c r="D13" s="8">
        <v>15</v>
      </c>
    </row>
    <row r="14" spans="1:4">
      <c r="A14" s="8">
        <v>1.1113996364580629</v>
      </c>
      <c r="B14" s="8">
        <v>0.5</v>
      </c>
      <c r="C14" s="8">
        <v>67</v>
      </c>
      <c r="D14" s="8">
        <v>20</v>
      </c>
    </row>
    <row r="15" spans="1:4">
      <c r="A15" s="8">
        <v>0.21124945430547035</v>
      </c>
      <c r="B15" s="8">
        <v>0.5</v>
      </c>
      <c r="C15" s="8">
        <v>84</v>
      </c>
      <c r="D15" s="8">
        <v>20</v>
      </c>
    </row>
    <row r="16" spans="1:4">
      <c r="A16" s="8">
        <v>0.95593365742064629</v>
      </c>
      <c r="B16" s="8">
        <v>0.51</v>
      </c>
      <c r="C16" s="8">
        <v>77</v>
      </c>
      <c r="D16" s="8">
        <v>9.9</v>
      </c>
    </row>
    <row r="17" spans="1:4">
      <c r="A17" s="8">
        <v>0.71032313411495562</v>
      </c>
      <c r="B17" s="8">
        <v>0.71</v>
      </c>
      <c r="C17" s="8">
        <v>33</v>
      </c>
      <c r="D17" s="8">
        <v>11.5</v>
      </c>
    </row>
    <row r="18" spans="1:4">
      <c r="A18" s="8">
        <v>1.3058812315317891</v>
      </c>
      <c r="B18" s="8">
        <v>0.56999999999999995</v>
      </c>
      <c r="C18" s="8">
        <v>163</v>
      </c>
      <c r="D18" s="8">
        <v>25</v>
      </c>
    </row>
    <row r="19" spans="1:4">
      <c r="A19" s="8">
        <v>0.68182251453626919</v>
      </c>
      <c r="B19" s="8">
        <v>0.51</v>
      </c>
      <c r="C19" s="8">
        <v>97</v>
      </c>
      <c r="D19" s="8">
        <v>11.5</v>
      </c>
    </row>
    <row r="20" spans="1:4">
      <c r="A20" s="8">
        <v>0.22876751501286818</v>
      </c>
      <c r="B20" s="8">
        <v>0.4</v>
      </c>
      <c r="C20" s="8">
        <v>64</v>
      </c>
      <c r="D20" s="8">
        <v>24</v>
      </c>
    </row>
    <row r="21" spans="1:4">
      <c r="A21" s="8">
        <v>0.46468401486988847</v>
      </c>
      <c r="B21" s="8">
        <v>0.4</v>
      </c>
      <c r="C21" s="8">
        <v>69</v>
      </c>
      <c r="D21" s="8">
        <v>15</v>
      </c>
    </row>
    <row r="22" spans="1:4">
      <c r="A22" s="8">
        <v>0.94529871439374846</v>
      </c>
      <c r="B22" s="8">
        <v>0.5</v>
      </c>
      <c r="C22" s="8">
        <v>50</v>
      </c>
      <c r="D22" s="8">
        <v>30</v>
      </c>
    </row>
    <row r="23" spans="1:4">
      <c r="A23" s="8">
        <v>1.02419964708848</v>
      </c>
      <c r="B23" s="8">
        <v>0.53</v>
      </c>
      <c r="C23" s="8">
        <v>100</v>
      </c>
      <c r="D23" s="8">
        <v>17</v>
      </c>
    </row>
    <row r="24" spans="1:4">
      <c r="A24" s="8">
        <v>3.2266196117973278</v>
      </c>
      <c r="B24" s="8">
        <v>0.5</v>
      </c>
      <c r="C24" s="8">
        <v>67</v>
      </c>
      <c r="D24" s="8">
        <v>25</v>
      </c>
    </row>
    <row r="25" spans="1:4">
      <c r="A25" s="8">
        <v>0.71709486941111344</v>
      </c>
      <c r="B25" s="8">
        <v>0.56999999999999995</v>
      </c>
      <c r="C25" s="8">
        <v>31</v>
      </c>
      <c r="D25" s="8">
        <v>20</v>
      </c>
    </row>
    <row r="26" spans="1:4">
      <c r="A26" s="8">
        <v>1.1273002268716914</v>
      </c>
      <c r="B26" s="8">
        <v>0.5</v>
      </c>
      <c r="C26" s="8">
        <v>88</v>
      </c>
      <c r="D26" s="8">
        <v>26</v>
      </c>
    </row>
    <row r="27" spans="1:4">
      <c r="A27" s="8">
        <v>0.59309729022753699</v>
      </c>
      <c r="B27" s="8">
        <v>0.5</v>
      </c>
      <c r="C27" s="8">
        <v>89</v>
      </c>
      <c r="D27" s="8">
        <v>12</v>
      </c>
    </row>
    <row r="28" spans="1:4">
      <c r="A28" s="8">
        <v>0.41205339301414756</v>
      </c>
      <c r="B28" s="8">
        <v>0.5</v>
      </c>
      <c r="C28" s="8">
        <v>31</v>
      </c>
      <c r="D28" s="8">
        <v>8.9499999999999993</v>
      </c>
    </row>
    <row r="29" spans="1:4">
      <c r="A29" s="8">
        <v>0.30367560837292423</v>
      </c>
      <c r="B29" s="8">
        <v>0.77</v>
      </c>
      <c r="C29" s="8">
        <v>31</v>
      </c>
      <c r="D29" s="8">
        <v>1.5</v>
      </c>
    </row>
    <row r="30" spans="1:4">
      <c r="A30" s="8">
        <v>0.72176484693469745</v>
      </c>
      <c r="B30" s="8">
        <v>0.54</v>
      </c>
      <c r="C30" s="8">
        <v>92</v>
      </c>
      <c r="D30" s="8">
        <v>21</v>
      </c>
    </row>
    <row r="31" spans="1:4">
      <c r="A31" s="8">
        <v>0.43225961154184317</v>
      </c>
      <c r="B31" s="8">
        <v>0.5</v>
      </c>
      <c r="C31" s="8">
        <v>76</v>
      </c>
      <c r="D31" s="8">
        <v>16.899999999999999</v>
      </c>
    </row>
    <row r="32" spans="1:4">
      <c r="A32" s="8">
        <v>1.2081993998298717</v>
      </c>
      <c r="B32" s="8">
        <v>0.59</v>
      </c>
      <c r="C32" s="8">
        <v>24</v>
      </c>
      <c r="D32" s="8">
        <v>19</v>
      </c>
    </row>
    <row r="33" spans="1:4">
      <c r="A33" s="8">
        <v>6.2172488210374874</v>
      </c>
      <c r="B33" s="8">
        <v>0.6</v>
      </c>
      <c r="C33" s="8">
        <v>89</v>
      </c>
      <c r="D33" s="8">
        <v>28</v>
      </c>
    </row>
    <row r="34" spans="1:4">
      <c r="A34" s="8">
        <v>0.80425225801294864</v>
      </c>
      <c r="B34" s="8">
        <v>0.5</v>
      </c>
      <c r="C34" s="8">
        <v>34</v>
      </c>
      <c r="D34" s="8">
        <v>13</v>
      </c>
    </row>
    <row r="35" spans="1:4">
      <c r="A35" s="8">
        <v>2.0296938693949325</v>
      </c>
      <c r="B35" s="8">
        <v>0.5</v>
      </c>
      <c r="C35" s="8">
        <v>93</v>
      </c>
      <c r="D35" s="8">
        <v>13.5</v>
      </c>
    </row>
    <row r="36" spans="1:4">
      <c r="A36" s="8">
        <v>9.3197985772520184E-2</v>
      </c>
      <c r="B36" s="8">
        <v>0.5</v>
      </c>
      <c r="C36" s="8">
        <v>62</v>
      </c>
      <c r="D36" s="8">
        <v>22</v>
      </c>
    </row>
    <row r="37" spans="1:4">
      <c r="A37" s="8">
        <v>1.0933587655962389</v>
      </c>
      <c r="B37" s="8">
        <v>0.57999999999999996</v>
      </c>
      <c r="C37" s="8">
        <v>36</v>
      </c>
      <c r="D37" s="8">
        <v>16</v>
      </c>
    </row>
    <row r="38" spans="1:4">
      <c r="A38" s="8">
        <v>0.90864039645112304</v>
      </c>
      <c r="B38" s="8">
        <v>0.5</v>
      </c>
      <c r="C38" s="8">
        <v>83</v>
      </c>
      <c r="D38" s="8">
        <v>24.5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C1" activeCellId="1" sqref="A1:A22 C1:C22"/>
    </sheetView>
  </sheetViews>
  <sheetFormatPr defaultRowHeight="15"/>
  <sheetData>
    <row r="1" spans="1:3">
      <c r="A1" s="8">
        <v>0.20751886367187036</v>
      </c>
      <c r="B1" s="8">
        <v>0.67</v>
      </c>
      <c r="C1" s="8">
        <v>15</v>
      </c>
    </row>
    <row r="2" spans="1:3">
      <c r="A2" s="8">
        <v>0.10727793696275072</v>
      </c>
      <c r="B2" s="8">
        <v>0.6</v>
      </c>
      <c r="C2" s="8">
        <v>39</v>
      </c>
    </row>
    <row r="3" spans="1:3">
      <c r="A3" s="8">
        <v>2.1340974212034385</v>
      </c>
      <c r="B3" s="8">
        <v>0.96</v>
      </c>
      <c r="C3" s="8">
        <v>70</v>
      </c>
    </row>
    <row r="4" spans="1:3">
      <c r="A4" s="8">
        <v>0.87956072217846593</v>
      </c>
      <c r="B4" s="8">
        <v>0.81</v>
      </c>
      <c r="C4" s="8">
        <v>19</v>
      </c>
    </row>
    <row r="5" spans="1:3">
      <c r="A5" s="8">
        <v>1.5652173913043479</v>
      </c>
      <c r="B5" s="8">
        <v>0.8</v>
      </c>
      <c r="C5" s="8">
        <v>18</v>
      </c>
    </row>
    <row r="6" spans="1:3">
      <c r="A6" s="8">
        <v>5.3900824107222647E-2</v>
      </c>
      <c r="B6" s="8">
        <v>0.96</v>
      </c>
      <c r="C6" s="8">
        <v>5</v>
      </c>
    </row>
    <row r="7" spans="1:3">
      <c r="A7" s="8">
        <v>0.19246210529551661</v>
      </c>
      <c r="B7" s="8">
        <v>0.48</v>
      </c>
      <c r="C7" s="8">
        <v>117</v>
      </c>
    </row>
    <row r="8" spans="1:3">
      <c r="A8" s="8">
        <v>0</v>
      </c>
      <c r="B8" s="8">
        <v>0.45</v>
      </c>
      <c r="C8" s="8">
        <v>110</v>
      </c>
    </row>
    <row r="9" spans="1:3">
      <c r="A9" s="8">
        <v>0.67057477838146984</v>
      </c>
      <c r="B9" s="8">
        <v>0.92</v>
      </c>
      <c r="C9" s="8">
        <v>15</v>
      </c>
    </row>
    <row r="10" spans="1:3">
      <c r="A10" s="8">
        <v>0.96420468868162335</v>
      </c>
      <c r="B10" s="8">
        <v>0.83</v>
      </c>
      <c r="C10" s="8">
        <v>25</v>
      </c>
    </row>
    <row r="11" spans="1:3">
      <c r="A11" s="8">
        <v>6.8713635922345709E-2</v>
      </c>
      <c r="B11" s="8">
        <v>0.67</v>
      </c>
      <c r="C11" s="8">
        <v>5</v>
      </c>
    </row>
    <row r="12" spans="1:3">
      <c r="A12" s="8">
        <v>1.7226859684721856</v>
      </c>
      <c r="B12" s="8">
        <v>0.95</v>
      </c>
      <c r="C12" s="8">
        <v>11.9</v>
      </c>
    </row>
    <row r="13" spans="1:3">
      <c r="A13" s="8">
        <v>1.97882530879758</v>
      </c>
      <c r="B13" s="8">
        <v>0.82</v>
      </c>
      <c r="C13" s="8">
        <v>25</v>
      </c>
    </row>
    <row r="14" spans="1:3">
      <c r="A14" s="8">
        <v>0.65414671036047389</v>
      </c>
      <c r="B14" s="8">
        <v>0.75</v>
      </c>
      <c r="C14" s="8">
        <v>15</v>
      </c>
    </row>
    <row r="15" spans="1:3">
      <c r="A15" s="8">
        <v>0.21494102228047182</v>
      </c>
      <c r="B15" s="8">
        <v>0.76</v>
      </c>
      <c r="C15" s="8">
        <v>12</v>
      </c>
    </row>
    <row r="16" spans="1:3">
      <c r="A16" s="8">
        <v>8.2346613470599378E-2</v>
      </c>
      <c r="B16" s="8">
        <v>0.86</v>
      </c>
      <c r="C16" s="8">
        <v>10</v>
      </c>
    </row>
    <row r="17" spans="1:3">
      <c r="A17" s="8">
        <v>1.3192436494607396</v>
      </c>
      <c r="B17" s="8">
        <v>0.8</v>
      </c>
      <c r="C17" s="8">
        <v>10</v>
      </c>
    </row>
    <row r="18" spans="1:3">
      <c r="A18" s="8">
        <v>3.9325393653584846E-2</v>
      </c>
      <c r="B18" s="8">
        <v>0.76</v>
      </c>
      <c r="C18" s="8">
        <v>12</v>
      </c>
    </row>
    <row r="19" spans="1:3">
      <c r="A19" s="8">
        <v>0.40220605866837184</v>
      </c>
      <c r="B19" s="8">
        <v>0.91</v>
      </c>
      <c r="C19" s="8">
        <v>8</v>
      </c>
    </row>
    <row r="20" spans="1:3">
      <c r="A20" s="8">
        <v>1.4347489412433272</v>
      </c>
      <c r="B20" s="8">
        <v>0.67</v>
      </c>
      <c r="C20" s="8">
        <v>49</v>
      </c>
    </row>
    <row r="21" spans="1:3">
      <c r="A21" s="8">
        <v>0.58938870957922251</v>
      </c>
      <c r="B21" s="8">
        <v>0.85</v>
      </c>
      <c r="C21" s="8">
        <v>9</v>
      </c>
    </row>
    <row r="22" spans="1:3">
      <c r="A22" s="8">
        <v>0.78904636412270102</v>
      </c>
      <c r="B22" s="8">
        <v>0.62</v>
      </c>
      <c r="C22" s="8">
        <v>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6" sqref="E6"/>
    </sheetView>
  </sheetViews>
  <sheetFormatPr defaultRowHeight="15"/>
  <cols>
    <col min="4" max="4" width="13.7109375" customWidth="1"/>
  </cols>
  <sheetData>
    <row r="1" spans="1:5">
      <c r="A1" s="1" t="s">
        <v>277</v>
      </c>
      <c r="B1" s="1" t="s">
        <v>113</v>
      </c>
      <c r="C1" s="1" t="s">
        <v>74</v>
      </c>
      <c r="D1" s="1" t="s">
        <v>292</v>
      </c>
      <c r="E1" s="1" t="s">
        <v>181</v>
      </c>
    </row>
    <row r="2" spans="1:5">
      <c r="A2">
        <v>5</v>
      </c>
      <c r="B2" t="s">
        <v>114</v>
      </c>
      <c r="C2" t="s">
        <v>296</v>
      </c>
    </row>
    <row r="3" spans="1:5">
      <c r="A3">
        <v>6</v>
      </c>
    </row>
    <row r="4" spans="1:5">
      <c r="A4">
        <v>7</v>
      </c>
    </row>
    <row r="5" spans="1:5">
      <c r="A5">
        <v>8</v>
      </c>
    </row>
    <row r="6" spans="1:5">
      <c r="A6">
        <v>9</v>
      </c>
      <c r="B6" t="s">
        <v>114</v>
      </c>
      <c r="C6" t="s">
        <v>13</v>
      </c>
      <c r="D6" t="s">
        <v>13</v>
      </c>
    </row>
    <row r="7" spans="1:5">
      <c r="A7">
        <v>9</v>
      </c>
      <c r="B7" t="s">
        <v>114</v>
      </c>
      <c r="C7" t="s">
        <v>13</v>
      </c>
      <c r="D7" t="s">
        <v>15</v>
      </c>
      <c r="E7" t="s">
        <v>301</v>
      </c>
    </row>
    <row r="8" spans="1:5">
      <c r="A8">
        <v>9</v>
      </c>
      <c r="B8" t="s">
        <v>114</v>
      </c>
      <c r="C8" t="s">
        <v>15</v>
      </c>
      <c r="D8" t="s">
        <v>13</v>
      </c>
    </row>
    <row r="9" spans="1:5">
      <c r="A9">
        <v>9</v>
      </c>
      <c r="B9" t="s">
        <v>114</v>
      </c>
      <c r="C9" t="s">
        <v>15</v>
      </c>
      <c r="D9" t="s">
        <v>15</v>
      </c>
      <c r="E9" t="s">
        <v>301</v>
      </c>
    </row>
    <row r="10" spans="1:5">
      <c r="A10">
        <v>9</v>
      </c>
      <c r="B10" t="s">
        <v>116</v>
      </c>
      <c r="C10" t="s">
        <v>15</v>
      </c>
      <c r="D10" t="s">
        <v>13</v>
      </c>
      <c r="E10" t="s">
        <v>301</v>
      </c>
    </row>
    <row r="11" spans="1:5">
      <c r="A11">
        <v>9</v>
      </c>
      <c r="B11" t="s">
        <v>116</v>
      </c>
      <c r="C11" t="s">
        <v>13</v>
      </c>
      <c r="D11" t="s">
        <v>13</v>
      </c>
      <c r="E11" t="s">
        <v>297</v>
      </c>
    </row>
    <row r="12" spans="1:5">
      <c r="A12">
        <v>9</v>
      </c>
      <c r="B12" t="s">
        <v>116</v>
      </c>
      <c r="C12" t="s">
        <v>13</v>
      </c>
      <c r="D12" t="s">
        <v>15</v>
      </c>
      <c r="E12" t="s">
        <v>297</v>
      </c>
    </row>
    <row r="13" spans="1:5">
      <c r="A13">
        <v>9</v>
      </c>
      <c r="B13" t="s">
        <v>116</v>
      </c>
      <c r="C13" t="s">
        <v>15</v>
      </c>
      <c r="D13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10</vt:i4>
      </vt:variant>
      <vt:variant>
        <vt:lpstr>Περιοχές με ονόματα</vt:lpstr>
      </vt:variant>
      <vt:variant>
        <vt:i4>9</vt:i4>
      </vt:variant>
    </vt:vector>
  </HeadingPairs>
  <TitlesOfParts>
    <vt:vector size="19" baseType="lpstr">
      <vt:lpstr>Φύλλο4</vt:lpstr>
      <vt:lpstr>GoldenDeals</vt:lpstr>
      <vt:lpstr>Categories</vt:lpstr>
      <vt:lpstr>Γεωγραφικές Περιοχές</vt:lpstr>
      <vt:lpstr>Φύλλο2</vt:lpstr>
      <vt:lpstr>Spa &amp; Hair Salons</vt:lpstr>
      <vt:lpstr>Restaurants</vt:lpstr>
      <vt:lpstr>Gym</vt:lpstr>
      <vt:lpstr>Φύλλο3</vt:lpstr>
      <vt:lpstr>Φύλλο7</vt:lpstr>
      <vt:lpstr>athensDeals</vt:lpstr>
      <vt:lpstr>athensDealsExtended</vt:lpstr>
      <vt:lpstr>binary</vt:lpstr>
      <vt:lpstr>binaryList</vt:lpstr>
      <vt:lpstr>categories</vt:lpstr>
      <vt:lpstr>locationList</vt:lpstr>
      <vt:lpstr>locationListExpanded</vt:lpstr>
      <vt:lpstr>numberOfVisits</vt:lpstr>
      <vt:lpstr>tmp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2011-01-09T19:40:56Z</dcterms:modified>
</cp:coreProperties>
</file>