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BeRoadmap\"/>
    </mc:Choice>
  </mc:AlternateContent>
  <xr:revisionPtr revIDLastSave="0" documentId="13_ncr:1_{34893D13-8E6B-4FED-8569-9CA6C0E8338E}" xr6:coauthVersionLast="46" xr6:coauthVersionMax="46" xr10:uidLastSave="{00000000-0000-0000-0000-000000000000}"/>
  <bookViews>
    <workbookView xWindow="-93" yWindow="-93" windowWidth="21520" windowHeight="11586" xr2:uid="{2ADA7F43-6375-497A-ABD3-7FBC3230293C}"/>
  </bookViews>
  <sheets>
    <sheet name="Nodes" sheetId="1" r:id="rId1"/>
    <sheet name="Edges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3" l="1"/>
  <c r="E21" i="3"/>
  <c r="D21" i="3"/>
  <c r="H21" i="3" s="1"/>
  <c r="F20" i="3"/>
  <c r="E20" i="3"/>
  <c r="D20" i="3"/>
  <c r="F19" i="3"/>
  <c r="E19" i="3"/>
  <c r="D19" i="3"/>
  <c r="F18" i="3"/>
  <c r="E18" i="3"/>
  <c r="D18" i="3"/>
  <c r="F17" i="3"/>
  <c r="E17" i="3"/>
  <c r="D17" i="3"/>
  <c r="H17" i="3" s="1"/>
  <c r="F16" i="3"/>
  <c r="E16" i="3"/>
  <c r="D16" i="3"/>
  <c r="F15" i="3"/>
  <c r="E15" i="3"/>
  <c r="D15" i="3"/>
  <c r="F14" i="3"/>
  <c r="E14" i="3"/>
  <c r="D14" i="3"/>
  <c r="F13" i="3"/>
  <c r="E13" i="3"/>
  <c r="D13" i="3"/>
  <c r="H13" i="3" s="1"/>
  <c r="F12" i="3"/>
  <c r="E12" i="3"/>
  <c r="D12" i="3"/>
  <c r="F11" i="3"/>
  <c r="E11" i="3"/>
  <c r="D11" i="3"/>
  <c r="F10" i="3"/>
  <c r="E10" i="3"/>
  <c r="D10" i="3"/>
  <c r="F9" i="3"/>
  <c r="E9" i="3"/>
  <c r="D9" i="3"/>
  <c r="H9" i="3" s="1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C20" i="1"/>
  <c r="C19" i="1"/>
  <c r="C18" i="1"/>
  <c r="C17" i="1"/>
  <c r="F2" i="3"/>
  <c r="E2" i="3"/>
  <c r="D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H2" i="3" l="1"/>
  <c r="H5" i="3"/>
  <c r="H6" i="3"/>
  <c r="H10" i="3"/>
  <c r="H14" i="3"/>
  <c r="H18" i="3"/>
  <c r="H4" i="3"/>
  <c r="H8" i="3"/>
  <c r="H12" i="3"/>
  <c r="H16" i="3"/>
  <c r="H20" i="3"/>
  <c r="H3" i="3"/>
  <c r="H7" i="3"/>
  <c r="H11" i="3"/>
  <c r="H15" i="3"/>
  <c r="H19" i="3"/>
</calcChain>
</file>

<file path=xl/sharedStrings.xml><?xml version="1.0" encoding="utf-8"?>
<sst xmlns="http://schemas.openxmlformats.org/spreadsheetml/2006/main" count="228" uniqueCount="96">
  <si>
    <t>Vaccination</t>
  </si>
  <si>
    <t>CodeSystem</t>
  </si>
  <si>
    <t>VaccinationConfirmationStatus</t>
  </si>
  <si>
    <t>ValueSet</t>
  </si>
  <si>
    <t>VaccinationStatusReason</t>
  </si>
  <si>
    <t>VaccineAdministrationRoute</t>
  </si>
  <si>
    <t>Extension</t>
  </si>
  <si>
    <t>AdministeredProduct</t>
  </si>
  <si>
    <t>VaccinationOriginalOrder</t>
  </si>
  <si>
    <t>VaccinationRecorder</t>
  </si>
  <si>
    <t>VaccineConfirmationStatus</t>
  </si>
  <si>
    <t>NamingSystem</t>
  </si>
  <si>
    <t>CNKCode</t>
  </si>
  <si>
    <t>NIHDIOrganization</t>
  </si>
  <si>
    <t>NIHDIProfessional</t>
  </si>
  <si>
    <t>ONEVaccinationID</t>
  </si>
  <si>
    <t>ProductManufacturer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</si>
  <si>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</si>
  <si>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</si>
  <si>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</si>
  <si>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</si>
  <si>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</si>
  <si>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</si>
  <si>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</si>
  <si>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</si>
  <si>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</si>
  <si>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</si>
  <si>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</si>
  <si>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</si>
  <si>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</si>
  <si>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</si>
  <si>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</si>
  <si>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Type</t>
  </si>
  <si>
    <t>Color</t>
  </si>
  <si>
    <t>CFCFCF</t>
  </si>
  <si>
    <t>CFCFFF</t>
  </si>
  <si>
    <t>CFFFCF</t>
  </si>
  <si>
    <t>CFFFFF</t>
  </si>
  <si>
    <t>FFCFCF</t>
  </si>
  <si>
    <t>FFCFFF</t>
  </si>
  <si>
    <t>FFFFCF</t>
  </si>
  <si>
    <t>Profile</t>
  </si>
  <si>
    <t>DataType</t>
  </si>
  <si>
    <t>From</t>
  </si>
  <si>
    <t>To</t>
  </si>
  <si>
    <t>Relation</t>
  </si>
  <si>
    <t>type</t>
  </si>
  <si>
    <t>#000000</t>
  </si>
  <si>
    <t>Label</t>
  </si>
  <si>
    <t>Arrow</t>
  </si>
  <si>
    <t>bar</t>
  </si>
  <si>
    <t>arrow</t>
  </si>
  <si>
    <t>circle</t>
  </si>
  <si>
    <t>box</t>
  </si>
  <si>
    <t>crow</t>
  </si>
  <si>
    <t>curve</t>
  </si>
  <si>
    <t>inv_curve</t>
  </si>
  <si>
    <t>diamond</t>
  </si>
  <si>
    <t>triangle</t>
  </si>
  <si>
    <t>inv_triangle</t>
  </si>
  <si>
    <t>vee</t>
  </si>
  <si>
    <t>extension</t>
  </si>
  <si>
    <t>contains</t>
  </si>
  <si>
    <t>#000040</t>
  </si>
  <si>
    <t>#004000</t>
  </si>
  <si>
    <t>#004040</t>
  </si>
  <si>
    <t>#400000</t>
  </si>
  <si>
    <t>#400040</t>
  </si>
  <si>
    <t>#404000</t>
  </si>
  <si>
    <t>#404040</t>
  </si>
  <si>
    <t>015</t>
  </si>
  <si>
    <t>Questionnaire</t>
  </si>
  <si>
    <t>values_from</t>
  </si>
  <si>
    <t>Contains</t>
  </si>
  <si>
    <t>Values From</t>
  </si>
  <si>
    <t>BeVaccination</t>
  </si>
  <si>
    <t>LogicalModel</t>
  </si>
  <si>
    <t>F0F0F0</t>
  </si>
  <si>
    <t>binding_req</t>
  </si>
  <si>
    <t>binding_ext</t>
  </si>
  <si>
    <t>binding_pref</t>
  </si>
  <si>
    <t>binding_exm</t>
  </si>
  <si>
    <t>BeVaccinationLocation</t>
  </si>
  <si>
    <t>system</t>
  </si>
  <si>
    <t>System</t>
  </si>
  <si>
    <t>active</t>
  </si>
  <si>
    <t>CareLocation</t>
  </si>
  <si>
    <t>draft</t>
  </si>
  <si>
    <t>016</t>
  </si>
  <si>
    <t>017</t>
  </si>
  <si>
    <t>018</t>
  </si>
  <si>
    <t>019</t>
  </si>
  <si>
    <t>(required)</t>
  </si>
  <si>
    <t>(extensible)</t>
  </si>
  <si>
    <t>(preferred)</t>
  </si>
  <si>
    <t>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</si>
</sst>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CE40-8176-479A-955F-293117EEDA94}">
  <dimension ref="A1:G20"/>
  <sheetViews>
    <sheetView tabSelected="1" workbookViewId="0">
      <selection activeCell="W2" sqref="W2:W20"/>
    </sheetView>
  </sheetViews>
  <sheetFormatPr defaultRowHeight="14.35" x14ac:dyDescent="0.5"/>
  <cols>
    <col min="1" max="1" width="10.05859375" bestFit="1" customWidth="1"/>
    <col min="2" max="2" width="8.9375" style="2"/>
    <col min="4" max="4" width="13" bestFit="1" customWidth="1"/>
    <col min="5" max="5" width="26.46875" bestFit="1" customWidth="1"/>
  </cols>
  <sheetData>
    <row r="1" spans="1:7" x14ac:dyDescent="0.5">
      <c r="B1" s="2" t="s">
        <v>17</v>
      </c>
      <c r="D1" t="s">
        <v>32</v>
      </c>
    </row>
    <row r="2" spans="1:7" x14ac:dyDescent="0.5">
      <c r="A2" t="s">
        <v>0</v>
      </c>
      <c r="B2" s="2" t="s">
        <v>18</v>
      </c>
      <c r="C2" t="str">
        <f>VLOOKUP(D2,Sheet2!$A$1:$B$9,2,)</f>
        <v>CFCFCF</v>
      </c>
      <c r="D2" s="1" t="s">
        <v>41</v>
      </c>
      <c r="E2" s="1" t="s">
        <v>75</v>
      </c>
      <c r="F2" t="s">
        <v>85</v>
      </c>
      <c r="G2" t="str">
        <f>"{ 'id': '"&amp;B2&amp;"', 'size': 170, 'label': '*"&amp;E2&amp;"**\n("&amp;D2&amp;")\nStatus: "&amp;F2&amp;"\n', 'color': '#"&amp;C2&amp;"', 'shape': 'box', 'font': { 'align': 'left', 'multi':'md' } },"</f>
        <v>{ 'id': '001', 'size': 170, 'label': '*BeVaccination**\n(Profile)\nStatus: active\n', 'color': '#CFCFCF', 'shape': 'box', 'font': { 'align': 'left', 'multi':'md' } },</v>
      </c>
    </row>
    <row r="3" spans="1:7" x14ac:dyDescent="0.5">
      <c r="A3" t="s">
        <v>0</v>
      </c>
      <c r="B3" s="2" t="s">
        <v>19</v>
      </c>
      <c r="C3" t="str">
        <f>VLOOKUP(D3,Sheet2!$A$1:$B$9,2,)</f>
        <v>CFFFFF</v>
      </c>
      <c r="D3" s="1" t="s">
        <v>1</v>
      </c>
      <c r="E3" s="1" t="s">
        <v>2</v>
      </c>
      <c r="F3" t="s">
        <v>87</v>
      </c>
      <c r="G3" t="str">
        <f t="shared" ref="G3:G20" si="0">"{ 'id': '"&amp;B3&amp;"', 'size': 170, 'label': '*"&amp;E3&amp;"**\n("&amp;D3&amp;")\nStatus: "&amp;F3&amp;"\n', 'color': '#"&amp;C3&amp;"', 'shape': 'box', 'font': { 'align': 'left', 'multi':'md' } },"</f>
        <v>{ 'id': '002', 'size': 170, 'label': '*VaccinationConfirmationStatus**\n(CodeSystem)\nStatus: draft\n', 'color': '#CFFFFF', 'shape': 'box', 'font': { 'align': 'left', 'multi':'md' } },</v>
      </c>
    </row>
    <row r="4" spans="1:7" x14ac:dyDescent="0.5">
      <c r="A4" t="s">
        <v>0</v>
      </c>
      <c r="B4" s="2" t="s">
        <v>20</v>
      </c>
      <c r="C4" t="str">
        <f>VLOOKUP(D4,Sheet2!$A$1:$B$9,2,)</f>
        <v>CFFFCF</v>
      </c>
      <c r="D4" s="1" t="s">
        <v>3</v>
      </c>
      <c r="E4" s="1" t="s">
        <v>4</v>
      </c>
      <c r="F4" t="s">
        <v>87</v>
      </c>
      <c r="G4" t="str">
        <f t="shared" si="0"/>
        <v>{ 'id': '003', 'size': 170, 'label': '*VaccinationStatusReason**\n(ValueSet)\nStatus: draft\n', 'color': '#CFFFCF', 'shape': 'box', 'font': { 'align': 'left', 'multi':'md' } },</v>
      </c>
    </row>
    <row r="5" spans="1:7" x14ac:dyDescent="0.5">
      <c r="A5" t="s">
        <v>0</v>
      </c>
      <c r="B5" s="2" t="s">
        <v>21</v>
      </c>
      <c r="C5" t="str">
        <f>VLOOKUP(D5,Sheet2!$A$1:$B$9,2,)</f>
        <v>CFFFFF</v>
      </c>
      <c r="D5" s="1" t="s">
        <v>1</v>
      </c>
      <c r="E5" s="1" t="s">
        <v>4</v>
      </c>
      <c r="F5" t="s">
        <v>87</v>
      </c>
      <c r="G5" t="str">
        <f t="shared" si="0"/>
        <v>{ 'id': '004', 'size': 170, 'label': '*VaccinationStatusReason**\n(CodeSystem)\nStatus: draft\n', 'color': '#CFFFFF', 'shape': 'box', 'font': { 'align': 'left', 'multi':'md' } },</v>
      </c>
    </row>
    <row r="6" spans="1:7" x14ac:dyDescent="0.5">
      <c r="A6" t="s">
        <v>0</v>
      </c>
      <c r="B6" s="2" t="s">
        <v>22</v>
      </c>
      <c r="C6" t="str">
        <f>VLOOKUP(D6,Sheet2!$A$1:$B$9,2,)</f>
        <v>CFFFCF</v>
      </c>
      <c r="D6" s="1" t="s">
        <v>3</v>
      </c>
      <c r="E6" s="1" t="s">
        <v>5</v>
      </c>
      <c r="F6" t="s">
        <v>87</v>
      </c>
      <c r="G6" t="str">
        <f t="shared" si="0"/>
        <v>{ 'id': '005', 'size': 170, 'label': '*VaccineAdministrationRoute**\n(ValueSet)\nStatus: draft\n', 'color': '#CFFFCF', 'shape': 'box', 'font': { 'align': 'left', 'multi':'md' } },</v>
      </c>
    </row>
    <row r="7" spans="1:7" x14ac:dyDescent="0.5">
      <c r="A7" t="s">
        <v>0</v>
      </c>
      <c r="B7" s="2" t="s">
        <v>23</v>
      </c>
      <c r="C7" t="str">
        <f>VLOOKUP(D7,Sheet2!$A$1:$B$9,2,)</f>
        <v>CFFFFF</v>
      </c>
      <c r="D7" s="1" t="s">
        <v>1</v>
      </c>
      <c r="E7" s="1" t="s">
        <v>5</v>
      </c>
      <c r="F7" t="s">
        <v>87</v>
      </c>
      <c r="G7" t="str">
        <f t="shared" si="0"/>
        <v>{ 'id': '006', 'size': 170, 'label': '*VaccineAdministrationRoute**\n(CodeSystem)\nStatus: draft\n', 'color': '#CFFFFF', 'shape': 'box', 'font': { 'align': 'left', 'multi':'md' } },</v>
      </c>
    </row>
    <row r="8" spans="1:7" x14ac:dyDescent="0.5">
      <c r="A8" t="s">
        <v>0</v>
      </c>
      <c r="B8" s="2" t="s">
        <v>24</v>
      </c>
      <c r="C8" t="str">
        <f>VLOOKUP(D8,Sheet2!$A$1:$B$9,2,)</f>
        <v>FFCFCF</v>
      </c>
      <c r="D8" s="1" t="s">
        <v>6</v>
      </c>
      <c r="E8" s="1" t="s">
        <v>7</v>
      </c>
      <c r="F8" t="s">
        <v>85</v>
      </c>
      <c r="G8" t="str">
        <f t="shared" si="0"/>
        <v>{ 'id': '007', 'size': 170, 'label': '*AdministeredProduct**\n(Extension)\nStatus: active\n', 'color': '#FFCFCF', 'shape': 'box', 'font': { 'align': 'left', 'multi':'md' } },</v>
      </c>
    </row>
    <row r="9" spans="1:7" x14ac:dyDescent="0.5">
      <c r="A9" t="s">
        <v>0</v>
      </c>
      <c r="B9" s="2" t="s">
        <v>25</v>
      </c>
      <c r="C9" t="str">
        <f>VLOOKUP(D9,Sheet2!$A$1:$B$9,2,)</f>
        <v>FFCFCF</v>
      </c>
      <c r="D9" s="1" t="s">
        <v>6</v>
      </c>
      <c r="E9" s="1" t="s">
        <v>8</v>
      </c>
      <c r="F9" t="s">
        <v>85</v>
      </c>
      <c r="G9" t="str">
        <f t="shared" si="0"/>
        <v>{ 'id': '008', 'size': 170, 'label': '*VaccinationOriginalOrder**\n(Extension)\nStatus: active\n', 'color': '#FFCFCF', 'shape': 'box', 'font': { 'align': 'left', 'multi':'md' } },</v>
      </c>
    </row>
    <row r="10" spans="1:7" x14ac:dyDescent="0.5">
      <c r="A10" t="s">
        <v>0</v>
      </c>
      <c r="B10" s="2" t="s">
        <v>26</v>
      </c>
      <c r="C10" t="str">
        <f>VLOOKUP(D10,Sheet2!$A$1:$B$9,2,)</f>
        <v>FFCFCF</v>
      </c>
      <c r="D10" s="1" t="s">
        <v>6</v>
      </c>
      <c r="E10" s="1" t="s">
        <v>9</v>
      </c>
      <c r="F10" t="s">
        <v>85</v>
      </c>
      <c r="G10" t="str">
        <f t="shared" si="0"/>
        <v>{ 'id': '009', 'size': 170, 'label': '*VaccinationRecorder**\n(Extension)\nStatus: active\n', 'color': '#FFCFCF', 'shape': 'box', 'font': { 'align': 'left', 'multi':'md' } },</v>
      </c>
    </row>
    <row r="11" spans="1:7" x14ac:dyDescent="0.5">
      <c r="A11" t="s">
        <v>0</v>
      </c>
      <c r="B11" s="2" t="s">
        <v>27</v>
      </c>
      <c r="C11" t="str">
        <f>VLOOKUP(D11,Sheet2!$A$1:$B$9,2,)</f>
        <v>FFCFCF</v>
      </c>
      <c r="D11" s="1" t="s">
        <v>6</v>
      </c>
      <c r="E11" s="1" t="s">
        <v>10</v>
      </c>
      <c r="F11" t="s">
        <v>85</v>
      </c>
      <c r="G11" t="str">
        <f t="shared" si="0"/>
        <v>{ 'id': '010', 'size': 170, 'label': '*VaccineConfirmationStatus**\n(Extension)\nStatus: active\n', 'color': '#FFCFCF', 'shape': 'box', 'font': { 'align': 'left', 'multi':'md' } },</v>
      </c>
    </row>
    <row r="12" spans="1:7" x14ac:dyDescent="0.5">
      <c r="A12" t="s">
        <v>0</v>
      </c>
      <c r="B12" s="2" t="s">
        <v>28</v>
      </c>
      <c r="C12" t="str">
        <f>VLOOKUP(D12,Sheet2!$A$1:$B$9,2,)</f>
        <v>FFCFFF</v>
      </c>
      <c r="D12" s="1" t="s">
        <v>11</v>
      </c>
      <c r="E12" s="1" t="s">
        <v>12</v>
      </c>
      <c r="F12" t="s">
        <v>85</v>
      </c>
      <c r="G12" t="str">
        <f t="shared" si="0"/>
        <v>{ 'id': '011', 'size': 170, 'label': '*CNKCode**\n(NamingSystem)\nStatus: active\n', 'color': '#FFCFFF', 'shape': 'box', 'font': { 'align': 'left', 'multi':'md' } },</v>
      </c>
    </row>
    <row r="13" spans="1:7" x14ac:dyDescent="0.5">
      <c r="A13" t="s">
        <v>0</v>
      </c>
      <c r="B13" s="2" t="s">
        <v>29</v>
      </c>
      <c r="C13" t="str">
        <f>VLOOKUP(D13,Sheet2!$A$1:$B$9,2,)</f>
        <v>FFCFFF</v>
      </c>
      <c r="D13" s="1" t="s">
        <v>11</v>
      </c>
      <c r="E13" s="1" t="s">
        <v>13</v>
      </c>
      <c r="F13" t="s">
        <v>85</v>
      </c>
      <c r="G13" t="str">
        <f t="shared" si="0"/>
        <v>{ 'id': '012', 'size': 170, 'label': '*NIHDIOrganization**\n(NamingSystem)\nStatus: active\n', 'color': '#FFCFFF', 'shape': 'box', 'font': { 'align': 'left', 'multi':'md' } },</v>
      </c>
    </row>
    <row r="14" spans="1:7" x14ac:dyDescent="0.5">
      <c r="A14" t="s">
        <v>0</v>
      </c>
      <c r="B14" s="2" t="s">
        <v>30</v>
      </c>
      <c r="C14" t="str">
        <f>VLOOKUP(D14,Sheet2!$A$1:$B$9,2,)</f>
        <v>FFCFFF</v>
      </c>
      <c r="D14" s="1" t="s">
        <v>11</v>
      </c>
      <c r="E14" s="1" t="s">
        <v>14</v>
      </c>
      <c r="F14" t="s">
        <v>85</v>
      </c>
      <c r="G14" t="str">
        <f t="shared" si="0"/>
        <v>{ 'id': '013', 'size': 170, 'label': '*NIHDIProfessional**\n(NamingSystem)\nStatus: active\n', 'color': '#FFCFFF', 'shape': 'box', 'font': { 'align': 'left', 'multi':'md' } },</v>
      </c>
    </row>
    <row r="15" spans="1:7" x14ac:dyDescent="0.5">
      <c r="A15" t="s">
        <v>0</v>
      </c>
      <c r="B15" s="2" t="s">
        <v>31</v>
      </c>
      <c r="C15" t="str">
        <f>VLOOKUP(D15,Sheet2!$A$1:$B$9,2,)</f>
        <v>FFCFFF</v>
      </c>
      <c r="D15" s="1" t="s">
        <v>11</v>
      </c>
      <c r="E15" s="1" t="s">
        <v>15</v>
      </c>
      <c r="F15" t="s">
        <v>85</v>
      </c>
      <c r="G15" t="str">
        <f t="shared" si="0"/>
        <v>{ 'id': '014', 'size': 170, 'label': '*ONEVaccinationID**\n(NamingSystem)\nStatus: active\n', 'color': '#FFCFFF', 'shape': 'box', 'font': { 'align': 'left', 'multi':'md' } },</v>
      </c>
    </row>
    <row r="16" spans="1:7" x14ac:dyDescent="0.5">
      <c r="A16" t="s">
        <v>0</v>
      </c>
      <c r="B16" s="2" t="s">
        <v>70</v>
      </c>
      <c r="C16" t="str">
        <f>VLOOKUP(D16,Sheet2!$A$1:$B$9,2,)</f>
        <v>FFCFFF</v>
      </c>
      <c r="D16" s="1" t="s">
        <v>11</v>
      </c>
      <c r="E16" s="1" t="s">
        <v>16</v>
      </c>
      <c r="F16" t="s">
        <v>85</v>
      </c>
      <c r="G16" t="str">
        <f t="shared" si="0"/>
        <v>{ 'id': '015', 'size': 170, 'label': '*ProductManufacturer**\n(NamingSystem)\nStatus: active\n', 'color': '#FFCFFF', 'shape': 'box', 'font': { 'align': 'left', 'multi':'md' } },</v>
      </c>
    </row>
    <row r="17" spans="1:7" x14ac:dyDescent="0.5">
      <c r="A17" t="s">
        <v>0</v>
      </c>
      <c r="B17" s="2" t="s">
        <v>88</v>
      </c>
      <c r="C17" t="str">
        <f>VLOOKUP(D17,Sheet2!$A$1:$B$9,2,)</f>
        <v>FFCFCF</v>
      </c>
      <c r="D17" s="1" t="s">
        <v>6</v>
      </c>
      <c r="E17" s="1" t="s">
        <v>82</v>
      </c>
      <c r="F17" t="s">
        <v>85</v>
      </c>
      <c r="G17" t="str">
        <f t="shared" si="0"/>
        <v>{ 'id': '016', 'size': 170, 'label': '*BeVaccinationLocation**\n(Extension)\nStatus: active\n', 'color': '#FFCFCF', 'shape': 'box', 'font': { 'align': 'left', 'multi':'md' } },</v>
      </c>
    </row>
    <row r="18" spans="1:7" x14ac:dyDescent="0.5">
      <c r="A18" t="s">
        <v>0</v>
      </c>
      <c r="B18" s="2" t="s">
        <v>89</v>
      </c>
      <c r="C18" t="str">
        <f>VLOOKUP(D18,Sheet2!$A$1:$B$9,2,)</f>
        <v>CFFFCF</v>
      </c>
      <c r="D18" s="1" t="s">
        <v>3</v>
      </c>
      <c r="E18" s="1" t="s">
        <v>86</v>
      </c>
      <c r="F18" t="s">
        <v>87</v>
      </c>
      <c r="G18" t="str">
        <f t="shared" si="0"/>
        <v>{ 'id': '017', 'size': 170, 'label': '*CareLocation**\n(ValueSet)\nStatus: draft\n', 'color': '#CFFFCF', 'shape': 'box', 'font': { 'align': 'left', 'multi':'md' } },</v>
      </c>
    </row>
    <row r="19" spans="1:7" x14ac:dyDescent="0.5">
      <c r="A19" t="s">
        <v>0</v>
      </c>
      <c r="B19" s="2" t="s">
        <v>90</v>
      </c>
      <c r="C19" t="str">
        <f>VLOOKUP(D19,Sheet2!$A$1:$B$9,2,)</f>
        <v>CFFFFF</v>
      </c>
      <c r="D19" s="1" t="s">
        <v>1</v>
      </c>
      <c r="E19" s="1" t="s">
        <v>86</v>
      </c>
      <c r="F19" t="s">
        <v>87</v>
      </c>
      <c r="G19" t="str">
        <f t="shared" si="0"/>
        <v>{ 'id': '018', 'size': 170, 'label': '*CareLocation**\n(CodeSystem)\nStatus: draft\n', 'color': '#CFFFFF', 'shape': 'box', 'font': { 'align': 'left', 'multi':'md' } },</v>
      </c>
    </row>
    <row r="20" spans="1:7" x14ac:dyDescent="0.5">
      <c r="A20" t="s">
        <v>0</v>
      </c>
      <c r="B20" s="2" t="s">
        <v>91</v>
      </c>
      <c r="C20" t="str">
        <f>VLOOKUP(D20,Sheet2!$A$1:$B$9,2,)</f>
        <v>CFFFCF</v>
      </c>
      <c r="D20" s="1" t="s">
        <v>3</v>
      </c>
      <c r="E20" s="1" t="s">
        <v>2</v>
      </c>
      <c r="F20" t="s">
        <v>87</v>
      </c>
      <c r="G20" t="str">
        <f t="shared" si="0"/>
        <v>{ 'id': '019', 'size': 170, 'label': '*VaccinationConfirmationStatus**\n(ValueSet)\nStatus: draft\n', 'color': '#CFFFCF', 'shape': 'box', 'font': { 'align': 'left', 'multi':'md' } },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01DA-3958-4AA9-B2A8-E63AF83E70E5}">
  <dimension ref="A1:H21"/>
  <sheetViews>
    <sheetView workbookViewId="0">
      <selection activeCell="D2" sqref="D2"/>
    </sheetView>
  </sheetViews>
  <sheetFormatPr defaultRowHeight="14.35" x14ac:dyDescent="0.5"/>
  <cols>
    <col min="1" max="1" width="8.9375" style="2"/>
    <col min="2" max="3" width="25.1171875" style="2" customWidth="1"/>
    <col min="4" max="4" width="25.64453125" customWidth="1"/>
  </cols>
  <sheetData>
    <row r="1" spans="1:8" x14ac:dyDescent="0.5">
      <c r="A1" s="2" t="s">
        <v>43</v>
      </c>
      <c r="B1" s="2" t="s">
        <v>44</v>
      </c>
      <c r="C1" t="s">
        <v>45</v>
      </c>
      <c r="D1" t="s">
        <v>48</v>
      </c>
      <c r="E1" t="s">
        <v>33</v>
      </c>
      <c r="F1" t="s">
        <v>49</v>
      </c>
    </row>
    <row r="2" spans="1:8" x14ac:dyDescent="0.5">
      <c r="A2" s="2" t="s">
        <v>18</v>
      </c>
      <c r="B2" s="2" t="s">
        <v>25</v>
      </c>
      <c r="C2" s="2" t="s">
        <v>61</v>
      </c>
      <c r="D2" t="str">
        <f>VLOOKUP(C2,Sheet2!$E$1:$H$12,4,FALSE)</f>
        <v>Extension</v>
      </c>
      <c r="E2" t="str">
        <f>VLOOKUP(C2,Sheet2!$E$1:$G$12,2,FALSE)</f>
        <v>#400000</v>
      </c>
      <c r="F2" t="str">
        <f>VLOOKUP(C2,Sheet2!$E$1:$G$12,3,FALSE)</f>
        <v>crow</v>
      </c>
      <c r="H2" t="str">
        <f>"{  from: '"&amp;A2&amp;"',to: '"&amp;B2&amp;"', relation:'"&amp;C2&amp;"', label: '"&amp;D2&amp;"',arrows: {'to':{ enabled: true,'type':'"&amp;F2&amp;"'} },color: { color: '"&amp;E2&amp;"' }},"</f>
        <v>{  from: '001',to: '008', relation:'extension', label: 'Extension',arrows: {'to':{ enabled: true,'type':'crow'} },color: { color: '#400000' }},</v>
      </c>
    </row>
    <row r="3" spans="1:8" x14ac:dyDescent="0.5">
      <c r="A3" s="2" t="s">
        <v>18</v>
      </c>
      <c r="B3" s="2" t="s">
        <v>24</v>
      </c>
      <c r="C3" s="2" t="s">
        <v>61</v>
      </c>
      <c r="D3" t="str">
        <f>VLOOKUP(C3,Sheet2!$E$1:$H$12,4,FALSE)</f>
        <v>Extension</v>
      </c>
      <c r="E3" t="str">
        <f>VLOOKUP(C3,Sheet2!$E$1:$G$12,2,FALSE)</f>
        <v>#400000</v>
      </c>
      <c r="F3" t="str">
        <f>VLOOKUP(C3,Sheet2!$E$1:$G$12,3,FALSE)</f>
        <v>crow</v>
      </c>
      <c r="H3" t="str">
        <f>"{  from: '"&amp;A3&amp;"',to: '"&amp;B3&amp;"', relation:'"&amp;C3&amp;"', label: '"&amp;D3&amp;"',arrows: {'to':{ enabled: true,'type':'"&amp;F3&amp;"'} },color: { color: '"&amp;E3&amp;"' }},"</f>
        <v>{  from: '001',to: '007', relation:'extension', label: 'Extension',arrows: {'to':{ enabled: true,'type':'crow'} },color: { color: '#400000' }},</v>
      </c>
    </row>
    <row r="4" spans="1:8" x14ac:dyDescent="0.5">
      <c r="A4" s="2" t="s">
        <v>18</v>
      </c>
      <c r="B4" s="2" t="s">
        <v>27</v>
      </c>
      <c r="C4" s="2" t="s">
        <v>61</v>
      </c>
      <c r="D4" t="str">
        <f>VLOOKUP(C4,Sheet2!$E$1:$H$12,4,FALSE)</f>
        <v>Extension</v>
      </c>
      <c r="E4" t="str">
        <f>VLOOKUP(C4,Sheet2!$E$1:$G$12,2,FALSE)</f>
        <v>#400000</v>
      </c>
      <c r="F4" t="str">
        <f>VLOOKUP(C4,Sheet2!$E$1:$G$12,3,FALSE)</f>
        <v>crow</v>
      </c>
      <c r="H4" t="str">
        <f t="shared" ref="H4:H21" si="0">"{  from: '"&amp;A4&amp;"',to: '"&amp;B4&amp;"', relation:'"&amp;C4&amp;"', label: '"&amp;D4&amp;"',arrows: {'to':{ enabled: true,'type':'"&amp;F4&amp;"'} },color: { color: '"&amp;E4&amp;"' }},"</f>
        <v>{  from: '001',to: '010', relation:'extension', label: 'Extension',arrows: {'to':{ enabled: true,'type':'crow'} },color: { color: '#400000' }},</v>
      </c>
    </row>
    <row r="5" spans="1:8" x14ac:dyDescent="0.5">
      <c r="A5" s="2" t="s">
        <v>18</v>
      </c>
      <c r="B5" s="2" t="s">
        <v>26</v>
      </c>
      <c r="C5" s="2" t="s">
        <v>61</v>
      </c>
      <c r="D5" t="str">
        <f>VLOOKUP(C5,Sheet2!$E$1:$H$12,4,FALSE)</f>
        <v>Extension</v>
      </c>
      <c r="E5" t="str">
        <f>VLOOKUP(C5,Sheet2!$E$1:$G$12,2,FALSE)</f>
        <v>#400000</v>
      </c>
      <c r="F5" t="str">
        <f>VLOOKUP(C5,Sheet2!$E$1:$G$12,3,FALSE)</f>
        <v>crow</v>
      </c>
      <c r="H5" t="str">
        <f t="shared" si="0"/>
        <v>{  from: '001',to: '009', relation:'extension', label: 'Extension',arrows: {'to':{ enabled: true,'type':'crow'} },color: { color: '#400000' }},</v>
      </c>
    </row>
    <row r="6" spans="1:8" x14ac:dyDescent="0.5">
      <c r="A6" s="2" t="s">
        <v>18</v>
      </c>
      <c r="B6" s="2" t="s">
        <v>20</v>
      </c>
      <c r="C6" s="2" t="s">
        <v>78</v>
      </c>
      <c r="D6" t="str">
        <f>VLOOKUP(C6,Sheet2!$E$1:$H$12,4,FALSE)</f>
        <v>(required)</v>
      </c>
      <c r="E6" t="str">
        <f>VLOOKUP(C6,Sheet2!$E$1:$G$12,2,FALSE)</f>
        <v>#000000</v>
      </c>
      <c r="F6" t="str">
        <f>VLOOKUP(C6,Sheet2!$E$1:$G$12,3,FALSE)</f>
        <v>inv_triangle</v>
      </c>
      <c r="H6" t="str">
        <f t="shared" si="0"/>
        <v>{  from: '001',to: '003', relation:'binding_req', label: '(required)',arrows: {'to':{ enabled: true,'type':'inv_triangle'} },color: { color: '#000000' }},</v>
      </c>
    </row>
    <row r="7" spans="1:8" x14ac:dyDescent="0.5">
      <c r="A7" s="2" t="s">
        <v>20</v>
      </c>
      <c r="B7" s="2" t="s">
        <v>21</v>
      </c>
      <c r="C7" s="2" t="s">
        <v>72</v>
      </c>
      <c r="D7" t="str">
        <f>VLOOKUP(C7,Sheet2!$E$1:$H$12,4,FALSE)</f>
        <v>Values From</v>
      </c>
      <c r="E7" t="str">
        <f>VLOOKUP(C7,Sheet2!$E$1:$G$12,2,FALSE)</f>
        <v>#404000</v>
      </c>
      <c r="F7" t="str">
        <f>VLOOKUP(C7,Sheet2!$E$1:$G$12,3,FALSE)</f>
        <v>box</v>
      </c>
      <c r="H7" t="str">
        <f t="shared" si="0"/>
        <v>{  from: '003',to: '004', relation:'values_from', label: 'Values From',arrows: {'to':{ enabled: true,'type':'box'} },color: { color: '#404000' }},</v>
      </c>
    </row>
    <row r="8" spans="1:8" x14ac:dyDescent="0.5">
      <c r="A8" s="2" t="s">
        <v>18</v>
      </c>
      <c r="B8" s="2" t="s">
        <v>22</v>
      </c>
      <c r="C8" s="2" t="s">
        <v>78</v>
      </c>
      <c r="D8" t="str">
        <f>VLOOKUP(C8,Sheet2!$E$1:$H$12,4,FALSE)</f>
        <v>(required)</v>
      </c>
      <c r="E8" t="str">
        <f>VLOOKUP(C8,Sheet2!$E$1:$G$12,2,FALSE)</f>
        <v>#000000</v>
      </c>
      <c r="F8" t="str">
        <f>VLOOKUP(C8,Sheet2!$E$1:$G$12,3,FALSE)</f>
        <v>inv_triangle</v>
      </c>
      <c r="H8" t="str">
        <f t="shared" si="0"/>
        <v>{  from: '001',to: '005', relation:'binding_req', label: '(required)',arrows: {'to':{ enabled: true,'type':'inv_triangle'} },color: { color: '#000000' }},</v>
      </c>
    </row>
    <row r="9" spans="1:8" x14ac:dyDescent="0.5">
      <c r="A9" s="2" t="s">
        <v>22</v>
      </c>
      <c r="B9" s="2" t="s">
        <v>23</v>
      </c>
      <c r="C9" s="2" t="s">
        <v>72</v>
      </c>
      <c r="D9" t="str">
        <f>VLOOKUP(C9,Sheet2!$E$1:$H$12,4,FALSE)</f>
        <v>Values From</v>
      </c>
      <c r="E9" t="str">
        <f>VLOOKUP(C9,Sheet2!$E$1:$G$12,2,FALSE)</f>
        <v>#404000</v>
      </c>
      <c r="F9" t="str">
        <f>VLOOKUP(C9,Sheet2!$E$1:$G$12,3,FALSE)</f>
        <v>box</v>
      </c>
      <c r="H9" t="str">
        <f t="shared" si="0"/>
        <v>{  from: '005',to: '006', relation:'values_from', label: 'Values From',arrows: {'to':{ enabled: true,'type':'box'} },color: { color: '#404000' }},</v>
      </c>
    </row>
    <row r="10" spans="1:8" x14ac:dyDescent="0.5">
      <c r="A10" s="2" t="s">
        <v>24</v>
      </c>
      <c r="B10" s="2" t="s">
        <v>28</v>
      </c>
      <c r="C10" s="2" t="s">
        <v>83</v>
      </c>
      <c r="D10" t="str">
        <f>VLOOKUP(C10,Sheet2!$E$1:$H$12,4,FALSE)</f>
        <v>System</v>
      </c>
      <c r="E10" t="str">
        <f>VLOOKUP(C10,Sheet2!$E$1:$G$12,2,FALSE)</f>
        <v>#404040</v>
      </c>
      <c r="F10" t="str">
        <f>VLOOKUP(C10,Sheet2!$E$1:$G$12,3,FALSE)</f>
        <v>vee</v>
      </c>
      <c r="H10" t="str">
        <f t="shared" si="0"/>
        <v>{  from: '007',to: '011', relation:'system', label: 'System',arrows: {'to':{ enabled: true,'type':'vee'} },color: { color: '#404040' }},</v>
      </c>
    </row>
    <row r="11" spans="1:8" x14ac:dyDescent="0.5">
      <c r="A11" s="2" t="s">
        <v>24</v>
      </c>
      <c r="B11" s="2" t="s">
        <v>70</v>
      </c>
      <c r="C11" s="2" t="s">
        <v>83</v>
      </c>
      <c r="D11" t="str">
        <f>VLOOKUP(C11,Sheet2!$E$1:$H$12,4,FALSE)</f>
        <v>System</v>
      </c>
      <c r="E11" t="str">
        <f>VLOOKUP(C11,Sheet2!$E$1:$G$12,2,FALSE)</f>
        <v>#404040</v>
      </c>
      <c r="F11" t="str">
        <f>VLOOKUP(C11,Sheet2!$E$1:$G$12,3,FALSE)</f>
        <v>vee</v>
      </c>
      <c r="H11" t="str">
        <f t="shared" si="0"/>
        <v>{  from: '007',to: '015', relation:'system', label: 'System',arrows: {'to':{ enabled: true,'type':'vee'} },color: { color: '#404040' }},</v>
      </c>
    </row>
    <row r="12" spans="1:8" x14ac:dyDescent="0.5">
      <c r="A12" s="2" t="s">
        <v>18</v>
      </c>
      <c r="B12" s="2" t="s">
        <v>29</v>
      </c>
      <c r="C12" s="2" t="s">
        <v>83</v>
      </c>
      <c r="D12" t="str">
        <f>VLOOKUP(C12,Sheet2!$E$1:$H$12,4,FALSE)</f>
        <v>System</v>
      </c>
      <c r="E12" t="str">
        <f>VLOOKUP(C12,Sheet2!$E$1:$G$12,2,FALSE)</f>
        <v>#404040</v>
      </c>
      <c r="F12" t="str">
        <f>VLOOKUP(C12,Sheet2!$E$1:$G$12,3,FALSE)</f>
        <v>vee</v>
      </c>
      <c r="H12" t="str">
        <f t="shared" si="0"/>
        <v>{  from: '001',to: '012', relation:'system', label: 'System',arrows: {'to':{ enabled: true,'type':'vee'} },color: { color: '#404040' }},</v>
      </c>
    </row>
    <row r="13" spans="1:8" x14ac:dyDescent="0.5">
      <c r="A13" s="2" t="s">
        <v>18</v>
      </c>
      <c r="B13" s="2" t="s">
        <v>30</v>
      </c>
      <c r="C13" s="2" t="s">
        <v>83</v>
      </c>
      <c r="D13" t="str">
        <f>VLOOKUP(C13,Sheet2!$E$1:$H$12,4,FALSE)</f>
        <v>System</v>
      </c>
      <c r="E13" t="str">
        <f>VLOOKUP(C13,Sheet2!$E$1:$G$12,2,FALSE)</f>
        <v>#404040</v>
      </c>
      <c r="F13" t="str">
        <f>VLOOKUP(C13,Sheet2!$E$1:$G$12,3,FALSE)</f>
        <v>vee</v>
      </c>
      <c r="H13" t="str">
        <f t="shared" si="0"/>
        <v>{  from: '001',to: '013', relation:'system', label: 'System',arrows: {'to':{ enabled: true,'type':'vee'} },color: { color: '#404040' }},</v>
      </c>
    </row>
    <row r="14" spans="1:8" x14ac:dyDescent="0.5">
      <c r="A14" s="2" t="s">
        <v>26</v>
      </c>
      <c r="B14" s="2" t="s">
        <v>29</v>
      </c>
      <c r="C14" s="2" t="s">
        <v>83</v>
      </c>
      <c r="D14" t="str">
        <f>VLOOKUP(C14,Sheet2!$E$1:$H$12,4,FALSE)</f>
        <v>System</v>
      </c>
      <c r="E14" t="str">
        <f>VLOOKUP(C14,Sheet2!$E$1:$G$12,2,FALSE)</f>
        <v>#404040</v>
      </c>
      <c r="F14" t="str">
        <f>VLOOKUP(C14,Sheet2!$E$1:$G$12,3,FALSE)</f>
        <v>vee</v>
      </c>
      <c r="H14" t="str">
        <f t="shared" si="0"/>
        <v>{  from: '009',to: '012', relation:'system', label: 'System',arrows: {'to':{ enabled: true,'type':'vee'} },color: { color: '#404040' }},</v>
      </c>
    </row>
    <row r="15" spans="1:8" x14ac:dyDescent="0.5">
      <c r="A15" s="2" t="s">
        <v>26</v>
      </c>
      <c r="B15" s="2" t="s">
        <v>30</v>
      </c>
      <c r="C15" s="2" t="s">
        <v>83</v>
      </c>
      <c r="D15" t="str">
        <f>VLOOKUP(C15,Sheet2!$E$1:$H$12,4,FALSE)</f>
        <v>System</v>
      </c>
      <c r="E15" t="str">
        <f>VLOOKUP(C15,Sheet2!$E$1:$G$12,2,FALSE)</f>
        <v>#404040</v>
      </c>
      <c r="F15" t="str">
        <f>VLOOKUP(C15,Sheet2!$E$1:$G$12,3,FALSE)</f>
        <v>vee</v>
      </c>
      <c r="H15" t="str">
        <f t="shared" si="0"/>
        <v>{  from: '009',to: '013', relation:'system', label: 'System',arrows: {'to':{ enabled: true,'type':'vee'} },color: { color: '#404040' }},</v>
      </c>
    </row>
    <row r="16" spans="1:8" x14ac:dyDescent="0.5">
      <c r="A16" s="2" t="s">
        <v>18</v>
      </c>
      <c r="B16" s="2" t="s">
        <v>31</v>
      </c>
      <c r="C16" s="2" t="s">
        <v>83</v>
      </c>
      <c r="D16" t="str">
        <f>VLOOKUP(C16,Sheet2!$E$1:$H$12,4,FALSE)</f>
        <v>System</v>
      </c>
      <c r="E16" t="str">
        <f>VLOOKUP(C16,Sheet2!$E$1:$G$12,2,FALSE)</f>
        <v>#404040</v>
      </c>
      <c r="F16" t="str">
        <f>VLOOKUP(C16,Sheet2!$E$1:$G$12,3,FALSE)</f>
        <v>vee</v>
      </c>
      <c r="H16" t="str">
        <f t="shared" si="0"/>
        <v>{  from: '001',to: '014', relation:'system', label: 'System',arrows: {'to':{ enabled: true,'type':'vee'} },color: { color: '#404040' }},</v>
      </c>
    </row>
    <row r="17" spans="1:8" x14ac:dyDescent="0.5">
      <c r="A17" s="2" t="s">
        <v>18</v>
      </c>
      <c r="B17" s="2" t="s">
        <v>88</v>
      </c>
      <c r="C17" s="2" t="s">
        <v>61</v>
      </c>
      <c r="D17" t="str">
        <f>VLOOKUP(C17,Sheet2!$E$1:$H$12,4,FALSE)</f>
        <v>Extension</v>
      </c>
      <c r="E17" t="str">
        <f>VLOOKUP(C17,Sheet2!$E$1:$G$12,2,FALSE)</f>
        <v>#400000</v>
      </c>
      <c r="F17" t="str">
        <f>VLOOKUP(C17,Sheet2!$E$1:$G$12,3,FALSE)</f>
        <v>crow</v>
      </c>
      <c r="H17" t="str">
        <f t="shared" si="0"/>
        <v>{  from: '001',to: '016', relation:'extension', label: 'Extension',arrows: {'to':{ enabled: true,'type':'crow'} },color: { color: '#400000' }},</v>
      </c>
    </row>
    <row r="18" spans="1:8" x14ac:dyDescent="0.5">
      <c r="A18" s="2" t="s">
        <v>88</v>
      </c>
      <c r="B18" s="2" t="s">
        <v>89</v>
      </c>
      <c r="C18" s="2" t="s">
        <v>78</v>
      </c>
      <c r="D18" t="str">
        <f>VLOOKUP(C18,Sheet2!$E$1:$H$12,4,FALSE)</f>
        <v>(required)</v>
      </c>
      <c r="E18" t="str">
        <f>VLOOKUP(C18,Sheet2!$E$1:$G$12,2,FALSE)</f>
        <v>#000000</v>
      </c>
      <c r="F18" t="str">
        <f>VLOOKUP(C18,Sheet2!$E$1:$G$12,3,FALSE)</f>
        <v>inv_triangle</v>
      </c>
      <c r="H18" t="str">
        <f t="shared" si="0"/>
        <v>{  from: '016',to: '017', relation:'binding_req', label: '(required)',arrows: {'to':{ enabled: true,'type':'inv_triangle'} },color: { color: '#000000' }},</v>
      </c>
    </row>
    <row r="19" spans="1:8" x14ac:dyDescent="0.5">
      <c r="A19" s="2" t="s">
        <v>89</v>
      </c>
      <c r="B19" s="2" t="s">
        <v>90</v>
      </c>
      <c r="C19" s="2" t="s">
        <v>72</v>
      </c>
      <c r="D19" t="str">
        <f>VLOOKUP(C19,Sheet2!$E$1:$H$12,4,FALSE)</f>
        <v>Values From</v>
      </c>
      <c r="E19" t="str">
        <f>VLOOKUP(C19,Sheet2!$E$1:$G$12,2,FALSE)</f>
        <v>#404000</v>
      </c>
      <c r="F19" t="str">
        <f>VLOOKUP(C19,Sheet2!$E$1:$G$12,3,FALSE)</f>
        <v>box</v>
      </c>
      <c r="H19" t="str">
        <f t="shared" si="0"/>
        <v>{  from: '017',to: '018', relation:'values_from', label: 'Values From',arrows: {'to':{ enabled: true,'type':'box'} },color: { color: '#404000' }},</v>
      </c>
    </row>
    <row r="20" spans="1:8" x14ac:dyDescent="0.5">
      <c r="A20" s="2" t="s">
        <v>27</v>
      </c>
      <c r="B20" s="2" t="s">
        <v>91</v>
      </c>
      <c r="C20" s="2" t="s">
        <v>78</v>
      </c>
      <c r="D20" t="str">
        <f>VLOOKUP(C20,Sheet2!$E$1:$H$12,4,FALSE)</f>
        <v>(required)</v>
      </c>
      <c r="E20" t="str">
        <f>VLOOKUP(C20,Sheet2!$E$1:$G$12,2,FALSE)</f>
        <v>#000000</v>
      </c>
      <c r="F20" t="str">
        <f>VLOOKUP(C20,Sheet2!$E$1:$G$12,3,FALSE)</f>
        <v>inv_triangle</v>
      </c>
      <c r="H20" t="str">
        <f t="shared" si="0"/>
        <v>{  from: '010',to: '019', relation:'binding_req', label: '(required)',arrows: {'to':{ enabled: true,'type':'inv_triangle'} },color: { color: '#000000' }},</v>
      </c>
    </row>
    <row r="21" spans="1:8" x14ac:dyDescent="0.5">
      <c r="A21" s="2" t="s">
        <v>91</v>
      </c>
      <c r="B21" s="2" t="s">
        <v>19</v>
      </c>
      <c r="C21" s="2" t="s">
        <v>72</v>
      </c>
      <c r="D21" t="str">
        <f>VLOOKUP(C21,Sheet2!$E$1:$H$12,4,FALSE)</f>
        <v>Values From</v>
      </c>
      <c r="E21" t="str">
        <f>VLOOKUP(C21,Sheet2!$E$1:$G$12,2,FALSE)</f>
        <v>#404000</v>
      </c>
      <c r="F21" t="str">
        <f>VLOOKUP(C21,Sheet2!$E$1:$G$12,3,FALSE)</f>
        <v>box</v>
      </c>
      <c r="H21" t="str">
        <f t="shared" si="0"/>
        <v>{  from: '019',to: '002', relation:'values_from', label: 'Values From',arrows: {'to':{ enabled: true,'type':'box'} },color: { color: '#404000' }},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9DB-DAA2-4BC4-B0CE-D81B0CDA1448}">
  <dimension ref="A1:H39"/>
  <sheetViews>
    <sheetView workbookViewId="0">
      <selection activeCell="G10" sqref="G10:G12"/>
    </sheetView>
  </sheetViews>
  <sheetFormatPr defaultRowHeight="14.35" x14ac:dyDescent="0.5"/>
  <cols>
    <col min="5" max="5" width="15.8203125" customWidth="1"/>
    <col min="7" max="7" width="11.05859375" customWidth="1"/>
  </cols>
  <sheetData>
    <row r="1" spans="1:8" x14ac:dyDescent="0.5">
      <c r="A1" t="s">
        <v>32</v>
      </c>
      <c r="B1" t="s">
        <v>33</v>
      </c>
      <c r="E1" t="s">
        <v>45</v>
      </c>
      <c r="F1" t="s">
        <v>33</v>
      </c>
      <c r="G1" t="s">
        <v>46</v>
      </c>
      <c r="H1" t="s">
        <v>48</v>
      </c>
    </row>
    <row r="2" spans="1:8" x14ac:dyDescent="0.5">
      <c r="A2" s="1" t="s">
        <v>41</v>
      </c>
      <c r="B2" t="s">
        <v>34</v>
      </c>
      <c r="E2" t="s">
        <v>78</v>
      </c>
      <c r="F2" t="s">
        <v>47</v>
      </c>
      <c r="G2" t="s">
        <v>59</v>
      </c>
      <c r="H2" t="s">
        <v>92</v>
      </c>
    </row>
    <row r="3" spans="1:8" x14ac:dyDescent="0.5">
      <c r="A3" t="s">
        <v>42</v>
      </c>
      <c r="B3" t="s">
        <v>35</v>
      </c>
      <c r="E3" t="s">
        <v>79</v>
      </c>
      <c r="F3" t="s">
        <v>63</v>
      </c>
      <c r="G3" t="s">
        <v>59</v>
      </c>
      <c r="H3" t="s">
        <v>93</v>
      </c>
    </row>
    <row r="4" spans="1:8" x14ac:dyDescent="0.5">
      <c r="A4" s="1" t="s">
        <v>3</v>
      </c>
      <c r="B4" t="s">
        <v>36</v>
      </c>
      <c r="E4" t="s">
        <v>80</v>
      </c>
      <c r="F4" t="s">
        <v>64</v>
      </c>
      <c r="G4" t="s">
        <v>59</v>
      </c>
      <c r="H4" t="s">
        <v>94</v>
      </c>
    </row>
    <row r="5" spans="1:8" x14ac:dyDescent="0.5">
      <c r="A5" s="1" t="s">
        <v>1</v>
      </c>
      <c r="B5" t="s">
        <v>37</v>
      </c>
      <c r="E5" t="s">
        <v>81</v>
      </c>
      <c r="F5" t="s">
        <v>65</v>
      </c>
      <c r="G5" t="s">
        <v>59</v>
      </c>
      <c r="H5" t="s">
        <v>95</v>
      </c>
    </row>
    <row r="6" spans="1:8" x14ac:dyDescent="0.5">
      <c r="A6" s="1" t="s">
        <v>6</v>
      </c>
      <c r="B6" t="s">
        <v>38</v>
      </c>
      <c r="E6" t="s">
        <v>61</v>
      </c>
      <c r="F6" t="s">
        <v>66</v>
      </c>
      <c r="G6" t="s">
        <v>54</v>
      </c>
      <c r="H6" t="s">
        <v>6</v>
      </c>
    </row>
    <row r="7" spans="1:8" x14ac:dyDescent="0.5">
      <c r="A7" s="1" t="s">
        <v>11</v>
      </c>
      <c r="B7" t="s">
        <v>39</v>
      </c>
      <c r="E7" t="s">
        <v>62</v>
      </c>
      <c r="F7" t="s">
        <v>67</v>
      </c>
      <c r="G7" t="s">
        <v>58</v>
      </c>
      <c r="H7" t="s">
        <v>73</v>
      </c>
    </row>
    <row r="8" spans="1:8" x14ac:dyDescent="0.5">
      <c r="A8" s="1" t="s">
        <v>71</v>
      </c>
      <c r="B8" t="s">
        <v>40</v>
      </c>
      <c r="E8" t="s">
        <v>72</v>
      </c>
      <c r="F8" t="s">
        <v>68</v>
      </c>
      <c r="G8" t="s">
        <v>53</v>
      </c>
      <c r="H8" t="s">
        <v>74</v>
      </c>
    </row>
    <row r="9" spans="1:8" x14ac:dyDescent="0.5">
      <c r="A9" s="1" t="s">
        <v>76</v>
      </c>
      <c r="B9" t="s">
        <v>77</v>
      </c>
      <c r="E9" t="s">
        <v>83</v>
      </c>
      <c r="F9" t="s">
        <v>69</v>
      </c>
      <c r="G9" t="s">
        <v>60</v>
      </c>
      <c r="H9" t="s">
        <v>84</v>
      </c>
    </row>
    <row r="29" spans="7:7" x14ac:dyDescent="0.5">
      <c r="G29" t="s">
        <v>51</v>
      </c>
    </row>
    <row r="30" spans="7:7" x14ac:dyDescent="0.5">
      <c r="G30" t="s">
        <v>50</v>
      </c>
    </row>
    <row r="31" spans="7:7" x14ac:dyDescent="0.5">
      <c r="G31" t="s">
        <v>52</v>
      </c>
    </row>
    <row r="32" spans="7:7" x14ac:dyDescent="0.5">
      <c r="G32" t="s">
        <v>53</v>
      </c>
    </row>
    <row r="33" spans="7:7" x14ac:dyDescent="0.5">
      <c r="G33" t="s">
        <v>55</v>
      </c>
    </row>
    <row r="34" spans="7:7" x14ac:dyDescent="0.5">
      <c r="G34" t="s">
        <v>56</v>
      </c>
    </row>
    <row r="35" spans="7:7" x14ac:dyDescent="0.5">
      <c r="G35" t="s">
        <v>54</v>
      </c>
    </row>
    <row r="36" spans="7:7" x14ac:dyDescent="0.5">
      <c r="G36" t="s">
        <v>57</v>
      </c>
    </row>
    <row r="37" spans="7:7" x14ac:dyDescent="0.5">
      <c r="G37" t="s">
        <v>58</v>
      </c>
    </row>
    <row r="38" spans="7:7" x14ac:dyDescent="0.5">
      <c r="G38" t="s">
        <v>59</v>
      </c>
    </row>
    <row r="39" spans="7:7" x14ac:dyDescent="0.5">
      <c r="G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Costa Teixeira</dc:creator>
  <cp:lastModifiedBy>Jose Costa Teixeira</cp:lastModifiedBy>
  <dcterms:created xsi:type="dcterms:W3CDTF">2021-03-02T16:04:15Z</dcterms:created>
  <dcterms:modified xsi:type="dcterms:W3CDTF">2021-03-27T14:52:56Z</dcterms:modified>
</cp:coreProperties>
</file>