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sette\Documents\Tec\Semestre 1\Estadística\Primer parcial\"/>
    </mc:Choice>
  </mc:AlternateContent>
  <xr:revisionPtr revIDLastSave="0" documentId="13_ncr:1_{CFB2A9CA-8A6F-4F42-9B28-F8AA4E914CCA}" xr6:coauthVersionLast="47" xr6:coauthVersionMax="47" xr10:uidLastSave="{00000000-0000-0000-0000-000000000000}"/>
  <bookViews>
    <workbookView xWindow="3953" yWindow="3472" windowWidth="16200" windowHeight="9308" firstSheet="3" activeTab="3" xr2:uid="{8F1434AD-4FF2-F148-91A7-9BA9A1328470}"/>
  </bookViews>
  <sheets>
    <sheet name="REGRESIÓN 1" sheetId="5" r:id="rId1"/>
    <sheet name="REGRESIÓN 2" sheetId="6" r:id="rId2"/>
    <sheet name="REGRESIÓN ERRORES" sheetId="7" r:id="rId3"/>
    <sheet name="TABLA" sheetId="1" r:id="rId4"/>
    <sheet name="MATRIZ" sheetId="3" r:id="rId5"/>
  </sheets>
  <definedNames>
    <definedName name="_xlnm._FilterDatabase" localSheetId="4" hidden="1">MATRIZ!$B$2:$G$60</definedName>
    <definedName name="_xlnm._FilterDatabase" localSheetId="3" hidden="1">TABLA!$B$2:$J$65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6" i="1" l="1"/>
  <c r="I216" i="1"/>
  <c r="H216" i="1"/>
  <c r="G216" i="1"/>
  <c r="F216" i="1"/>
  <c r="F217" i="1"/>
  <c r="G217" i="1"/>
  <c r="H217" i="1"/>
  <c r="I217" i="1"/>
  <c r="J217" i="1"/>
  <c r="F218" i="1"/>
  <c r="G218" i="1"/>
  <c r="H218" i="1"/>
  <c r="I218" i="1"/>
  <c r="J218" i="1"/>
  <c r="F219" i="1"/>
  <c r="G219" i="1"/>
  <c r="H219" i="1"/>
  <c r="I219" i="1"/>
  <c r="J219" i="1"/>
  <c r="F220" i="1"/>
  <c r="G220" i="1"/>
  <c r="H220" i="1"/>
  <c r="I220" i="1"/>
  <c r="J220" i="1"/>
  <c r="F221" i="1"/>
  <c r="G221" i="1"/>
  <c r="H221" i="1"/>
  <c r="I221" i="1"/>
  <c r="J221" i="1"/>
  <c r="F222" i="1"/>
  <c r="G222" i="1"/>
  <c r="H222" i="1"/>
  <c r="I222" i="1"/>
  <c r="J222" i="1"/>
  <c r="F223" i="1"/>
  <c r="G223" i="1"/>
  <c r="H223" i="1"/>
  <c r="I223" i="1"/>
  <c r="J223" i="1"/>
  <c r="F224" i="1"/>
  <c r="G224" i="1"/>
  <c r="H224" i="1"/>
  <c r="I224" i="1"/>
  <c r="J224" i="1"/>
  <c r="J194" i="1"/>
  <c r="I194" i="1"/>
  <c r="H194" i="1"/>
  <c r="H195" i="1"/>
  <c r="H196" i="1"/>
  <c r="G194" i="1"/>
  <c r="F194" i="1"/>
  <c r="F225" i="1"/>
  <c r="G225" i="1"/>
  <c r="H225" i="1"/>
  <c r="I225" i="1"/>
  <c r="J225" i="1"/>
  <c r="F226" i="1"/>
  <c r="G226" i="1"/>
  <c r="H226" i="1"/>
  <c r="I226" i="1"/>
  <c r="J226" i="1"/>
  <c r="F227" i="1"/>
  <c r="G227" i="1"/>
  <c r="H227" i="1"/>
  <c r="I227" i="1"/>
  <c r="J227" i="1"/>
  <c r="F228" i="1"/>
  <c r="G228" i="1"/>
  <c r="H228" i="1"/>
  <c r="I228" i="1"/>
  <c r="J228" i="1"/>
  <c r="F229" i="1"/>
  <c r="G229" i="1"/>
  <c r="H229" i="1"/>
  <c r="I229" i="1"/>
  <c r="J229" i="1"/>
  <c r="F230" i="1"/>
  <c r="G230" i="1"/>
  <c r="H230" i="1"/>
  <c r="I230" i="1"/>
  <c r="J230" i="1"/>
  <c r="F203" i="1"/>
  <c r="G203" i="1"/>
  <c r="H203" i="1"/>
  <c r="I203" i="1"/>
  <c r="J203" i="1"/>
  <c r="F204" i="1"/>
  <c r="G204" i="1"/>
  <c r="H204" i="1"/>
  <c r="I204" i="1"/>
  <c r="J204" i="1"/>
  <c r="F205" i="1"/>
  <c r="G205" i="1"/>
  <c r="H205" i="1"/>
  <c r="I205" i="1"/>
  <c r="J205" i="1"/>
  <c r="F206" i="1"/>
  <c r="G206" i="1"/>
  <c r="H206" i="1"/>
  <c r="I206" i="1"/>
  <c r="J206" i="1"/>
  <c r="F207" i="1"/>
  <c r="G207" i="1"/>
  <c r="H207" i="1"/>
  <c r="I207" i="1"/>
  <c r="J207" i="1"/>
  <c r="F208" i="1"/>
  <c r="G208" i="1"/>
  <c r="H208" i="1"/>
  <c r="I208" i="1"/>
  <c r="J208" i="1"/>
  <c r="F209" i="1"/>
  <c r="G209" i="1"/>
  <c r="H209" i="1"/>
  <c r="I209" i="1"/>
  <c r="J209" i="1"/>
  <c r="F210" i="1"/>
  <c r="G210" i="1"/>
  <c r="H210" i="1"/>
  <c r="I210" i="1"/>
  <c r="J210" i="1"/>
  <c r="F211" i="1"/>
  <c r="G211" i="1"/>
  <c r="H211" i="1"/>
  <c r="I211" i="1"/>
  <c r="J211" i="1"/>
  <c r="F212" i="1"/>
  <c r="G212" i="1"/>
  <c r="H212" i="1"/>
  <c r="I212" i="1"/>
  <c r="J212" i="1"/>
  <c r="F213" i="1"/>
  <c r="G213" i="1"/>
  <c r="H213" i="1"/>
  <c r="I213" i="1"/>
  <c r="J213" i="1"/>
  <c r="F214" i="1"/>
  <c r="G214" i="1"/>
  <c r="H214" i="1"/>
  <c r="I214" i="1"/>
  <c r="J214" i="1"/>
  <c r="F215" i="1"/>
  <c r="G215" i="1"/>
  <c r="H215" i="1"/>
  <c r="I215" i="1"/>
  <c r="J215" i="1"/>
  <c r="F192" i="1"/>
  <c r="G192" i="1"/>
  <c r="H192" i="1"/>
  <c r="I192" i="1"/>
  <c r="J192" i="1"/>
  <c r="F193" i="1"/>
  <c r="G193" i="1"/>
  <c r="H193" i="1"/>
  <c r="I193" i="1"/>
  <c r="J193" i="1"/>
  <c r="F195" i="1"/>
  <c r="G195" i="1"/>
  <c r="I195" i="1"/>
  <c r="J195" i="1"/>
  <c r="F196" i="1"/>
  <c r="G196" i="1"/>
  <c r="I196" i="1"/>
  <c r="J196" i="1"/>
  <c r="F197" i="1"/>
  <c r="G197" i="1"/>
  <c r="H197" i="1"/>
  <c r="I197" i="1"/>
  <c r="J197" i="1"/>
  <c r="F198" i="1"/>
  <c r="G198" i="1"/>
  <c r="H198" i="1"/>
  <c r="I198" i="1"/>
  <c r="J198" i="1"/>
  <c r="F199" i="1"/>
  <c r="G199" i="1"/>
  <c r="H199" i="1"/>
  <c r="I199" i="1"/>
  <c r="J199" i="1"/>
  <c r="F200" i="1"/>
  <c r="G200" i="1"/>
  <c r="H200" i="1"/>
  <c r="I200" i="1"/>
  <c r="J200" i="1"/>
  <c r="F201" i="1"/>
  <c r="G201" i="1"/>
  <c r="H201" i="1"/>
  <c r="I201" i="1"/>
  <c r="J201" i="1"/>
  <c r="F202" i="1"/>
  <c r="G202" i="1"/>
  <c r="H202" i="1"/>
  <c r="I202" i="1"/>
  <c r="J202" i="1"/>
  <c r="F178" i="1"/>
  <c r="G178" i="1"/>
  <c r="H178" i="1"/>
  <c r="I178" i="1"/>
  <c r="J178" i="1"/>
  <c r="F179" i="1"/>
  <c r="G179" i="1"/>
  <c r="H179" i="1"/>
  <c r="I179" i="1"/>
  <c r="J179" i="1"/>
  <c r="F180" i="1"/>
  <c r="G180" i="1"/>
  <c r="H180" i="1"/>
  <c r="I180" i="1"/>
  <c r="J180" i="1"/>
  <c r="F181" i="1"/>
  <c r="G181" i="1"/>
  <c r="H181" i="1"/>
  <c r="I181" i="1"/>
  <c r="J181" i="1"/>
  <c r="F182" i="1"/>
  <c r="G182" i="1"/>
  <c r="H182" i="1"/>
  <c r="I182" i="1"/>
  <c r="J182" i="1"/>
  <c r="F183" i="1"/>
  <c r="G183" i="1"/>
  <c r="H183" i="1"/>
  <c r="I183" i="1"/>
  <c r="J183" i="1"/>
  <c r="F184" i="1"/>
  <c r="G184" i="1"/>
  <c r="H184" i="1"/>
  <c r="I184" i="1"/>
  <c r="J184" i="1"/>
  <c r="F185" i="1"/>
  <c r="G185" i="1"/>
  <c r="H185" i="1"/>
  <c r="I185" i="1"/>
  <c r="J185" i="1"/>
  <c r="F186" i="1"/>
  <c r="G186" i="1"/>
  <c r="H186" i="1"/>
  <c r="I186" i="1"/>
  <c r="J186" i="1"/>
  <c r="F187" i="1"/>
  <c r="G187" i="1"/>
  <c r="H187" i="1"/>
  <c r="I187" i="1"/>
  <c r="J187" i="1"/>
  <c r="F188" i="1"/>
  <c r="G188" i="1"/>
  <c r="H188" i="1"/>
  <c r="I188" i="1"/>
  <c r="J188" i="1"/>
  <c r="F189" i="1"/>
  <c r="G189" i="1"/>
  <c r="H189" i="1"/>
  <c r="I189" i="1"/>
  <c r="J189" i="1"/>
  <c r="F190" i="1"/>
  <c r="G190" i="1"/>
  <c r="H190" i="1"/>
  <c r="I190" i="1"/>
  <c r="J190" i="1"/>
  <c r="F191" i="1"/>
  <c r="G191" i="1"/>
  <c r="H191" i="1"/>
  <c r="I191" i="1"/>
  <c r="J191" i="1"/>
  <c r="F170" i="1"/>
  <c r="G170" i="1"/>
  <c r="H170" i="1"/>
  <c r="I170" i="1"/>
  <c r="J170" i="1"/>
  <c r="F171" i="1"/>
  <c r="G171" i="1"/>
  <c r="H171" i="1"/>
  <c r="I171" i="1"/>
  <c r="J171" i="1"/>
  <c r="F172" i="1"/>
  <c r="G172" i="1"/>
  <c r="H172" i="1"/>
  <c r="I172" i="1"/>
  <c r="J172" i="1"/>
  <c r="F173" i="1"/>
  <c r="G173" i="1"/>
  <c r="H173" i="1"/>
  <c r="I173" i="1"/>
  <c r="J173" i="1"/>
  <c r="F174" i="1"/>
  <c r="G174" i="1"/>
  <c r="H174" i="1"/>
  <c r="I174" i="1"/>
  <c r="J174" i="1"/>
  <c r="F175" i="1"/>
  <c r="G175" i="1"/>
  <c r="H175" i="1"/>
  <c r="I175" i="1"/>
  <c r="J175" i="1"/>
  <c r="F176" i="1"/>
  <c r="G176" i="1"/>
  <c r="H176" i="1"/>
  <c r="I176" i="1"/>
  <c r="J176" i="1"/>
  <c r="F177" i="1"/>
  <c r="G177" i="1"/>
  <c r="H177" i="1"/>
  <c r="I177" i="1"/>
  <c r="J177" i="1"/>
  <c r="G27" i="7"/>
  <c r="F156" i="1"/>
  <c r="F165" i="1"/>
  <c r="G165" i="1"/>
  <c r="H165" i="1"/>
  <c r="I165" i="1"/>
  <c r="J165" i="1"/>
  <c r="F166" i="1"/>
  <c r="G166" i="1"/>
  <c r="H166" i="1"/>
  <c r="I166" i="1"/>
  <c r="J166" i="1"/>
  <c r="F167" i="1"/>
  <c r="G167" i="1"/>
  <c r="H167" i="1"/>
  <c r="I167" i="1"/>
  <c r="J167" i="1"/>
  <c r="F168" i="1"/>
  <c r="G168" i="1"/>
  <c r="H168" i="1"/>
  <c r="I168" i="1"/>
  <c r="J168" i="1"/>
  <c r="F169" i="1"/>
  <c r="G169" i="1"/>
  <c r="H169" i="1"/>
  <c r="I169" i="1"/>
  <c r="J169" i="1"/>
  <c r="F159" i="1"/>
  <c r="G159" i="1"/>
  <c r="H159" i="1"/>
  <c r="I159" i="1"/>
  <c r="J159" i="1"/>
  <c r="F160" i="1"/>
  <c r="G160" i="1"/>
  <c r="H160" i="1"/>
  <c r="I160" i="1"/>
  <c r="J160" i="1"/>
  <c r="F161" i="1"/>
  <c r="G161" i="1"/>
  <c r="H161" i="1"/>
  <c r="I161" i="1"/>
  <c r="J161" i="1"/>
  <c r="F162" i="1"/>
  <c r="G162" i="1"/>
  <c r="H162" i="1"/>
  <c r="I162" i="1"/>
  <c r="J162" i="1"/>
  <c r="F163" i="1"/>
  <c r="G163" i="1"/>
  <c r="H163" i="1"/>
  <c r="I163" i="1"/>
  <c r="J163" i="1"/>
  <c r="F164" i="1"/>
  <c r="G164" i="1"/>
  <c r="H164" i="1"/>
  <c r="I164" i="1"/>
  <c r="J164" i="1"/>
  <c r="F157" i="1"/>
  <c r="G157" i="1"/>
  <c r="H157" i="1"/>
  <c r="I157" i="1"/>
  <c r="J157" i="1"/>
  <c r="F158" i="1"/>
  <c r="G158" i="1"/>
  <c r="H158" i="1"/>
  <c r="I158" i="1"/>
  <c r="J158" i="1"/>
  <c r="F155" i="1"/>
  <c r="G155" i="1"/>
  <c r="H155" i="1"/>
  <c r="I155" i="1"/>
  <c r="J155" i="1"/>
  <c r="G156" i="1"/>
  <c r="H156" i="1"/>
  <c r="I156" i="1"/>
  <c r="J156" i="1"/>
  <c r="F152" i="1"/>
  <c r="F110" i="1"/>
  <c r="G110" i="1"/>
  <c r="H110" i="1"/>
  <c r="I110" i="1"/>
  <c r="J110" i="1"/>
  <c r="F111" i="1"/>
  <c r="G111" i="1"/>
  <c r="H111" i="1"/>
  <c r="I111" i="1"/>
  <c r="J111" i="1"/>
  <c r="F112" i="1"/>
  <c r="G112" i="1"/>
  <c r="H112" i="1"/>
  <c r="I112" i="1"/>
  <c r="J112" i="1"/>
  <c r="F113" i="1"/>
  <c r="G113" i="1"/>
  <c r="H113" i="1"/>
  <c r="I113" i="1"/>
  <c r="J113" i="1"/>
  <c r="F114" i="1"/>
  <c r="G114" i="1"/>
  <c r="H114" i="1"/>
  <c r="I114" i="1"/>
  <c r="J114" i="1"/>
  <c r="F115" i="1"/>
  <c r="G115" i="1"/>
  <c r="H115" i="1"/>
  <c r="I115" i="1"/>
  <c r="J115" i="1"/>
  <c r="F116" i="1"/>
  <c r="G116" i="1"/>
  <c r="H116" i="1"/>
  <c r="I116" i="1"/>
  <c r="J116" i="1"/>
  <c r="F117" i="1"/>
  <c r="G117" i="1"/>
  <c r="H117" i="1"/>
  <c r="I117" i="1"/>
  <c r="J117" i="1"/>
  <c r="F118" i="1"/>
  <c r="G118" i="1"/>
  <c r="H118" i="1"/>
  <c r="I118" i="1"/>
  <c r="J118" i="1"/>
  <c r="F119" i="1"/>
  <c r="G119" i="1"/>
  <c r="H119" i="1"/>
  <c r="I119" i="1"/>
  <c r="J119" i="1"/>
  <c r="F120" i="1"/>
  <c r="G120" i="1"/>
  <c r="H120" i="1"/>
  <c r="I120" i="1"/>
  <c r="J120" i="1"/>
  <c r="F121" i="1"/>
  <c r="G121" i="1"/>
  <c r="H121" i="1"/>
  <c r="I121" i="1"/>
  <c r="J121" i="1"/>
  <c r="F122" i="1"/>
  <c r="G122" i="1"/>
  <c r="H122" i="1"/>
  <c r="I122" i="1"/>
  <c r="J122" i="1"/>
  <c r="F123" i="1"/>
  <c r="G123" i="1"/>
  <c r="H123" i="1"/>
  <c r="I123" i="1"/>
  <c r="J123" i="1"/>
  <c r="F124" i="1"/>
  <c r="G124" i="1"/>
  <c r="H124" i="1"/>
  <c r="I124" i="1"/>
  <c r="J124" i="1"/>
  <c r="F125" i="1"/>
  <c r="G125" i="1"/>
  <c r="H125" i="1"/>
  <c r="I125" i="1"/>
  <c r="J125" i="1"/>
  <c r="F126" i="1"/>
  <c r="G126" i="1"/>
  <c r="H126" i="1"/>
  <c r="I126" i="1"/>
  <c r="J126" i="1"/>
  <c r="F127" i="1"/>
  <c r="G127" i="1"/>
  <c r="H127" i="1"/>
  <c r="I127" i="1"/>
  <c r="J127" i="1"/>
  <c r="F128" i="1"/>
  <c r="G128" i="1"/>
  <c r="H128" i="1"/>
  <c r="I128" i="1"/>
  <c r="J128" i="1"/>
  <c r="F129" i="1"/>
  <c r="G129" i="1"/>
  <c r="H129" i="1"/>
  <c r="I129" i="1"/>
  <c r="J129" i="1"/>
  <c r="F130" i="1"/>
  <c r="G130" i="1"/>
  <c r="H130" i="1"/>
  <c r="I130" i="1"/>
  <c r="J130" i="1"/>
  <c r="F131" i="1"/>
  <c r="G131" i="1"/>
  <c r="H131" i="1"/>
  <c r="I131" i="1"/>
  <c r="J131" i="1"/>
  <c r="F132" i="1"/>
  <c r="G132" i="1"/>
  <c r="H132" i="1"/>
  <c r="I132" i="1"/>
  <c r="J132" i="1"/>
  <c r="F133" i="1"/>
  <c r="G133" i="1"/>
  <c r="H133" i="1"/>
  <c r="I133" i="1"/>
  <c r="J133" i="1"/>
  <c r="F134" i="1"/>
  <c r="G134" i="1"/>
  <c r="H134" i="1"/>
  <c r="I134" i="1"/>
  <c r="J134" i="1"/>
  <c r="F135" i="1"/>
  <c r="G135" i="1"/>
  <c r="H135" i="1"/>
  <c r="I135" i="1"/>
  <c r="J135" i="1"/>
  <c r="F136" i="1"/>
  <c r="G136" i="1"/>
  <c r="H136" i="1"/>
  <c r="I136" i="1"/>
  <c r="J136" i="1"/>
  <c r="F137" i="1"/>
  <c r="G137" i="1"/>
  <c r="H137" i="1"/>
  <c r="I137" i="1"/>
  <c r="J137" i="1"/>
  <c r="F138" i="1"/>
  <c r="G138" i="1"/>
  <c r="H138" i="1"/>
  <c r="I138" i="1"/>
  <c r="J138" i="1"/>
  <c r="F139" i="1"/>
  <c r="G139" i="1"/>
  <c r="H139" i="1"/>
  <c r="I139" i="1"/>
  <c r="J139" i="1"/>
  <c r="F140" i="1"/>
  <c r="G140" i="1"/>
  <c r="H140" i="1"/>
  <c r="I140" i="1"/>
  <c r="J140" i="1"/>
  <c r="F141" i="1"/>
  <c r="G141" i="1"/>
  <c r="H141" i="1"/>
  <c r="I141" i="1"/>
  <c r="J141" i="1"/>
  <c r="F142" i="1"/>
  <c r="G142" i="1"/>
  <c r="H142" i="1"/>
  <c r="I142" i="1"/>
  <c r="J142" i="1"/>
  <c r="F143" i="1"/>
  <c r="G143" i="1"/>
  <c r="H143" i="1"/>
  <c r="I143" i="1"/>
  <c r="J143" i="1"/>
  <c r="F144" i="1"/>
  <c r="G144" i="1"/>
  <c r="H144" i="1"/>
  <c r="I144" i="1"/>
  <c r="J144" i="1"/>
  <c r="F145" i="1"/>
  <c r="G145" i="1"/>
  <c r="H145" i="1"/>
  <c r="I145" i="1"/>
  <c r="J145" i="1"/>
  <c r="F146" i="1"/>
  <c r="G146" i="1"/>
  <c r="H146" i="1"/>
  <c r="I146" i="1"/>
  <c r="J146" i="1"/>
  <c r="F147" i="1"/>
  <c r="G147" i="1"/>
  <c r="H147" i="1"/>
  <c r="I147" i="1"/>
  <c r="J147" i="1"/>
  <c r="F148" i="1"/>
  <c r="G148" i="1"/>
  <c r="H148" i="1"/>
  <c r="I148" i="1"/>
  <c r="J148" i="1"/>
  <c r="F149" i="1"/>
  <c r="G149" i="1"/>
  <c r="H149" i="1"/>
  <c r="I149" i="1"/>
  <c r="J149" i="1"/>
  <c r="F150" i="1"/>
  <c r="G150" i="1"/>
  <c r="H150" i="1"/>
  <c r="I150" i="1"/>
  <c r="J150" i="1"/>
  <c r="F151" i="1"/>
  <c r="G151" i="1"/>
  <c r="H151" i="1"/>
  <c r="I151" i="1"/>
  <c r="J151" i="1"/>
  <c r="G152" i="1"/>
  <c r="H152" i="1"/>
  <c r="I152" i="1"/>
  <c r="J152" i="1"/>
  <c r="F153" i="1"/>
  <c r="G153" i="1"/>
  <c r="H153" i="1"/>
  <c r="I153" i="1"/>
  <c r="J153" i="1"/>
  <c r="F154" i="1"/>
  <c r="G154" i="1"/>
  <c r="H154" i="1"/>
  <c r="I154" i="1"/>
  <c r="J154" i="1"/>
  <c r="F103" i="1"/>
  <c r="G103" i="1"/>
  <c r="H103" i="1"/>
  <c r="I103" i="1"/>
  <c r="J103" i="1"/>
  <c r="F104" i="1"/>
  <c r="G104" i="1"/>
  <c r="H104" i="1"/>
  <c r="I104" i="1"/>
  <c r="J104" i="1"/>
  <c r="F105" i="1"/>
  <c r="G105" i="1"/>
  <c r="H105" i="1"/>
  <c r="I105" i="1"/>
  <c r="J105" i="1"/>
  <c r="F106" i="1"/>
  <c r="G106" i="1"/>
  <c r="H106" i="1"/>
  <c r="I106" i="1"/>
  <c r="J106" i="1"/>
  <c r="F107" i="1"/>
  <c r="G107" i="1"/>
  <c r="H107" i="1"/>
  <c r="I107" i="1"/>
  <c r="J107" i="1"/>
  <c r="F108" i="1"/>
  <c r="G108" i="1"/>
  <c r="H108" i="1"/>
  <c r="I108" i="1"/>
  <c r="J108" i="1"/>
  <c r="F109" i="1"/>
  <c r="G109" i="1"/>
  <c r="H109" i="1"/>
  <c r="I109" i="1"/>
  <c r="J109" i="1"/>
  <c r="F101" i="1"/>
  <c r="F99" i="1"/>
  <c r="G99" i="1"/>
  <c r="H99" i="1"/>
  <c r="I99" i="1"/>
  <c r="J99" i="1"/>
  <c r="F100" i="1"/>
  <c r="G100" i="1"/>
  <c r="H100" i="1"/>
  <c r="I100" i="1"/>
  <c r="J100" i="1"/>
  <c r="G101" i="1"/>
  <c r="H101" i="1"/>
  <c r="I101" i="1"/>
  <c r="J101" i="1"/>
  <c r="F102" i="1"/>
  <c r="G102" i="1"/>
  <c r="H102" i="1"/>
  <c r="I102" i="1"/>
  <c r="J102" i="1"/>
  <c r="F98" i="1"/>
  <c r="G98" i="1"/>
  <c r="H98" i="1"/>
  <c r="I98" i="1"/>
  <c r="J98" i="1"/>
  <c r="F97" i="1"/>
  <c r="J97" i="1"/>
  <c r="I97" i="1"/>
  <c r="H97" i="1"/>
  <c r="G97" i="1"/>
</calcChain>
</file>

<file path=xl/sharedStrings.xml><?xml version="1.0" encoding="utf-8"?>
<sst xmlns="http://schemas.openxmlformats.org/spreadsheetml/2006/main" count="563" uniqueCount="111">
  <si>
    <t>Fecha</t>
  </si>
  <si>
    <t>Hora</t>
  </si>
  <si>
    <t>Alimento</t>
  </si>
  <si>
    <t>Calorias (kcal)</t>
  </si>
  <si>
    <t>Carbohidratos (g)</t>
  </si>
  <si>
    <t>Lípidos (g)</t>
  </si>
  <si>
    <t>Proteínas (g)</t>
  </si>
  <si>
    <t>Sodío (mg)</t>
  </si>
  <si>
    <t>Evidencia</t>
  </si>
  <si>
    <t>a</t>
  </si>
  <si>
    <t>Café</t>
  </si>
  <si>
    <t>Brócoli</t>
  </si>
  <si>
    <t>Huevo</t>
  </si>
  <si>
    <t>Claras</t>
  </si>
  <si>
    <t>Tostadas</t>
  </si>
  <si>
    <t>Queso panela</t>
  </si>
  <si>
    <t>Rice cakes</t>
  </si>
  <si>
    <t>Crema de cacahuate</t>
  </si>
  <si>
    <t>Proteína</t>
  </si>
  <si>
    <t>Lechuga</t>
  </si>
  <si>
    <t>Nueces</t>
  </si>
  <si>
    <t>Carne</t>
  </si>
  <si>
    <t>Aceite</t>
  </si>
  <si>
    <t>Champiñones</t>
  </si>
  <si>
    <t>Tortilla</t>
  </si>
  <si>
    <t>Jícama</t>
  </si>
  <si>
    <t>Fresas</t>
  </si>
  <si>
    <t>Cacahuates</t>
  </si>
  <si>
    <t>Sardinas</t>
  </si>
  <si>
    <t>Atún</t>
  </si>
  <si>
    <t>b</t>
  </si>
  <si>
    <t>Gordita</t>
  </si>
  <si>
    <t>Yogurt</t>
  </si>
  <si>
    <t>Sopa de verduras</t>
  </si>
  <si>
    <t>Frijoles</t>
  </si>
  <si>
    <t>Pepino</t>
  </si>
  <si>
    <t>Piña</t>
  </si>
  <si>
    <t>c</t>
  </si>
  <si>
    <t>Bolillo</t>
  </si>
  <si>
    <t>Chilaquiles</t>
  </si>
  <si>
    <t>Tortillas</t>
  </si>
  <si>
    <t>Gelatina</t>
  </si>
  <si>
    <t>Elote</t>
  </si>
  <si>
    <t>Chayote</t>
  </si>
  <si>
    <t>d</t>
  </si>
  <si>
    <t>Melón verde</t>
  </si>
  <si>
    <t>Ciruelas pasas</t>
  </si>
  <si>
    <t>e</t>
  </si>
  <si>
    <t>Plátano</t>
  </si>
  <si>
    <t>Avena</t>
  </si>
  <si>
    <t>Chocolatín</t>
  </si>
  <si>
    <t>Sushi</t>
  </si>
  <si>
    <t>Nopales</t>
  </si>
  <si>
    <t>Jamón</t>
  </si>
  <si>
    <t>Espinaca</t>
  </si>
  <si>
    <t>Apio</t>
  </si>
  <si>
    <t>Pollo</t>
  </si>
  <si>
    <t>Arroz</t>
  </si>
  <si>
    <t>f</t>
  </si>
  <si>
    <t>Almendras</t>
  </si>
  <si>
    <t>g</t>
  </si>
  <si>
    <t>Manzana</t>
  </si>
  <si>
    <t>Arándanos</t>
  </si>
  <si>
    <t>Chocolate</t>
  </si>
  <si>
    <t>Jitomate</t>
  </si>
  <si>
    <t>Cebolla</t>
  </si>
  <si>
    <t>h</t>
  </si>
  <si>
    <t>Calabacín</t>
  </si>
  <si>
    <t>Leche</t>
  </si>
  <si>
    <t>i</t>
  </si>
  <si>
    <t>Pan</t>
  </si>
  <si>
    <t>Queso</t>
  </si>
  <si>
    <t>Jugo verde</t>
  </si>
  <si>
    <t>Mole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</si>
  <si>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</si>
  <si>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</si>
  <si>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</si>
  <si>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</si>
  <si>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</si>
  <si>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</si>
  <si>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</si>
  <si>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</si>
  <si>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</si>
  <si>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</si>
  <si>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</si>
  <si>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</si>
  <si>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</si>
  <si>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</si>
  <si>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</si>
  <si>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</si>
  <si>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</si>
  <si>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</si>
  <si>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</si>
  <si>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</si>
  <si>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</si>
  <si>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</si>
  <si>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</si>
  <si>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</si>
  <si>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y = 0 + 1.64(carbos) + 7.98(lípidos) + 5.47(prote) -0.27(sodio)</t>
  </si>
  <si>
    <t>RESIDUAL OUTPUT</t>
  </si>
  <si>
    <t>Observation</t>
  </si>
  <si>
    <t>Predicted Calorias (kcal)</t>
  </si>
  <si>
    <t>Residuals</t>
  </si>
  <si>
    <t>NO HAY TENDENCIA</t>
  </si>
  <si>
    <t>NO HAY PERIODICIDAD</t>
  </si>
  <si>
    <t>EXISTE UNA VARIANZA CONSTANTE</t>
  </si>
  <si>
    <t>Average of the errors:</t>
  </si>
  <si>
    <t>Aguacate</t>
  </si>
  <si>
    <t>Tortilla de harina</t>
  </si>
  <si>
    <t>Salsa</t>
  </si>
  <si>
    <t>Pescado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</si>
</sst>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5"/>
      <color rgb="FFFFFFFF"/>
      <name val="Times New Roman"/>
      <family val="1"/>
    </font>
    <font>
      <sz val="12"/>
      <color theme="1"/>
      <name val="Times New Roman"/>
      <family val="1"/>
    </font>
    <font>
      <sz val="15"/>
      <color theme="1"/>
      <name val="Times New Roman"/>
      <family val="1"/>
    </font>
    <font>
      <b/>
      <sz val="15"/>
      <color theme="0"/>
      <name val="Times New Roman"/>
      <family val="1"/>
    </font>
    <font>
      <sz val="15"/>
      <color rgb="FF222222"/>
      <name val="Times New Roman"/>
      <family val="1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20" fontId="4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6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/>
    <xf numFmtId="0" fontId="6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20" fontId="4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6" fillId="3" borderId="1" xfId="0" applyFont="1" applyFill="1" applyBorder="1" applyAlignment="1">
      <alignment horizontal="center" vertical="center"/>
    </xf>
    <xf numFmtId="0" fontId="0" fillId="0" borderId="0" xfId="0" applyFill="1"/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13" xfId="0" applyFill="1" applyBorder="1" applyAlignment="1"/>
    <xf numFmtId="0" fontId="7" fillId="0" borderId="14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Continuous"/>
    </xf>
    <xf numFmtId="0" fontId="0" fillId="6" borderId="0" xfId="0" applyFill="1" applyBorder="1" applyAlignment="1"/>
    <xf numFmtId="0" fontId="0" fillId="7" borderId="0" xfId="0" applyFill="1" applyBorder="1" applyAlignment="1"/>
    <xf numFmtId="0" fontId="7" fillId="6" borderId="14" xfId="0" applyFont="1" applyFill="1" applyBorder="1" applyAlignment="1">
      <alignment horizontal="center"/>
    </xf>
    <xf numFmtId="0" fontId="0" fillId="7" borderId="13" xfId="0" applyFill="1" applyBorder="1" applyAlignment="1"/>
    <xf numFmtId="0" fontId="7" fillId="0" borderId="15" xfId="0" applyFont="1" applyFill="1" applyBorder="1" applyAlignment="1">
      <alignment horizontal="center"/>
    </xf>
    <xf numFmtId="0" fontId="0" fillId="0" borderId="1" xfId="0" applyFill="1" applyBorder="1" applyAlignment="1"/>
    <xf numFmtId="0" fontId="8" fillId="6" borderId="1" xfId="0" applyFont="1" applyFill="1" applyBorder="1"/>
    <xf numFmtId="0" fontId="0" fillId="6" borderId="1" xfId="0" applyFill="1" applyBorder="1"/>
    <xf numFmtId="0" fontId="8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'REGRESIÓN ERRORES'!$D$27</c:f>
              <c:strCache>
                <c:ptCount val="1"/>
                <c:pt idx="0">
                  <c:v>Residuals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'REGRESIÓN ERRORES'!$C$28:$C$194</c:f>
              <c:numCache>
                <c:formatCode>General</c:formatCode>
                <c:ptCount val="167"/>
                <c:pt idx="0">
                  <c:v>59.365445309029766</c:v>
                </c:pt>
                <c:pt idx="1">
                  <c:v>67.384864162901337</c:v>
                </c:pt>
                <c:pt idx="2">
                  <c:v>116.39678496651577</c:v>
                </c:pt>
                <c:pt idx="3">
                  <c:v>27.058312065312926</c:v>
                </c:pt>
                <c:pt idx="4">
                  <c:v>137.34474669183135</c:v>
                </c:pt>
                <c:pt idx="5">
                  <c:v>102.54860378713968</c:v>
                </c:pt>
                <c:pt idx="6">
                  <c:v>104.65276426532442</c:v>
                </c:pt>
                <c:pt idx="7">
                  <c:v>409.92990924176075</c:v>
                </c:pt>
                <c:pt idx="8">
                  <c:v>125.05145917900344</c:v>
                </c:pt>
                <c:pt idx="9">
                  <c:v>57.170981417708944</c:v>
                </c:pt>
                <c:pt idx="10">
                  <c:v>295.61375809167839</c:v>
                </c:pt>
                <c:pt idx="11">
                  <c:v>273.90073667188011</c:v>
                </c:pt>
                <c:pt idx="12">
                  <c:v>746.59931109533613</c:v>
                </c:pt>
                <c:pt idx="13">
                  <c:v>72.449111579836625</c:v>
                </c:pt>
                <c:pt idx="14">
                  <c:v>123.6878530384239</c:v>
                </c:pt>
                <c:pt idx="15">
                  <c:v>70.600139257142345</c:v>
                </c:pt>
                <c:pt idx="16">
                  <c:v>65.7146416547955</c:v>
                </c:pt>
                <c:pt idx="17">
                  <c:v>200.84466871249364</c:v>
                </c:pt>
                <c:pt idx="18">
                  <c:v>177.69934000865618</c:v>
                </c:pt>
                <c:pt idx="19">
                  <c:v>71.376652526769135</c:v>
                </c:pt>
                <c:pt idx="20">
                  <c:v>123.6878530384239</c:v>
                </c:pt>
                <c:pt idx="21">
                  <c:v>101.20835940000177</c:v>
                </c:pt>
                <c:pt idx="22">
                  <c:v>71.376652526769135</c:v>
                </c:pt>
                <c:pt idx="23">
                  <c:v>123.6878530384239</c:v>
                </c:pt>
                <c:pt idx="24">
                  <c:v>102.54860378713968</c:v>
                </c:pt>
                <c:pt idx="25">
                  <c:v>67.384864162901337</c:v>
                </c:pt>
                <c:pt idx="26">
                  <c:v>116.39678496651577</c:v>
                </c:pt>
                <c:pt idx="27">
                  <c:v>65.856185006034693</c:v>
                </c:pt>
                <c:pt idx="28">
                  <c:v>295.61375809167839</c:v>
                </c:pt>
                <c:pt idx="29">
                  <c:v>59.304622487098811</c:v>
                </c:pt>
                <c:pt idx="30">
                  <c:v>273.90073667188011</c:v>
                </c:pt>
                <c:pt idx="31">
                  <c:v>123.6878530384239</c:v>
                </c:pt>
                <c:pt idx="32">
                  <c:v>121.51055193647582</c:v>
                </c:pt>
                <c:pt idx="33">
                  <c:v>65.7146416547955</c:v>
                </c:pt>
                <c:pt idx="34">
                  <c:v>200.84466871249364</c:v>
                </c:pt>
                <c:pt idx="35">
                  <c:v>167.48086346490703</c:v>
                </c:pt>
                <c:pt idx="36">
                  <c:v>70.600139257142345</c:v>
                </c:pt>
                <c:pt idx="37">
                  <c:v>79.297399107502514</c:v>
                </c:pt>
                <c:pt idx="38">
                  <c:v>76.196941427503205</c:v>
                </c:pt>
                <c:pt idx="39">
                  <c:v>102.54860378713968</c:v>
                </c:pt>
                <c:pt idx="40">
                  <c:v>137.34474669183135</c:v>
                </c:pt>
                <c:pt idx="41">
                  <c:v>76.196941427503205</c:v>
                </c:pt>
                <c:pt idx="42">
                  <c:v>116.39678496651577</c:v>
                </c:pt>
                <c:pt idx="43">
                  <c:v>27.058312065312926</c:v>
                </c:pt>
                <c:pt idx="44">
                  <c:v>137.34474669183135</c:v>
                </c:pt>
                <c:pt idx="45">
                  <c:v>70.600139257142345</c:v>
                </c:pt>
                <c:pt idx="46">
                  <c:v>59.365445309029766</c:v>
                </c:pt>
                <c:pt idx="47">
                  <c:v>74.050742867128164</c:v>
                </c:pt>
                <c:pt idx="48">
                  <c:v>121.51055193647582</c:v>
                </c:pt>
                <c:pt idx="49">
                  <c:v>373.32318309307556</c:v>
                </c:pt>
                <c:pt idx="50">
                  <c:v>70.600139257142345</c:v>
                </c:pt>
                <c:pt idx="51">
                  <c:v>104.65276426532442</c:v>
                </c:pt>
                <c:pt idx="52">
                  <c:v>59.304622487098811</c:v>
                </c:pt>
                <c:pt idx="53">
                  <c:v>273.90073667188011</c:v>
                </c:pt>
                <c:pt idx="54">
                  <c:v>123.6878530384239</c:v>
                </c:pt>
                <c:pt idx="55">
                  <c:v>57.170981417708944</c:v>
                </c:pt>
                <c:pt idx="56">
                  <c:v>295.61375809167839</c:v>
                </c:pt>
                <c:pt idx="57">
                  <c:v>200.84466871249364</c:v>
                </c:pt>
                <c:pt idx="58">
                  <c:v>63.20920120490679</c:v>
                </c:pt>
                <c:pt idx="59">
                  <c:v>70.600139257142345</c:v>
                </c:pt>
                <c:pt idx="60">
                  <c:v>359.73932276918055</c:v>
                </c:pt>
                <c:pt idx="61">
                  <c:v>67.963797190703502</c:v>
                </c:pt>
                <c:pt idx="62">
                  <c:v>67.384864162901337</c:v>
                </c:pt>
                <c:pt idx="63">
                  <c:v>76.196941427503205</c:v>
                </c:pt>
                <c:pt idx="64">
                  <c:v>65.856185006034693</c:v>
                </c:pt>
                <c:pt idx="65">
                  <c:v>59.365445309029766</c:v>
                </c:pt>
                <c:pt idx="66">
                  <c:v>116.39678496651577</c:v>
                </c:pt>
                <c:pt idx="67">
                  <c:v>137.34474669183135</c:v>
                </c:pt>
                <c:pt idx="68">
                  <c:v>70.600139257142345</c:v>
                </c:pt>
                <c:pt idx="69">
                  <c:v>104.65276426532442</c:v>
                </c:pt>
                <c:pt idx="70">
                  <c:v>409.92990924176075</c:v>
                </c:pt>
                <c:pt idx="71">
                  <c:v>125.05145917900344</c:v>
                </c:pt>
                <c:pt idx="72">
                  <c:v>57.170981417708944</c:v>
                </c:pt>
                <c:pt idx="73">
                  <c:v>273.90073667188011</c:v>
                </c:pt>
                <c:pt idx="74">
                  <c:v>123.6878530384239</c:v>
                </c:pt>
                <c:pt idx="75">
                  <c:v>200.84466871249364</c:v>
                </c:pt>
                <c:pt idx="76">
                  <c:v>68.707907956418509</c:v>
                </c:pt>
                <c:pt idx="77">
                  <c:v>123.70461651735606</c:v>
                </c:pt>
                <c:pt idx="78">
                  <c:v>167.48086346490703</c:v>
                </c:pt>
                <c:pt idx="79">
                  <c:v>104.65276426532442</c:v>
                </c:pt>
                <c:pt idx="80">
                  <c:v>57.170981417708944</c:v>
                </c:pt>
                <c:pt idx="81">
                  <c:v>123.70461651735606</c:v>
                </c:pt>
                <c:pt idx="82">
                  <c:v>93.333309611100901</c:v>
                </c:pt>
                <c:pt idx="83">
                  <c:v>101.97753500231526</c:v>
                </c:pt>
                <c:pt idx="84">
                  <c:v>116.39678496651577</c:v>
                </c:pt>
                <c:pt idx="85">
                  <c:v>121.51055193647582</c:v>
                </c:pt>
                <c:pt idx="86">
                  <c:v>137.34474669183135</c:v>
                </c:pt>
                <c:pt idx="87">
                  <c:v>59.365445309029766</c:v>
                </c:pt>
                <c:pt idx="88">
                  <c:v>121.09942156097858</c:v>
                </c:pt>
                <c:pt idx="89">
                  <c:v>125.05145917900344</c:v>
                </c:pt>
                <c:pt idx="90">
                  <c:v>70.600139257142345</c:v>
                </c:pt>
                <c:pt idx="91">
                  <c:v>317.13920515697907</c:v>
                </c:pt>
                <c:pt idx="92">
                  <c:v>63.20920120490679</c:v>
                </c:pt>
                <c:pt idx="93">
                  <c:v>63.20920120490679</c:v>
                </c:pt>
                <c:pt idx="94">
                  <c:v>116.39678496651577</c:v>
                </c:pt>
                <c:pt idx="95">
                  <c:v>59.236193554690317</c:v>
                </c:pt>
                <c:pt idx="96">
                  <c:v>136.24848172041581</c:v>
                </c:pt>
                <c:pt idx="97">
                  <c:v>121.51055193647582</c:v>
                </c:pt>
                <c:pt idx="98">
                  <c:v>123.6878530384239</c:v>
                </c:pt>
                <c:pt idx="99">
                  <c:v>65.7146416547955</c:v>
                </c:pt>
                <c:pt idx="100">
                  <c:v>136.44164578554671</c:v>
                </c:pt>
                <c:pt idx="101">
                  <c:v>80.752673836487133</c:v>
                </c:pt>
                <c:pt idx="102">
                  <c:v>335.52552139904645</c:v>
                </c:pt>
                <c:pt idx="103">
                  <c:v>119.63655980975453</c:v>
                </c:pt>
                <c:pt idx="104">
                  <c:v>67.963797190703502</c:v>
                </c:pt>
                <c:pt idx="105">
                  <c:v>59.365445309029766</c:v>
                </c:pt>
                <c:pt idx="106">
                  <c:v>137.34474669183135</c:v>
                </c:pt>
                <c:pt idx="107">
                  <c:v>273.90073667188011</c:v>
                </c:pt>
                <c:pt idx="108">
                  <c:v>59.304622487098811</c:v>
                </c:pt>
                <c:pt idx="109">
                  <c:v>137.34474669183135</c:v>
                </c:pt>
                <c:pt idx="110">
                  <c:v>104.65276426532442</c:v>
                </c:pt>
                <c:pt idx="111">
                  <c:v>409.92990924176075</c:v>
                </c:pt>
                <c:pt idx="112">
                  <c:v>125.05145917900344</c:v>
                </c:pt>
                <c:pt idx="113">
                  <c:v>63.20920120490679</c:v>
                </c:pt>
                <c:pt idx="114">
                  <c:v>65.856185006034693</c:v>
                </c:pt>
                <c:pt idx="115">
                  <c:v>295.61375809167839</c:v>
                </c:pt>
                <c:pt idx="116">
                  <c:v>104.57549969844969</c:v>
                </c:pt>
                <c:pt idx="117">
                  <c:v>123.6878530384239</c:v>
                </c:pt>
                <c:pt idx="118">
                  <c:v>102.54860378713968</c:v>
                </c:pt>
                <c:pt idx="119">
                  <c:v>373.32318309307556</c:v>
                </c:pt>
                <c:pt idx="120">
                  <c:v>121.51055193647582</c:v>
                </c:pt>
                <c:pt idx="121">
                  <c:v>67.384864162901337</c:v>
                </c:pt>
                <c:pt idx="122">
                  <c:v>59.365445309029766</c:v>
                </c:pt>
                <c:pt idx="123">
                  <c:v>57.170981417708944</c:v>
                </c:pt>
                <c:pt idx="124">
                  <c:v>295.61375809167839</c:v>
                </c:pt>
                <c:pt idx="125">
                  <c:v>746.59931109533613</c:v>
                </c:pt>
                <c:pt idx="126">
                  <c:v>335.52552139904645</c:v>
                </c:pt>
                <c:pt idx="127">
                  <c:v>94.022593481603764</c:v>
                </c:pt>
                <c:pt idx="128">
                  <c:v>65.856185006034693</c:v>
                </c:pt>
                <c:pt idx="129">
                  <c:v>65.7146416547955</c:v>
                </c:pt>
                <c:pt idx="130">
                  <c:v>69.669323133673103</c:v>
                </c:pt>
                <c:pt idx="131">
                  <c:v>110.04228778703363</c:v>
                </c:pt>
                <c:pt idx="132">
                  <c:v>177.69934000865618</c:v>
                </c:pt>
                <c:pt idx="133">
                  <c:v>137.34474669183135</c:v>
                </c:pt>
                <c:pt idx="134">
                  <c:v>116.39678496651577</c:v>
                </c:pt>
                <c:pt idx="135">
                  <c:v>27.058312065312926</c:v>
                </c:pt>
                <c:pt idx="136">
                  <c:v>136.44164578554671</c:v>
                </c:pt>
                <c:pt idx="137">
                  <c:v>136.24848172041581</c:v>
                </c:pt>
                <c:pt idx="138">
                  <c:v>63.797750182033248</c:v>
                </c:pt>
                <c:pt idx="139">
                  <c:v>58.222968709183533</c:v>
                </c:pt>
                <c:pt idx="140">
                  <c:v>123.6878530384239</c:v>
                </c:pt>
                <c:pt idx="141">
                  <c:v>102.54860378713968</c:v>
                </c:pt>
                <c:pt idx="142">
                  <c:v>70.600139257142345</c:v>
                </c:pt>
                <c:pt idx="143">
                  <c:v>100.91024023491437</c:v>
                </c:pt>
                <c:pt idx="144">
                  <c:v>273.90073667188011</c:v>
                </c:pt>
                <c:pt idx="145">
                  <c:v>137.34474669183135</c:v>
                </c:pt>
                <c:pt idx="146">
                  <c:v>79.297399107502514</c:v>
                </c:pt>
                <c:pt idx="147">
                  <c:v>125.05145917900344</c:v>
                </c:pt>
                <c:pt idx="148">
                  <c:v>65.7146416547955</c:v>
                </c:pt>
                <c:pt idx="149">
                  <c:v>93.333309611100901</c:v>
                </c:pt>
                <c:pt idx="150">
                  <c:v>109.83819029373782</c:v>
                </c:pt>
                <c:pt idx="151">
                  <c:v>59.365445309029766</c:v>
                </c:pt>
                <c:pt idx="152">
                  <c:v>27.83613702445291</c:v>
                </c:pt>
                <c:pt idx="153">
                  <c:v>93.055817690462078</c:v>
                </c:pt>
                <c:pt idx="154">
                  <c:v>63.797750182033248</c:v>
                </c:pt>
                <c:pt idx="155">
                  <c:v>136.24848172041581</c:v>
                </c:pt>
                <c:pt idx="156">
                  <c:v>136.44164578554671</c:v>
                </c:pt>
                <c:pt idx="157">
                  <c:v>76.030021957292959</c:v>
                </c:pt>
                <c:pt idx="158">
                  <c:v>59.304622487098811</c:v>
                </c:pt>
                <c:pt idx="159">
                  <c:v>119.63655980975453</c:v>
                </c:pt>
                <c:pt idx="160">
                  <c:v>714.08712347009259</c:v>
                </c:pt>
                <c:pt idx="161">
                  <c:v>335.52552139904645</c:v>
                </c:pt>
                <c:pt idx="162">
                  <c:v>59.365445309029766</c:v>
                </c:pt>
                <c:pt idx="163">
                  <c:v>295.61375809167839</c:v>
                </c:pt>
                <c:pt idx="164">
                  <c:v>110.04228778703363</c:v>
                </c:pt>
                <c:pt idx="165">
                  <c:v>50.828573278463985</c:v>
                </c:pt>
                <c:pt idx="166">
                  <c:v>137.34474669183135</c:v>
                </c:pt>
              </c:numCache>
            </c:numRef>
          </c:xVal>
          <c:yVal>
            <c:numRef>
              <c:f>'REGRESIÓN ERRORES'!$D$28:$D$194</c:f>
              <c:numCache>
                <c:formatCode>General</c:formatCode>
                <c:ptCount val="167"/>
                <c:pt idx="0">
                  <c:v>-53.365445309029766</c:v>
                </c:pt>
                <c:pt idx="1">
                  <c:v>-64.984864162901331</c:v>
                </c:pt>
                <c:pt idx="2">
                  <c:v>94.603215033484233</c:v>
                </c:pt>
                <c:pt idx="3">
                  <c:v>24.941687934687074</c:v>
                </c:pt>
                <c:pt idx="4">
                  <c:v>48.655253308168653</c:v>
                </c:pt>
                <c:pt idx="5">
                  <c:v>-82.548603787139683</c:v>
                </c:pt>
                <c:pt idx="6">
                  <c:v>-38.652764265324421</c:v>
                </c:pt>
                <c:pt idx="7">
                  <c:v>-115.92990924176075</c:v>
                </c:pt>
                <c:pt idx="8">
                  <c:v>-5.0514591790034444</c:v>
                </c:pt>
                <c:pt idx="9">
                  <c:v>-42.170981417708944</c:v>
                </c:pt>
                <c:pt idx="10">
                  <c:v>-0.61375809167839179</c:v>
                </c:pt>
                <c:pt idx="11">
                  <c:v>-2.9007366718801109</c:v>
                </c:pt>
                <c:pt idx="12">
                  <c:v>73.400688904663866</c:v>
                </c:pt>
                <c:pt idx="13">
                  <c:v>-44.449111579836625</c:v>
                </c:pt>
                <c:pt idx="14">
                  <c:v>46.892146961576117</c:v>
                </c:pt>
                <c:pt idx="15">
                  <c:v>-32.600139257142345</c:v>
                </c:pt>
                <c:pt idx="16">
                  <c:v>-37.7146416547955</c:v>
                </c:pt>
                <c:pt idx="17">
                  <c:v>83.155331287506357</c:v>
                </c:pt>
                <c:pt idx="18">
                  <c:v>14.300659991343821</c:v>
                </c:pt>
                <c:pt idx="19">
                  <c:v>21.623347473230865</c:v>
                </c:pt>
                <c:pt idx="20">
                  <c:v>46.892146961576117</c:v>
                </c:pt>
                <c:pt idx="21">
                  <c:v>15.791640599998232</c:v>
                </c:pt>
                <c:pt idx="22">
                  <c:v>21.623347473230865</c:v>
                </c:pt>
                <c:pt idx="23">
                  <c:v>46.892146961576117</c:v>
                </c:pt>
                <c:pt idx="24">
                  <c:v>-82.548603787139683</c:v>
                </c:pt>
                <c:pt idx="25">
                  <c:v>-64.984864162901331</c:v>
                </c:pt>
                <c:pt idx="26">
                  <c:v>94.603215033484233</c:v>
                </c:pt>
                <c:pt idx="27">
                  <c:v>-11.056185006034696</c:v>
                </c:pt>
                <c:pt idx="28">
                  <c:v>-100.61375809167839</c:v>
                </c:pt>
                <c:pt idx="29">
                  <c:v>-10.304622487098811</c:v>
                </c:pt>
                <c:pt idx="30">
                  <c:v>-2.9007366718801109</c:v>
                </c:pt>
                <c:pt idx="31">
                  <c:v>46.892146961576117</c:v>
                </c:pt>
                <c:pt idx="32">
                  <c:v>39.489448063524179</c:v>
                </c:pt>
                <c:pt idx="33">
                  <c:v>-37.7146416547955</c:v>
                </c:pt>
                <c:pt idx="34">
                  <c:v>83.155331287506357</c:v>
                </c:pt>
                <c:pt idx="35">
                  <c:v>2.5191365350929686</c:v>
                </c:pt>
                <c:pt idx="36">
                  <c:v>-32.600139257142345</c:v>
                </c:pt>
                <c:pt idx="37">
                  <c:v>-47.297399107502514</c:v>
                </c:pt>
                <c:pt idx="38">
                  <c:v>-26.196941427503205</c:v>
                </c:pt>
                <c:pt idx="39">
                  <c:v>-82.548603787139683</c:v>
                </c:pt>
                <c:pt idx="40">
                  <c:v>48.655253308168653</c:v>
                </c:pt>
                <c:pt idx="41">
                  <c:v>-26.196941427503205</c:v>
                </c:pt>
                <c:pt idx="42">
                  <c:v>94.603215033484233</c:v>
                </c:pt>
                <c:pt idx="43">
                  <c:v>24.941687934687074</c:v>
                </c:pt>
                <c:pt idx="44">
                  <c:v>48.655253308168653</c:v>
                </c:pt>
                <c:pt idx="45">
                  <c:v>-32.600139257142345</c:v>
                </c:pt>
                <c:pt idx="46">
                  <c:v>-53.365445309029766</c:v>
                </c:pt>
                <c:pt idx="47">
                  <c:v>108.94925713287184</c:v>
                </c:pt>
                <c:pt idx="48">
                  <c:v>39.489448063524179</c:v>
                </c:pt>
                <c:pt idx="49">
                  <c:v>69.676816906924444</c:v>
                </c:pt>
                <c:pt idx="50">
                  <c:v>-32.600139257142345</c:v>
                </c:pt>
                <c:pt idx="51">
                  <c:v>-38.652764265324421</c:v>
                </c:pt>
                <c:pt idx="52">
                  <c:v>-10.304622487098811</c:v>
                </c:pt>
                <c:pt idx="53">
                  <c:v>-2.9007366718801109</c:v>
                </c:pt>
                <c:pt idx="54">
                  <c:v>46.892146961576117</c:v>
                </c:pt>
                <c:pt idx="55">
                  <c:v>-42.170981417708944</c:v>
                </c:pt>
                <c:pt idx="56">
                  <c:v>-100.61375809167839</c:v>
                </c:pt>
                <c:pt idx="57">
                  <c:v>83.155331287506357</c:v>
                </c:pt>
                <c:pt idx="58">
                  <c:v>28.79079879509321</c:v>
                </c:pt>
                <c:pt idx="59">
                  <c:v>-32.600139257142345</c:v>
                </c:pt>
                <c:pt idx="60">
                  <c:v>-94.739322769180546</c:v>
                </c:pt>
                <c:pt idx="61">
                  <c:v>-48.963797190703502</c:v>
                </c:pt>
                <c:pt idx="62">
                  <c:v>-64.984864162901331</c:v>
                </c:pt>
                <c:pt idx="63">
                  <c:v>-26.196941427503205</c:v>
                </c:pt>
                <c:pt idx="64">
                  <c:v>-11.056185006034696</c:v>
                </c:pt>
                <c:pt idx="65">
                  <c:v>-53.365445309029766</c:v>
                </c:pt>
                <c:pt idx="66">
                  <c:v>94.603215033484233</c:v>
                </c:pt>
                <c:pt idx="67">
                  <c:v>48.655253308168653</c:v>
                </c:pt>
                <c:pt idx="68">
                  <c:v>-32.600139257142345</c:v>
                </c:pt>
                <c:pt idx="69">
                  <c:v>-38.652764265324421</c:v>
                </c:pt>
                <c:pt idx="70">
                  <c:v>-115.92990924176075</c:v>
                </c:pt>
                <c:pt idx="71">
                  <c:v>-5.0514591790034444</c:v>
                </c:pt>
                <c:pt idx="72">
                  <c:v>-42.170981417708944</c:v>
                </c:pt>
                <c:pt idx="73">
                  <c:v>-2.9007366718801109</c:v>
                </c:pt>
                <c:pt idx="74">
                  <c:v>46.892146961576117</c:v>
                </c:pt>
                <c:pt idx="75">
                  <c:v>83.155331287506357</c:v>
                </c:pt>
                <c:pt idx="76">
                  <c:v>-32.707907956418509</c:v>
                </c:pt>
                <c:pt idx="77">
                  <c:v>79.295383482643942</c:v>
                </c:pt>
                <c:pt idx="78">
                  <c:v>2.5191365350929686</c:v>
                </c:pt>
                <c:pt idx="79">
                  <c:v>-38.652764265324421</c:v>
                </c:pt>
                <c:pt idx="80">
                  <c:v>-42.170981417708944</c:v>
                </c:pt>
                <c:pt idx="81">
                  <c:v>79.295383482643942</c:v>
                </c:pt>
                <c:pt idx="82">
                  <c:v>11.666690388899099</c:v>
                </c:pt>
                <c:pt idx="83">
                  <c:v>-11.977535002315264</c:v>
                </c:pt>
                <c:pt idx="84">
                  <c:v>94.603215033484233</c:v>
                </c:pt>
                <c:pt idx="85">
                  <c:v>39.489448063524179</c:v>
                </c:pt>
                <c:pt idx="86">
                  <c:v>48.655253308168653</c:v>
                </c:pt>
                <c:pt idx="87">
                  <c:v>-53.365445309029766</c:v>
                </c:pt>
                <c:pt idx="88">
                  <c:v>38.900578439021416</c:v>
                </c:pt>
                <c:pt idx="89">
                  <c:v>-5.0514591790034444</c:v>
                </c:pt>
                <c:pt idx="90">
                  <c:v>-32.600139257142345</c:v>
                </c:pt>
                <c:pt idx="91">
                  <c:v>105.86079484302093</c:v>
                </c:pt>
                <c:pt idx="92">
                  <c:v>28.79079879509321</c:v>
                </c:pt>
                <c:pt idx="93">
                  <c:v>28.79079879509321</c:v>
                </c:pt>
                <c:pt idx="94">
                  <c:v>94.603215033484233</c:v>
                </c:pt>
                <c:pt idx="95">
                  <c:v>-43.236193554690317</c:v>
                </c:pt>
                <c:pt idx="96">
                  <c:v>-30.248481720415811</c:v>
                </c:pt>
                <c:pt idx="97">
                  <c:v>39.489448063524179</c:v>
                </c:pt>
                <c:pt idx="98">
                  <c:v>46.892146961576117</c:v>
                </c:pt>
                <c:pt idx="99">
                  <c:v>-37.7146416547955</c:v>
                </c:pt>
                <c:pt idx="100">
                  <c:v>-8.4416457855467115</c:v>
                </c:pt>
                <c:pt idx="101">
                  <c:v>-58.752673836487133</c:v>
                </c:pt>
                <c:pt idx="102">
                  <c:v>-7.525521399046454</c:v>
                </c:pt>
                <c:pt idx="103">
                  <c:v>60.36344019024547</c:v>
                </c:pt>
                <c:pt idx="104">
                  <c:v>-48.963797190703502</c:v>
                </c:pt>
                <c:pt idx="105">
                  <c:v>-53.365445309029766</c:v>
                </c:pt>
                <c:pt idx="106">
                  <c:v>48.655253308168653</c:v>
                </c:pt>
                <c:pt idx="107">
                  <c:v>-2.9007366718801109</c:v>
                </c:pt>
                <c:pt idx="108">
                  <c:v>-10.304622487098811</c:v>
                </c:pt>
                <c:pt idx="109">
                  <c:v>48.655253308168653</c:v>
                </c:pt>
                <c:pt idx="110">
                  <c:v>-38.652764265324421</c:v>
                </c:pt>
                <c:pt idx="111">
                  <c:v>-115.92990924176075</c:v>
                </c:pt>
                <c:pt idx="112">
                  <c:v>-5.0514591790034444</c:v>
                </c:pt>
                <c:pt idx="113">
                  <c:v>28.79079879509321</c:v>
                </c:pt>
                <c:pt idx="114">
                  <c:v>-11.056185006034696</c:v>
                </c:pt>
                <c:pt idx="115">
                  <c:v>-0.61375809167839179</c:v>
                </c:pt>
                <c:pt idx="116">
                  <c:v>-46.57549969844969</c:v>
                </c:pt>
                <c:pt idx="117">
                  <c:v>46.892146961576117</c:v>
                </c:pt>
                <c:pt idx="118">
                  <c:v>-82.548603787139683</c:v>
                </c:pt>
                <c:pt idx="119">
                  <c:v>69.676816906924444</c:v>
                </c:pt>
                <c:pt idx="120">
                  <c:v>39.489448063524179</c:v>
                </c:pt>
                <c:pt idx="121">
                  <c:v>-64.984864162901331</c:v>
                </c:pt>
                <c:pt idx="122">
                  <c:v>-53.365445309029766</c:v>
                </c:pt>
                <c:pt idx="123">
                  <c:v>-42.170981417708944</c:v>
                </c:pt>
                <c:pt idx="124">
                  <c:v>-0.61375809167839179</c:v>
                </c:pt>
                <c:pt idx="125">
                  <c:v>73.400688904663866</c:v>
                </c:pt>
                <c:pt idx="126">
                  <c:v>-7.525521399046454</c:v>
                </c:pt>
                <c:pt idx="127">
                  <c:v>9.9774065183962364</c:v>
                </c:pt>
                <c:pt idx="128">
                  <c:v>-11.056185006034696</c:v>
                </c:pt>
                <c:pt idx="129">
                  <c:v>-37.7146416547955</c:v>
                </c:pt>
                <c:pt idx="130">
                  <c:v>43.330676866326897</c:v>
                </c:pt>
                <c:pt idx="131">
                  <c:v>-27.042287787033629</c:v>
                </c:pt>
                <c:pt idx="132">
                  <c:v>14.300659991343821</c:v>
                </c:pt>
                <c:pt idx="133">
                  <c:v>48.655253308168653</c:v>
                </c:pt>
                <c:pt idx="134">
                  <c:v>94.603215033484233</c:v>
                </c:pt>
                <c:pt idx="135">
                  <c:v>24.941687934687074</c:v>
                </c:pt>
                <c:pt idx="136">
                  <c:v>-8.4416457855467115</c:v>
                </c:pt>
                <c:pt idx="137">
                  <c:v>-30.248481720415811</c:v>
                </c:pt>
                <c:pt idx="138">
                  <c:v>-43.797750182033248</c:v>
                </c:pt>
                <c:pt idx="139">
                  <c:v>-52.222968709183533</c:v>
                </c:pt>
                <c:pt idx="140">
                  <c:v>46.892146961576117</c:v>
                </c:pt>
                <c:pt idx="141">
                  <c:v>-82.548603787139683</c:v>
                </c:pt>
                <c:pt idx="142">
                  <c:v>-32.600139257142345</c:v>
                </c:pt>
                <c:pt idx="143">
                  <c:v>-83.910240234914369</c:v>
                </c:pt>
                <c:pt idx="144">
                  <c:v>-2.9007366718801109</c:v>
                </c:pt>
                <c:pt idx="145">
                  <c:v>48.655253308168653</c:v>
                </c:pt>
                <c:pt idx="146">
                  <c:v>-47.297399107502514</c:v>
                </c:pt>
                <c:pt idx="147">
                  <c:v>-5.0514591790034444</c:v>
                </c:pt>
                <c:pt idx="148">
                  <c:v>-37.7146416547955</c:v>
                </c:pt>
                <c:pt idx="149">
                  <c:v>11.666690388899099</c:v>
                </c:pt>
                <c:pt idx="150">
                  <c:v>20.161809706262176</c:v>
                </c:pt>
                <c:pt idx="151">
                  <c:v>-53.365445309029766</c:v>
                </c:pt>
                <c:pt idx="152">
                  <c:v>227.16386297554709</c:v>
                </c:pt>
                <c:pt idx="153">
                  <c:v>206.94418230953792</c:v>
                </c:pt>
                <c:pt idx="154">
                  <c:v>-43.797750182033248</c:v>
                </c:pt>
                <c:pt idx="155">
                  <c:v>-30.248481720415811</c:v>
                </c:pt>
                <c:pt idx="156">
                  <c:v>-8.4416457855467115</c:v>
                </c:pt>
                <c:pt idx="157">
                  <c:v>3.9699780427070408</c:v>
                </c:pt>
                <c:pt idx="158">
                  <c:v>-10.304622487098811</c:v>
                </c:pt>
                <c:pt idx="159">
                  <c:v>60.36344019024547</c:v>
                </c:pt>
                <c:pt idx="160">
                  <c:v>-143.08712347009259</c:v>
                </c:pt>
                <c:pt idx="161">
                  <c:v>-7.525521399046454</c:v>
                </c:pt>
                <c:pt idx="162">
                  <c:v>-53.365445309029766</c:v>
                </c:pt>
                <c:pt idx="163">
                  <c:v>-0.61375809167839179</c:v>
                </c:pt>
                <c:pt idx="164">
                  <c:v>-27.042287787033629</c:v>
                </c:pt>
                <c:pt idx="165">
                  <c:v>58.171426721536015</c:v>
                </c:pt>
                <c:pt idx="166">
                  <c:v>48.655253308168653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63-BB40-96EB-7A9168247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912960"/>
        <c:axId val="1370214656"/>
      </c:scatterChart>
      <c:valAx>
        <c:axId val="87291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214656"/>
        <c:crosses val="autoZero"/>
        <c:crossBetween val="midCat"/>
      </c:valAx>
      <c:valAx>
        <c:axId val="137021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91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'REGRESIÓN ERRORES'!$D$28:$D$194</c:f>
              <c:numCache>
                <c:formatCode>General</c:formatCode>
                <c:ptCount val="167"/>
                <c:pt idx="0">
                  <c:v>-53.365445309029766</c:v>
                </c:pt>
                <c:pt idx="1">
                  <c:v>-64.984864162901331</c:v>
                </c:pt>
                <c:pt idx="2">
                  <c:v>94.603215033484233</c:v>
                </c:pt>
                <c:pt idx="3">
                  <c:v>24.941687934687074</c:v>
                </c:pt>
                <c:pt idx="4">
                  <c:v>48.655253308168653</c:v>
                </c:pt>
                <c:pt idx="5">
                  <c:v>-82.548603787139683</c:v>
                </c:pt>
                <c:pt idx="6">
                  <c:v>-38.652764265324421</c:v>
                </c:pt>
                <c:pt idx="7">
                  <c:v>-115.92990924176075</c:v>
                </c:pt>
                <c:pt idx="8">
                  <c:v>-5.0514591790034444</c:v>
                </c:pt>
                <c:pt idx="9">
                  <c:v>-42.170981417708944</c:v>
                </c:pt>
                <c:pt idx="10">
                  <c:v>-0.61375809167839179</c:v>
                </c:pt>
                <c:pt idx="11">
                  <c:v>-2.9007366718801109</c:v>
                </c:pt>
                <c:pt idx="12">
                  <c:v>73.400688904663866</c:v>
                </c:pt>
                <c:pt idx="13">
                  <c:v>-44.449111579836625</c:v>
                </c:pt>
                <c:pt idx="14">
                  <c:v>46.892146961576117</c:v>
                </c:pt>
                <c:pt idx="15">
                  <c:v>-32.600139257142345</c:v>
                </c:pt>
                <c:pt idx="16">
                  <c:v>-37.7146416547955</c:v>
                </c:pt>
                <c:pt idx="17">
                  <c:v>83.155331287506357</c:v>
                </c:pt>
                <c:pt idx="18">
                  <c:v>14.300659991343821</c:v>
                </c:pt>
                <c:pt idx="19">
                  <c:v>21.623347473230865</c:v>
                </c:pt>
                <c:pt idx="20">
                  <c:v>46.892146961576117</c:v>
                </c:pt>
                <c:pt idx="21">
                  <c:v>15.791640599998232</c:v>
                </c:pt>
                <c:pt idx="22">
                  <c:v>21.623347473230865</c:v>
                </c:pt>
                <c:pt idx="23">
                  <c:v>46.892146961576117</c:v>
                </c:pt>
                <c:pt idx="24">
                  <c:v>-82.548603787139683</c:v>
                </c:pt>
                <c:pt idx="25">
                  <c:v>-64.984864162901331</c:v>
                </c:pt>
                <c:pt idx="26">
                  <c:v>94.603215033484233</c:v>
                </c:pt>
                <c:pt idx="27">
                  <c:v>-11.056185006034696</c:v>
                </c:pt>
                <c:pt idx="28">
                  <c:v>-100.61375809167839</c:v>
                </c:pt>
                <c:pt idx="29">
                  <c:v>-10.304622487098811</c:v>
                </c:pt>
                <c:pt idx="30">
                  <c:v>-2.9007366718801109</c:v>
                </c:pt>
                <c:pt idx="31">
                  <c:v>46.892146961576117</c:v>
                </c:pt>
                <c:pt idx="32">
                  <c:v>39.489448063524179</c:v>
                </c:pt>
                <c:pt idx="33">
                  <c:v>-37.7146416547955</c:v>
                </c:pt>
                <c:pt idx="34">
                  <c:v>83.155331287506357</c:v>
                </c:pt>
                <c:pt idx="35">
                  <c:v>2.5191365350929686</c:v>
                </c:pt>
                <c:pt idx="36">
                  <c:v>-32.600139257142345</c:v>
                </c:pt>
                <c:pt idx="37">
                  <c:v>-47.297399107502514</c:v>
                </c:pt>
                <c:pt idx="38">
                  <c:v>-26.196941427503205</c:v>
                </c:pt>
                <c:pt idx="39">
                  <c:v>-82.548603787139683</c:v>
                </c:pt>
                <c:pt idx="40">
                  <c:v>48.655253308168653</c:v>
                </c:pt>
                <c:pt idx="41">
                  <c:v>-26.196941427503205</c:v>
                </c:pt>
                <c:pt idx="42">
                  <c:v>94.603215033484233</c:v>
                </c:pt>
                <c:pt idx="43">
                  <c:v>24.941687934687074</c:v>
                </c:pt>
                <c:pt idx="44">
                  <c:v>48.655253308168653</c:v>
                </c:pt>
                <c:pt idx="45">
                  <c:v>-32.600139257142345</c:v>
                </c:pt>
                <c:pt idx="46">
                  <c:v>-53.365445309029766</c:v>
                </c:pt>
                <c:pt idx="47">
                  <c:v>108.94925713287184</c:v>
                </c:pt>
                <c:pt idx="48">
                  <c:v>39.489448063524179</c:v>
                </c:pt>
                <c:pt idx="49">
                  <c:v>69.676816906924444</c:v>
                </c:pt>
                <c:pt idx="50">
                  <c:v>-32.600139257142345</c:v>
                </c:pt>
                <c:pt idx="51">
                  <c:v>-38.652764265324421</c:v>
                </c:pt>
                <c:pt idx="52">
                  <c:v>-10.304622487098811</c:v>
                </c:pt>
                <c:pt idx="53">
                  <c:v>-2.9007366718801109</c:v>
                </c:pt>
                <c:pt idx="54">
                  <c:v>46.892146961576117</c:v>
                </c:pt>
                <c:pt idx="55">
                  <c:v>-42.170981417708944</c:v>
                </c:pt>
                <c:pt idx="56">
                  <c:v>-100.61375809167839</c:v>
                </c:pt>
                <c:pt idx="57">
                  <c:v>83.155331287506357</c:v>
                </c:pt>
                <c:pt idx="58">
                  <c:v>28.79079879509321</c:v>
                </c:pt>
                <c:pt idx="59">
                  <c:v>-32.600139257142345</c:v>
                </c:pt>
                <c:pt idx="60">
                  <c:v>-94.739322769180546</c:v>
                </c:pt>
                <c:pt idx="61">
                  <c:v>-48.963797190703502</c:v>
                </c:pt>
                <c:pt idx="62">
                  <c:v>-64.984864162901331</c:v>
                </c:pt>
                <c:pt idx="63">
                  <c:v>-26.196941427503205</c:v>
                </c:pt>
                <c:pt idx="64">
                  <c:v>-11.056185006034696</c:v>
                </c:pt>
                <c:pt idx="65">
                  <c:v>-53.365445309029766</c:v>
                </c:pt>
                <c:pt idx="66">
                  <c:v>94.603215033484233</c:v>
                </c:pt>
                <c:pt idx="67">
                  <c:v>48.655253308168653</c:v>
                </c:pt>
                <c:pt idx="68">
                  <c:v>-32.600139257142345</c:v>
                </c:pt>
                <c:pt idx="69">
                  <c:v>-38.652764265324421</c:v>
                </c:pt>
                <c:pt idx="70">
                  <c:v>-115.92990924176075</c:v>
                </c:pt>
                <c:pt idx="71">
                  <c:v>-5.0514591790034444</c:v>
                </c:pt>
                <c:pt idx="72">
                  <c:v>-42.170981417708944</c:v>
                </c:pt>
                <c:pt idx="73">
                  <c:v>-2.9007366718801109</c:v>
                </c:pt>
                <c:pt idx="74">
                  <c:v>46.892146961576117</c:v>
                </c:pt>
                <c:pt idx="75">
                  <c:v>83.155331287506357</c:v>
                </c:pt>
                <c:pt idx="76">
                  <c:v>-32.707907956418509</c:v>
                </c:pt>
                <c:pt idx="77">
                  <c:v>79.295383482643942</c:v>
                </c:pt>
                <c:pt idx="78">
                  <c:v>2.5191365350929686</c:v>
                </c:pt>
                <c:pt idx="79">
                  <c:v>-38.652764265324421</c:v>
                </c:pt>
                <c:pt idx="80">
                  <c:v>-42.170981417708944</c:v>
                </c:pt>
                <c:pt idx="81">
                  <c:v>79.295383482643942</c:v>
                </c:pt>
                <c:pt idx="82">
                  <c:v>11.666690388899099</c:v>
                </c:pt>
                <c:pt idx="83">
                  <c:v>-11.977535002315264</c:v>
                </c:pt>
                <c:pt idx="84">
                  <c:v>94.603215033484233</c:v>
                </c:pt>
                <c:pt idx="85">
                  <c:v>39.489448063524179</c:v>
                </c:pt>
                <c:pt idx="86">
                  <c:v>48.655253308168653</c:v>
                </c:pt>
                <c:pt idx="87">
                  <c:v>-53.365445309029766</c:v>
                </c:pt>
                <c:pt idx="88">
                  <c:v>38.900578439021416</c:v>
                </c:pt>
                <c:pt idx="89">
                  <c:v>-5.0514591790034444</c:v>
                </c:pt>
                <c:pt idx="90">
                  <c:v>-32.600139257142345</c:v>
                </c:pt>
                <c:pt idx="91">
                  <c:v>105.86079484302093</c:v>
                </c:pt>
                <c:pt idx="92">
                  <c:v>28.79079879509321</c:v>
                </c:pt>
                <c:pt idx="93">
                  <c:v>28.79079879509321</c:v>
                </c:pt>
                <c:pt idx="94">
                  <c:v>94.603215033484233</c:v>
                </c:pt>
                <c:pt idx="95">
                  <c:v>-43.236193554690317</c:v>
                </c:pt>
                <c:pt idx="96">
                  <c:v>-30.248481720415811</c:v>
                </c:pt>
                <c:pt idx="97">
                  <c:v>39.489448063524179</c:v>
                </c:pt>
                <c:pt idx="98">
                  <c:v>46.892146961576117</c:v>
                </c:pt>
                <c:pt idx="99">
                  <c:v>-37.7146416547955</c:v>
                </c:pt>
                <c:pt idx="100">
                  <c:v>-8.4416457855467115</c:v>
                </c:pt>
                <c:pt idx="101">
                  <c:v>-58.752673836487133</c:v>
                </c:pt>
                <c:pt idx="102">
                  <c:v>-7.525521399046454</c:v>
                </c:pt>
                <c:pt idx="103">
                  <c:v>60.36344019024547</c:v>
                </c:pt>
                <c:pt idx="104">
                  <c:v>-48.963797190703502</c:v>
                </c:pt>
                <c:pt idx="105">
                  <c:v>-53.365445309029766</c:v>
                </c:pt>
                <c:pt idx="106">
                  <c:v>48.655253308168653</c:v>
                </c:pt>
                <c:pt idx="107">
                  <c:v>-2.9007366718801109</c:v>
                </c:pt>
                <c:pt idx="108">
                  <c:v>-10.304622487098811</c:v>
                </c:pt>
                <c:pt idx="109">
                  <c:v>48.655253308168653</c:v>
                </c:pt>
                <c:pt idx="110">
                  <c:v>-38.652764265324421</c:v>
                </c:pt>
                <c:pt idx="111">
                  <c:v>-115.92990924176075</c:v>
                </c:pt>
                <c:pt idx="112">
                  <c:v>-5.0514591790034444</c:v>
                </c:pt>
                <c:pt idx="113">
                  <c:v>28.79079879509321</c:v>
                </c:pt>
                <c:pt idx="114">
                  <c:v>-11.056185006034696</c:v>
                </c:pt>
                <c:pt idx="115">
                  <c:v>-0.61375809167839179</c:v>
                </c:pt>
                <c:pt idx="116">
                  <c:v>-46.57549969844969</c:v>
                </c:pt>
                <c:pt idx="117">
                  <c:v>46.892146961576117</c:v>
                </c:pt>
                <c:pt idx="118">
                  <c:v>-82.548603787139683</c:v>
                </c:pt>
                <c:pt idx="119">
                  <c:v>69.676816906924444</c:v>
                </c:pt>
                <c:pt idx="120">
                  <c:v>39.489448063524179</c:v>
                </c:pt>
                <c:pt idx="121">
                  <c:v>-64.984864162901331</c:v>
                </c:pt>
                <c:pt idx="122">
                  <c:v>-53.365445309029766</c:v>
                </c:pt>
                <c:pt idx="123">
                  <c:v>-42.170981417708944</c:v>
                </c:pt>
                <c:pt idx="124">
                  <c:v>-0.61375809167839179</c:v>
                </c:pt>
                <c:pt idx="125">
                  <c:v>73.400688904663866</c:v>
                </c:pt>
                <c:pt idx="126">
                  <c:v>-7.525521399046454</c:v>
                </c:pt>
                <c:pt idx="127">
                  <c:v>9.9774065183962364</c:v>
                </c:pt>
                <c:pt idx="128">
                  <c:v>-11.056185006034696</c:v>
                </c:pt>
                <c:pt idx="129">
                  <c:v>-37.7146416547955</c:v>
                </c:pt>
                <c:pt idx="130">
                  <c:v>43.330676866326897</c:v>
                </c:pt>
                <c:pt idx="131">
                  <c:v>-27.042287787033629</c:v>
                </c:pt>
                <c:pt idx="132">
                  <c:v>14.300659991343821</c:v>
                </c:pt>
                <c:pt idx="133">
                  <c:v>48.655253308168653</c:v>
                </c:pt>
                <c:pt idx="134">
                  <c:v>94.603215033484233</c:v>
                </c:pt>
                <c:pt idx="135">
                  <c:v>24.941687934687074</c:v>
                </c:pt>
                <c:pt idx="136">
                  <c:v>-8.4416457855467115</c:v>
                </c:pt>
                <c:pt idx="137">
                  <c:v>-30.248481720415811</c:v>
                </c:pt>
                <c:pt idx="138">
                  <c:v>-43.797750182033248</c:v>
                </c:pt>
                <c:pt idx="139">
                  <c:v>-52.222968709183533</c:v>
                </c:pt>
                <c:pt idx="140">
                  <c:v>46.892146961576117</c:v>
                </c:pt>
                <c:pt idx="141">
                  <c:v>-82.548603787139683</c:v>
                </c:pt>
                <c:pt idx="142">
                  <c:v>-32.600139257142345</c:v>
                </c:pt>
                <c:pt idx="143">
                  <c:v>-83.910240234914369</c:v>
                </c:pt>
                <c:pt idx="144">
                  <c:v>-2.9007366718801109</c:v>
                </c:pt>
                <c:pt idx="145">
                  <c:v>48.655253308168653</c:v>
                </c:pt>
                <c:pt idx="146">
                  <c:v>-47.297399107502514</c:v>
                </c:pt>
                <c:pt idx="147">
                  <c:v>-5.0514591790034444</c:v>
                </c:pt>
                <c:pt idx="148">
                  <c:v>-37.7146416547955</c:v>
                </c:pt>
                <c:pt idx="149">
                  <c:v>11.666690388899099</c:v>
                </c:pt>
                <c:pt idx="150">
                  <c:v>20.161809706262176</c:v>
                </c:pt>
                <c:pt idx="151">
                  <c:v>-53.365445309029766</c:v>
                </c:pt>
                <c:pt idx="152">
                  <c:v>227.16386297554709</c:v>
                </c:pt>
                <c:pt idx="153">
                  <c:v>206.94418230953792</c:v>
                </c:pt>
                <c:pt idx="154">
                  <c:v>-43.797750182033248</c:v>
                </c:pt>
                <c:pt idx="155">
                  <c:v>-30.248481720415811</c:v>
                </c:pt>
                <c:pt idx="156">
                  <c:v>-8.4416457855467115</c:v>
                </c:pt>
                <c:pt idx="157">
                  <c:v>3.9699780427070408</c:v>
                </c:pt>
                <c:pt idx="158">
                  <c:v>-10.304622487098811</c:v>
                </c:pt>
                <c:pt idx="159">
                  <c:v>60.36344019024547</c:v>
                </c:pt>
                <c:pt idx="160">
                  <c:v>-143.08712347009259</c:v>
                </c:pt>
                <c:pt idx="161">
                  <c:v>-7.525521399046454</c:v>
                </c:pt>
                <c:pt idx="162">
                  <c:v>-53.365445309029766</c:v>
                </c:pt>
                <c:pt idx="163">
                  <c:v>-0.61375809167839179</c:v>
                </c:pt>
                <c:pt idx="164">
                  <c:v>-27.042287787033629</c:v>
                </c:pt>
                <c:pt idx="165">
                  <c:v>58.171426721536015</c:v>
                </c:pt>
                <c:pt idx="166">
                  <c:v>48.655253308168653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C-6148-8D53-020531B06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046144"/>
        <c:axId val="1296262240"/>
      </c:scatterChart>
      <c:valAx>
        <c:axId val="129704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262240"/>
        <c:crosses val="autoZero"/>
        <c:crossBetween val="midCat"/>
      </c:valAx>
      <c:valAx>
        <c:axId val="12962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04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21" Type="http://schemas.openxmlformats.org/officeDocument/2006/relationships/image" Target="../media/image21.jpe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jpe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21" Type="http://schemas.openxmlformats.org/officeDocument/2006/relationships/image" Target="../media/image21.jpe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8.png"/><Relationship Id="rId10" Type="http://schemas.openxmlformats.org/officeDocument/2006/relationships/image" Target="../media/image10.png"/><Relationship Id="rId19" Type="http://schemas.openxmlformats.org/officeDocument/2006/relationships/image" Target="../media/image19.jpe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969583</xdr:colOff>
      <xdr:row>49</xdr:row>
      <xdr:rowOff>111658</xdr:rowOff>
    </xdr:from>
    <xdr:to>
      <xdr:col>19</xdr:col>
      <xdr:colOff>186268</xdr:colOff>
      <xdr:row>66</xdr:row>
      <xdr:rowOff>24999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33D867-E987-0915-5CF3-5453E2E47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957705</xdr:colOff>
      <xdr:row>27</xdr:row>
      <xdr:rowOff>187377</xdr:rowOff>
    </xdr:from>
    <xdr:to>
      <xdr:col>19</xdr:col>
      <xdr:colOff>131580</xdr:colOff>
      <xdr:row>45</xdr:row>
      <xdr:rowOff>46914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FB6074-F941-F542-9B89-2EDDC5236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152400</xdr:colOff>
      <xdr:row>4</xdr:row>
      <xdr:rowOff>50801</xdr:rowOff>
    </xdr:from>
    <xdr:to>
      <xdr:col>10</xdr:col>
      <xdr:colOff>673100</xdr:colOff>
      <xdr:row>4</xdr:row>
      <xdr:rowOff>745067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69B83B8A-6313-D693-961B-FC15F5946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2260601"/>
          <a:ext cx="520700" cy="694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152400</xdr:colOff>
      <xdr:row>2</xdr:row>
      <xdr:rowOff>50800</xdr:rowOff>
    </xdr:from>
    <xdr:to>
      <xdr:col>10</xdr:col>
      <xdr:colOff>622300</xdr:colOff>
      <xdr:row>2</xdr:row>
      <xdr:rowOff>754683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AB98C723-A311-7C48-8A2B-4105AF6D04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741"/>
        <a:stretch/>
      </xdr:blipFill>
      <xdr:spPr bwMode="auto">
        <a:xfrm>
          <a:off x="10833100" y="736600"/>
          <a:ext cx="469900" cy="7038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190500</xdr:colOff>
      <xdr:row>48</xdr:row>
      <xdr:rowOff>38100</xdr:rowOff>
    </xdr:from>
    <xdr:to>
      <xdr:col>10</xdr:col>
      <xdr:colOff>660400</xdr:colOff>
      <xdr:row>48</xdr:row>
      <xdr:rowOff>741983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674B2D43-B869-EB40-BD40-E558E94D588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741"/>
        <a:stretch/>
      </xdr:blipFill>
      <xdr:spPr bwMode="auto">
        <a:xfrm>
          <a:off x="10871200" y="2006600"/>
          <a:ext cx="469900" cy="7038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152400</xdr:colOff>
      <xdr:row>28</xdr:row>
      <xdr:rowOff>50800</xdr:rowOff>
    </xdr:from>
    <xdr:to>
      <xdr:col>10</xdr:col>
      <xdr:colOff>673100</xdr:colOff>
      <xdr:row>28</xdr:row>
      <xdr:rowOff>745066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3ECE682C-6237-D448-8C3E-BA7F8FF93A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1257300"/>
          <a:ext cx="520700" cy="694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152400</xdr:colOff>
      <xdr:row>44</xdr:row>
      <xdr:rowOff>38100</xdr:rowOff>
    </xdr:from>
    <xdr:to>
      <xdr:col>10</xdr:col>
      <xdr:colOff>673100</xdr:colOff>
      <xdr:row>44</xdr:row>
      <xdr:rowOff>732366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5474A15B-9373-8848-A1FC-482A94CEE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2006600"/>
          <a:ext cx="520700" cy="694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215900</xdr:colOff>
      <xdr:row>5</xdr:row>
      <xdr:rowOff>38100</xdr:rowOff>
    </xdr:from>
    <xdr:to>
      <xdr:col>10</xdr:col>
      <xdr:colOff>660400</xdr:colOff>
      <xdr:row>6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F0ACCA19-0416-E1F7-7617-B7DE18BD5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0" y="3530600"/>
          <a:ext cx="444500" cy="7315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190500</xdr:colOff>
      <xdr:row>45</xdr:row>
      <xdr:rowOff>25400</xdr:rowOff>
    </xdr:from>
    <xdr:to>
      <xdr:col>10</xdr:col>
      <xdr:colOff>635000</xdr:colOff>
      <xdr:row>45</xdr:row>
      <xdr:rowOff>756919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6DFCFDC4-CE00-FA44-A695-397BE7C75A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71200" y="34759900"/>
          <a:ext cx="444500" cy="7315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177800</xdr:colOff>
      <xdr:row>6</xdr:row>
      <xdr:rowOff>38101</xdr:rowOff>
    </xdr:from>
    <xdr:to>
      <xdr:col>10</xdr:col>
      <xdr:colOff>711200</xdr:colOff>
      <xdr:row>6</xdr:row>
      <xdr:rowOff>749301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BF38F33C-7006-A4BA-B656-9E3CF88D86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4292601"/>
          <a:ext cx="5334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190500</xdr:colOff>
      <xdr:row>42</xdr:row>
      <xdr:rowOff>25400</xdr:rowOff>
    </xdr:from>
    <xdr:to>
      <xdr:col>10</xdr:col>
      <xdr:colOff>723900</xdr:colOff>
      <xdr:row>42</xdr:row>
      <xdr:rowOff>736600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362045B7-EFC7-8C4A-A6FB-FD88F8AB1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71200" y="32473900"/>
          <a:ext cx="5334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152400</xdr:colOff>
      <xdr:row>46</xdr:row>
      <xdr:rowOff>12700</xdr:rowOff>
    </xdr:from>
    <xdr:to>
      <xdr:col>10</xdr:col>
      <xdr:colOff>685800</xdr:colOff>
      <xdr:row>46</xdr:row>
      <xdr:rowOff>723900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6ADEA6AD-8DF7-1A4C-92D5-7A1C3C91A8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35509200"/>
          <a:ext cx="5334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190500</xdr:colOff>
      <xdr:row>8</xdr:row>
      <xdr:rowOff>50801</xdr:rowOff>
    </xdr:from>
    <xdr:to>
      <xdr:col>10</xdr:col>
      <xdr:colOff>685800</xdr:colOff>
      <xdr:row>8</xdr:row>
      <xdr:rowOff>711201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3D5E6ED7-C131-F0B3-DE11-C3D74B2BC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71200" y="5829301"/>
          <a:ext cx="495300" cy="66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203200</xdr:colOff>
      <xdr:row>53</xdr:row>
      <xdr:rowOff>50800</xdr:rowOff>
    </xdr:from>
    <xdr:to>
      <xdr:col>10</xdr:col>
      <xdr:colOff>698500</xdr:colOff>
      <xdr:row>53</xdr:row>
      <xdr:rowOff>711200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E83E566E-1D30-064B-9470-3B66F018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3900" y="40881300"/>
          <a:ext cx="495300" cy="66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203200</xdr:colOff>
      <xdr:row>9</xdr:row>
      <xdr:rowOff>76200</xdr:rowOff>
    </xdr:from>
    <xdr:to>
      <xdr:col>10</xdr:col>
      <xdr:colOff>685800</xdr:colOff>
      <xdr:row>9</xdr:row>
      <xdr:rowOff>719667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56FB8F5C-CACD-DCB5-12E0-6FB5FF58B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3900" y="6616700"/>
          <a:ext cx="482600" cy="643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215900</xdr:colOff>
      <xdr:row>11</xdr:row>
      <xdr:rowOff>25400</xdr:rowOff>
    </xdr:from>
    <xdr:to>
      <xdr:col>10</xdr:col>
      <xdr:colOff>723900</xdr:colOff>
      <xdr:row>12</xdr:row>
      <xdr:rowOff>6887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2C38872E-6836-117F-0892-06F49DDEC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0" y="8089900"/>
          <a:ext cx="508000" cy="743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215900</xdr:colOff>
      <xdr:row>57</xdr:row>
      <xdr:rowOff>25400</xdr:rowOff>
    </xdr:from>
    <xdr:to>
      <xdr:col>10</xdr:col>
      <xdr:colOff>723900</xdr:colOff>
      <xdr:row>58</xdr:row>
      <xdr:rowOff>6887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B83F54A3-DEAC-5744-B52F-DAF97570C9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0" y="43903900"/>
          <a:ext cx="508000" cy="743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215900</xdr:colOff>
      <xdr:row>12</xdr:row>
      <xdr:rowOff>63501</xdr:rowOff>
    </xdr:from>
    <xdr:to>
      <xdr:col>10</xdr:col>
      <xdr:colOff>736600</xdr:colOff>
      <xdr:row>12</xdr:row>
      <xdr:rowOff>740625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15CA8433-643D-CDA4-3E81-9C08092F8C3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963" b="13889"/>
        <a:stretch/>
      </xdr:blipFill>
      <xdr:spPr bwMode="auto">
        <a:xfrm>
          <a:off x="10896600" y="8890001"/>
          <a:ext cx="520700" cy="677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190500</xdr:colOff>
      <xdr:row>30</xdr:row>
      <xdr:rowOff>50800</xdr:rowOff>
    </xdr:from>
    <xdr:to>
      <xdr:col>10</xdr:col>
      <xdr:colOff>711200</xdr:colOff>
      <xdr:row>30</xdr:row>
      <xdr:rowOff>727924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D285C673-99A3-3F4E-957E-9C137B868A2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963" b="13889"/>
        <a:stretch/>
      </xdr:blipFill>
      <xdr:spPr bwMode="auto">
        <a:xfrm>
          <a:off x="10871200" y="23355300"/>
          <a:ext cx="520700" cy="677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190500</xdr:colOff>
      <xdr:row>58</xdr:row>
      <xdr:rowOff>63500</xdr:rowOff>
    </xdr:from>
    <xdr:to>
      <xdr:col>10</xdr:col>
      <xdr:colOff>711200</xdr:colOff>
      <xdr:row>58</xdr:row>
      <xdr:rowOff>740624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A42E9747-A24F-FE43-9C0D-C486119AC41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963" b="13889"/>
        <a:stretch/>
      </xdr:blipFill>
      <xdr:spPr bwMode="auto">
        <a:xfrm>
          <a:off x="10871200" y="44704000"/>
          <a:ext cx="520700" cy="677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203200</xdr:colOff>
      <xdr:row>17</xdr:row>
      <xdr:rowOff>63500</xdr:rowOff>
    </xdr:from>
    <xdr:to>
      <xdr:col>10</xdr:col>
      <xdr:colOff>723900</xdr:colOff>
      <xdr:row>17</xdr:row>
      <xdr:rowOff>732053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3AAC8C3F-ECE2-0F7F-E6A7-308D3652084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796" b="18982"/>
        <a:stretch/>
      </xdr:blipFill>
      <xdr:spPr bwMode="auto">
        <a:xfrm>
          <a:off x="10883900" y="12700000"/>
          <a:ext cx="520700" cy="668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203200</xdr:colOff>
      <xdr:row>38</xdr:row>
      <xdr:rowOff>50800</xdr:rowOff>
    </xdr:from>
    <xdr:to>
      <xdr:col>10</xdr:col>
      <xdr:colOff>723900</xdr:colOff>
      <xdr:row>38</xdr:row>
      <xdr:rowOff>719353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CAB3FC05-B7E3-6146-A4CB-DCE183F2A1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796" b="18982"/>
        <a:stretch/>
      </xdr:blipFill>
      <xdr:spPr bwMode="auto">
        <a:xfrm>
          <a:off x="10883900" y="29451300"/>
          <a:ext cx="520700" cy="668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165100</xdr:colOff>
      <xdr:row>47</xdr:row>
      <xdr:rowOff>38100</xdr:rowOff>
    </xdr:from>
    <xdr:to>
      <xdr:col>10</xdr:col>
      <xdr:colOff>685800</xdr:colOff>
      <xdr:row>47</xdr:row>
      <xdr:rowOff>706653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C0E3199C-CD63-9241-9BC4-4832D8C81A8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796" b="18982"/>
        <a:stretch/>
      </xdr:blipFill>
      <xdr:spPr bwMode="auto">
        <a:xfrm>
          <a:off x="10845800" y="36296600"/>
          <a:ext cx="520700" cy="668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190500</xdr:colOff>
      <xdr:row>52</xdr:row>
      <xdr:rowOff>50800</xdr:rowOff>
    </xdr:from>
    <xdr:to>
      <xdr:col>10</xdr:col>
      <xdr:colOff>711200</xdr:colOff>
      <xdr:row>52</xdr:row>
      <xdr:rowOff>719353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4B85D733-554E-3945-A454-B569CFC30F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796" b="18982"/>
        <a:stretch/>
      </xdr:blipFill>
      <xdr:spPr bwMode="auto">
        <a:xfrm>
          <a:off x="10871200" y="40119300"/>
          <a:ext cx="520700" cy="668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228600</xdr:colOff>
      <xdr:row>61</xdr:row>
      <xdr:rowOff>50800</xdr:rowOff>
    </xdr:from>
    <xdr:to>
      <xdr:col>10</xdr:col>
      <xdr:colOff>749300</xdr:colOff>
      <xdr:row>61</xdr:row>
      <xdr:rowOff>719353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49B57704-AF58-6841-A07F-E3EB4D9FA92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796" b="18982"/>
        <a:stretch/>
      </xdr:blipFill>
      <xdr:spPr bwMode="auto">
        <a:xfrm>
          <a:off x="10909300" y="46977300"/>
          <a:ext cx="520700" cy="668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190501</xdr:colOff>
      <xdr:row>59</xdr:row>
      <xdr:rowOff>50800</xdr:rowOff>
    </xdr:from>
    <xdr:to>
      <xdr:col>10</xdr:col>
      <xdr:colOff>774701</xdr:colOff>
      <xdr:row>59</xdr:row>
      <xdr:rowOff>734438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40B363-BFD3-F9C9-FCBC-C7F17699F46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130" r="12963" b="6481"/>
        <a:stretch/>
      </xdr:blipFill>
      <xdr:spPr bwMode="auto">
        <a:xfrm>
          <a:off x="10871201" y="45453300"/>
          <a:ext cx="584200" cy="6836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190500</xdr:colOff>
      <xdr:row>36</xdr:row>
      <xdr:rowOff>50800</xdr:rowOff>
    </xdr:from>
    <xdr:to>
      <xdr:col>10</xdr:col>
      <xdr:colOff>774700</xdr:colOff>
      <xdr:row>36</xdr:row>
      <xdr:rowOff>734438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488B357E-3F98-2140-87AE-7D08D034D8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130" r="12963" b="6481"/>
        <a:stretch/>
      </xdr:blipFill>
      <xdr:spPr bwMode="auto">
        <a:xfrm>
          <a:off x="10871200" y="27927300"/>
          <a:ext cx="584200" cy="6836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152400</xdr:colOff>
      <xdr:row>19</xdr:row>
      <xdr:rowOff>50800</xdr:rowOff>
    </xdr:from>
    <xdr:to>
      <xdr:col>10</xdr:col>
      <xdr:colOff>736600</xdr:colOff>
      <xdr:row>19</xdr:row>
      <xdr:rowOff>734438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BECC8D1F-4641-E04C-93D9-11D640D92B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130" r="12963" b="6481"/>
        <a:stretch/>
      </xdr:blipFill>
      <xdr:spPr bwMode="auto">
        <a:xfrm>
          <a:off x="10833100" y="14211300"/>
          <a:ext cx="584200" cy="6836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177800</xdr:colOff>
      <xdr:row>29</xdr:row>
      <xdr:rowOff>38100</xdr:rowOff>
    </xdr:from>
    <xdr:to>
      <xdr:col>10</xdr:col>
      <xdr:colOff>736600</xdr:colOff>
      <xdr:row>29</xdr:row>
      <xdr:rowOff>740591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617FB83E-3A0C-C79F-B92C-CAAEB90922F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278" r="13580" b="23611"/>
        <a:stretch/>
      </xdr:blipFill>
      <xdr:spPr bwMode="auto">
        <a:xfrm>
          <a:off x="10858500" y="22580600"/>
          <a:ext cx="558800" cy="7024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152400</xdr:colOff>
      <xdr:row>54</xdr:row>
      <xdr:rowOff>25401</xdr:rowOff>
    </xdr:from>
    <xdr:to>
      <xdr:col>10</xdr:col>
      <xdr:colOff>802727</xdr:colOff>
      <xdr:row>54</xdr:row>
      <xdr:rowOff>723901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8EE16123-3DCC-5BF6-D8C6-AD24105A65C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963" b="6482"/>
        <a:stretch/>
      </xdr:blipFill>
      <xdr:spPr bwMode="auto">
        <a:xfrm>
          <a:off x="10833100" y="41617901"/>
          <a:ext cx="650327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127000</xdr:colOff>
      <xdr:row>31</xdr:row>
      <xdr:rowOff>38100</xdr:rowOff>
    </xdr:from>
    <xdr:to>
      <xdr:col>10</xdr:col>
      <xdr:colOff>777327</xdr:colOff>
      <xdr:row>31</xdr:row>
      <xdr:rowOff>736600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B54496B2-E0F6-224B-830B-C58DADAAC66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963" b="6482"/>
        <a:stretch/>
      </xdr:blipFill>
      <xdr:spPr bwMode="auto">
        <a:xfrm>
          <a:off x="10807700" y="24104600"/>
          <a:ext cx="650327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88901</xdr:colOff>
      <xdr:row>34</xdr:row>
      <xdr:rowOff>114299</xdr:rowOff>
    </xdr:from>
    <xdr:to>
      <xdr:col>10</xdr:col>
      <xdr:colOff>850901</xdr:colOff>
      <xdr:row>34</xdr:row>
      <xdr:rowOff>651822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5EF22F77-CDAC-4E41-E924-CF86E3E7B37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1762"/>
        <a:stretch/>
      </xdr:blipFill>
      <xdr:spPr bwMode="auto">
        <a:xfrm rot="16200000">
          <a:off x="10881839" y="26354561"/>
          <a:ext cx="537523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63500</xdr:colOff>
      <xdr:row>49</xdr:row>
      <xdr:rowOff>139701</xdr:rowOff>
    </xdr:from>
    <xdr:to>
      <xdr:col>10</xdr:col>
      <xdr:colOff>845972</xdr:colOff>
      <xdr:row>49</xdr:row>
      <xdr:rowOff>660401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EDA3BB1F-2993-51A7-15B7-135AE2E69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44200" y="37922201"/>
          <a:ext cx="782472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76200</xdr:colOff>
      <xdr:row>51</xdr:row>
      <xdr:rowOff>50800</xdr:rowOff>
    </xdr:from>
    <xdr:to>
      <xdr:col>10</xdr:col>
      <xdr:colOff>749300</xdr:colOff>
      <xdr:row>51</xdr:row>
      <xdr:rowOff>745268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94CAB6AB-2EE2-4A5E-B13A-40A8CB8A89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05" b="10715"/>
        <a:stretch/>
      </xdr:blipFill>
      <xdr:spPr bwMode="auto">
        <a:xfrm>
          <a:off x="10756900" y="39357300"/>
          <a:ext cx="673100" cy="6944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88901</xdr:colOff>
      <xdr:row>50</xdr:row>
      <xdr:rowOff>114300</xdr:rowOff>
    </xdr:from>
    <xdr:to>
      <xdr:col>10</xdr:col>
      <xdr:colOff>850901</xdr:colOff>
      <xdr:row>50</xdr:row>
      <xdr:rowOff>651823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23BD9900-E13A-0148-9BD3-D4651201B34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1762"/>
        <a:stretch/>
      </xdr:blipFill>
      <xdr:spPr bwMode="auto">
        <a:xfrm rot="16200000">
          <a:off x="10881839" y="38546562"/>
          <a:ext cx="537523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165100</xdr:colOff>
      <xdr:row>62</xdr:row>
      <xdr:rowOff>50800</xdr:rowOff>
    </xdr:from>
    <xdr:to>
      <xdr:col>10</xdr:col>
      <xdr:colOff>787400</xdr:colOff>
      <xdr:row>62</xdr:row>
      <xdr:rowOff>715355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CABDA96E-B914-021C-475A-E59FF3BB680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037" b="7870"/>
        <a:stretch/>
      </xdr:blipFill>
      <xdr:spPr bwMode="auto">
        <a:xfrm>
          <a:off x="10845800" y="47739300"/>
          <a:ext cx="622300" cy="6645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165100</xdr:colOff>
      <xdr:row>63</xdr:row>
      <xdr:rowOff>50800</xdr:rowOff>
    </xdr:from>
    <xdr:to>
      <xdr:col>10</xdr:col>
      <xdr:colOff>787400</xdr:colOff>
      <xdr:row>63</xdr:row>
      <xdr:rowOff>715355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D8563B15-B55B-4141-BEA9-31079D1C667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037" b="7870"/>
        <a:stretch/>
      </xdr:blipFill>
      <xdr:spPr bwMode="auto">
        <a:xfrm>
          <a:off x="10845800" y="48501300"/>
          <a:ext cx="622300" cy="6645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177800</xdr:colOff>
      <xdr:row>42</xdr:row>
      <xdr:rowOff>38101</xdr:rowOff>
    </xdr:from>
    <xdr:ext cx="533400" cy="711200"/>
    <xdr:pic>
      <xdr:nvPicPr>
        <xdr:cNvPr id="2" name="Picture 1">
          <a:extLst>
            <a:ext uri="{FF2B5EF4-FFF2-40B4-BE49-F238E27FC236}">
              <a16:creationId xmlns:a16="http://schemas.microsoft.com/office/drawing/2014/main" id="{01924C43-84A6-174A-BE69-A8299B569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4292601"/>
          <a:ext cx="5334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190500</xdr:colOff>
      <xdr:row>46</xdr:row>
      <xdr:rowOff>25400</xdr:rowOff>
    </xdr:from>
    <xdr:ext cx="533400" cy="711200"/>
    <xdr:pic>
      <xdr:nvPicPr>
        <xdr:cNvPr id="3" name="Picture 2">
          <a:extLst>
            <a:ext uri="{FF2B5EF4-FFF2-40B4-BE49-F238E27FC236}">
              <a16:creationId xmlns:a16="http://schemas.microsoft.com/office/drawing/2014/main" id="{892C2C4A-8457-5747-A063-F2A504BD4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71200" y="32473900"/>
          <a:ext cx="5334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177800</xdr:colOff>
      <xdr:row>46</xdr:row>
      <xdr:rowOff>38101</xdr:rowOff>
    </xdr:from>
    <xdr:ext cx="533400" cy="711200"/>
    <xdr:pic>
      <xdr:nvPicPr>
        <xdr:cNvPr id="4" name="Picture 3">
          <a:extLst>
            <a:ext uri="{FF2B5EF4-FFF2-40B4-BE49-F238E27FC236}">
              <a16:creationId xmlns:a16="http://schemas.microsoft.com/office/drawing/2014/main" id="{9C08AB15-CDBB-9C4B-8566-901CDDCD2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32486601"/>
          <a:ext cx="5334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152400</xdr:colOff>
      <xdr:row>36</xdr:row>
      <xdr:rowOff>50800</xdr:rowOff>
    </xdr:from>
    <xdr:ext cx="584200" cy="683638"/>
    <xdr:pic>
      <xdr:nvPicPr>
        <xdr:cNvPr id="5" name="Picture 4">
          <a:extLst>
            <a:ext uri="{FF2B5EF4-FFF2-40B4-BE49-F238E27FC236}">
              <a16:creationId xmlns:a16="http://schemas.microsoft.com/office/drawing/2014/main" id="{305670AD-010A-D84C-AE49-2EF5ACC2948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130" r="12963" b="6481"/>
        <a:stretch/>
      </xdr:blipFill>
      <xdr:spPr bwMode="auto">
        <a:xfrm>
          <a:off x="10833100" y="13449300"/>
          <a:ext cx="584200" cy="6836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152400</xdr:colOff>
      <xdr:row>59</xdr:row>
      <xdr:rowOff>50800</xdr:rowOff>
    </xdr:from>
    <xdr:ext cx="584200" cy="683638"/>
    <xdr:pic>
      <xdr:nvPicPr>
        <xdr:cNvPr id="6" name="Picture 5">
          <a:extLst>
            <a:ext uri="{FF2B5EF4-FFF2-40B4-BE49-F238E27FC236}">
              <a16:creationId xmlns:a16="http://schemas.microsoft.com/office/drawing/2014/main" id="{10A6A5A2-2A45-4A45-9E03-E0861168F8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130" r="12963" b="6481"/>
        <a:stretch/>
      </xdr:blipFill>
      <xdr:spPr bwMode="auto">
        <a:xfrm>
          <a:off x="10833100" y="13449300"/>
          <a:ext cx="584200" cy="6836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190500</xdr:colOff>
      <xdr:row>53</xdr:row>
      <xdr:rowOff>50801</xdr:rowOff>
    </xdr:from>
    <xdr:ext cx="495300" cy="660400"/>
    <xdr:pic>
      <xdr:nvPicPr>
        <xdr:cNvPr id="7" name="Picture 6">
          <a:extLst>
            <a:ext uri="{FF2B5EF4-FFF2-40B4-BE49-F238E27FC236}">
              <a16:creationId xmlns:a16="http://schemas.microsoft.com/office/drawing/2014/main" id="{97FDBBFB-3361-0E44-B954-3D4E3AFC6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71200" y="5067301"/>
          <a:ext cx="495300" cy="66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152400</xdr:colOff>
      <xdr:row>28</xdr:row>
      <xdr:rowOff>38100</xdr:rowOff>
    </xdr:from>
    <xdr:ext cx="520700" cy="694266"/>
    <xdr:pic>
      <xdr:nvPicPr>
        <xdr:cNvPr id="8" name="Picture 7">
          <a:extLst>
            <a:ext uri="{FF2B5EF4-FFF2-40B4-BE49-F238E27FC236}">
              <a16:creationId xmlns:a16="http://schemas.microsoft.com/office/drawing/2014/main" id="{BDC2F529-A313-9E40-B946-3645169CA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32486600"/>
          <a:ext cx="520700" cy="694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101600</xdr:colOff>
      <xdr:row>21</xdr:row>
      <xdr:rowOff>101600</xdr:rowOff>
    </xdr:from>
    <xdr:to>
      <xdr:col>10</xdr:col>
      <xdr:colOff>857956</xdr:colOff>
      <xdr:row>21</xdr:row>
      <xdr:rowOff>660400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C490235-4599-364E-BB36-DB3B671C17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8642" t="37037" r="8642" b="17130"/>
        <a:stretch/>
      </xdr:blipFill>
      <xdr:spPr>
        <a:xfrm>
          <a:off x="10782300" y="15024100"/>
          <a:ext cx="756356" cy="558800"/>
        </a:xfrm>
        <a:prstGeom prst="rect">
          <a:avLst/>
        </a:prstGeom>
      </xdr:spPr>
    </xdr:pic>
    <xdr:clientData/>
  </xdr:twoCellAnchor>
  <xdr:twoCellAnchor editAs="oneCell">
    <xdr:from>
      <xdr:col>10</xdr:col>
      <xdr:colOff>88900</xdr:colOff>
      <xdr:row>24</xdr:row>
      <xdr:rowOff>114300</xdr:rowOff>
    </xdr:from>
    <xdr:to>
      <xdr:col>10</xdr:col>
      <xdr:colOff>845256</xdr:colOff>
      <xdr:row>24</xdr:row>
      <xdr:rowOff>673100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64D755A-AA90-F94C-BCA1-F36D653410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8642" t="37037" r="8642" b="17130"/>
        <a:stretch/>
      </xdr:blipFill>
      <xdr:spPr>
        <a:xfrm>
          <a:off x="10769600" y="17322800"/>
          <a:ext cx="756356" cy="558800"/>
        </a:xfrm>
        <a:prstGeom prst="rect">
          <a:avLst/>
        </a:prstGeom>
      </xdr:spPr>
    </xdr:pic>
    <xdr:clientData/>
  </xdr:twoCellAnchor>
  <xdr:twoCellAnchor editAs="oneCell">
    <xdr:from>
      <xdr:col>10</xdr:col>
      <xdr:colOff>88900</xdr:colOff>
      <xdr:row>37</xdr:row>
      <xdr:rowOff>101600</xdr:rowOff>
    </xdr:from>
    <xdr:to>
      <xdr:col>10</xdr:col>
      <xdr:colOff>845256</xdr:colOff>
      <xdr:row>37</xdr:row>
      <xdr:rowOff>660400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148ADD8-67E7-2A4A-A7B1-DBDE12BFF2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8642" t="37037" r="8642" b="17130"/>
        <a:stretch/>
      </xdr:blipFill>
      <xdr:spPr>
        <a:xfrm>
          <a:off x="10769600" y="27216100"/>
          <a:ext cx="756356" cy="558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190501</xdr:colOff>
      <xdr:row>18</xdr:row>
      <xdr:rowOff>63500</xdr:rowOff>
    </xdr:from>
    <xdr:to>
      <xdr:col>10</xdr:col>
      <xdr:colOff>711201</xdr:colOff>
      <xdr:row>18</xdr:row>
      <xdr:rowOff>671617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2EA1BFA-8CCA-1826-2B8B-5004FA647E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t="11574" r="15432" b="14352"/>
        <a:stretch/>
      </xdr:blipFill>
      <xdr:spPr>
        <a:xfrm>
          <a:off x="10871201" y="12700000"/>
          <a:ext cx="520700" cy="608117"/>
        </a:xfrm>
        <a:prstGeom prst="rect">
          <a:avLst/>
        </a:prstGeom>
      </xdr:spPr>
    </xdr:pic>
    <xdr:clientData/>
  </xdr:twoCellAnchor>
  <xdr:twoCellAnchor editAs="oneCell">
    <xdr:from>
      <xdr:col>10</xdr:col>
      <xdr:colOff>203200</xdr:colOff>
      <xdr:row>35</xdr:row>
      <xdr:rowOff>76200</xdr:rowOff>
    </xdr:from>
    <xdr:to>
      <xdr:col>10</xdr:col>
      <xdr:colOff>723900</xdr:colOff>
      <xdr:row>35</xdr:row>
      <xdr:rowOff>684317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A8ED5EC-AB3E-D54B-8ED7-DD49FD7976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t="11574" r="15432" b="14352"/>
        <a:stretch/>
      </xdr:blipFill>
      <xdr:spPr>
        <a:xfrm>
          <a:off x="10883900" y="25666700"/>
          <a:ext cx="520700" cy="608117"/>
        </a:xfrm>
        <a:prstGeom prst="rect">
          <a:avLst/>
        </a:prstGeom>
      </xdr:spPr>
    </xdr:pic>
    <xdr:clientData/>
  </xdr:twoCellAnchor>
  <xdr:twoCellAnchor editAs="oneCell">
    <xdr:from>
      <xdr:col>10</xdr:col>
      <xdr:colOff>177800</xdr:colOff>
      <xdr:row>7</xdr:row>
      <xdr:rowOff>76200</xdr:rowOff>
    </xdr:from>
    <xdr:to>
      <xdr:col>10</xdr:col>
      <xdr:colOff>815753</xdr:colOff>
      <xdr:row>7</xdr:row>
      <xdr:rowOff>685800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F7314AB-C274-F75C-F4B0-4CB6216EE4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/>
        <a:srcRect t="15833" b="12499"/>
        <a:stretch/>
      </xdr:blipFill>
      <xdr:spPr>
        <a:xfrm>
          <a:off x="10858500" y="4330700"/>
          <a:ext cx="637953" cy="6096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139700</xdr:colOff>
      <xdr:row>26</xdr:row>
      <xdr:rowOff>76200</xdr:rowOff>
    </xdr:from>
    <xdr:to>
      <xdr:col>10</xdr:col>
      <xdr:colOff>777653</xdr:colOff>
      <xdr:row>26</xdr:row>
      <xdr:rowOff>685800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6AA5839-69FE-CA40-95A6-739B68B920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/>
        <a:srcRect t="15833" b="12499"/>
        <a:stretch/>
      </xdr:blipFill>
      <xdr:spPr>
        <a:xfrm>
          <a:off x="10820400" y="18808700"/>
          <a:ext cx="637953" cy="609600"/>
        </a:xfrm>
        <a:prstGeom prst="rect">
          <a:avLst/>
        </a:prstGeom>
      </xdr:spPr>
    </xdr:pic>
    <xdr:clientData/>
  </xdr:twoCellAnchor>
  <xdr:twoCellAnchor editAs="oneCell">
    <xdr:from>
      <xdr:col>10</xdr:col>
      <xdr:colOff>63500</xdr:colOff>
      <xdr:row>20</xdr:row>
      <xdr:rowOff>114300</xdr:rowOff>
    </xdr:from>
    <xdr:to>
      <xdr:col>10</xdr:col>
      <xdr:colOff>838200</xdr:colOff>
      <xdr:row>20</xdr:row>
      <xdr:rowOff>630767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D8168AD-FF79-308C-C48A-3179DDB80C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1"/>
        <a:srcRect t="35648" r="9233" b="18968"/>
        <a:stretch/>
      </xdr:blipFill>
      <xdr:spPr>
        <a:xfrm>
          <a:off x="10744200" y="14274800"/>
          <a:ext cx="774700" cy="516467"/>
        </a:xfrm>
        <a:prstGeom prst="rect">
          <a:avLst/>
        </a:prstGeom>
      </xdr:spPr>
    </xdr:pic>
    <xdr:clientData/>
  </xdr:twoCellAnchor>
  <xdr:twoCellAnchor editAs="oneCell">
    <xdr:from>
      <xdr:col>10</xdr:col>
      <xdr:colOff>127000</xdr:colOff>
      <xdr:row>22</xdr:row>
      <xdr:rowOff>63500</xdr:rowOff>
    </xdr:from>
    <xdr:to>
      <xdr:col>10</xdr:col>
      <xdr:colOff>812800</xdr:colOff>
      <xdr:row>22</xdr:row>
      <xdr:rowOff>666750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A621459-94A2-0A48-A779-AC78395027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/>
        <a:srcRect t="20833" b="13194"/>
        <a:stretch/>
      </xdr:blipFill>
      <xdr:spPr>
        <a:xfrm>
          <a:off x="10807700" y="15748000"/>
          <a:ext cx="685800" cy="60325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16</xdr:row>
      <xdr:rowOff>63500</xdr:rowOff>
    </xdr:from>
    <xdr:to>
      <xdr:col>10</xdr:col>
      <xdr:colOff>800100</xdr:colOff>
      <xdr:row>16</xdr:row>
      <xdr:rowOff>666750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CBD06AC-E55D-1A4E-A15F-C7E47E9B64C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/>
        <a:srcRect t="20833" b="13194"/>
        <a:stretch/>
      </xdr:blipFill>
      <xdr:spPr>
        <a:xfrm>
          <a:off x="10795000" y="11176000"/>
          <a:ext cx="685800" cy="603250"/>
        </a:xfrm>
        <a:prstGeom prst="rect">
          <a:avLst/>
        </a:prstGeom>
      </xdr:spPr>
    </xdr:pic>
    <xdr:clientData/>
  </xdr:twoCellAnchor>
  <xdr:oneCellAnchor>
    <xdr:from>
      <xdr:col>10</xdr:col>
      <xdr:colOff>228600</xdr:colOff>
      <xdr:row>38</xdr:row>
      <xdr:rowOff>50800</xdr:rowOff>
    </xdr:from>
    <xdr:ext cx="520700" cy="668553"/>
    <xdr:pic>
      <xdr:nvPicPr>
        <xdr:cNvPr id="24" name="Picture 23">
          <a:extLst>
            <a:ext uri="{FF2B5EF4-FFF2-40B4-BE49-F238E27FC236}">
              <a16:creationId xmlns:a16="http://schemas.microsoft.com/office/drawing/2014/main" id="{03BB65C6-3A95-D846-8300-B85002A9BEC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796" b="18982"/>
        <a:stretch/>
      </xdr:blipFill>
      <xdr:spPr bwMode="auto">
        <a:xfrm>
          <a:off x="10909300" y="45453300"/>
          <a:ext cx="520700" cy="668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203200</xdr:colOff>
      <xdr:row>17</xdr:row>
      <xdr:rowOff>50800</xdr:rowOff>
    </xdr:from>
    <xdr:ext cx="520700" cy="668553"/>
    <xdr:pic>
      <xdr:nvPicPr>
        <xdr:cNvPr id="25" name="Picture 24">
          <a:extLst>
            <a:ext uri="{FF2B5EF4-FFF2-40B4-BE49-F238E27FC236}">
              <a16:creationId xmlns:a16="http://schemas.microsoft.com/office/drawing/2014/main" id="{3175CE3C-179F-BB44-90FC-61B4A58621E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796" b="18982"/>
        <a:stretch/>
      </xdr:blipFill>
      <xdr:spPr bwMode="auto">
        <a:xfrm>
          <a:off x="10883900" y="27927300"/>
          <a:ext cx="520700" cy="668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114300</xdr:colOff>
      <xdr:row>25</xdr:row>
      <xdr:rowOff>63500</xdr:rowOff>
    </xdr:from>
    <xdr:to>
      <xdr:col>10</xdr:col>
      <xdr:colOff>800100</xdr:colOff>
      <xdr:row>25</xdr:row>
      <xdr:rowOff>666750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47C073DE-BE5A-2847-B95B-8FEC1B74EA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/>
        <a:srcRect t="20833" b="13194"/>
        <a:stretch/>
      </xdr:blipFill>
      <xdr:spPr>
        <a:xfrm>
          <a:off x="10795000" y="18034000"/>
          <a:ext cx="685800" cy="603250"/>
        </a:xfrm>
        <a:prstGeom prst="rect">
          <a:avLst/>
        </a:prstGeom>
      </xdr:spPr>
    </xdr:pic>
    <xdr:clientData/>
  </xdr:twoCellAnchor>
  <xdr:twoCellAnchor editAs="oneCell">
    <xdr:from>
      <xdr:col>10</xdr:col>
      <xdr:colOff>101600</xdr:colOff>
      <xdr:row>33</xdr:row>
      <xdr:rowOff>63500</xdr:rowOff>
    </xdr:from>
    <xdr:to>
      <xdr:col>10</xdr:col>
      <xdr:colOff>787400</xdr:colOff>
      <xdr:row>33</xdr:row>
      <xdr:rowOff>666750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EECA9279-4C4D-BD4B-A772-10A92C7349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/>
        <a:srcRect t="20833" b="13194"/>
        <a:stretch/>
      </xdr:blipFill>
      <xdr:spPr>
        <a:xfrm>
          <a:off x="10782300" y="24130000"/>
          <a:ext cx="685800" cy="60325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56</xdr:row>
      <xdr:rowOff>63500</xdr:rowOff>
    </xdr:from>
    <xdr:to>
      <xdr:col>10</xdr:col>
      <xdr:colOff>800100</xdr:colOff>
      <xdr:row>56</xdr:row>
      <xdr:rowOff>666750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23D30763-C0F5-6D48-A11C-AD962ED568B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/>
        <a:srcRect t="20833" b="13194"/>
        <a:stretch/>
      </xdr:blipFill>
      <xdr:spPr>
        <a:xfrm>
          <a:off x="10795000" y="41656000"/>
          <a:ext cx="685800" cy="603250"/>
        </a:xfrm>
        <a:prstGeom prst="rect">
          <a:avLst/>
        </a:prstGeom>
      </xdr:spPr>
    </xdr:pic>
    <xdr:clientData/>
  </xdr:twoCellAnchor>
  <xdr:oneCellAnchor>
    <xdr:from>
      <xdr:col>10</xdr:col>
      <xdr:colOff>152400</xdr:colOff>
      <xdr:row>67</xdr:row>
      <xdr:rowOff>50800</xdr:rowOff>
    </xdr:from>
    <xdr:ext cx="469900" cy="703883"/>
    <xdr:pic>
      <xdr:nvPicPr>
        <xdr:cNvPr id="31" name="Picture 30">
          <a:extLst>
            <a:ext uri="{FF2B5EF4-FFF2-40B4-BE49-F238E27FC236}">
              <a16:creationId xmlns:a16="http://schemas.microsoft.com/office/drawing/2014/main" id="{EC11433B-697D-594A-9F92-46BC3C1A12E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741"/>
        <a:stretch/>
      </xdr:blipFill>
      <xdr:spPr bwMode="auto">
        <a:xfrm>
          <a:off x="10833100" y="48501300"/>
          <a:ext cx="469900" cy="7038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152400</xdr:colOff>
      <xdr:row>68</xdr:row>
      <xdr:rowOff>50801</xdr:rowOff>
    </xdr:from>
    <xdr:ext cx="520700" cy="694266"/>
    <xdr:pic>
      <xdr:nvPicPr>
        <xdr:cNvPr id="32" name="Picture 31">
          <a:extLst>
            <a:ext uri="{FF2B5EF4-FFF2-40B4-BE49-F238E27FC236}">
              <a16:creationId xmlns:a16="http://schemas.microsoft.com/office/drawing/2014/main" id="{CD688E82-2957-B847-95A8-D0AB9BB19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2019301"/>
          <a:ext cx="520700" cy="694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190500</xdr:colOff>
      <xdr:row>69</xdr:row>
      <xdr:rowOff>25400</xdr:rowOff>
    </xdr:from>
    <xdr:ext cx="533400" cy="711200"/>
    <xdr:pic>
      <xdr:nvPicPr>
        <xdr:cNvPr id="35" name="Picture 34">
          <a:extLst>
            <a:ext uri="{FF2B5EF4-FFF2-40B4-BE49-F238E27FC236}">
              <a16:creationId xmlns:a16="http://schemas.microsoft.com/office/drawing/2014/main" id="{84C438BC-7E7C-6A40-A0E5-86B8168BA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71200" y="30949900"/>
          <a:ext cx="5334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177800</xdr:colOff>
      <xdr:row>69</xdr:row>
      <xdr:rowOff>38101</xdr:rowOff>
    </xdr:from>
    <xdr:ext cx="533400" cy="711200"/>
    <xdr:pic>
      <xdr:nvPicPr>
        <xdr:cNvPr id="36" name="Picture 35">
          <a:extLst>
            <a:ext uri="{FF2B5EF4-FFF2-40B4-BE49-F238E27FC236}">
              <a16:creationId xmlns:a16="http://schemas.microsoft.com/office/drawing/2014/main" id="{A746F12C-5094-D84E-BB9F-60D725F1A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30962601"/>
          <a:ext cx="5334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177800</xdr:colOff>
      <xdr:row>66</xdr:row>
      <xdr:rowOff>38100</xdr:rowOff>
    </xdr:from>
    <xdr:ext cx="558800" cy="702491"/>
    <xdr:pic>
      <xdr:nvPicPr>
        <xdr:cNvPr id="37" name="Picture 36">
          <a:extLst>
            <a:ext uri="{FF2B5EF4-FFF2-40B4-BE49-F238E27FC236}">
              <a16:creationId xmlns:a16="http://schemas.microsoft.com/office/drawing/2014/main" id="{F9AABE9F-9165-3B40-9A0C-32AED7F3547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278" r="13580" b="23611"/>
        <a:stretch/>
      </xdr:blipFill>
      <xdr:spPr bwMode="auto">
        <a:xfrm>
          <a:off x="10858500" y="21056600"/>
          <a:ext cx="558800" cy="7024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190500</xdr:colOff>
      <xdr:row>71</xdr:row>
      <xdr:rowOff>50801</xdr:rowOff>
    </xdr:from>
    <xdr:ext cx="495300" cy="660400"/>
    <xdr:pic>
      <xdr:nvPicPr>
        <xdr:cNvPr id="38" name="Picture 37">
          <a:extLst>
            <a:ext uri="{FF2B5EF4-FFF2-40B4-BE49-F238E27FC236}">
              <a16:creationId xmlns:a16="http://schemas.microsoft.com/office/drawing/2014/main" id="{34528A3F-4FC7-2A49-B595-698CB0D85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71200" y="5067301"/>
          <a:ext cx="495300" cy="66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203200</xdr:colOff>
      <xdr:row>72</xdr:row>
      <xdr:rowOff>76200</xdr:rowOff>
    </xdr:from>
    <xdr:ext cx="482600" cy="643467"/>
    <xdr:pic>
      <xdr:nvPicPr>
        <xdr:cNvPr id="39" name="Picture 38">
          <a:extLst>
            <a:ext uri="{FF2B5EF4-FFF2-40B4-BE49-F238E27FC236}">
              <a16:creationId xmlns:a16="http://schemas.microsoft.com/office/drawing/2014/main" id="{23A52DD8-4D05-D449-8B4F-2AAF6587E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3900" y="5854700"/>
          <a:ext cx="482600" cy="643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203200</xdr:colOff>
      <xdr:row>70</xdr:row>
      <xdr:rowOff>50800</xdr:rowOff>
    </xdr:from>
    <xdr:ext cx="520700" cy="668553"/>
    <xdr:pic>
      <xdr:nvPicPr>
        <xdr:cNvPr id="43" name="Picture 42">
          <a:extLst>
            <a:ext uri="{FF2B5EF4-FFF2-40B4-BE49-F238E27FC236}">
              <a16:creationId xmlns:a16="http://schemas.microsoft.com/office/drawing/2014/main" id="{B7F68ABE-6C3D-E944-B41E-36419DC252C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796" b="18982"/>
        <a:stretch/>
      </xdr:blipFill>
      <xdr:spPr bwMode="auto">
        <a:xfrm>
          <a:off x="10883900" y="27927300"/>
          <a:ext cx="520700" cy="668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228600</xdr:colOff>
      <xdr:row>70</xdr:row>
      <xdr:rowOff>50800</xdr:rowOff>
    </xdr:from>
    <xdr:ext cx="520700" cy="668553"/>
    <xdr:pic>
      <xdr:nvPicPr>
        <xdr:cNvPr id="45" name="Picture 44">
          <a:extLst>
            <a:ext uri="{FF2B5EF4-FFF2-40B4-BE49-F238E27FC236}">
              <a16:creationId xmlns:a16="http://schemas.microsoft.com/office/drawing/2014/main" id="{082696C6-0967-1B42-980A-DBB52DBE40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796" b="18982"/>
        <a:stretch/>
      </xdr:blipFill>
      <xdr:spPr bwMode="auto">
        <a:xfrm>
          <a:off x="10909300" y="27927300"/>
          <a:ext cx="520700" cy="668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215900</xdr:colOff>
      <xdr:row>74</xdr:row>
      <xdr:rowOff>25400</xdr:rowOff>
    </xdr:from>
    <xdr:ext cx="508000" cy="743487"/>
    <xdr:pic>
      <xdr:nvPicPr>
        <xdr:cNvPr id="80" name="Picture 79">
          <a:extLst>
            <a:ext uri="{FF2B5EF4-FFF2-40B4-BE49-F238E27FC236}">
              <a16:creationId xmlns:a16="http://schemas.microsoft.com/office/drawing/2014/main" id="{F56D6DB3-78AF-E042-9DA6-58BF3A996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0" y="42379900"/>
          <a:ext cx="508000" cy="743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114300</xdr:colOff>
      <xdr:row>76</xdr:row>
      <xdr:rowOff>63500</xdr:rowOff>
    </xdr:from>
    <xdr:ext cx="685800" cy="603250"/>
    <xdr:pic>
      <xdr:nvPicPr>
        <xdr:cNvPr id="83" name="Picture 82">
          <a:extLst>
            <a:ext uri="{FF2B5EF4-FFF2-40B4-BE49-F238E27FC236}">
              <a16:creationId xmlns:a16="http://schemas.microsoft.com/office/drawing/2014/main" id="{DFC3C14A-FC82-014A-BED3-5FA27A94EF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/>
        <a:srcRect t="20833" b="13194"/>
        <a:stretch/>
      </xdr:blipFill>
      <xdr:spPr>
        <a:xfrm>
          <a:off x="10795000" y="41656000"/>
          <a:ext cx="685800" cy="603250"/>
        </a:xfrm>
        <a:prstGeom prst="rect">
          <a:avLst/>
        </a:prstGeom>
      </xdr:spPr>
    </xdr:pic>
    <xdr:clientData/>
  </xdr:oneCellAnchor>
  <xdr:oneCellAnchor>
    <xdr:from>
      <xdr:col>10</xdr:col>
      <xdr:colOff>190501</xdr:colOff>
      <xdr:row>77</xdr:row>
      <xdr:rowOff>50800</xdr:rowOff>
    </xdr:from>
    <xdr:ext cx="584200" cy="683638"/>
    <xdr:pic>
      <xdr:nvPicPr>
        <xdr:cNvPr id="84" name="Picture 83">
          <a:extLst>
            <a:ext uri="{FF2B5EF4-FFF2-40B4-BE49-F238E27FC236}">
              <a16:creationId xmlns:a16="http://schemas.microsoft.com/office/drawing/2014/main" id="{8044F809-F813-F140-A302-6653DF8D2D8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130" r="12963" b="6481"/>
        <a:stretch/>
      </xdr:blipFill>
      <xdr:spPr bwMode="auto">
        <a:xfrm>
          <a:off x="10871201" y="43929300"/>
          <a:ext cx="584200" cy="6836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152400</xdr:colOff>
      <xdr:row>77</xdr:row>
      <xdr:rowOff>50800</xdr:rowOff>
    </xdr:from>
    <xdr:ext cx="584200" cy="683638"/>
    <xdr:pic>
      <xdr:nvPicPr>
        <xdr:cNvPr id="85" name="Picture 84">
          <a:extLst>
            <a:ext uri="{FF2B5EF4-FFF2-40B4-BE49-F238E27FC236}">
              <a16:creationId xmlns:a16="http://schemas.microsoft.com/office/drawing/2014/main" id="{1F8668BC-4A38-D44D-B639-0FF6210B8AB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130" r="12963" b="6481"/>
        <a:stretch/>
      </xdr:blipFill>
      <xdr:spPr bwMode="auto">
        <a:xfrm>
          <a:off x="10833100" y="43929300"/>
          <a:ext cx="584200" cy="6836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88900</xdr:colOff>
      <xdr:row>80</xdr:row>
      <xdr:rowOff>101600</xdr:rowOff>
    </xdr:from>
    <xdr:ext cx="756356" cy="558800"/>
    <xdr:pic>
      <xdr:nvPicPr>
        <xdr:cNvPr id="86" name="Picture 85">
          <a:extLst>
            <a:ext uri="{FF2B5EF4-FFF2-40B4-BE49-F238E27FC236}">
              <a16:creationId xmlns:a16="http://schemas.microsoft.com/office/drawing/2014/main" id="{9AC27A49-F89D-C141-8321-7A3062AEC2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8642" t="37037" r="8642" b="17130"/>
        <a:stretch/>
      </xdr:blipFill>
      <xdr:spPr>
        <a:xfrm>
          <a:off x="10769600" y="27216100"/>
          <a:ext cx="756356" cy="558800"/>
        </a:xfrm>
        <a:prstGeom prst="rect">
          <a:avLst/>
        </a:prstGeom>
      </xdr:spPr>
    </xdr:pic>
    <xdr:clientData/>
  </xdr:oneCellAnchor>
  <xdr:oneCellAnchor>
    <xdr:from>
      <xdr:col>10</xdr:col>
      <xdr:colOff>203200</xdr:colOff>
      <xdr:row>81</xdr:row>
      <xdr:rowOff>50800</xdr:rowOff>
    </xdr:from>
    <xdr:ext cx="495300" cy="660400"/>
    <xdr:pic>
      <xdr:nvPicPr>
        <xdr:cNvPr id="87" name="Picture 86">
          <a:extLst>
            <a:ext uri="{FF2B5EF4-FFF2-40B4-BE49-F238E27FC236}">
              <a16:creationId xmlns:a16="http://schemas.microsoft.com/office/drawing/2014/main" id="{6F9D25ED-65D3-3148-8DCC-DB97E556E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3900" y="39357300"/>
          <a:ext cx="495300" cy="66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190500</xdr:colOff>
      <xdr:row>81</xdr:row>
      <xdr:rowOff>50801</xdr:rowOff>
    </xdr:from>
    <xdr:ext cx="495300" cy="660400"/>
    <xdr:pic>
      <xdr:nvPicPr>
        <xdr:cNvPr id="88" name="Picture 87">
          <a:extLst>
            <a:ext uri="{FF2B5EF4-FFF2-40B4-BE49-F238E27FC236}">
              <a16:creationId xmlns:a16="http://schemas.microsoft.com/office/drawing/2014/main" id="{90897456-9FA9-0B44-B779-EA05A8C9B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71200" y="39357301"/>
          <a:ext cx="495300" cy="66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215900</xdr:colOff>
      <xdr:row>82</xdr:row>
      <xdr:rowOff>25400</xdr:rowOff>
    </xdr:from>
    <xdr:ext cx="508000" cy="743487"/>
    <xdr:pic>
      <xdr:nvPicPr>
        <xdr:cNvPr id="89" name="Picture 88">
          <a:extLst>
            <a:ext uri="{FF2B5EF4-FFF2-40B4-BE49-F238E27FC236}">
              <a16:creationId xmlns:a16="http://schemas.microsoft.com/office/drawing/2014/main" id="{0B31E4A0-D0D4-3F4B-A5AA-41994A021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0" y="55333900"/>
          <a:ext cx="508000" cy="743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152400</xdr:colOff>
      <xdr:row>86</xdr:row>
      <xdr:rowOff>50801</xdr:rowOff>
    </xdr:from>
    <xdr:ext cx="520700" cy="694266"/>
    <xdr:pic>
      <xdr:nvPicPr>
        <xdr:cNvPr id="90" name="Picture 89">
          <a:extLst>
            <a:ext uri="{FF2B5EF4-FFF2-40B4-BE49-F238E27FC236}">
              <a16:creationId xmlns:a16="http://schemas.microsoft.com/office/drawing/2014/main" id="{FF39FD3E-D322-C14B-A28A-261F19C3B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2019301"/>
          <a:ext cx="520700" cy="694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177800</xdr:colOff>
      <xdr:row>88</xdr:row>
      <xdr:rowOff>38101</xdr:rowOff>
    </xdr:from>
    <xdr:ext cx="533400" cy="711200"/>
    <xdr:pic>
      <xdr:nvPicPr>
        <xdr:cNvPr id="92" name="Picture 91">
          <a:extLst>
            <a:ext uri="{FF2B5EF4-FFF2-40B4-BE49-F238E27FC236}">
              <a16:creationId xmlns:a16="http://schemas.microsoft.com/office/drawing/2014/main" id="{C01C2616-E472-AD41-A3F0-E0FF5DE9C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3530601"/>
          <a:ext cx="5334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88903</xdr:colOff>
      <xdr:row>87</xdr:row>
      <xdr:rowOff>114300</xdr:rowOff>
    </xdr:from>
    <xdr:ext cx="762000" cy="537523"/>
    <xdr:pic>
      <xdr:nvPicPr>
        <xdr:cNvPr id="93" name="Picture 92">
          <a:extLst>
            <a:ext uri="{FF2B5EF4-FFF2-40B4-BE49-F238E27FC236}">
              <a16:creationId xmlns:a16="http://schemas.microsoft.com/office/drawing/2014/main" id="{0C40C20E-637A-F04D-A961-56BA74BF5C2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1762"/>
        <a:stretch/>
      </xdr:blipFill>
      <xdr:spPr bwMode="auto">
        <a:xfrm rot="16200000">
          <a:off x="10881841" y="65216562"/>
          <a:ext cx="537523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152400</xdr:colOff>
      <xdr:row>89</xdr:row>
      <xdr:rowOff>50800</xdr:rowOff>
    </xdr:from>
    <xdr:ext cx="469900" cy="703883"/>
    <xdr:pic>
      <xdr:nvPicPr>
        <xdr:cNvPr id="94" name="Picture 93">
          <a:extLst>
            <a:ext uri="{FF2B5EF4-FFF2-40B4-BE49-F238E27FC236}">
              <a16:creationId xmlns:a16="http://schemas.microsoft.com/office/drawing/2014/main" id="{6E865B5A-A35E-854F-A81C-41EED59E3F4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741"/>
        <a:stretch/>
      </xdr:blipFill>
      <xdr:spPr bwMode="auto">
        <a:xfrm>
          <a:off x="10833100" y="495300"/>
          <a:ext cx="469900" cy="7038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228600</xdr:colOff>
      <xdr:row>92</xdr:row>
      <xdr:rowOff>50800</xdr:rowOff>
    </xdr:from>
    <xdr:ext cx="520700" cy="668553"/>
    <xdr:pic>
      <xdr:nvPicPr>
        <xdr:cNvPr id="95" name="Picture 94">
          <a:extLst>
            <a:ext uri="{FF2B5EF4-FFF2-40B4-BE49-F238E27FC236}">
              <a16:creationId xmlns:a16="http://schemas.microsoft.com/office/drawing/2014/main" id="{8BC142D6-7EA3-C543-B3ED-F2F52D9252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796" b="18982"/>
        <a:stretch/>
      </xdr:blipFill>
      <xdr:spPr bwMode="auto">
        <a:xfrm>
          <a:off x="10909300" y="45453300"/>
          <a:ext cx="520700" cy="668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50801</xdr:rowOff>
    </xdr:from>
    <xdr:to>
      <xdr:col>7</xdr:col>
      <xdr:colOff>520700</xdr:colOff>
      <xdr:row>3</xdr:row>
      <xdr:rowOff>745067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A3CF00-B456-0442-B53D-FB35C684A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2019301"/>
          <a:ext cx="520700" cy="694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469900</xdr:colOff>
      <xdr:row>2</xdr:row>
      <xdr:rowOff>703883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ECCCCE-BC39-8F41-B479-EE9BBEB0254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741"/>
        <a:stretch/>
      </xdr:blipFill>
      <xdr:spPr bwMode="auto">
        <a:xfrm>
          <a:off x="10833100" y="495300"/>
          <a:ext cx="469900" cy="7038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469900</xdr:colOff>
      <xdr:row>32</xdr:row>
      <xdr:rowOff>703883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95098C1-2690-5146-862E-62B7F9DFEA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741"/>
        <a:stretch/>
      </xdr:blipFill>
      <xdr:spPr bwMode="auto">
        <a:xfrm>
          <a:off x="10871200" y="35534600"/>
          <a:ext cx="469900" cy="7038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520700</xdr:colOff>
      <xdr:row>28</xdr:row>
      <xdr:rowOff>694266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040032F-7DD6-7A4E-A9B2-57D04DB5C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20307300"/>
          <a:ext cx="520700" cy="694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520700</xdr:colOff>
      <xdr:row>32</xdr:row>
      <xdr:rowOff>694266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BC7D48B-0A18-0145-BAFA-5BED68FB9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32486600"/>
          <a:ext cx="520700" cy="694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</xdr:row>
      <xdr:rowOff>38100</xdr:rowOff>
    </xdr:from>
    <xdr:to>
      <xdr:col>7</xdr:col>
      <xdr:colOff>444500</xdr:colOff>
      <xdr:row>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5F1CBD4-D376-2343-934E-F92036DBF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0" y="2768600"/>
          <a:ext cx="44450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444500</xdr:colOff>
      <xdr:row>32</xdr:row>
      <xdr:rowOff>731519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AB3AC38-0BC5-9E4D-97AC-8D2EB752F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71200" y="33235900"/>
          <a:ext cx="444500" cy="7315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</xdr:row>
      <xdr:rowOff>38101</xdr:rowOff>
    </xdr:from>
    <xdr:to>
      <xdr:col>7</xdr:col>
      <xdr:colOff>533400</xdr:colOff>
      <xdr:row>6</xdr:row>
      <xdr:rowOff>749301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A067E73-513E-6240-9FAA-48F942C3F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3530601"/>
          <a:ext cx="5334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533400</xdr:colOff>
      <xdr:row>32</xdr:row>
      <xdr:rowOff>711200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FB23F29-9416-4F4A-B909-5C3F51A1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71200" y="30949900"/>
          <a:ext cx="5334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533400</xdr:colOff>
      <xdr:row>32</xdr:row>
      <xdr:rowOff>711200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B421948-7264-594B-AD4E-7FF024973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33985200"/>
          <a:ext cx="5334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</xdr:row>
      <xdr:rowOff>50801</xdr:rowOff>
    </xdr:from>
    <xdr:to>
      <xdr:col>7</xdr:col>
      <xdr:colOff>495300</xdr:colOff>
      <xdr:row>8</xdr:row>
      <xdr:rowOff>711201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3E25E71-76B3-B64E-88B9-F32748A6E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71200" y="5067301"/>
          <a:ext cx="495300" cy="66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495300</xdr:colOff>
      <xdr:row>38</xdr:row>
      <xdr:rowOff>660400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634C043-0C6B-4E4A-B63B-9225B2B11E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3900" y="39357300"/>
          <a:ext cx="495300" cy="66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</xdr:row>
      <xdr:rowOff>76200</xdr:rowOff>
    </xdr:from>
    <xdr:to>
      <xdr:col>7</xdr:col>
      <xdr:colOff>482600</xdr:colOff>
      <xdr:row>9</xdr:row>
      <xdr:rowOff>719667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C35BF55-BC4F-5B4A-B2C2-D64F9DA8F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3900" y="5854700"/>
          <a:ext cx="482600" cy="643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</xdr:row>
      <xdr:rowOff>25400</xdr:rowOff>
    </xdr:from>
    <xdr:to>
      <xdr:col>7</xdr:col>
      <xdr:colOff>508000</xdr:colOff>
      <xdr:row>12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A3DC7E0-0248-D044-993F-36C561084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0" y="7327900"/>
          <a:ext cx="508000" cy="743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508000</xdr:colOff>
      <xdr:row>38</xdr:row>
      <xdr:rowOff>736600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146F638-27AE-5647-8D2B-FB89937A8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0" y="42379900"/>
          <a:ext cx="508000" cy="743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</xdr:row>
      <xdr:rowOff>63501</xdr:rowOff>
    </xdr:from>
    <xdr:to>
      <xdr:col>7</xdr:col>
      <xdr:colOff>520700</xdr:colOff>
      <xdr:row>14</xdr:row>
      <xdr:rowOff>740625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2BC16B2-E309-8E47-ADED-090A0E5C3CF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963" b="13889"/>
        <a:stretch/>
      </xdr:blipFill>
      <xdr:spPr bwMode="auto">
        <a:xfrm>
          <a:off x="10896600" y="8128001"/>
          <a:ext cx="520700" cy="677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520700</xdr:colOff>
      <xdr:row>29</xdr:row>
      <xdr:rowOff>677124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2F7B849-1CD4-2D4F-8E66-0D705C256B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963" b="13889"/>
        <a:stretch/>
      </xdr:blipFill>
      <xdr:spPr bwMode="auto">
        <a:xfrm>
          <a:off x="10871200" y="21831300"/>
          <a:ext cx="520700" cy="677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520700</xdr:colOff>
      <xdr:row>38</xdr:row>
      <xdr:rowOff>677124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E170E62-4795-9A48-B11B-5F6935C602C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963" b="13889"/>
        <a:stretch/>
      </xdr:blipFill>
      <xdr:spPr bwMode="auto">
        <a:xfrm>
          <a:off x="10871200" y="43180000"/>
          <a:ext cx="520700" cy="677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</xdr:row>
      <xdr:rowOff>63500</xdr:rowOff>
    </xdr:from>
    <xdr:to>
      <xdr:col>7</xdr:col>
      <xdr:colOff>520700</xdr:colOff>
      <xdr:row>21</xdr:row>
      <xdr:rowOff>732053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CE6845C-981E-1F43-A1CC-D2E3D9A2F4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796" b="18982"/>
        <a:stretch/>
      </xdr:blipFill>
      <xdr:spPr bwMode="auto">
        <a:xfrm>
          <a:off x="10883900" y="11938000"/>
          <a:ext cx="520700" cy="668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520700</xdr:colOff>
      <xdr:row>31</xdr:row>
      <xdr:rowOff>668553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605961B-281D-5C42-BB2A-5336BA72FA3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796" b="18982"/>
        <a:stretch/>
      </xdr:blipFill>
      <xdr:spPr bwMode="auto">
        <a:xfrm>
          <a:off x="10883900" y="27927300"/>
          <a:ext cx="520700" cy="668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520700</xdr:colOff>
      <xdr:row>32</xdr:row>
      <xdr:rowOff>668553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A8134B3-3861-A245-9F00-8D66FC516A4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796" b="18982"/>
        <a:stretch/>
      </xdr:blipFill>
      <xdr:spPr bwMode="auto">
        <a:xfrm>
          <a:off x="10845800" y="34772600"/>
          <a:ext cx="520700" cy="668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520700</xdr:colOff>
      <xdr:row>38</xdr:row>
      <xdr:rowOff>668553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952A7EFA-9485-0A45-A7A0-F2F817DC61B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796" b="18982"/>
        <a:stretch/>
      </xdr:blipFill>
      <xdr:spPr bwMode="auto">
        <a:xfrm>
          <a:off x="10871200" y="38595300"/>
          <a:ext cx="520700" cy="668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520700</xdr:colOff>
      <xdr:row>38</xdr:row>
      <xdr:rowOff>668553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464E5F7-9E46-AA4B-98B9-4BD59CF67AC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796" b="18982"/>
        <a:stretch/>
      </xdr:blipFill>
      <xdr:spPr bwMode="auto">
        <a:xfrm>
          <a:off x="10909300" y="45453300"/>
          <a:ext cx="520700" cy="668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584200</xdr:colOff>
      <xdr:row>38</xdr:row>
      <xdr:rowOff>683638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79F27119-42A0-AF49-9D37-FB3BB76D140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130" r="12963" b="6481"/>
        <a:stretch/>
      </xdr:blipFill>
      <xdr:spPr bwMode="auto">
        <a:xfrm>
          <a:off x="10871201" y="43929300"/>
          <a:ext cx="584200" cy="6836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584200</xdr:colOff>
      <xdr:row>31</xdr:row>
      <xdr:rowOff>683638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45C0912E-E421-484D-A8CD-C87FDD6C59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130" r="12963" b="6481"/>
        <a:stretch/>
      </xdr:blipFill>
      <xdr:spPr bwMode="auto">
        <a:xfrm>
          <a:off x="10871200" y="26403300"/>
          <a:ext cx="584200" cy="6836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</xdr:row>
      <xdr:rowOff>50800</xdr:rowOff>
    </xdr:from>
    <xdr:to>
      <xdr:col>7</xdr:col>
      <xdr:colOff>584200</xdr:colOff>
      <xdr:row>23</xdr:row>
      <xdr:rowOff>734438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1400DF8A-8A52-7E4A-8EFD-67EF6F3D37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130" r="12963" b="6481"/>
        <a:stretch/>
      </xdr:blipFill>
      <xdr:spPr bwMode="auto">
        <a:xfrm>
          <a:off x="10833100" y="13449300"/>
          <a:ext cx="584200" cy="6836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28</xdr:row>
      <xdr:rowOff>38100</xdr:rowOff>
    </xdr:from>
    <xdr:to>
      <xdr:col>7</xdr:col>
      <xdr:colOff>558800</xdr:colOff>
      <xdr:row>28</xdr:row>
      <xdr:rowOff>740591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A9FA1EBC-33CC-BA4F-8E3E-A5FFB976EBC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278" r="13580" b="23611"/>
        <a:stretch/>
      </xdr:blipFill>
      <xdr:spPr bwMode="auto">
        <a:xfrm>
          <a:off x="10858500" y="21056600"/>
          <a:ext cx="558800" cy="7024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650327</xdr:colOff>
      <xdr:row>38</xdr:row>
      <xdr:rowOff>698500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6189FB2-91CB-7148-AF21-ED5B44CDD1E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963" b="6482"/>
        <a:stretch/>
      </xdr:blipFill>
      <xdr:spPr bwMode="auto">
        <a:xfrm>
          <a:off x="10833100" y="40093901"/>
          <a:ext cx="650327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29</xdr:row>
      <xdr:rowOff>38100</xdr:rowOff>
    </xdr:from>
    <xdr:to>
      <xdr:col>7</xdr:col>
      <xdr:colOff>650327</xdr:colOff>
      <xdr:row>29</xdr:row>
      <xdr:rowOff>736600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2352EE64-FBE5-0A46-BA00-4B3FD081D54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963" b="6482"/>
        <a:stretch/>
      </xdr:blipFill>
      <xdr:spPr bwMode="auto">
        <a:xfrm>
          <a:off x="10807700" y="22580600"/>
          <a:ext cx="650327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30</xdr:row>
      <xdr:rowOff>114299</xdr:rowOff>
    </xdr:from>
    <xdr:to>
      <xdr:col>7</xdr:col>
      <xdr:colOff>762000</xdr:colOff>
      <xdr:row>30</xdr:row>
      <xdr:rowOff>651822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506C50E7-703E-374A-B825-73F856D0C6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1762"/>
        <a:stretch/>
      </xdr:blipFill>
      <xdr:spPr bwMode="auto">
        <a:xfrm rot="16200000">
          <a:off x="10881839" y="24830561"/>
          <a:ext cx="537523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32</xdr:row>
      <xdr:rowOff>139701</xdr:rowOff>
    </xdr:from>
    <xdr:to>
      <xdr:col>7</xdr:col>
      <xdr:colOff>782472</xdr:colOff>
      <xdr:row>32</xdr:row>
      <xdr:rowOff>660401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6EFF3B97-F8B5-DE44-AC1C-37626A86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44200" y="36398201"/>
          <a:ext cx="782472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36</xdr:row>
      <xdr:rowOff>50800</xdr:rowOff>
    </xdr:from>
    <xdr:to>
      <xdr:col>7</xdr:col>
      <xdr:colOff>673100</xdr:colOff>
      <xdr:row>36</xdr:row>
      <xdr:rowOff>745268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946EF1E7-7B8F-5E4D-BEA6-2FB1732F4C2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05" b="10715"/>
        <a:stretch/>
      </xdr:blipFill>
      <xdr:spPr bwMode="auto">
        <a:xfrm>
          <a:off x="10756900" y="37833300"/>
          <a:ext cx="673100" cy="6944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762000</xdr:colOff>
      <xdr:row>36</xdr:row>
      <xdr:rowOff>537523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F9426336-D85D-FC4B-8A33-AB4878FDD4B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1762"/>
        <a:stretch/>
      </xdr:blipFill>
      <xdr:spPr bwMode="auto">
        <a:xfrm rot="16200000">
          <a:off x="10881839" y="37022562"/>
          <a:ext cx="537523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38</xdr:row>
      <xdr:rowOff>50800</xdr:rowOff>
    </xdr:from>
    <xdr:to>
      <xdr:col>7</xdr:col>
      <xdr:colOff>622300</xdr:colOff>
      <xdr:row>38</xdr:row>
      <xdr:rowOff>715355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DC322165-37F9-C54B-AA44-A686D324407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037" b="7870"/>
        <a:stretch/>
      </xdr:blipFill>
      <xdr:spPr bwMode="auto">
        <a:xfrm>
          <a:off x="10845800" y="46215300"/>
          <a:ext cx="622300" cy="6645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40</xdr:row>
      <xdr:rowOff>50800</xdr:rowOff>
    </xdr:from>
    <xdr:to>
      <xdr:col>7</xdr:col>
      <xdr:colOff>622300</xdr:colOff>
      <xdr:row>40</xdr:row>
      <xdr:rowOff>715355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3116D5FC-C1F2-7346-A849-D63125454C5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037" b="7870"/>
        <a:stretch/>
      </xdr:blipFill>
      <xdr:spPr bwMode="auto">
        <a:xfrm>
          <a:off x="10845800" y="46977300"/>
          <a:ext cx="622300" cy="6645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0</xdr:colOff>
      <xdr:row>32</xdr:row>
      <xdr:rowOff>0</xdr:rowOff>
    </xdr:from>
    <xdr:ext cx="533400" cy="711200"/>
    <xdr:pic>
      <xdr:nvPicPr>
        <xdr:cNvPr id="37" name="Picture 36">
          <a:extLst>
            <a:ext uri="{FF2B5EF4-FFF2-40B4-BE49-F238E27FC236}">
              <a16:creationId xmlns:a16="http://schemas.microsoft.com/office/drawing/2014/main" id="{A997BCB0-25D8-2340-AD7A-6A5172650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30962601"/>
          <a:ext cx="5334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32</xdr:row>
      <xdr:rowOff>0</xdr:rowOff>
    </xdr:from>
    <xdr:ext cx="533400" cy="711200"/>
    <xdr:pic>
      <xdr:nvPicPr>
        <xdr:cNvPr id="38" name="Picture 37">
          <a:extLst>
            <a:ext uri="{FF2B5EF4-FFF2-40B4-BE49-F238E27FC236}">
              <a16:creationId xmlns:a16="http://schemas.microsoft.com/office/drawing/2014/main" id="{433F40C9-A070-6D4F-85BD-286F5D9E2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71200" y="33997900"/>
          <a:ext cx="5334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32</xdr:row>
      <xdr:rowOff>0</xdr:rowOff>
    </xdr:from>
    <xdr:ext cx="533400" cy="711200"/>
    <xdr:pic>
      <xdr:nvPicPr>
        <xdr:cNvPr id="39" name="Picture 38">
          <a:extLst>
            <a:ext uri="{FF2B5EF4-FFF2-40B4-BE49-F238E27FC236}">
              <a16:creationId xmlns:a16="http://schemas.microsoft.com/office/drawing/2014/main" id="{AF8EC75C-807D-1B4E-ABBD-45CA32447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34010601"/>
          <a:ext cx="5334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31</xdr:row>
      <xdr:rowOff>0</xdr:rowOff>
    </xdr:from>
    <xdr:ext cx="584200" cy="683638"/>
    <xdr:pic>
      <xdr:nvPicPr>
        <xdr:cNvPr id="40" name="Picture 39">
          <a:extLst>
            <a:ext uri="{FF2B5EF4-FFF2-40B4-BE49-F238E27FC236}">
              <a16:creationId xmlns:a16="http://schemas.microsoft.com/office/drawing/2014/main" id="{CBCE872F-8636-9547-B0B5-AD1C5CA15CB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130" r="12963" b="6481"/>
        <a:stretch/>
      </xdr:blipFill>
      <xdr:spPr bwMode="auto">
        <a:xfrm>
          <a:off x="10833100" y="26403300"/>
          <a:ext cx="584200" cy="6836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38</xdr:row>
      <xdr:rowOff>0</xdr:rowOff>
    </xdr:from>
    <xdr:ext cx="584200" cy="683638"/>
    <xdr:pic>
      <xdr:nvPicPr>
        <xdr:cNvPr id="41" name="Picture 40">
          <a:extLst>
            <a:ext uri="{FF2B5EF4-FFF2-40B4-BE49-F238E27FC236}">
              <a16:creationId xmlns:a16="http://schemas.microsoft.com/office/drawing/2014/main" id="{57D25C06-AF76-D948-9152-70FD33E6A8C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130" r="12963" b="6481"/>
        <a:stretch/>
      </xdr:blipFill>
      <xdr:spPr bwMode="auto">
        <a:xfrm>
          <a:off x="10833100" y="43929300"/>
          <a:ext cx="584200" cy="6836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38</xdr:row>
      <xdr:rowOff>0</xdr:rowOff>
    </xdr:from>
    <xdr:ext cx="495300" cy="660400"/>
    <xdr:pic>
      <xdr:nvPicPr>
        <xdr:cNvPr id="42" name="Picture 41">
          <a:extLst>
            <a:ext uri="{FF2B5EF4-FFF2-40B4-BE49-F238E27FC236}">
              <a16:creationId xmlns:a16="http://schemas.microsoft.com/office/drawing/2014/main" id="{E305D746-AF7F-DC4F-A255-869B9F580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71200" y="39357301"/>
          <a:ext cx="495300" cy="66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28</xdr:row>
      <xdr:rowOff>0</xdr:rowOff>
    </xdr:from>
    <xdr:ext cx="520700" cy="694266"/>
    <xdr:pic>
      <xdr:nvPicPr>
        <xdr:cNvPr id="43" name="Picture 42">
          <a:extLst>
            <a:ext uri="{FF2B5EF4-FFF2-40B4-BE49-F238E27FC236}">
              <a16:creationId xmlns:a16="http://schemas.microsoft.com/office/drawing/2014/main" id="{6CC09F08-0B71-5F42-8CEA-FAF86B83EC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20294600"/>
          <a:ext cx="520700" cy="694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7</xdr:col>
      <xdr:colOff>0</xdr:colOff>
      <xdr:row>25</xdr:row>
      <xdr:rowOff>101600</xdr:rowOff>
    </xdr:from>
    <xdr:to>
      <xdr:col>7</xdr:col>
      <xdr:colOff>756356</xdr:colOff>
      <xdr:row>25</xdr:row>
      <xdr:rowOff>660400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3178BA61-B017-AA44-9172-54C4409B2D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8642" t="37037" r="8642" b="17130"/>
        <a:stretch/>
      </xdr:blipFill>
      <xdr:spPr>
        <a:xfrm>
          <a:off x="10782300" y="15024100"/>
          <a:ext cx="756356" cy="5588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756356</xdr:colOff>
      <xdr:row>28</xdr:row>
      <xdr:rowOff>558800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5589DC62-CF0B-F046-9349-BDC0A27076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8642" t="37037" r="8642" b="17130"/>
        <a:stretch/>
      </xdr:blipFill>
      <xdr:spPr>
        <a:xfrm>
          <a:off x="10769600" y="17322800"/>
          <a:ext cx="756356" cy="5588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756356</xdr:colOff>
      <xdr:row>31</xdr:row>
      <xdr:rowOff>558800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7E23AF1E-39EF-2940-8FAA-3FF1B2478B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8642" t="37037" r="8642" b="17130"/>
        <a:stretch/>
      </xdr:blipFill>
      <xdr:spPr>
        <a:xfrm>
          <a:off x="10769600" y="27216100"/>
          <a:ext cx="756356" cy="5588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63500</xdr:rowOff>
    </xdr:from>
    <xdr:to>
      <xdr:col>7</xdr:col>
      <xdr:colOff>520700</xdr:colOff>
      <xdr:row>22</xdr:row>
      <xdr:rowOff>671617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79B12CD-999B-7246-973A-9917F86330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t="11574" r="15432" b="14352"/>
        <a:stretch/>
      </xdr:blipFill>
      <xdr:spPr>
        <a:xfrm>
          <a:off x="10871201" y="12700000"/>
          <a:ext cx="520700" cy="60811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520700</xdr:colOff>
      <xdr:row>31</xdr:row>
      <xdr:rowOff>608117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3036B423-BAC5-EF49-9C9F-9AB8D82566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t="11574" r="15432" b="14352"/>
        <a:stretch/>
      </xdr:blipFill>
      <xdr:spPr>
        <a:xfrm>
          <a:off x="10883900" y="25666700"/>
          <a:ext cx="520700" cy="60811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</xdr:row>
      <xdr:rowOff>76200</xdr:rowOff>
    </xdr:from>
    <xdr:to>
      <xdr:col>7</xdr:col>
      <xdr:colOff>637953</xdr:colOff>
      <xdr:row>7</xdr:row>
      <xdr:rowOff>685800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50D23354-A022-FD46-9361-5C75B4E14C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/>
        <a:srcRect t="15833" b="12499"/>
        <a:stretch/>
      </xdr:blipFill>
      <xdr:spPr>
        <a:xfrm>
          <a:off x="10858500" y="4330700"/>
          <a:ext cx="637953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637953</xdr:colOff>
      <xdr:row>28</xdr:row>
      <xdr:rowOff>609600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7C37C2B8-6933-C545-A071-3FBCADB4A9B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/>
        <a:srcRect t="15833" b="12499"/>
        <a:stretch/>
      </xdr:blipFill>
      <xdr:spPr>
        <a:xfrm>
          <a:off x="10820400" y="18808700"/>
          <a:ext cx="637953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24</xdr:row>
      <xdr:rowOff>114300</xdr:rowOff>
    </xdr:from>
    <xdr:to>
      <xdr:col>7</xdr:col>
      <xdr:colOff>774700</xdr:colOff>
      <xdr:row>24</xdr:row>
      <xdr:rowOff>630767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66855EA9-3FBF-B74F-BDB3-7FE055C8FF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1"/>
        <a:srcRect t="35648" r="9233" b="18968"/>
        <a:stretch/>
      </xdr:blipFill>
      <xdr:spPr>
        <a:xfrm>
          <a:off x="10744200" y="14274800"/>
          <a:ext cx="774700" cy="51646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26</xdr:row>
      <xdr:rowOff>63500</xdr:rowOff>
    </xdr:from>
    <xdr:to>
      <xdr:col>7</xdr:col>
      <xdr:colOff>685800</xdr:colOff>
      <xdr:row>26</xdr:row>
      <xdr:rowOff>666750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2159105-A5C4-1849-BFBA-5CC68E4DCB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/>
        <a:srcRect t="20833" b="13194"/>
        <a:stretch/>
      </xdr:blipFill>
      <xdr:spPr>
        <a:xfrm>
          <a:off x="10807700" y="15748000"/>
          <a:ext cx="685800" cy="6032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20</xdr:row>
      <xdr:rowOff>63500</xdr:rowOff>
    </xdr:from>
    <xdr:to>
      <xdr:col>7</xdr:col>
      <xdr:colOff>685800</xdr:colOff>
      <xdr:row>20</xdr:row>
      <xdr:rowOff>666750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114F70D5-0A78-E343-A133-1225C14DB8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/>
        <a:srcRect t="20833" b="13194"/>
        <a:stretch/>
      </xdr:blipFill>
      <xdr:spPr>
        <a:xfrm>
          <a:off x="10795000" y="11176000"/>
          <a:ext cx="685800" cy="603250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31</xdr:row>
      <xdr:rowOff>0</xdr:rowOff>
    </xdr:from>
    <xdr:ext cx="520700" cy="668553"/>
    <xdr:pic>
      <xdr:nvPicPr>
        <xdr:cNvPr id="54" name="Picture 53">
          <a:extLst>
            <a:ext uri="{FF2B5EF4-FFF2-40B4-BE49-F238E27FC236}">
              <a16:creationId xmlns:a16="http://schemas.microsoft.com/office/drawing/2014/main" id="{BF588983-3342-6949-93B5-BE260F91E8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796" b="18982"/>
        <a:stretch/>
      </xdr:blipFill>
      <xdr:spPr bwMode="auto">
        <a:xfrm>
          <a:off x="10909300" y="27927300"/>
          <a:ext cx="520700" cy="668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21</xdr:row>
      <xdr:rowOff>50800</xdr:rowOff>
    </xdr:from>
    <xdr:ext cx="520700" cy="668553"/>
    <xdr:pic>
      <xdr:nvPicPr>
        <xdr:cNvPr id="55" name="Picture 54">
          <a:extLst>
            <a:ext uri="{FF2B5EF4-FFF2-40B4-BE49-F238E27FC236}">
              <a16:creationId xmlns:a16="http://schemas.microsoft.com/office/drawing/2014/main" id="{D4B06CA8-E633-ED40-9244-02E6C436A57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796" b="18982"/>
        <a:stretch/>
      </xdr:blipFill>
      <xdr:spPr bwMode="auto">
        <a:xfrm>
          <a:off x="10883900" y="11925300"/>
          <a:ext cx="520700" cy="668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21</xdr:row>
      <xdr:rowOff>50800</xdr:rowOff>
    </xdr:from>
    <xdr:ext cx="520700" cy="668553"/>
    <xdr:pic>
      <xdr:nvPicPr>
        <xdr:cNvPr id="56" name="Picture 55">
          <a:extLst>
            <a:ext uri="{FF2B5EF4-FFF2-40B4-BE49-F238E27FC236}">
              <a16:creationId xmlns:a16="http://schemas.microsoft.com/office/drawing/2014/main" id="{0B401C59-9F5A-AE43-9EAC-F0997D5102F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796" b="18982"/>
        <a:stretch/>
      </xdr:blipFill>
      <xdr:spPr bwMode="auto">
        <a:xfrm>
          <a:off x="10909300" y="11925300"/>
          <a:ext cx="520700" cy="668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7</xdr:col>
      <xdr:colOff>0</xdr:colOff>
      <xdr:row>28</xdr:row>
      <xdr:rowOff>0</xdr:rowOff>
    </xdr:from>
    <xdr:to>
      <xdr:col>7</xdr:col>
      <xdr:colOff>685800</xdr:colOff>
      <xdr:row>28</xdr:row>
      <xdr:rowOff>603250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908D9273-04BE-7546-8AF7-42AD8566B4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/>
        <a:srcRect t="20833" b="13194"/>
        <a:stretch/>
      </xdr:blipFill>
      <xdr:spPr>
        <a:xfrm>
          <a:off x="10795000" y="18034000"/>
          <a:ext cx="685800" cy="6032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685800</xdr:colOff>
      <xdr:row>30</xdr:row>
      <xdr:rowOff>603250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262E1CE7-4A46-164D-A2B6-B3A7FD11D2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/>
        <a:srcRect t="20833" b="13194"/>
        <a:stretch/>
      </xdr:blipFill>
      <xdr:spPr>
        <a:xfrm>
          <a:off x="10782300" y="24130000"/>
          <a:ext cx="685800" cy="6032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685800</xdr:colOff>
      <xdr:row>38</xdr:row>
      <xdr:rowOff>603250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146632A0-9B78-1A48-BDB4-6F156E37ED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/>
        <a:srcRect t="20833" b="13194"/>
        <a:stretch/>
      </xdr:blipFill>
      <xdr:spPr>
        <a:xfrm>
          <a:off x="10795000" y="41656000"/>
          <a:ext cx="685800" cy="603250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43</xdr:row>
      <xdr:rowOff>0</xdr:rowOff>
    </xdr:from>
    <xdr:ext cx="469900" cy="703883"/>
    <xdr:pic>
      <xdr:nvPicPr>
        <xdr:cNvPr id="60" name="Picture 59">
          <a:extLst>
            <a:ext uri="{FF2B5EF4-FFF2-40B4-BE49-F238E27FC236}">
              <a16:creationId xmlns:a16="http://schemas.microsoft.com/office/drawing/2014/main" id="{2ED069AA-AACB-6948-A029-B955B1A677C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741"/>
        <a:stretch/>
      </xdr:blipFill>
      <xdr:spPr bwMode="auto">
        <a:xfrm>
          <a:off x="10833100" y="50025300"/>
          <a:ext cx="469900" cy="7038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43</xdr:row>
      <xdr:rowOff>0</xdr:rowOff>
    </xdr:from>
    <xdr:ext cx="520700" cy="694266"/>
    <xdr:pic>
      <xdr:nvPicPr>
        <xdr:cNvPr id="61" name="Picture 60">
          <a:extLst>
            <a:ext uri="{FF2B5EF4-FFF2-40B4-BE49-F238E27FC236}">
              <a16:creationId xmlns:a16="http://schemas.microsoft.com/office/drawing/2014/main" id="{1A48AA5D-D19F-154A-BFAA-E7B1037AB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50787301"/>
          <a:ext cx="520700" cy="694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43</xdr:row>
      <xdr:rowOff>0</xdr:rowOff>
    </xdr:from>
    <xdr:ext cx="533400" cy="711200"/>
    <xdr:pic>
      <xdr:nvPicPr>
        <xdr:cNvPr id="62" name="Picture 61">
          <a:extLst>
            <a:ext uri="{FF2B5EF4-FFF2-40B4-BE49-F238E27FC236}">
              <a16:creationId xmlns:a16="http://schemas.microsoft.com/office/drawing/2014/main" id="{8E1CA7EC-3E6A-ED43-A4D2-BF06759D66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71200" y="51523900"/>
          <a:ext cx="5334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43</xdr:row>
      <xdr:rowOff>0</xdr:rowOff>
    </xdr:from>
    <xdr:ext cx="533400" cy="711200"/>
    <xdr:pic>
      <xdr:nvPicPr>
        <xdr:cNvPr id="63" name="Picture 62">
          <a:extLst>
            <a:ext uri="{FF2B5EF4-FFF2-40B4-BE49-F238E27FC236}">
              <a16:creationId xmlns:a16="http://schemas.microsoft.com/office/drawing/2014/main" id="{6FAF4DF6-C55F-E147-B87C-208AA13A9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51536601"/>
          <a:ext cx="5334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43</xdr:row>
      <xdr:rowOff>0</xdr:rowOff>
    </xdr:from>
    <xdr:ext cx="558800" cy="702491"/>
    <xdr:pic>
      <xdr:nvPicPr>
        <xdr:cNvPr id="64" name="Picture 63">
          <a:extLst>
            <a:ext uri="{FF2B5EF4-FFF2-40B4-BE49-F238E27FC236}">
              <a16:creationId xmlns:a16="http://schemas.microsoft.com/office/drawing/2014/main" id="{DEA9485C-158B-744C-A5B7-164C13DAF46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278" r="13580" b="23611"/>
        <a:stretch/>
      </xdr:blipFill>
      <xdr:spPr bwMode="auto">
        <a:xfrm>
          <a:off x="10858500" y="49250600"/>
          <a:ext cx="558800" cy="7024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43</xdr:row>
      <xdr:rowOff>0</xdr:rowOff>
    </xdr:from>
    <xdr:ext cx="495300" cy="660400"/>
    <xdr:pic>
      <xdr:nvPicPr>
        <xdr:cNvPr id="65" name="Picture 64">
          <a:extLst>
            <a:ext uri="{FF2B5EF4-FFF2-40B4-BE49-F238E27FC236}">
              <a16:creationId xmlns:a16="http://schemas.microsoft.com/office/drawing/2014/main" id="{D78DD1EB-7BC2-2549-8215-3806FAF222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71200" y="53073301"/>
          <a:ext cx="495300" cy="66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43</xdr:row>
      <xdr:rowOff>0</xdr:rowOff>
    </xdr:from>
    <xdr:ext cx="482600" cy="643467"/>
    <xdr:pic>
      <xdr:nvPicPr>
        <xdr:cNvPr id="66" name="Picture 65">
          <a:extLst>
            <a:ext uri="{FF2B5EF4-FFF2-40B4-BE49-F238E27FC236}">
              <a16:creationId xmlns:a16="http://schemas.microsoft.com/office/drawing/2014/main" id="{8DA5121D-6A39-A74B-B555-79972573F7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3900" y="53860700"/>
          <a:ext cx="482600" cy="643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43</xdr:row>
      <xdr:rowOff>0</xdr:rowOff>
    </xdr:from>
    <xdr:ext cx="520700" cy="668553"/>
    <xdr:pic>
      <xdr:nvPicPr>
        <xdr:cNvPr id="67" name="Picture 66">
          <a:extLst>
            <a:ext uri="{FF2B5EF4-FFF2-40B4-BE49-F238E27FC236}">
              <a16:creationId xmlns:a16="http://schemas.microsoft.com/office/drawing/2014/main" id="{E6DE8C96-8A7F-0144-A5CA-4D98C4B1E13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796" b="18982"/>
        <a:stretch/>
      </xdr:blipFill>
      <xdr:spPr bwMode="auto">
        <a:xfrm>
          <a:off x="10883900" y="52311300"/>
          <a:ext cx="520700" cy="668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43</xdr:row>
      <xdr:rowOff>0</xdr:rowOff>
    </xdr:from>
    <xdr:ext cx="520700" cy="668553"/>
    <xdr:pic>
      <xdr:nvPicPr>
        <xdr:cNvPr id="68" name="Picture 67">
          <a:extLst>
            <a:ext uri="{FF2B5EF4-FFF2-40B4-BE49-F238E27FC236}">
              <a16:creationId xmlns:a16="http://schemas.microsoft.com/office/drawing/2014/main" id="{5A6FF8B8-3B4F-0E41-B0DC-FE000A28C4E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796" b="18982"/>
        <a:stretch/>
      </xdr:blipFill>
      <xdr:spPr bwMode="auto">
        <a:xfrm>
          <a:off x="10909300" y="52311300"/>
          <a:ext cx="520700" cy="668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43</xdr:row>
      <xdr:rowOff>0</xdr:rowOff>
    </xdr:from>
    <xdr:ext cx="508000" cy="743487"/>
    <xdr:pic>
      <xdr:nvPicPr>
        <xdr:cNvPr id="69" name="Picture 68">
          <a:extLst>
            <a:ext uri="{FF2B5EF4-FFF2-40B4-BE49-F238E27FC236}">
              <a16:creationId xmlns:a16="http://schemas.microsoft.com/office/drawing/2014/main" id="{5FAE6104-A52B-034F-88FB-5A2A06E20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0" y="55333900"/>
          <a:ext cx="508000" cy="743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43</xdr:row>
      <xdr:rowOff>0</xdr:rowOff>
    </xdr:from>
    <xdr:ext cx="685800" cy="603250"/>
    <xdr:pic>
      <xdr:nvPicPr>
        <xdr:cNvPr id="70" name="Picture 69">
          <a:extLst>
            <a:ext uri="{FF2B5EF4-FFF2-40B4-BE49-F238E27FC236}">
              <a16:creationId xmlns:a16="http://schemas.microsoft.com/office/drawing/2014/main" id="{E44081E9-F481-274E-B9CD-ACDC4790A1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/>
        <a:srcRect t="20833" b="13194"/>
        <a:stretch/>
      </xdr:blipFill>
      <xdr:spPr>
        <a:xfrm>
          <a:off x="10795000" y="56896000"/>
          <a:ext cx="685800" cy="60325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43</xdr:row>
      <xdr:rowOff>0</xdr:rowOff>
    </xdr:from>
    <xdr:ext cx="584200" cy="683638"/>
    <xdr:pic>
      <xdr:nvPicPr>
        <xdr:cNvPr id="71" name="Picture 70">
          <a:extLst>
            <a:ext uri="{FF2B5EF4-FFF2-40B4-BE49-F238E27FC236}">
              <a16:creationId xmlns:a16="http://schemas.microsoft.com/office/drawing/2014/main" id="{A850A6F1-DEC3-3946-8381-51AB0E50DC8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130" r="12963" b="6481"/>
        <a:stretch/>
      </xdr:blipFill>
      <xdr:spPr bwMode="auto">
        <a:xfrm>
          <a:off x="10871201" y="57645300"/>
          <a:ext cx="584200" cy="6836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43</xdr:row>
      <xdr:rowOff>0</xdr:rowOff>
    </xdr:from>
    <xdr:ext cx="584200" cy="683638"/>
    <xdr:pic>
      <xdr:nvPicPr>
        <xdr:cNvPr id="72" name="Picture 71">
          <a:extLst>
            <a:ext uri="{FF2B5EF4-FFF2-40B4-BE49-F238E27FC236}">
              <a16:creationId xmlns:a16="http://schemas.microsoft.com/office/drawing/2014/main" id="{4BC9D921-4EE0-374D-B845-1AA124F6F2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130" r="12963" b="6481"/>
        <a:stretch/>
      </xdr:blipFill>
      <xdr:spPr bwMode="auto">
        <a:xfrm>
          <a:off x="10833100" y="57645300"/>
          <a:ext cx="584200" cy="6836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45</xdr:row>
      <xdr:rowOff>0</xdr:rowOff>
    </xdr:from>
    <xdr:ext cx="756356" cy="558800"/>
    <xdr:pic>
      <xdr:nvPicPr>
        <xdr:cNvPr id="73" name="Picture 72">
          <a:extLst>
            <a:ext uri="{FF2B5EF4-FFF2-40B4-BE49-F238E27FC236}">
              <a16:creationId xmlns:a16="http://schemas.microsoft.com/office/drawing/2014/main" id="{4DA8E117-A931-CF4F-A13C-274B90E78B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8642" t="37037" r="8642" b="17130"/>
        <a:stretch/>
      </xdr:blipFill>
      <xdr:spPr>
        <a:xfrm>
          <a:off x="10769600" y="59982100"/>
          <a:ext cx="756356" cy="5588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45</xdr:row>
      <xdr:rowOff>0</xdr:rowOff>
    </xdr:from>
    <xdr:ext cx="495300" cy="660400"/>
    <xdr:pic>
      <xdr:nvPicPr>
        <xdr:cNvPr id="74" name="Picture 73">
          <a:extLst>
            <a:ext uri="{FF2B5EF4-FFF2-40B4-BE49-F238E27FC236}">
              <a16:creationId xmlns:a16="http://schemas.microsoft.com/office/drawing/2014/main" id="{D83E70DE-B37E-4749-825F-89094119B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3900" y="60693300"/>
          <a:ext cx="495300" cy="66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45</xdr:row>
      <xdr:rowOff>0</xdr:rowOff>
    </xdr:from>
    <xdr:ext cx="495300" cy="660400"/>
    <xdr:pic>
      <xdr:nvPicPr>
        <xdr:cNvPr id="75" name="Picture 74">
          <a:extLst>
            <a:ext uri="{FF2B5EF4-FFF2-40B4-BE49-F238E27FC236}">
              <a16:creationId xmlns:a16="http://schemas.microsoft.com/office/drawing/2014/main" id="{4BC1331B-79EC-BA4C-9017-52877EE90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71200" y="60693301"/>
          <a:ext cx="495300" cy="66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45</xdr:row>
      <xdr:rowOff>0</xdr:rowOff>
    </xdr:from>
    <xdr:ext cx="508000" cy="743487"/>
    <xdr:pic>
      <xdr:nvPicPr>
        <xdr:cNvPr id="76" name="Picture 75">
          <a:extLst>
            <a:ext uri="{FF2B5EF4-FFF2-40B4-BE49-F238E27FC236}">
              <a16:creationId xmlns:a16="http://schemas.microsoft.com/office/drawing/2014/main" id="{29094B53-6D1D-E343-A99A-FADF3CB53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0" y="61429900"/>
          <a:ext cx="508000" cy="743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47</xdr:row>
      <xdr:rowOff>0</xdr:rowOff>
    </xdr:from>
    <xdr:ext cx="520700" cy="694266"/>
    <xdr:pic>
      <xdr:nvPicPr>
        <xdr:cNvPr id="77" name="Picture 76">
          <a:extLst>
            <a:ext uri="{FF2B5EF4-FFF2-40B4-BE49-F238E27FC236}">
              <a16:creationId xmlns:a16="http://schemas.microsoft.com/office/drawing/2014/main" id="{A57F2D8F-0701-D841-8E7D-3AE2DA458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64503301"/>
          <a:ext cx="520700" cy="694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47</xdr:row>
      <xdr:rowOff>0</xdr:rowOff>
    </xdr:from>
    <xdr:ext cx="533400" cy="711200"/>
    <xdr:pic>
      <xdr:nvPicPr>
        <xdr:cNvPr id="78" name="Picture 77">
          <a:extLst>
            <a:ext uri="{FF2B5EF4-FFF2-40B4-BE49-F238E27FC236}">
              <a16:creationId xmlns:a16="http://schemas.microsoft.com/office/drawing/2014/main" id="{A85EBCC8-407F-B549-95B7-50C8560A1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66014601"/>
          <a:ext cx="5334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47</xdr:row>
      <xdr:rowOff>0</xdr:rowOff>
    </xdr:from>
    <xdr:ext cx="762000" cy="537523"/>
    <xdr:pic>
      <xdr:nvPicPr>
        <xdr:cNvPr id="79" name="Picture 78">
          <a:extLst>
            <a:ext uri="{FF2B5EF4-FFF2-40B4-BE49-F238E27FC236}">
              <a16:creationId xmlns:a16="http://schemas.microsoft.com/office/drawing/2014/main" id="{808B7915-3EDD-B346-956D-AF0A14273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1762"/>
        <a:stretch/>
      </xdr:blipFill>
      <xdr:spPr bwMode="auto">
        <a:xfrm rot="16200000">
          <a:off x="10881841" y="65216562"/>
          <a:ext cx="537523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47</xdr:row>
      <xdr:rowOff>0</xdr:rowOff>
    </xdr:from>
    <xdr:ext cx="469900" cy="703883"/>
    <xdr:pic>
      <xdr:nvPicPr>
        <xdr:cNvPr id="80" name="Picture 79">
          <a:extLst>
            <a:ext uri="{FF2B5EF4-FFF2-40B4-BE49-F238E27FC236}">
              <a16:creationId xmlns:a16="http://schemas.microsoft.com/office/drawing/2014/main" id="{FA1F1905-50AD-C44B-9952-6086D6BDE55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741"/>
        <a:stretch/>
      </xdr:blipFill>
      <xdr:spPr bwMode="auto">
        <a:xfrm>
          <a:off x="10833100" y="66789300"/>
          <a:ext cx="469900" cy="7038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49</xdr:row>
      <xdr:rowOff>0</xdr:rowOff>
    </xdr:from>
    <xdr:ext cx="520700" cy="668553"/>
    <xdr:pic>
      <xdr:nvPicPr>
        <xdr:cNvPr id="81" name="Picture 80">
          <a:extLst>
            <a:ext uri="{FF2B5EF4-FFF2-40B4-BE49-F238E27FC236}">
              <a16:creationId xmlns:a16="http://schemas.microsoft.com/office/drawing/2014/main" id="{FF227B52-D368-CE46-ACAE-4F41D5F9D45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796" b="18982"/>
        <a:stretch/>
      </xdr:blipFill>
      <xdr:spPr bwMode="auto">
        <a:xfrm>
          <a:off x="10909300" y="69075300"/>
          <a:ext cx="520700" cy="668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9F6A5-A59D-B045-B9C9-2F056A694E35}">
  <dimension ref="A1:I21"/>
  <sheetViews>
    <sheetView showGridLines="0" workbookViewId="0">
      <selection activeCell="F24" sqref="F24"/>
    </sheetView>
  </sheetViews>
  <sheetFormatPr defaultColWidth="11" defaultRowHeight="15.75" x14ac:dyDescent="0.5"/>
  <cols>
    <col min="1" max="1" width="17.8125" bestFit="1" customWidth="1"/>
    <col min="2" max="2" width="12.8125" bestFit="1" customWidth="1"/>
    <col min="3" max="3" width="13.5" bestFit="1" customWidth="1"/>
    <col min="4" max="4" width="12.8125" bestFit="1" customWidth="1"/>
    <col min="5" max="5" width="12.1875" bestFit="1" customWidth="1"/>
    <col min="6" max="6" width="13" bestFit="1" customWidth="1"/>
    <col min="7" max="9" width="12.8125" bestFit="1" customWidth="1"/>
  </cols>
  <sheetData>
    <row r="1" spans="1:9" x14ac:dyDescent="0.5">
      <c r="A1" t="s">
        <v>74</v>
      </c>
    </row>
    <row r="2" spans="1:9" ht="16.149999999999999" thickBot="1" x14ac:dyDescent="0.55000000000000004"/>
    <row r="3" spans="1:9" x14ac:dyDescent="0.5">
      <c r="A3" s="41" t="s">
        <v>75</v>
      </c>
      <c r="B3" s="41"/>
    </row>
    <row r="4" spans="1:9" x14ac:dyDescent="0.5">
      <c r="A4" s="38" t="s">
        <v>76</v>
      </c>
      <c r="B4" s="38">
        <v>0.8980193343077929</v>
      </c>
    </row>
    <row r="5" spans="1:9" x14ac:dyDescent="0.5">
      <c r="A5" s="42" t="s">
        <v>77</v>
      </c>
      <c r="B5" s="43">
        <v>0.80643872479061152</v>
      </c>
    </row>
    <row r="6" spans="1:9" x14ac:dyDescent="0.5">
      <c r="A6" s="38" t="s">
        <v>78</v>
      </c>
      <c r="B6" s="38">
        <v>0.80165943404470064</v>
      </c>
    </row>
    <row r="7" spans="1:9" x14ac:dyDescent="0.5">
      <c r="A7" s="38" t="s">
        <v>79</v>
      </c>
      <c r="B7" s="38">
        <v>58.310191013389478</v>
      </c>
    </row>
    <row r="8" spans="1:9" ht="16.149999999999999" thickBot="1" x14ac:dyDescent="0.55000000000000004">
      <c r="A8" s="39" t="s">
        <v>80</v>
      </c>
      <c r="B8" s="39">
        <v>167</v>
      </c>
    </row>
    <row r="10" spans="1:9" ht="16.149999999999999" thickBot="1" x14ac:dyDescent="0.55000000000000004">
      <c r="A10" t="s">
        <v>81</v>
      </c>
    </row>
    <row r="11" spans="1:9" x14ac:dyDescent="0.5">
      <c r="A11" s="40"/>
      <c r="B11" s="40" t="s">
        <v>86</v>
      </c>
      <c r="C11" s="40" t="s">
        <v>87</v>
      </c>
      <c r="D11" s="40" t="s">
        <v>88</v>
      </c>
      <c r="E11" s="40" t="s">
        <v>89</v>
      </c>
      <c r="F11" s="44" t="s">
        <v>90</v>
      </c>
    </row>
    <row r="12" spans="1:9" x14ac:dyDescent="0.5">
      <c r="A12" s="38" t="s">
        <v>82</v>
      </c>
      <c r="B12" s="38">
        <v>4</v>
      </c>
      <c r="C12" s="38">
        <v>2294863.414275507</v>
      </c>
      <c r="D12" s="38">
        <v>573715.85356887674</v>
      </c>
      <c r="E12" s="38">
        <v>168.73606726701087</v>
      </c>
      <c r="F12" s="43">
        <v>1.132272674230043E-56</v>
      </c>
    </row>
    <row r="13" spans="1:9" x14ac:dyDescent="0.5">
      <c r="A13" s="38" t="s">
        <v>83</v>
      </c>
      <c r="B13" s="38">
        <v>162</v>
      </c>
      <c r="C13" s="38">
        <v>550812.69691491069</v>
      </c>
      <c r="D13" s="38">
        <v>3400.078376017967</v>
      </c>
      <c r="E13" s="38"/>
      <c r="F13" s="38"/>
    </row>
    <row r="14" spans="1:9" ht="16.149999999999999" thickBot="1" x14ac:dyDescent="0.55000000000000004">
      <c r="A14" s="39" t="s">
        <v>84</v>
      </c>
      <c r="B14" s="39">
        <v>166</v>
      </c>
      <c r="C14" s="39">
        <v>2845676.1111904178</v>
      </c>
      <c r="D14" s="39"/>
      <c r="E14" s="39"/>
      <c r="F14" s="39"/>
    </row>
    <row r="15" spans="1:9" ht="16.149999999999999" thickBot="1" x14ac:dyDescent="0.55000000000000004"/>
    <row r="16" spans="1:9" x14ac:dyDescent="0.5">
      <c r="A16" s="40"/>
      <c r="B16" s="40" t="s">
        <v>91</v>
      </c>
      <c r="C16" s="40" t="s">
        <v>79</v>
      </c>
      <c r="D16" s="40" t="s">
        <v>92</v>
      </c>
      <c r="E16" s="44" t="s">
        <v>93</v>
      </c>
      <c r="F16" s="40" t="s">
        <v>94</v>
      </c>
      <c r="G16" s="40" t="s">
        <v>95</v>
      </c>
      <c r="H16" s="40" t="s">
        <v>96</v>
      </c>
      <c r="I16" s="40" t="s">
        <v>97</v>
      </c>
    </row>
    <row r="17" spans="1:9" x14ac:dyDescent="0.5">
      <c r="A17" s="38" t="s">
        <v>85</v>
      </c>
      <c r="B17" s="38">
        <v>57.275533321557987</v>
      </c>
      <c r="C17" s="38">
        <v>6.2127650892721213</v>
      </c>
      <c r="D17" s="38">
        <v>9.2190083639985669</v>
      </c>
      <c r="E17" s="43">
        <v>1.5379002010273267E-16</v>
      </c>
      <c r="F17" s="38">
        <v>45.007088025536106</v>
      </c>
      <c r="G17" s="38">
        <v>69.543978617579867</v>
      </c>
      <c r="H17" s="38">
        <v>45.007088025536106</v>
      </c>
      <c r="I17" s="38">
        <v>69.543978617579867</v>
      </c>
    </row>
    <row r="18" spans="1:9" x14ac:dyDescent="0.5">
      <c r="A18" s="38" t="s">
        <v>4</v>
      </c>
      <c r="B18" s="38">
        <v>1.2055869047482155</v>
      </c>
      <c r="C18" s="38">
        <v>0.11288250039514744</v>
      </c>
      <c r="D18" s="38">
        <v>10.680015950462069</v>
      </c>
      <c r="E18" s="43">
        <v>1.7133462349476467E-20</v>
      </c>
      <c r="F18" s="38">
        <v>0.98267604926336938</v>
      </c>
      <c r="G18" s="38">
        <v>1.4284977602330615</v>
      </c>
      <c r="H18" s="38">
        <v>0.98267604926336938</v>
      </c>
      <c r="I18" s="38">
        <v>1.4284977602330615</v>
      </c>
    </row>
    <row r="19" spans="1:9" x14ac:dyDescent="0.5">
      <c r="A19" s="38" t="s">
        <v>5</v>
      </c>
      <c r="B19" s="38">
        <v>7.5749865689426166</v>
      </c>
      <c r="C19" s="38">
        <v>0.36436025335579686</v>
      </c>
      <c r="D19" s="38">
        <v>20.789826824348104</v>
      </c>
      <c r="E19" s="43">
        <v>1.3990016391252178E-47</v>
      </c>
      <c r="F19" s="38">
        <v>6.8554786248777333</v>
      </c>
      <c r="G19" s="38">
        <v>8.2944945130074998</v>
      </c>
      <c r="H19" s="38">
        <v>6.8554786248777333</v>
      </c>
      <c r="I19" s="38">
        <v>8.2944945130074998</v>
      </c>
    </row>
    <row r="20" spans="1:9" x14ac:dyDescent="0.5">
      <c r="A20" s="38" t="s">
        <v>6</v>
      </c>
      <c r="B20" s="38">
        <v>3.5069298613410904</v>
      </c>
      <c r="C20" s="38">
        <v>0.46839006823472129</v>
      </c>
      <c r="D20" s="38">
        <v>7.487199450146508</v>
      </c>
      <c r="E20" s="43">
        <v>4.2706164113919441E-12</v>
      </c>
      <c r="F20" s="38">
        <v>2.581992599628065</v>
      </c>
      <c r="G20" s="38">
        <v>4.4318671230541158</v>
      </c>
      <c r="H20" s="38">
        <v>2.581992599628065</v>
      </c>
      <c r="I20" s="38">
        <v>4.4318671230541158</v>
      </c>
    </row>
    <row r="21" spans="1:9" ht="16.149999999999999" thickBot="1" x14ac:dyDescent="0.55000000000000004">
      <c r="A21" s="39" t="s">
        <v>7</v>
      </c>
      <c r="B21" s="39">
        <v>-0.2581515171226707</v>
      </c>
      <c r="C21" s="39">
        <v>3.2534172459648826E-2</v>
      </c>
      <c r="D21" s="39">
        <v>-7.9347804971172513</v>
      </c>
      <c r="E21" s="45">
        <v>3.2849831154269333E-13</v>
      </c>
      <c r="F21" s="39">
        <v>-0.32239726106070626</v>
      </c>
      <c r="G21" s="39">
        <v>-0.19390577318463514</v>
      </c>
      <c r="H21" s="39">
        <v>-0.32239726106070626</v>
      </c>
      <c r="I21" s="39">
        <v>-0.19390577318463514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0084D-576F-D44E-8E57-AF589B671037}">
  <dimension ref="A1:I23"/>
  <sheetViews>
    <sheetView showGridLines="0" workbookViewId="0">
      <selection activeCell="G19" sqref="G19"/>
    </sheetView>
  </sheetViews>
  <sheetFormatPr defaultColWidth="11" defaultRowHeight="15.75" x14ac:dyDescent="0.5"/>
  <cols>
    <col min="1" max="1" width="17.8125" bestFit="1" customWidth="1"/>
    <col min="2" max="2" width="12.8125" bestFit="1" customWidth="1"/>
    <col min="3" max="3" width="13.5" bestFit="1" customWidth="1"/>
    <col min="4" max="4" width="12.8125" bestFit="1" customWidth="1"/>
    <col min="5" max="5" width="12.1875" bestFit="1" customWidth="1"/>
    <col min="6" max="6" width="13" bestFit="1" customWidth="1"/>
    <col min="7" max="9" width="12.8125" bestFit="1" customWidth="1"/>
  </cols>
  <sheetData>
    <row r="1" spans="1:9" x14ac:dyDescent="0.5">
      <c r="A1" t="s">
        <v>74</v>
      </c>
    </row>
    <row r="2" spans="1:9" ht="16.149999999999999" thickBot="1" x14ac:dyDescent="0.55000000000000004"/>
    <row r="3" spans="1:9" x14ac:dyDescent="0.5">
      <c r="A3" s="41" t="s">
        <v>75</v>
      </c>
      <c r="B3" s="41"/>
    </row>
    <row r="4" spans="1:9" x14ac:dyDescent="0.5">
      <c r="A4" s="38" t="s">
        <v>76</v>
      </c>
      <c r="B4" s="38">
        <v>0.9278101293202009</v>
      </c>
    </row>
    <row r="5" spans="1:9" x14ac:dyDescent="0.5">
      <c r="A5" s="42" t="s">
        <v>77</v>
      </c>
      <c r="B5" s="43">
        <v>0.86083163606916802</v>
      </c>
    </row>
    <row r="6" spans="1:9" x14ac:dyDescent="0.5">
      <c r="A6" s="38" t="s">
        <v>78</v>
      </c>
      <c r="B6" s="38">
        <v>0.85213528581277231</v>
      </c>
    </row>
    <row r="7" spans="1:9" x14ac:dyDescent="0.5">
      <c r="A7" s="38" t="s">
        <v>79</v>
      </c>
      <c r="B7" s="38">
        <v>71.77785044799343</v>
      </c>
    </row>
    <row r="8" spans="1:9" ht="16.149999999999999" thickBot="1" x14ac:dyDescent="0.55000000000000004">
      <c r="A8" s="39" t="s">
        <v>80</v>
      </c>
      <c r="B8" s="39">
        <v>167</v>
      </c>
    </row>
    <row r="10" spans="1:9" ht="16.149999999999999" thickBot="1" x14ac:dyDescent="0.55000000000000004">
      <c r="A10" t="s">
        <v>81</v>
      </c>
    </row>
    <row r="11" spans="1:9" x14ac:dyDescent="0.5">
      <c r="A11" s="40"/>
      <c r="B11" s="40" t="s">
        <v>86</v>
      </c>
      <c r="C11" s="40" t="s">
        <v>87</v>
      </c>
      <c r="D11" s="40" t="s">
        <v>88</v>
      </c>
      <c r="E11" s="40" t="s">
        <v>89</v>
      </c>
      <c r="F11" s="44" t="s">
        <v>90</v>
      </c>
    </row>
    <row r="12" spans="1:9" x14ac:dyDescent="0.5">
      <c r="A12" s="38" t="s">
        <v>82</v>
      </c>
      <c r="B12" s="38">
        <v>4</v>
      </c>
      <c r="C12" s="38">
        <v>5194529.2777656754</v>
      </c>
      <c r="D12" s="38">
        <v>1298632.3194414189</v>
      </c>
      <c r="E12" s="38">
        <v>252.06080016326945</v>
      </c>
      <c r="F12" s="43">
        <v>1.9512059459717421E-68</v>
      </c>
    </row>
    <row r="13" spans="1:9" x14ac:dyDescent="0.5">
      <c r="A13" s="38" t="s">
        <v>83</v>
      </c>
      <c r="B13" s="38">
        <v>163</v>
      </c>
      <c r="C13" s="38">
        <v>839785.7498343254</v>
      </c>
      <c r="D13" s="38">
        <v>5152.0598149345115</v>
      </c>
      <c r="E13" s="38"/>
      <c r="F13" s="38"/>
    </row>
    <row r="14" spans="1:9" ht="16.149999999999999" thickBot="1" x14ac:dyDescent="0.55000000000000004">
      <c r="A14" s="39" t="s">
        <v>84</v>
      </c>
      <c r="B14" s="39">
        <v>167</v>
      </c>
      <c r="C14" s="39">
        <v>6034315.0276000006</v>
      </c>
      <c r="D14" s="39"/>
      <c r="E14" s="39"/>
      <c r="F14" s="39"/>
    </row>
    <row r="15" spans="1:9" ht="16.149999999999999" thickBot="1" x14ac:dyDescent="0.55000000000000004"/>
    <row r="16" spans="1:9" x14ac:dyDescent="0.5">
      <c r="A16" s="40"/>
      <c r="B16" s="44" t="s">
        <v>91</v>
      </c>
      <c r="C16" s="40" t="s">
        <v>79</v>
      </c>
      <c r="D16" s="40" t="s">
        <v>92</v>
      </c>
      <c r="E16" s="40" t="s">
        <v>93</v>
      </c>
      <c r="F16" s="40" t="s">
        <v>94</v>
      </c>
      <c r="G16" s="40" t="s">
        <v>95</v>
      </c>
      <c r="H16" s="40" t="s">
        <v>96</v>
      </c>
      <c r="I16" s="40" t="s">
        <v>97</v>
      </c>
    </row>
    <row r="17" spans="1:9" x14ac:dyDescent="0.5">
      <c r="A17" s="38" t="s">
        <v>85</v>
      </c>
      <c r="B17" s="42">
        <v>0</v>
      </c>
      <c r="C17" s="38" t="e">
        <v>#N/A</v>
      </c>
      <c r="D17" s="38" t="e">
        <v>#N/A</v>
      </c>
      <c r="E17" s="38" t="e">
        <v>#N/A</v>
      </c>
      <c r="F17" s="38" t="e">
        <v>#N/A</v>
      </c>
      <c r="G17" s="38" t="e">
        <v>#N/A</v>
      </c>
      <c r="H17" s="38" t="e">
        <v>#N/A</v>
      </c>
      <c r="I17" s="38" t="e">
        <v>#N/A</v>
      </c>
    </row>
    <row r="18" spans="1:9" x14ac:dyDescent="0.5">
      <c r="A18" s="38" t="s">
        <v>4</v>
      </c>
      <c r="B18" s="43">
        <v>1.6374175872248418</v>
      </c>
      <c r="C18" s="38">
        <v>0.12642652722921238</v>
      </c>
      <c r="D18" s="38">
        <v>12.951534959559472</v>
      </c>
      <c r="E18" s="38">
        <v>7.8516780874646784E-27</v>
      </c>
      <c r="F18" s="38">
        <v>1.3877726538147657</v>
      </c>
      <c r="G18" s="38">
        <v>1.8870625206349179</v>
      </c>
      <c r="H18" s="38">
        <v>1.3877726538147657</v>
      </c>
      <c r="I18" s="38">
        <v>1.8870625206349179</v>
      </c>
    </row>
    <row r="19" spans="1:9" x14ac:dyDescent="0.5">
      <c r="A19" s="38" t="s">
        <v>5</v>
      </c>
      <c r="B19" s="43">
        <v>7.9754702232376955</v>
      </c>
      <c r="C19" s="38">
        <v>0.44531583417583964</v>
      </c>
      <c r="D19" s="38">
        <v>17.909693774976933</v>
      </c>
      <c r="E19" s="38">
        <v>2.3946190354343938E-40</v>
      </c>
      <c r="F19" s="38">
        <v>7.0961386129679118</v>
      </c>
      <c r="G19" s="38">
        <v>8.8548018335074801</v>
      </c>
      <c r="H19" s="38">
        <v>7.0961386129679118</v>
      </c>
      <c r="I19" s="38">
        <v>8.8548018335074801</v>
      </c>
    </row>
    <row r="20" spans="1:9" x14ac:dyDescent="0.5">
      <c r="A20" s="38" t="s">
        <v>6</v>
      </c>
      <c r="B20" s="43">
        <v>5.4673505358675767</v>
      </c>
      <c r="C20" s="38">
        <v>0.51372628614018179</v>
      </c>
      <c r="D20" s="38">
        <v>10.642536080732468</v>
      </c>
      <c r="E20" s="38">
        <v>2.0440963284278838E-20</v>
      </c>
      <c r="F20" s="38">
        <v>4.4529339628175659</v>
      </c>
      <c r="G20" s="38">
        <v>6.4817671089175874</v>
      </c>
      <c r="H20" s="38">
        <v>4.4529339628175659</v>
      </c>
      <c r="I20" s="38">
        <v>6.4817671089175874</v>
      </c>
    </row>
    <row r="21" spans="1:9" ht="16.149999999999999" thickBot="1" x14ac:dyDescent="0.55000000000000004">
      <c r="A21" s="39" t="s">
        <v>7</v>
      </c>
      <c r="B21" s="45">
        <v>-0.27273759181081497</v>
      </c>
      <c r="C21" s="39">
        <v>4.0001068274532835E-2</v>
      </c>
      <c r="D21" s="39">
        <v>-6.8182577009938674</v>
      </c>
      <c r="E21" s="39">
        <v>1.7061195805927912E-10</v>
      </c>
      <c r="F21" s="39">
        <v>-0.35172468609066371</v>
      </c>
      <c r="G21" s="39">
        <v>-0.19375049753096624</v>
      </c>
      <c r="H21" s="39">
        <v>-0.35172468609066371</v>
      </c>
      <c r="I21" s="39">
        <v>-0.19375049753096624</v>
      </c>
    </row>
    <row r="23" spans="1:9" x14ac:dyDescent="0.5">
      <c r="C23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F574F-38F7-CA44-AE1A-98EBD9AF0FD7}">
  <dimension ref="B1:J194"/>
  <sheetViews>
    <sheetView showGridLines="0" zoomScale="75" workbookViewId="0">
      <selection activeCell="I75" sqref="I75"/>
    </sheetView>
  </sheetViews>
  <sheetFormatPr defaultColWidth="11" defaultRowHeight="15.75" x14ac:dyDescent="0.5"/>
  <cols>
    <col min="2" max="2" width="17.8125" bestFit="1" customWidth="1"/>
    <col min="3" max="3" width="21.8125" bestFit="1" customWidth="1"/>
    <col min="4" max="4" width="13.5" bestFit="1" customWidth="1"/>
    <col min="5" max="5" width="12.8125" bestFit="1" customWidth="1"/>
    <col min="6" max="6" width="31.3125" bestFit="1" customWidth="1"/>
    <col min="7" max="7" width="13" bestFit="1" customWidth="1"/>
    <col min="8" max="10" width="12.8125" bestFit="1" customWidth="1"/>
  </cols>
  <sheetData>
    <row r="1" spans="2:10" x14ac:dyDescent="0.5">
      <c r="B1" t="s">
        <v>74</v>
      </c>
    </row>
    <row r="2" spans="2:10" ht="16.149999999999999" thickBot="1" x14ac:dyDescent="0.55000000000000004"/>
    <row r="3" spans="2:10" x14ac:dyDescent="0.5">
      <c r="B3" s="41" t="s">
        <v>75</v>
      </c>
      <c r="C3" s="41"/>
    </row>
    <row r="4" spans="2:10" x14ac:dyDescent="0.5">
      <c r="B4" s="38" t="s">
        <v>76</v>
      </c>
      <c r="C4" s="38">
        <v>0.8980193343077929</v>
      </c>
    </row>
    <row r="5" spans="2:10" x14ac:dyDescent="0.5">
      <c r="B5" s="38" t="s">
        <v>77</v>
      </c>
      <c r="C5" s="38">
        <v>0.80643872479061152</v>
      </c>
    </row>
    <row r="6" spans="2:10" x14ac:dyDescent="0.5">
      <c r="B6" s="38" t="s">
        <v>78</v>
      </c>
      <c r="C6" s="38">
        <v>0.80165943404470064</v>
      </c>
    </row>
    <row r="7" spans="2:10" x14ac:dyDescent="0.5">
      <c r="B7" s="38" t="s">
        <v>79</v>
      </c>
      <c r="C7" s="38">
        <v>58.310191013389478</v>
      </c>
    </row>
    <row r="8" spans="2:10" ht="16.149999999999999" thickBot="1" x14ac:dyDescent="0.55000000000000004">
      <c r="B8" s="39" t="s">
        <v>80</v>
      </c>
      <c r="C8" s="39">
        <v>167</v>
      </c>
    </row>
    <row r="10" spans="2:10" ht="16.149999999999999" thickBot="1" x14ac:dyDescent="0.55000000000000004">
      <c r="B10" t="s">
        <v>81</v>
      </c>
    </row>
    <row r="11" spans="2:10" x14ac:dyDescent="0.5">
      <c r="B11" s="40"/>
      <c r="C11" s="40" t="s">
        <v>86</v>
      </c>
      <c r="D11" s="40" t="s">
        <v>87</v>
      </c>
      <c r="E11" s="40" t="s">
        <v>88</v>
      </c>
      <c r="F11" s="40" t="s">
        <v>89</v>
      </c>
      <c r="G11" s="40" t="s">
        <v>90</v>
      </c>
    </row>
    <row r="12" spans="2:10" x14ac:dyDescent="0.5">
      <c r="B12" s="38" t="s">
        <v>82</v>
      </c>
      <c r="C12" s="38">
        <v>4</v>
      </c>
      <c r="D12" s="38">
        <v>2294863.414275507</v>
      </c>
      <c r="E12" s="38">
        <v>573715.85356887674</v>
      </c>
      <c r="F12" s="38">
        <v>168.73606726701087</v>
      </c>
      <c r="G12" s="38">
        <v>1.132272674230043E-56</v>
      </c>
    </row>
    <row r="13" spans="2:10" x14ac:dyDescent="0.5">
      <c r="B13" s="38" t="s">
        <v>83</v>
      </c>
      <c r="C13" s="38">
        <v>162</v>
      </c>
      <c r="D13" s="38">
        <v>550812.69691491069</v>
      </c>
      <c r="E13" s="38">
        <v>3400.078376017967</v>
      </c>
      <c r="F13" s="38"/>
      <c r="G13" s="38"/>
    </row>
    <row r="14" spans="2:10" ht="16.149999999999999" thickBot="1" x14ac:dyDescent="0.55000000000000004">
      <c r="B14" s="39" t="s">
        <v>84</v>
      </c>
      <c r="C14" s="39">
        <v>166</v>
      </c>
      <c r="D14" s="39">
        <v>2845676.1111904178</v>
      </c>
      <c r="E14" s="39"/>
      <c r="F14" s="39"/>
      <c r="G14" s="39"/>
    </row>
    <row r="15" spans="2:10" ht="16.149999999999999" thickBot="1" x14ac:dyDescent="0.55000000000000004"/>
    <row r="16" spans="2:10" x14ac:dyDescent="0.5">
      <c r="B16" s="40"/>
      <c r="C16" s="40" t="s">
        <v>91</v>
      </c>
      <c r="D16" s="40" t="s">
        <v>79</v>
      </c>
      <c r="E16" s="40" t="s">
        <v>92</v>
      </c>
      <c r="F16" s="40" t="s">
        <v>93</v>
      </c>
      <c r="G16" s="40" t="s">
        <v>94</v>
      </c>
      <c r="H16" s="40" t="s">
        <v>95</v>
      </c>
      <c r="I16" s="40" t="s">
        <v>96</v>
      </c>
      <c r="J16" s="40" t="s">
        <v>97</v>
      </c>
    </row>
    <row r="17" spans="2:10" x14ac:dyDescent="0.5">
      <c r="B17" s="38" t="s">
        <v>85</v>
      </c>
      <c r="C17" s="38">
        <v>57.275533321557987</v>
      </c>
      <c r="D17" s="38">
        <v>6.2127650892721213</v>
      </c>
      <c r="E17" s="38">
        <v>9.2190083639985669</v>
      </c>
      <c r="F17" s="38">
        <v>1.5379002010273267E-16</v>
      </c>
      <c r="G17" s="38">
        <v>45.007088025536106</v>
      </c>
      <c r="H17" s="38">
        <v>69.543978617579867</v>
      </c>
      <c r="I17" s="38">
        <v>45.007088025536106</v>
      </c>
      <c r="J17" s="38">
        <v>69.543978617579867</v>
      </c>
    </row>
    <row r="18" spans="2:10" x14ac:dyDescent="0.5">
      <c r="B18" s="38" t="s">
        <v>4</v>
      </c>
      <c r="C18" s="38">
        <v>1.2055869047482155</v>
      </c>
      <c r="D18" s="38">
        <v>0.11288250039514744</v>
      </c>
      <c r="E18" s="38">
        <v>10.680015950462069</v>
      </c>
      <c r="F18" s="38">
        <v>1.7133462349476467E-20</v>
      </c>
      <c r="G18" s="38">
        <v>0.98267604926336938</v>
      </c>
      <c r="H18" s="38">
        <v>1.4284977602330615</v>
      </c>
      <c r="I18" s="38">
        <v>0.98267604926336938</v>
      </c>
      <c r="J18" s="38">
        <v>1.4284977602330615</v>
      </c>
    </row>
    <row r="19" spans="2:10" x14ac:dyDescent="0.5">
      <c r="B19" s="38" t="s">
        <v>5</v>
      </c>
      <c r="C19" s="38">
        <v>7.5749865689426166</v>
      </c>
      <c r="D19" s="38">
        <v>0.36436025335579686</v>
      </c>
      <c r="E19" s="38">
        <v>20.789826824348104</v>
      </c>
      <c r="F19" s="38">
        <v>1.3990016391252178E-47</v>
      </c>
      <c r="G19" s="38">
        <v>6.8554786248777333</v>
      </c>
      <c r="H19" s="38">
        <v>8.2944945130074998</v>
      </c>
      <c r="I19" s="38">
        <v>6.8554786248777333</v>
      </c>
      <c r="J19" s="38">
        <v>8.2944945130074998</v>
      </c>
    </row>
    <row r="20" spans="2:10" x14ac:dyDescent="0.5">
      <c r="B20" s="38" t="s">
        <v>6</v>
      </c>
      <c r="C20" s="38">
        <v>3.5069298613410904</v>
      </c>
      <c r="D20" s="38">
        <v>0.46839006823472129</v>
      </c>
      <c r="E20" s="38">
        <v>7.487199450146508</v>
      </c>
      <c r="F20" s="38">
        <v>4.2706164113919441E-12</v>
      </c>
      <c r="G20" s="38">
        <v>2.581992599628065</v>
      </c>
      <c r="H20" s="38">
        <v>4.4318671230541158</v>
      </c>
      <c r="I20" s="38">
        <v>2.581992599628065</v>
      </c>
      <c r="J20" s="38">
        <v>4.4318671230541158</v>
      </c>
    </row>
    <row r="21" spans="2:10" ht="16.149999999999999" thickBot="1" x14ac:dyDescent="0.55000000000000004">
      <c r="B21" s="39" t="s">
        <v>7</v>
      </c>
      <c r="C21" s="39">
        <v>-0.2581515171226707</v>
      </c>
      <c r="D21" s="39">
        <v>3.2534172459648826E-2</v>
      </c>
      <c r="E21" s="39">
        <v>-7.9347804971172513</v>
      </c>
      <c r="F21" s="39">
        <v>3.2849831154269333E-13</v>
      </c>
      <c r="G21" s="39">
        <v>-0.32239726106070626</v>
      </c>
      <c r="H21" s="39">
        <v>-0.19390577318463514</v>
      </c>
      <c r="I21" s="39">
        <v>-0.32239726106070626</v>
      </c>
      <c r="J21" s="39">
        <v>-0.19390577318463514</v>
      </c>
    </row>
    <row r="25" spans="2:10" x14ac:dyDescent="0.5">
      <c r="B25" s="48" t="s">
        <v>99</v>
      </c>
    </row>
    <row r="26" spans="2:10" ht="16.149999999999999" thickBot="1" x14ac:dyDescent="0.55000000000000004"/>
    <row r="27" spans="2:10" x14ac:dyDescent="0.5">
      <c r="B27" s="46" t="s">
        <v>100</v>
      </c>
      <c r="C27" s="46" t="s">
        <v>101</v>
      </c>
      <c r="D27" s="46" t="s">
        <v>102</v>
      </c>
      <c r="F27" s="50" t="s">
        <v>106</v>
      </c>
      <c r="G27" s="49">
        <f>AVERAGE(D28:D194)</f>
        <v>-2.4720079609378334E-14</v>
      </c>
    </row>
    <row r="28" spans="2:10" x14ac:dyDescent="0.5">
      <c r="B28" s="47">
        <v>1</v>
      </c>
      <c r="C28" s="47">
        <v>59.365445309029766</v>
      </c>
      <c r="D28" s="47">
        <v>-53.365445309029766</v>
      </c>
    </row>
    <row r="29" spans="2:10" x14ac:dyDescent="0.5">
      <c r="B29" s="47">
        <v>2</v>
      </c>
      <c r="C29" s="47">
        <v>67.384864162901337</v>
      </c>
      <c r="D29" s="47">
        <v>-64.984864162901331</v>
      </c>
    </row>
    <row r="30" spans="2:10" x14ac:dyDescent="0.5">
      <c r="B30" s="47">
        <v>3</v>
      </c>
      <c r="C30" s="47">
        <v>116.39678496651577</v>
      </c>
      <c r="D30" s="47">
        <v>94.603215033484233</v>
      </c>
    </row>
    <row r="31" spans="2:10" x14ac:dyDescent="0.5">
      <c r="B31" s="47">
        <v>4</v>
      </c>
      <c r="C31" s="47">
        <v>27.058312065312926</v>
      </c>
      <c r="D31" s="47">
        <v>24.941687934687074</v>
      </c>
    </row>
    <row r="32" spans="2:10" x14ac:dyDescent="0.5">
      <c r="B32" s="47">
        <v>5</v>
      </c>
      <c r="C32" s="47">
        <v>137.34474669183135</v>
      </c>
      <c r="D32" s="47">
        <v>48.655253308168653</v>
      </c>
    </row>
    <row r="33" spans="2:6" x14ac:dyDescent="0.5">
      <c r="B33" s="47">
        <v>6</v>
      </c>
      <c r="C33" s="47">
        <v>102.54860378713968</v>
      </c>
      <c r="D33" s="47">
        <v>-82.548603787139683</v>
      </c>
    </row>
    <row r="34" spans="2:6" x14ac:dyDescent="0.5">
      <c r="B34" s="47">
        <v>7</v>
      </c>
      <c r="C34" s="47">
        <v>104.65276426532442</v>
      </c>
      <c r="D34" s="47">
        <v>-38.652764265324421</v>
      </c>
    </row>
    <row r="35" spans="2:6" x14ac:dyDescent="0.5">
      <c r="B35" s="47">
        <v>8</v>
      </c>
      <c r="C35" s="47">
        <v>409.92990924176075</v>
      </c>
      <c r="D35" s="47">
        <v>-115.92990924176075</v>
      </c>
    </row>
    <row r="36" spans="2:6" x14ac:dyDescent="0.5">
      <c r="B36" s="47">
        <v>9</v>
      </c>
      <c r="C36" s="47">
        <v>125.05145917900344</v>
      </c>
      <c r="D36" s="47">
        <v>-5.0514591790034444</v>
      </c>
    </row>
    <row r="37" spans="2:6" x14ac:dyDescent="0.5">
      <c r="B37" s="47">
        <v>10</v>
      </c>
      <c r="C37" s="47">
        <v>57.170981417708944</v>
      </c>
      <c r="D37" s="47">
        <v>-42.170981417708944</v>
      </c>
    </row>
    <row r="38" spans="2:6" x14ac:dyDescent="0.5">
      <c r="B38" s="47">
        <v>11</v>
      </c>
      <c r="C38" s="47">
        <v>295.61375809167839</v>
      </c>
      <c r="D38" s="47">
        <v>-0.61375809167839179</v>
      </c>
    </row>
    <row r="39" spans="2:6" x14ac:dyDescent="0.5">
      <c r="B39" s="47">
        <v>12</v>
      </c>
      <c r="C39" s="47">
        <v>273.90073667188011</v>
      </c>
      <c r="D39" s="47">
        <v>-2.9007366718801109</v>
      </c>
    </row>
    <row r="40" spans="2:6" x14ac:dyDescent="0.5">
      <c r="B40" s="47">
        <v>13</v>
      </c>
      <c r="C40" s="47">
        <v>746.59931109533613</v>
      </c>
      <c r="D40" s="47">
        <v>73.400688904663866</v>
      </c>
    </row>
    <row r="41" spans="2:6" x14ac:dyDescent="0.5">
      <c r="B41" s="47">
        <v>14</v>
      </c>
      <c r="C41" s="47">
        <v>72.449111579836625</v>
      </c>
      <c r="D41" s="47">
        <v>-44.449111579836625</v>
      </c>
    </row>
    <row r="42" spans="2:6" x14ac:dyDescent="0.5">
      <c r="B42" s="47">
        <v>15</v>
      </c>
      <c r="C42" s="47">
        <v>123.6878530384239</v>
      </c>
      <c r="D42" s="47">
        <v>46.892146961576117</v>
      </c>
    </row>
    <row r="43" spans="2:6" x14ac:dyDescent="0.5">
      <c r="B43" s="47">
        <v>16</v>
      </c>
      <c r="C43" s="47">
        <v>70.600139257142345</v>
      </c>
      <c r="D43" s="47">
        <v>-32.600139257142345</v>
      </c>
    </row>
    <row r="44" spans="2:6" x14ac:dyDescent="0.5">
      <c r="B44" s="47">
        <v>17</v>
      </c>
      <c r="C44" s="47">
        <v>65.7146416547955</v>
      </c>
      <c r="D44" s="47">
        <v>-37.7146416547955</v>
      </c>
    </row>
    <row r="45" spans="2:6" x14ac:dyDescent="0.5">
      <c r="B45" s="47">
        <v>18</v>
      </c>
      <c r="C45" s="47">
        <v>200.84466871249364</v>
      </c>
      <c r="D45" s="47">
        <v>83.155331287506357</v>
      </c>
    </row>
    <row r="46" spans="2:6" x14ac:dyDescent="0.5">
      <c r="B46" s="47">
        <v>19</v>
      </c>
      <c r="C46" s="47">
        <v>177.69934000865618</v>
      </c>
      <c r="D46" s="47">
        <v>14.300659991343821</v>
      </c>
    </row>
    <row r="47" spans="2:6" x14ac:dyDescent="0.5">
      <c r="B47" s="47">
        <v>20</v>
      </c>
      <c r="C47" s="47">
        <v>71.376652526769135</v>
      </c>
      <c r="D47" s="47">
        <v>21.623347473230865</v>
      </c>
      <c r="F47" t="s">
        <v>103</v>
      </c>
    </row>
    <row r="48" spans="2:6" x14ac:dyDescent="0.5">
      <c r="B48" s="47">
        <v>21</v>
      </c>
      <c r="C48" s="47">
        <v>123.6878530384239</v>
      </c>
      <c r="D48" s="47">
        <v>46.892146961576117</v>
      </c>
      <c r="F48" t="s">
        <v>104</v>
      </c>
    </row>
    <row r="49" spans="2:4" x14ac:dyDescent="0.5">
      <c r="B49" s="47">
        <v>22</v>
      </c>
      <c r="C49" s="47">
        <v>101.20835940000177</v>
      </c>
      <c r="D49" s="47">
        <v>15.791640599998232</v>
      </c>
    </row>
    <row r="50" spans="2:4" x14ac:dyDescent="0.5">
      <c r="B50" s="47">
        <v>23</v>
      </c>
      <c r="C50" s="47">
        <v>71.376652526769135</v>
      </c>
      <c r="D50" s="47">
        <v>21.623347473230865</v>
      </c>
    </row>
    <row r="51" spans="2:4" x14ac:dyDescent="0.5">
      <c r="B51" s="47">
        <v>24</v>
      </c>
      <c r="C51" s="47">
        <v>123.6878530384239</v>
      </c>
      <c r="D51" s="47">
        <v>46.892146961576117</v>
      </c>
    </row>
    <row r="52" spans="2:4" x14ac:dyDescent="0.5">
      <c r="B52" s="47">
        <v>25</v>
      </c>
      <c r="C52" s="47">
        <v>102.54860378713968</v>
      </c>
      <c r="D52" s="47">
        <v>-82.548603787139683</v>
      </c>
    </row>
    <row r="53" spans="2:4" x14ac:dyDescent="0.5">
      <c r="B53" s="47">
        <v>26</v>
      </c>
      <c r="C53" s="47">
        <v>67.384864162901337</v>
      </c>
      <c r="D53" s="47">
        <v>-64.984864162901331</v>
      </c>
    </row>
    <row r="54" spans="2:4" x14ac:dyDescent="0.5">
      <c r="B54" s="47">
        <v>27</v>
      </c>
      <c r="C54" s="47">
        <v>116.39678496651577</v>
      </c>
      <c r="D54" s="47">
        <v>94.603215033484233</v>
      </c>
    </row>
    <row r="55" spans="2:4" x14ac:dyDescent="0.5">
      <c r="B55" s="47">
        <v>28</v>
      </c>
      <c r="C55" s="47">
        <v>65.856185006034693</v>
      </c>
      <c r="D55" s="47">
        <v>-11.056185006034696</v>
      </c>
    </row>
    <row r="56" spans="2:4" x14ac:dyDescent="0.5">
      <c r="B56" s="47">
        <v>29</v>
      </c>
      <c r="C56" s="47">
        <v>295.61375809167839</v>
      </c>
      <c r="D56" s="47">
        <v>-100.61375809167839</v>
      </c>
    </row>
    <row r="57" spans="2:4" x14ac:dyDescent="0.5">
      <c r="B57" s="47">
        <v>30</v>
      </c>
      <c r="C57" s="47">
        <v>59.304622487098811</v>
      </c>
      <c r="D57" s="47">
        <v>-10.304622487098811</v>
      </c>
    </row>
    <row r="58" spans="2:4" x14ac:dyDescent="0.5">
      <c r="B58" s="47">
        <v>31</v>
      </c>
      <c r="C58" s="47">
        <v>273.90073667188011</v>
      </c>
      <c r="D58" s="47">
        <v>-2.9007366718801109</v>
      </c>
    </row>
    <row r="59" spans="2:4" x14ac:dyDescent="0.5">
      <c r="B59" s="47">
        <v>32</v>
      </c>
      <c r="C59" s="47">
        <v>123.6878530384239</v>
      </c>
      <c r="D59" s="47">
        <v>46.892146961576117</v>
      </c>
    </row>
    <row r="60" spans="2:4" x14ac:dyDescent="0.5">
      <c r="B60" s="47">
        <v>33</v>
      </c>
      <c r="C60" s="47">
        <v>121.51055193647582</v>
      </c>
      <c r="D60" s="47">
        <v>39.489448063524179</v>
      </c>
    </row>
    <row r="61" spans="2:4" x14ac:dyDescent="0.5">
      <c r="B61" s="47">
        <v>34</v>
      </c>
      <c r="C61" s="47">
        <v>65.7146416547955</v>
      </c>
      <c r="D61" s="47">
        <v>-37.7146416547955</v>
      </c>
    </row>
    <row r="62" spans="2:4" x14ac:dyDescent="0.5">
      <c r="B62" s="47">
        <v>35</v>
      </c>
      <c r="C62" s="47">
        <v>200.84466871249364</v>
      </c>
      <c r="D62" s="47">
        <v>83.155331287506357</v>
      </c>
    </row>
    <row r="63" spans="2:4" x14ac:dyDescent="0.5">
      <c r="B63" s="47">
        <v>36</v>
      </c>
      <c r="C63" s="47">
        <v>167.48086346490703</v>
      </c>
      <c r="D63" s="47">
        <v>2.5191365350929686</v>
      </c>
    </row>
    <row r="64" spans="2:4" x14ac:dyDescent="0.5">
      <c r="B64" s="47">
        <v>37</v>
      </c>
      <c r="C64" s="47">
        <v>70.600139257142345</v>
      </c>
      <c r="D64" s="47">
        <v>-32.600139257142345</v>
      </c>
    </row>
    <row r="65" spans="2:6" x14ac:dyDescent="0.5">
      <c r="B65" s="47">
        <v>38</v>
      </c>
      <c r="C65" s="47">
        <v>79.297399107502514</v>
      </c>
      <c r="D65" s="47">
        <v>-47.297399107502514</v>
      </c>
    </row>
    <row r="66" spans="2:6" x14ac:dyDescent="0.5">
      <c r="B66" s="47">
        <v>39</v>
      </c>
      <c r="C66" s="47">
        <v>76.196941427503205</v>
      </c>
      <c r="D66" s="47">
        <v>-26.196941427503205</v>
      </c>
    </row>
    <row r="67" spans="2:6" x14ac:dyDescent="0.5">
      <c r="B67" s="47">
        <v>40</v>
      </c>
      <c r="C67" s="47">
        <v>102.54860378713968</v>
      </c>
      <c r="D67" s="47">
        <v>-82.548603787139683</v>
      </c>
    </row>
    <row r="68" spans="2:6" x14ac:dyDescent="0.5">
      <c r="B68" s="47">
        <v>41</v>
      </c>
      <c r="C68" s="47">
        <v>137.34474669183135</v>
      </c>
      <c r="D68" s="47">
        <v>48.655253308168653</v>
      </c>
      <c r="F68" t="s">
        <v>105</v>
      </c>
    </row>
    <row r="69" spans="2:6" x14ac:dyDescent="0.5">
      <c r="B69" s="47">
        <v>42</v>
      </c>
      <c r="C69" s="47">
        <v>76.196941427503205</v>
      </c>
      <c r="D69" s="47">
        <v>-26.196941427503205</v>
      </c>
    </row>
    <row r="70" spans="2:6" x14ac:dyDescent="0.5">
      <c r="B70" s="47">
        <v>43</v>
      </c>
      <c r="C70" s="47">
        <v>116.39678496651577</v>
      </c>
      <c r="D70" s="47">
        <v>94.603215033484233</v>
      </c>
    </row>
    <row r="71" spans="2:6" x14ac:dyDescent="0.5">
      <c r="B71" s="47">
        <v>44</v>
      </c>
      <c r="C71" s="47">
        <v>27.058312065312926</v>
      </c>
      <c r="D71" s="47">
        <v>24.941687934687074</v>
      </c>
    </row>
    <row r="72" spans="2:6" x14ac:dyDescent="0.5">
      <c r="B72" s="47">
        <v>45</v>
      </c>
      <c r="C72" s="47">
        <v>137.34474669183135</v>
      </c>
      <c r="D72" s="47">
        <v>48.655253308168653</v>
      </c>
    </row>
    <row r="73" spans="2:6" x14ac:dyDescent="0.5">
      <c r="B73" s="47">
        <v>46</v>
      </c>
      <c r="C73" s="47">
        <v>70.600139257142345</v>
      </c>
      <c r="D73" s="47">
        <v>-32.600139257142345</v>
      </c>
    </row>
    <row r="74" spans="2:6" x14ac:dyDescent="0.5">
      <c r="B74" s="47">
        <v>47</v>
      </c>
      <c r="C74" s="47">
        <v>59.365445309029766</v>
      </c>
      <c r="D74" s="47">
        <v>-53.365445309029766</v>
      </c>
    </row>
    <row r="75" spans="2:6" x14ac:dyDescent="0.5">
      <c r="B75" s="47">
        <v>48</v>
      </c>
      <c r="C75" s="47">
        <v>74.050742867128164</v>
      </c>
      <c r="D75" s="47">
        <v>108.94925713287184</v>
      </c>
    </row>
    <row r="76" spans="2:6" x14ac:dyDescent="0.5">
      <c r="B76" s="47">
        <v>49</v>
      </c>
      <c r="C76" s="47">
        <v>121.51055193647582</v>
      </c>
      <c r="D76" s="47">
        <v>39.489448063524179</v>
      </c>
    </row>
    <row r="77" spans="2:6" x14ac:dyDescent="0.5">
      <c r="B77" s="47">
        <v>50</v>
      </c>
      <c r="C77" s="47">
        <v>373.32318309307556</v>
      </c>
      <c r="D77" s="47">
        <v>69.676816906924444</v>
      </c>
    </row>
    <row r="78" spans="2:6" x14ac:dyDescent="0.5">
      <c r="B78" s="47">
        <v>51</v>
      </c>
      <c r="C78" s="47">
        <v>70.600139257142345</v>
      </c>
      <c r="D78" s="47">
        <v>-32.600139257142345</v>
      </c>
    </row>
    <row r="79" spans="2:6" x14ac:dyDescent="0.5">
      <c r="B79" s="47">
        <v>52</v>
      </c>
      <c r="C79" s="47">
        <v>104.65276426532442</v>
      </c>
      <c r="D79" s="47">
        <v>-38.652764265324421</v>
      </c>
    </row>
    <row r="80" spans="2:6" x14ac:dyDescent="0.5">
      <c r="B80" s="47">
        <v>53</v>
      </c>
      <c r="C80" s="47">
        <v>59.304622487098811</v>
      </c>
      <c r="D80" s="47">
        <v>-10.304622487098811</v>
      </c>
    </row>
    <row r="81" spans="2:4" x14ac:dyDescent="0.5">
      <c r="B81" s="47">
        <v>54</v>
      </c>
      <c r="C81" s="47">
        <v>273.90073667188011</v>
      </c>
      <c r="D81" s="47">
        <v>-2.9007366718801109</v>
      </c>
    </row>
    <row r="82" spans="2:4" x14ac:dyDescent="0.5">
      <c r="B82" s="47">
        <v>55</v>
      </c>
      <c r="C82" s="47">
        <v>123.6878530384239</v>
      </c>
      <c r="D82" s="47">
        <v>46.892146961576117</v>
      </c>
    </row>
    <row r="83" spans="2:4" x14ac:dyDescent="0.5">
      <c r="B83" s="47">
        <v>56</v>
      </c>
      <c r="C83" s="47">
        <v>57.170981417708944</v>
      </c>
      <c r="D83" s="47">
        <v>-42.170981417708944</v>
      </c>
    </row>
    <row r="84" spans="2:4" x14ac:dyDescent="0.5">
      <c r="B84" s="47">
        <v>57</v>
      </c>
      <c r="C84" s="47">
        <v>295.61375809167839</v>
      </c>
      <c r="D84" s="47">
        <v>-100.61375809167839</v>
      </c>
    </row>
    <row r="85" spans="2:4" x14ac:dyDescent="0.5">
      <c r="B85" s="47">
        <v>58</v>
      </c>
      <c r="C85" s="47">
        <v>200.84466871249364</v>
      </c>
      <c r="D85" s="47">
        <v>83.155331287506357</v>
      </c>
    </row>
    <row r="86" spans="2:4" x14ac:dyDescent="0.5">
      <c r="B86" s="47">
        <v>59</v>
      </c>
      <c r="C86" s="47">
        <v>63.20920120490679</v>
      </c>
      <c r="D86" s="47">
        <v>28.79079879509321</v>
      </c>
    </row>
    <row r="87" spans="2:4" x14ac:dyDescent="0.5">
      <c r="B87" s="47">
        <v>60</v>
      </c>
      <c r="C87" s="47">
        <v>70.600139257142345</v>
      </c>
      <c r="D87" s="47">
        <v>-32.600139257142345</v>
      </c>
    </row>
    <row r="88" spans="2:4" x14ac:dyDescent="0.5">
      <c r="B88" s="47">
        <v>61</v>
      </c>
      <c r="C88" s="47">
        <v>359.73932276918055</v>
      </c>
      <c r="D88" s="47">
        <v>-94.739322769180546</v>
      </c>
    </row>
    <row r="89" spans="2:4" x14ac:dyDescent="0.5">
      <c r="B89" s="47">
        <v>62</v>
      </c>
      <c r="C89" s="47">
        <v>67.963797190703502</v>
      </c>
      <c r="D89" s="47">
        <v>-48.963797190703502</v>
      </c>
    </row>
    <row r="90" spans="2:4" x14ac:dyDescent="0.5">
      <c r="B90" s="47">
        <v>63</v>
      </c>
      <c r="C90" s="47">
        <v>67.384864162901337</v>
      </c>
      <c r="D90" s="47">
        <v>-64.984864162901331</v>
      </c>
    </row>
    <row r="91" spans="2:4" x14ac:dyDescent="0.5">
      <c r="B91" s="47">
        <v>64</v>
      </c>
      <c r="C91" s="47">
        <v>76.196941427503205</v>
      </c>
      <c r="D91" s="47">
        <v>-26.196941427503205</v>
      </c>
    </row>
    <row r="92" spans="2:4" x14ac:dyDescent="0.5">
      <c r="B92" s="47">
        <v>65</v>
      </c>
      <c r="C92" s="47">
        <v>65.856185006034693</v>
      </c>
      <c r="D92" s="47">
        <v>-11.056185006034696</v>
      </c>
    </row>
    <row r="93" spans="2:4" x14ac:dyDescent="0.5">
      <c r="B93" s="47">
        <v>66</v>
      </c>
      <c r="C93" s="47">
        <v>59.365445309029766</v>
      </c>
      <c r="D93" s="47">
        <v>-53.365445309029766</v>
      </c>
    </row>
    <row r="94" spans="2:4" x14ac:dyDescent="0.5">
      <c r="B94" s="47">
        <v>67</v>
      </c>
      <c r="C94" s="47">
        <v>116.39678496651577</v>
      </c>
      <c r="D94" s="47">
        <v>94.603215033484233</v>
      </c>
    </row>
    <row r="95" spans="2:4" x14ac:dyDescent="0.5">
      <c r="B95" s="47">
        <v>68</v>
      </c>
      <c r="C95" s="47">
        <v>137.34474669183135</v>
      </c>
      <c r="D95" s="47">
        <v>48.655253308168653</v>
      </c>
    </row>
    <row r="96" spans="2:4" x14ac:dyDescent="0.5">
      <c r="B96" s="47">
        <v>69</v>
      </c>
      <c r="C96" s="47">
        <v>70.600139257142345</v>
      </c>
      <c r="D96" s="47">
        <v>-32.600139257142345</v>
      </c>
    </row>
    <row r="97" spans="2:4" x14ac:dyDescent="0.5">
      <c r="B97" s="47">
        <v>70</v>
      </c>
      <c r="C97" s="47">
        <v>104.65276426532442</v>
      </c>
      <c r="D97" s="47">
        <v>-38.652764265324421</v>
      </c>
    </row>
    <row r="98" spans="2:4" x14ac:dyDescent="0.5">
      <c r="B98" s="47">
        <v>71</v>
      </c>
      <c r="C98" s="47">
        <v>409.92990924176075</v>
      </c>
      <c r="D98" s="47">
        <v>-115.92990924176075</v>
      </c>
    </row>
    <row r="99" spans="2:4" x14ac:dyDescent="0.5">
      <c r="B99" s="47">
        <v>72</v>
      </c>
      <c r="C99" s="47">
        <v>125.05145917900344</v>
      </c>
      <c r="D99" s="47">
        <v>-5.0514591790034444</v>
      </c>
    </row>
    <row r="100" spans="2:4" x14ac:dyDescent="0.5">
      <c r="B100" s="47">
        <v>73</v>
      </c>
      <c r="C100" s="47">
        <v>57.170981417708944</v>
      </c>
      <c r="D100" s="47">
        <v>-42.170981417708944</v>
      </c>
    </row>
    <row r="101" spans="2:4" x14ac:dyDescent="0.5">
      <c r="B101" s="47">
        <v>74</v>
      </c>
      <c r="C101" s="47">
        <v>273.90073667188011</v>
      </c>
      <c r="D101" s="47">
        <v>-2.9007366718801109</v>
      </c>
    </row>
    <row r="102" spans="2:4" x14ac:dyDescent="0.5">
      <c r="B102" s="47">
        <v>75</v>
      </c>
      <c r="C102" s="47">
        <v>123.6878530384239</v>
      </c>
      <c r="D102" s="47">
        <v>46.892146961576117</v>
      </c>
    </row>
    <row r="103" spans="2:4" x14ac:dyDescent="0.5">
      <c r="B103" s="47">
        <v>76</v>
      </c>
      <c r="C103" s="47">
        <v>200.84466871249364</v>
      </c>
      <c r="D103" s="47">
        <v>83.155331287506357</v>
      </c>
    </row>
    <row r="104" spans="2:4" x14ac:dyDescent="0.5">
      <c r="B104" s="47">
        <v>77</v>
      </c>
      <c r="C104" s="47">
        <v>68.707907956418509</v>
      </c>
      <c r="D104" s="47">
        <v>-32.707907956418509</v>
      </c>
    </row>
    <row r="105" spans="2:4" x14ac:dyDescent="0.5">
      <c r="B105" s="47">
        <v>78</v>
      </c>
      <c r="C105" s="47">
        <v>123.70461651735606</v>
      </c>
      <c r="D105" s="47">
        <v>79.295383482643942</v>
      </c>
    </row>
    <row r="106" spans="2:4" x14ac:dyDescent="0.5">
      <c r="B106" s="47">
        <v>79</v>
      </c>
      <c r="C106" s="47">
        <v>167.48086346490703</v>
      </c>
      <c r="D106" s="47">
        <v>2.5191365350929686</v>
      </c>
    </row>
    <row r="107" spans="2:4" x14ac:dyDescent="0.5">
      <c r="B107" s="47">
        <v>80</v>
      </c>
      <c r="C107" s="47">
        <v>104.65276426532442</v>
      </c>
      <c r="D107" s="47">
        <v>-38.652764265324421</v>
      </c>
    </row>
    <row r="108" spans="2:4" x14ac:dyDescent="0.5">
      <c r="B108" s="47">
        <v>81</v>
      </c>
      <c r="C108" s="47">
        <v>57.170981417708944</v>
      </c>
      <c r="D108" s="47">
        <v>-42.170981417708944</v>
      </c>
    </row>
    <row r="109" spans="2:4" x14ac:dyDescent="0.5">
      <c r="B109" s="47">
        <v>82</v>
      </c>
      <c r="C109" s="47">
        <v>123.70461651735606</v>
      </c>
      <c r="D109" s="47">
        <v>79.295383482643942</v>
      </c>
    </row>
    <row r="110" spans="2:4" x14ac:dyDescent="0.5">
      <c r="B110" s="47">
        <v>83</v>
      </c>
      <c r="C110" s="47">
        <v>93.333309611100901</v>
      </c>
      <c r="D110" s="47">
        <v>11.666690388899099</v>
      </c>
    </row>
    <row r="111" spans="2:4" x14ac:dyDescent="0.5">
      <c r="B111" s="47">
        <v>84</v>
      </c>
      <c r="C111" s="47">
        <v>101.97753500231526</v>
      </c>
      <c r="D111" s="47">
        <v>-11.977535002315264</v>
      </c>
    </row>
    <row r="112" spans="2:4" x14ac:dyDescent="0.5">
      <c r="B112" s="47">
        <v>85</v>
      </c>
      <c r="C112" s="47">
        <v>116.39678496651577</v>
      </c>
      <c r="D112" s="47">
        <v>94.603215033484233</v>
      </c>
    </row>
    <row r="113" spans="2:4" x14ac:dyDescent="0.5">
      <c r="B113" s="47">
        <v>86</v>
      </c>
      <c r="C113" s="47">
        <v>121.51055193647582</v>
      </c>
      <c r="D113" s="47">
        <v>39.489448063524179</v>
      </c>
    </row>
    <row r="114" spans="2:4" x14ac:dyDescent="0.5">
      <c r="B114" s="47">
        <v>87</v>
      </c>
      <c r="C114" s="47">
        <v>137.34474669183135</v>
      </c>
      <c r="D114" s="47">
        <v>48.655253308168653</v>
      </c>
    </row>
    <row r="115" spans="2:4" x14ac:dyDescent="0.5">
      <c r="B115" s="47">
        <v>88</v>
      </c>
      <c r="C115" s="47">
        <v>59.365445309029766</v>
      </c>
      <c r="D115" s="47">
        <v>-53.365445309029766</v>
      </c>
    </row>
    <row r="116" spans="2:4" x14ac:dyDescent="0.5">
      <c r="B116" s="47">
        <v>89</v>
      </c>
      <c r="C116" s="47">
        <v>121.09942156097858</v>
      </c>
      <c r="D116" s="47">
        <v>38.900578439021416</v>
      </c>
    </row>
    <row r="117" spans="2:4" x14ac:dyDescent="0.5">
      <c r="B117" s="47">
        <v>90</v>
      </c>
      <c r="C117" s="47">
        <v>125.05145917900344</v>
      </c>
      <c r="D117" s="47">
        <v>-5.0514591790034444</v>
      </c>
    </row>
    <row r="118" spans="2:4" x14ac:dyDescent="0.5">
      <c r="B118" s="47">
        <v>91</v>
      </c>
      <c r="C118" s="47">
        <v>70.600139257142345</v>
      </c>
      <c r="D118" s="47">
        <v>-32.600139257142345</v>
      </c>
    </row>
    <row r="119" spans="2:4" x14ac:dyDescent="0.5">
      <c r="B119" s="47">
        <v>92</v>
      </c>
      <c r="C119" s="47">
        <v>317.13920515697907</v>
      </c>
      <c r="D119" s="47">
        <v>105.86079484302093</v>
      </c>
    </row>
    <row r="120" spans="2:4" x14ac:dyDescent="0.5">
      <c r="B120" s="47">
        <v>93</v>
      </c>
      <c r="C120" s="47">
        <v>63.20920120490679</v>
      </c>
      <c r="D120" s="47">
        <v>28.79079879509321</v>
      </c>
    </row>
    <row r="121" spans="2:4" x14ac:dyDescent="0.5">
      <c r="B121" s="47">
        <v>94</v>
      </c>
      <c r="C121" s="47">
        <v>63.20920120490679</v>
      </c>
      <c r="D121" s="47">
        <v>28.79079879509321</v>
      </c>
    </row>
    <row r="122" spans="2:4" x14ac:dyDescent="0.5">
      <c r="B122" s="47">
        <v>95</v>
      </c>
      <c r="C122" s="47">
        <v>116.39678496651577</v>
      </c>
      <c r="D122" s="47">
        <v>94.603215033484233</v>
      </c>
    </row>
    <row r="123" spans="2:4" x14ac:dyDescent="0.5">
      <c r="B123" s="47">
        <v>96</v>
      </c>
      <c r="C123" s="47">
        <v>59.236193554690317</v>
      </c>
      <c r="D123" s="47">
        <v>-43.236193554690317</v>
      </c>
    </row>
    <row r="124" spans="2:4" x14ac:dyDescent="0.5">
      <c r="B124" s="47">
        <v>97</v>
      </c>
      <c r="C124" s="47">
        <v>136.24848172041581</v>
      </c>
      <c r="D124" s="47">
        <v>-30.248481720415811</v>
      </c>
    </row>
    <row r="125" spans="2:4" x14ac:dyDescent="0.5">
      <c r="B125" s="47">
        <v>98</v>
      </c>
      <c r="C125" s="47">
        <v>121.51055193647582</v>
      </c>
      <c r="D125" s="47">
        <v>39.489448063524179</v>
      </c>
    </row>
    <row r="126" spans="2:4" x14ac:dyDescent="0.5">
      <c r="B126" s="47">
        <v>99</v>
      </c>
      <c r="C126" s="47">
        <v>123.6878530384239</v>
      </c>
      <c r="D126" s="47">
        <v>46.892146961576117</v>
      </c>
    </row>
    <row r="127" spans="2:4" x14ac:dyDescent="0.5">
      <c r="B127" s="47">
        <v>100</v>
      </c>
      <c r="C127" s="47">
        <v>65.7146416547955</v>
      </c>
      <c r="D127" s="47">
        <v>-37.7146416547955</v>
      </c>
    </row>
    <row r="128" spans="2:4" x14ac:dyDescent="0.5">
      <c r="B128" s="47">
        <v>101</v>
      </c>
      <c r="C128" s="47">
        <v>136.44164578554671</v>
      </c>
      <c r="D128" s="47">
        <v>-8.4416457855467115</v>
      </c>
    </row>
    <row r="129" spans="2:4" x14ac:dyDescent="0.5">
      <c r="B129" s="47">
        <v>102</v>
      </c>
      <c r="C129" s="47">
        <v>80.752673836487133</v>
      </c>
      <c r="D129" s="47">
        <v>-58.752673836487133</v>
      </c>
    </row>
    <row r="130" spans="2:4" x14ac:dyDescent="0.5">
      <c r="B130" s="47">
        <v>103</v>
      </c>
      <c r="C130" s="47">
        <v>335.52552139904645</v>
      </c>
      <c r="D130" s="47">
        <v>-7.525521399046454</v>
      </c>
    </row>
    <row r="131" spans="2:4" x14ac:dyDescent="0.5">
      <c r="B131" s="47">
        <v>104</v>
      </c>
      <c r="C131" s="47">
        <v>119.63655980975453</v>
      </c>
      <c r="D131" s="47">
        <v>60.36344019024547</v>
      </c>
    </row>
    <row r="132" spans="2:4" x14ac:dyDescent="0.5">
      <c r="B132" s="47">
        <v>105</v>
      </c>
      <c r="C132" s="47">
        <v>67.963797190703502</v>
      </c>
      <c r="D132" s="47">
        <v>-48.963797190703502</v>
      </c>
    </row>
    <row r="133" spans="2:4" x14ac:dyDescent="0.5">
      <c r="B133" s="47">
        <v>106</v>
      </c>
      <c r="C133" s="47">
        <v>59.365445309029766</v>
      </c>
      <c r="D133" s="47">
        <v>-53.365445309029766</v>
      </c>
    </row>
    <row r="134" spans="2:4" x14ac:dyDescent="0.5">
      <c r="B134" s="47">
        <v>107</v>
      </c>
      <c r="C134" s="47">
        <v>137.34474669183135</v>
      </c>
      <c r="D134" s="47">
        <v>48.655253308168653</v>
      </c>
    </row>
    <row r="135" spans="2:4" x14ac:dyDescent="0.5">
      <c r="B135" s="47">
        <v>108</v>
      </c>
      <c r="C135" s="47">
        <v>273.90073667188011</v>
      </c>
      <c r="D135" s="47">
        <v>-2.9007366718801109</v>
      </c>
    </row>
    <row r="136" spans="2:4" x14ac:dyDescent="0.5">
      <c r="B136" s="47">
        <v>109</v>
      </c>
      <c r="C136" s="47">
        <v>59.304622487098811</v>
      </c>
      <c r="D136" s="47">
        <v>-10.304622487098811</v>
      </c>
    </row>
    <row r="137" spans="2:4" x14ac:dyDescent="0.5">
      <c r="B137" s="47">
        <v>110</v>
      </c>
      <c r="C137" s="47">
        <v>137.34474669183135</v>
      </c>
      <c r="D137" s="47">
        <v>48.655253308168653</v>
      </c>
    </row>
    <row r="138" spans="2:4" x14ac:dyDescent="0.5">
      <c r="B138" s="47">
        <v>111</v>
      </c>
      <c r="C138" s="47">
        <v>104.65276426532442</v>
      </c>
      <c r="D138" s="47">
        <v>-38.652764265324421</v>
      </c>
    </row>
    <row r="139" spans="2:4" x14ac:dyDescent="0.5">
      <c r="B139" s="47">
        <v>112</v>
      </c>
      <c r="C139" s="47">
        <v>409.92990924176075</v>
      </c>
      <c r="D139" s="47">
        <v>-115.92990924176075</v>
      </c>
    </row>
    <row r="140" spans="2:4" x14ac:dyDescent="0.5">
      <c r="B140" s="47">
        <v>113</v>
      </c>
      <c r="C140" s="47">
        <v>125.05145917900344</v>
      </c>
      <c r="D140" s="47">
        <v>-5.0514591790034444</v>
      </c>
    </row>
    <row r="141" spans="2:4" x14ac:dyDescent="0.5">
      <c r="B141" s="47">
        <v>114</v>
      </c>
      <c r="C141" s="47">
        <v>63.20920120490679</v>
      </c>
      <c r="D141" s="47">
        <v>28.79079879509321</v>
      </c>
    </row>
    <row r="142" spans="2:4" x14ac:dyDescent="0.5">
      <c r="B142" s="47">
        <v>115</v>
      </c>
      <c r="C142" s="47">
        <v>65.856185006034693</v>
      </c>
      <c r="D142" s="47">
        <v>-11.056185006034696</v>
      </c>
    </row>
    <row r="143" spans="2:4" x14ac:dyDescent="0.5">
      <c r="B143" s="47">
        <v>116</v>
      </c>
      <c r="C143" s="47">
        <v>295.61375809167839</v>
      </c>
      <c r="D143" s="47">
        <v>-0.61375809167839179</v>
      </c>
    </row>
    <row r="144" spans="2:4" x14ac:dyDescent="0.5">
      <c r="B144" s="47">
        <v>117</v>
      </c>
      <c r="C144" s="47">
        <v>104.57549969844969</v>
      </c>
      <c r="D144" s="47">
        <v>-46.57549969844969</v>
      </c>
    </row>
    <row r="145" spans="2:4" x14ac:dyDescent="0.5">
      <c r="B145" s="47">
        <v>118</v>
      </c>
      <c r="C145" s="47">
        <v>123.6878530384239</v>
      </c>
      <c r="D145" s="47">
        <v>46.892146961576117</v>
      </c>
    </row>
    <row r="146" spans="2:4" x14ac:dyDescent="0.5">
      <c r="B146" s="47">
        <v>119</v>
      </c>
      <c r="C146" s="47">
        <v>102.54860378713968</v>
      </c>
      <c r="D146" s="47">
        <v>-82.548603787139683</v>
      </c>
    </row>
    <row r="147" spans="2:4" x14ac:dyDescent="0.5">
      <c r="B147" s="47">
        <v>120</v>
      </c>
      <c r="C147" s="47">
        <v>373.32318309307556</v>
      </c>
      <c r="D147" s="47">
        <v>69.676816906924444</v>
      </c>
    </row>
    <row r="148" spans="2:4" x14ac:dyDescent="0.5">
      <c r="B148" s="47">
        <v>121</v>
      </c>
      <c r="C148" s="47">
        <v>121.51055193647582</v>
      </c>
      <c r="D148" s="47">
        <v>39.489448063524179</v>
      </c>
    </row>
    <row r="149" spans="2:4" x14ac:dyDescent="0.5">
      <c r="B149" s="47">
        <v>122</v>
      </c>
      <c r="C149" s="47">
        <v>67.384864162901337</v>
      </c>
      <c r="D149" s="47">
        <v>-64.984864162901331</v>
      </c>
    </row>
    <row r="150" spans="2:4" x14ac:dyDescent="0.5">
      <c r="B150" s="47">
        <v>123</v>
      </c>
      <c r="C150" s="47">
        <v>59.365445309029766</v>
      </c>
      <c r="D150" s="47">
        <v>-53.365445309029766</v>
      </c>
    </row>
    <row r="151" spans="2:4" x14ac:dyDescent="0.5">
      <c r="B151" s="47">
        <v>124</v>
      </c>
      <c r="C151" s="47">
        <v>57.170981417708944</v>
      </c>
      <c r="D151" s="47">
        <v>-42.170981417708944</v>
      </c>
    </row>
    <row r="152" spans="2:4" x14ac:dyDescent="0.5">
      <c r="B152" s="47">
        <v>125</v>
      </c>
      <c r="C152" s="47">
        <v>295.61375809167839</v>
      </c>
      <c r="D152" s="47">
        <v>-0.61375809167839179</v>
      </c>
    </row>
    <row r="153" spans="2:4" x14ac:dyDescent="0.5">
      <c r="B153" s="47">
        <v>126</v>
      </c>
      <c r="C153" s="47">
        <v>746.59931109533613</v>
      </c>
      <c r="D153" s="47">
        <v>73.400688904663866</v>
      </c>
    </row>
    <row r="154" spans="2:4" x14ac:dyDescent="0.5">
      <c r="B154" s="47">
        <v>127</v>
      </c>
      <c r="C154" s="47">
        <v>335.52552139904645</v>
      </c>
      <c r="D154" s="47">
        <v>-7.525521399046454</v>
      </c>
    </row>
    <row r="155" spans="2:4" x14ac:dyDescent="0.5">
      <c r="B155" s="47">
        <v>128</v>
      </c>
      <c r="C155" s="47">
        <v>94.022593481603764</v>
      </c>
      <c r="D155" s="47">
        <v>9.9774065183962364</v>
      </c>
    </row>
    <row r="156" spans="2:4" x14ac:dyDescent="0.5">
      <c r="B156" s="47">
        <v>129</v>
      </c>
      <c r="C156" s="47">
        <v>65.856185006034693</v>
      </c>
      <c r="D156" s="47">
        <v>-11.056185006034696</v>
      </c>
    </row>
    <row r="157" spans="2:4" x14ac:dyDescent="0.5">
      <c r="B157" s="47">
        <v>130</v>
      </c>
      <c r="C157" s="47">
        <v>65.7146416547955</v>
      </c>
      <c r="D157" s="47">
        <v>-37.7146416547955</v>
      </c>
    </row>
    <row r="158" spans="2:4" x14ac:dyDescent="0.5">
      <c r="B158" s="47">
        <v>131</v>
      </c>
      <c r="C158" s="47">
        <v>69.669323133673103</v>
      </c>
      <c r="D158" s="47">
        <v>43.330676866326897</v>
      </c>
    </row>
    <row r="159" spans="2:4" x14ac:dyDescent="0.5">
      <c r="B159" s="47">
        <v>132</v>
      </c>
      <c r="C159" s="47">
        <v>110.04228778703363</v>
      </c>
      <c r="D159" s="47">
        <v>-27.042287787033629</v>
      </c>
    </row>
    <row r="160" spans="2:4" x14ac:dyDescent="0.5">
      <c r="B160" s="47">
        <v>133</v>
      </c>
      <c r="C160" s="47">
        <v>177.69934000865618</v>
      </c>
      <c r="D160" s="47">
        <v>14.300659991343821</v>
      </c>
    </row>
    <row r="161" spans="2:4" x14ac:dyDescent="0.5">
      <c r="B161" s="47">
        <v>134</v>
      </c>
      <c r="C161" s="47">
        <v>137.34474669183135</v>
      </c>
      <c r="D161" s="47">
        <v>48.655253308168653</v>
      </c>
    </row>
    <row r="162" spans="2:4" x14ac:dyDescent="0.5">
      <c r="B162" s="47">
        <v>135</v>
      </c>
      <c r="C162" s="47">
        <v>116.39678496651577</v>
      </c>
      <c r="D162" s="47">
        <v>94.603215033484233</v>
      </c>
    </row>
    <row r="163" spans="2:4" x14ac:dyDescent="0.5">
      <c r="B163" s="47">
        <v>136</v>
      </c>
      <c r="C163" s="47">
        <v>27.058312065312926</v>
      </c>
      <c r="D163" s="47">
        <v>24.941687934687074</v>
      </c>
    </row>
    <row r="164" spans="2:4" x14ac:dyDescent="0.5">
      <c r="B164" s="47">
        <v>137</v>
      </c>
      <c r="C164" s="47">
        <v>136.44164578554671</v>
      </c>
      <c r="D164" s="47">
        <v>-8.4416457855467115</v>
      </c>
    </row>
    <row r="165" spans="2:4" x14ac:dyDescent="0.5">
      <c r="B165" s="47">
        <v>138</v>
      </c>
      <c r="C165" s="47">
        <v>136.24848172041581</v>
      </c>
      <c r="D165" s="47">
        <v>-30.248481720415811</v>
      </c>
    </row>
    <row r="166" spans="2:4" x14ac:dyDescent="0.5">
      <c r="B166" s="47">
        <v>139</v>
      </c>
      <c r="C166" s="47">
        <v>63.797750182033248</v>
      </c>
      <c r="D166" s="47">
        <v>-43.797750182033248</v>
      </c>
    </row>
    <row r="167" spans="2:4" x14ac:dyDescent="0.5">
      <c r="B167" s="47">
        <v>140</v>
      </c>
      <c r="C167" s="47">
        <v>58.222968709183533</v>
      </c>
      <c r="D167" s="47">
        <v>-52.222968709183533</v>
      </c>
    </row>
    <row r="168" spans="2:4" x14ac:dyDescent="0.5">
      <c r="B168" s="47">
        <v>141</v>
      </c>
      <c r="C168" s="47">
        <v>123.6878530384239</v>
      </c>
      <c r="D168" s="47">
        <v>46.892146961576117</v>
      </c>
    </row>
    <row r="169" spans="2:4" x14ac:dyDescent="0.5">
      <c r="B169" s="47">
        <v>142</v>
      </c>
      <c r="C169" s="47">
        <v>102.54860378713968</v>
      </c>
      <c r="D169" s="47">
        <v>-82.548603787139683</v>
      </c>
    </row>
    <row r="170" spans="2:4" x14ac:dyDescent="0.5">
      <c r="B170" s="47">
        <v>143</v>
      </c>
      <c r="C170" s="47">
        <v>70.600139257142345</v>
      </c>
      <c r="D170" s="47">
        <v>-32.600139257142345</v>
      </c>
    </row>
    <row r="171" spans="2:4" x14ac:dyDescent="0.5">
      <c r="B171" s="47">
        <v>144</v>
      </c>
      <c r="C171" s="47">
        <v>100.91024023491437</v>
      </c>
      <c r="D171" s="47">
        <v>-83.910240234914369</v>
      </c>
    </row>
    <row r="172" spans="2:4" x14ac:dyDescent="0.5">
      <c r="B172" s="47">
        <v>145</v>
      </c>
      <c r="C172" s="47">
        <v>273.90073667188011</v>
      </c>
      <c r="D172" s="47">
        <v>-2.9007366718801109</v>
      </c>
    </row>
    <row r="173" spans="2:4" x14ac:dyDescent="0.5">
      <c r="B173" s="47">
        <v>146</v>
      </c>
      <c r="C173" s="47">
        <v>137.34474669183135</v>
      </c>
      <c r="D173" s="47">
        <v>48.655253308168653</v>
      </c>
    </row>
    <row r="174" spans="2:4" x14ac:dyDescent="0.5">
      <c r="B174" s="47">
        <v>147</v>
      </c>
      <c r="C174" s="47">
        <v>79.297399107502514</v>
      </c>
      <c r="D174" s="47">
        <v>-47.297399107502514</v>
      </c>
    </row>
    <row r="175" spans="2:4" x14ac:dyDescent="0.5">
      <c r="B175" s="47">
        <v>148</v>
      </c>
      <c r="C175" s="47">
        <v>125.05145917900344</v>
      </c>
      <c r="D175" s="47">
        <v>-5.0514591790034444</v>
      </c>
    </row>
    <row r="176" spans="2:4" x14ac:dyDescent="0.5">
      <c r="B176" s="47">
        <v>149</v>
      </c>
      <c r="C176" s="47">
        <v>65.7146416547955</v>
      </c>
      <c r="D176" s="47">
        <v>-37.7146416547955</v>
      </c>
    </row>
    <row r="177" spans="2:4" x14ac:dyDescent="0.5">
      <c r="B177" s="47">
        <v>150</v>
      </c>
      <c r="C177" s="47">
        <v>93.333309611100901</v>
      </c>
      <c r="D177" s="47">
        <v>11.666690388899099</v>
      </c>
    </row>
    <row r="178" spans="2:4" x14ac:dyDescent="0.5">
      <c r="B178" s="47">
        <v>151</v>
      </c>
      <c r="C178" s="47">
        <v>109.83819029373782</v>
      </c>
      <c r="D178" s="47">
        <v>20.161809706262176</v>
      </c>
    </row>
    <row r="179" spans="2:4" x14ac:dyDescent="0.5">
      <c r="B179" s="47">
        <v>152</v>
      </c>
      <c r="C179" s="47">
        <v>59.365445309029766</v>
      </c>
      <c r="D179" s="47">
        <v>-53.365445309029766</v>
      </c>
    </row>
    <row r="180" spans="2:4" x14ac:dyDescent="0.5">
      <c r="B180" s="47">
        <v>153</v>
      </c>
      <c r="C180" s="47">
        <v>27.83613702445291</v>
      </c>
      <c r="D180" s="47">
        <v>227.16386297554709</v>
      </c>
    </row>
    <row r="181" spans="2:4" x14ac:dyDescent="0.5">
      <c r="B181" s="47">
        <v>154</v>
      </c>
      <c r="C181" s="47">
        <v>93.055817690462078</v>
      </c>
      <c r="D181" s="47">
        <v>206.94418230953792</v>
      </c>
    </row>
    <row r="182" spans="2:4" x14ac:dyDescent="0.5">
      <c r="B182" s="47">
        <v>155</v>
      </c>
      <c r="C182" s="47">
        <v>63.797750182033248</v>
      </c>
      <c r="D182" s="47">
        <v>-43.797750182033248</v>
      </c>
    </row>
    <row r="183" spans="2:4" x14ac:dyDescent="0.5">
      <c r="B183" s="47">
        <v>156</v>
      </c>
      <c r="C183" s="47">
        <v>136.24848172041581</v>
      </c>
      <c r="D183" s="47">
        <v>-30.248481720415811</v>
      </c>
    </row>
    <row r="184" spans="2:4" x14ac:dyDescent="0.5">
      <c r="B184" s="47">
        <v>157</v>
      </c>
      <c r="C184" s="47">
        <v>136.44164578554671</v>
      </c>
      <c r="D184" s="47">
        <v>-8.4416457855467115</v>
      </c>
    </row>
    <row r="185" spans="2:4" x14ac:dyDescent="0.5">
      <c r="B185" s="47">
        <v>158</v>
      </c>
      <c r="C185" s="47">
        <v>76.030021957292959</v>
      </c>
      <c r="D185" s="47">
        <v>3.9699780427070408</v>
      </c>
    </row>
    <row r="186" spans="2:4" x14ac:dyDescent="0.5">
      <c r="B186" s="47">
        <v>159</v>
      </c>
      <c r="C186" s="47">
        <v>59.304622487098811</v>
      </c>
      <c r="D186" s="47">
        <v>-10.304622487098811</v>
      </c>
    </row>
    <row r="187" spans="2:4" x14ac:dyDescent="0.5">
      <c r="B187" s="47">
        <v>160</v>
      </c>
      <c r="C187" s="47">
        <v>119.63655980975453</v>
      </c>
      <c r="D187" s="47">
        <v>60.36344019024547</v>
      </c>
    </row>
    <row r="188" spans="2:4" x14ac:dyDescent="0.5">
      <c r="B188" s="47">
        <v>161</v>
      </c>
      <c r="C188" s="47">
        <v>714.08712347009259</v>
      </c>
      <c r="D188" s="47">
        <v>-143.08712347009259</v>
      </c>
    </row>
    <row r="189" spans="2:4" x14ac:dyDescent="0.5">
      <c r="B189" s="47">
        <v>162</v>
      </c>
      <c r="C189" s="47">
        <v>335.52552139904645</v>
      </c>
      <c r="D189" s="47">
        <v>-7.525521399046454</v>
      </c>
    </row>
    <row r="190" spans="2:4" x14ac:dyDescent="0.5">
      <c r="B190" s="47">
        <v>163</v>
      </c>
      <c r="C190" s="47">
        <v>59.365445309029766</v>
      </c>
      <c r="D190" s="47">
        <v>-53.365445309029766</v>
      </c>
    </row>
    <row r="191" spans="2:4" x14ac:dyDescent="0.5">
      <c r="B191" s="47">
        <v>164</v>
      </c>
      <c r="C191" s="47">
        <v>295.61375809167839</v>
      </c>
      <c r="D191" s="47">
        <v>-0.61375809167839179</v>
      </c>
    </row>
    <row r="192" spans="2:4" x14ac:dyDescent="0.5">
      <c r="B192" s="47">
        <v>165</v>
      </c>
      <c r="C192" s="47">
        <v>110.04228778703363</v>
      </c>
      <c r="D192" s="47">
        <v>-27.042287787033629</v>
      </c>
    </row>
    <row r="193" spans="2:4" x14ac:dyDescent="0.5">
      <c r="B193" s="47">
        <v>166</v>
      </c>
      <c r="C193" s="47">
        <v>50.828573278463985</v>
      </c>
      <c r="D193" s="47">
        <v>58.171426721536015</v>
      </c>
    </row>
    <row r="194" spans="2:4" x14ac:dyDescent="0.5">
      <c r="B194" s="47">
        <v>167</v>
      </c>
      <c r="C194" s="47">
        <v>137.34474669183135</v>
      </c>
      <c r="D194" s="47">
        <v>48.655253308168653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E9628-0B67-724B-9908-B92F90182B72}">
  <dimension ref="B2:N230"/>
  <sheetViews>
    <sheetView tabSelected="1" topLeftCell="C1" workbookViewId="0">
      <pane ySplit="2" topLeftCell="A210" activePane="bottomLeft" state="frozen"/>
      <selection pane="bottomLeft" activeCell="H223" sqref="H223"/>
    </sheetView>
  </sheetViews>
  <sheetFormatPr defaultColWidth="10.8125" defaultRowHeight="15.4" x14ac:dyDescent="0.5"/>
  <cols>
    <col min="1" max="1" width="10.8125" style="20"/>
    <col min="2" max="2" width="2.5" style="20" bestFit="1" customWidth="1"/>
    <col min="3" max="3" width="11.3125" style="20" bestFit="1" customWidth="1"/>
    <col min="4" max="4" width="7.1875" style="20" bestFit="1" customWidth="1"/>
    <col min="5" max="5" width="24.1875" style="20" bestFit="1" customWidth="1"/>
    <col min="6" max="6" width="18" style="20" bestFit="1" customWidth="1"/>
    <col min="7" max="7" width="22.1875" style="20" bestFit="1" customWidth="1"/>
    <col min="8" max="8" width="14" style="20" bestFit="1" customWidth="1"/>
    <col min="9" max="9" width="16.6875" style="20" bestFit="1" customWidth="1"/>
    <col min="10" max="10" width="14.1875" style="20" bestFit="1" customWidth="1"/>
    <col min="11" max="11" width="11.8125" style="20" bestFit="1" customWidth="1"/>
    <col min="12" max="16384" width="10.8125" style="20"/>
  </cols>
  <sheetData>
    <row r="2" spans="2:14" ht="18.75" x14ac:dyDescent="0.5">
      <c r="B2" s="21"/>
      <c r="C2" s="22" t="s">
        <v>0</v>
      </c>
      <c r="D2" s="22" t="s">
        <v>1</v>
      </c>
      <c r="E2" s="23" t="s">
        <v>2</v>
      </c>
      <c r="F2" s="17" t="s">
        <v>3</v>
      </c>
      <c r="G2" s="24" t="s">
        <v>4</v>
      </c>
      <c r="H2" s="24" t="s">
        <v>5</v>
      </c>
      <c r="I2" s="24" t="s">
        <v>6</v>
      </c>
      <c r="J2" s="24" t="s">
        <v>7</v>
      </c>
      <c r="K2" s="25" t="s">
        <v>8</v>
      </c>
    </row>
    <row r="3" spans="2:14" ht="60" customHeight="1" x14ac:dyDescent="0.5">
      <c r="B3" s="2" t="s">
        <v>9</v>
      </c>
      <c r="C3" s="3">
        <v>44788</v>
      </c>
      <c r="D3" s="4">
        <v>0.35416666666666669</v>
      </c>
      <c r="E3" s="2" t="s">
        <v>10</v>
      </c>
      <c r="F3" s="2">
        <v>6</v>
      </c>
      <c r="G3" s="2">
        <v>1</v>
      </c>
      <c r="H3" s="2">
        <v>0</v>
      </c>
      <c r="I3" s="2">
        <v>0.42</v>
      </c>
      <c r="J3" s="2">
        <v>2.2799999999999998</v>
      </c>
      <c r="K3" s="5"/>
      <c r="N3" s="31"/>
    </row>
    <row r="4" spans="2:14" ht="60" customHeight="1" x14ac:dyDescent="0.5">
      <c r="B4" s="2" t="s">
        <v>9</v>
      </c>
      <c r="C4" s="3">
        <v>44788</v>
      </c>
      <c r="D4" s="4">
        <v>0.35416666666666669</v>
      </c>
      <c r="E4" s="2" t="s">
        <v>11</v>
      </c>
      <c r="F4" s="2">
        <v>2.4</v>
      </c>
      <c r="G4" s="2">
        <v>1.8</v>
      </c>
      <c r="H4" s="2">
        <v>0</v>
      </c>
      <c r="I4" s="2">
        <v>3</v>
      </c>
      <c r="J4" s="2">
        <v>10</v>
      </c>
      <c r="K4" s="5"/>
      <c r="N4" s="31"/>
    </row>
    <row r="5" spans="2:14" ht="60" customHeight="1" x14ac:dyDescent="0.5">
      <c r="B5" s="2" t="s">
        <v>9</v>
      </c>
      <c r="C5" s="3">
        <v>44788</v>
      </c>
      <c r="D5" s="4">
        <v>0.35416666666666669</v>
      </c>
      <c r="E5" s="2" t="s">
        <v>12</v>
      </c>
      <c r="F5" s="2">
        <v>211</v>
      </c>
      <c r="G5" s="2">
        <v>0.34</v>
      </c>
      <c r="H5" s="2">
        <v>4.8</v>
      </c>
      <c r="I5" s="2">
        <v>6.4</v>
      </c>
      <c r="J5" s="2">
        <v>0.36</v>
      </c>
      <c r="K5" s="5"/>
      <c r="N5" s="31"/>
    </row>
    <row r="6" spans="2:14" ht="60" customHeight="1" x14ac:dyDescent="0.5">
      <c r="B6" s="2" t="s">
        <v>9</v>
      </c>
      <c r="C6" s="3">
        <v>44788</v>
      </c>
      <c r="D6" s="4">
        <v>0.35416666666666669</v>
      </c>
      <c r="E6" s="2" t="s">
        <v>13</v>
      </c>
      <c r="F6" s="2">
        <v>52</v>
      </c>
      <c r="G6" s="2">
        <v>0.3</v>
      </c>
      <c r="H6" s="2">
        <v>0</v>
      </c>
      <c r="I6" s="2">
        <v>3.5</v>
      </c>
      <c r="J6" s="2">
        <v>166</v>
      </c>
      <c r="K6" s="5"/>
      <c r="N6" s="31"/>
    </row>
    <row r="7" spans="2:14" ht="60" customHeight="1" x14ac:dyDescent="0.5">
      <c r="B7" s="2" t="s">
        <v>9</v>
      </c>
      <c r="C7" s="3">
        <v>44788</v>
      </c>
      <c r="D7" s="4">
        <v>0.35416666666666669</v>
      </c>
      <c r="E7" s="2" t="s">
        <v>14</v>
      </c>
      <c r="F7" s="2">
        <v>186</v>
      </c>
      <c r="G7" s="2">
        <v>74.040000000000006</v>
      </c>
      <c r="H7" s="2">
        <v>4.29</v>
      </c>
      <c r="I7" s="2">
        <v>8.6</v>
      </c>
      <c r="J7" s="2">
        <v>278.32</v>
      </c>
      <c r="K7" s="5"/>
      <c r="N7" s="31"/>
    </row>
    <row r="8" spans="2:14" ht="60" customHeight="1" x14ac:dyDescent="0.5">
      <c r="B8" s="2" t="s">
        <v>9</v>
      </c>
      <c r="C8" s="3">
        <v>44788</v>
      </c>
      <c r="D8" s="4">
        <v>0.35416666666666669</v>
      </c>
      <c r="E8" s="2" t="s">
        <v>15</v>
      </c>
      <c r="F8" s="2">
        <v>20</v>
      </c>
      <c r="G8" s="2">
        <v>2.25</v>
      </c>
      <c r="H8" s="2">
        <v>10.5</v>
      </c>
      <c r="I8" s="2">
        <v>9</v>
      </c>
      <c r="J8" s="2">
        <v>265.5</v>
      </c>
      <c r="K8" s="5"/>
    </row>
    <row r="9" spans="2:14" ht="60" customHeight="1" x14ac:dyDescent="0.5">
      <c r="B9" s="2" t="s">
        <v>9</v>
      </c>
      <c r="C9" s="3">
        <v>44788</v>
      </c>
      <c r="D9" s="4">
        <v>0.45833333333333331</v>
      </c>
      <c r="E9" s="2" t="s">
        <v>16</v>
      </c>
      <c r="F9" s="2">
        <v>66</v>
      </c>
      <c r="G9" s="2">
        <v>30.2</v>
      </c>
      <c r="H9" s="2">
        <v>0.1</v>
      </c>
      <c r="I9" s="2">
        <v>3</v>
      </c>
      <c r="J9" s="2">
        <v>1.2</v>
      </c>
      <c r="K9" s="5"/>
    </row>
    <row r="10" spans="2:14" ht="60" customHeight="1" x14ac:dyDescent="0.5">
      <c r="B10" s="2" t="s">
        <v>9</v>
      </c>
      <c r="C10" s="3">
        <v>44788</v>
      </c>
      <c r="D10" s="4">
        <v>0.45833333333333331</v>
      </c>
      <c r="E10" s="2" t="s">
        <v>17</v>
      </c>
      <c r="F10" s="2">
        <v>294</v>
      </c>
      <c r="G10" s="2">
        <v>15</v>
      </c>
      <c r="H10" s="2">
        <v>50</v>
      </c>
      <c r="I10" s="2">
        <v>22</v>
      </c>
      <c r="J10" s="2">
        <v>470</v>
      </c>
      <c r="K10" s="5"/>
    </row>
    <row r="11" spans="2:14" ht="60" customHeight="1" x14ac:dyDescent="0.5">
      <c r="B11" s="2" t="s">
        <v>9</v>
      </c>
      <c r="C11" s="3">
        <v>44788</v>
      </c>
      <c r="D11" s="4">
        <v>0.5</v>
      </c>
      <c r="E11" s="2" t="s">
        <v>18</v>
      </c>
      <c r="F11" s="2">
        <v>120</v>
      </c>
      <c r="G11" s="2">
        <v>0</v>
      </c>
      <c r="H11" s="2">
        <v>0</v>
      </c>
      <c r="I11" s="2">
        <v>30</v>
      </c>
      <c r="J11" s="2">
        <v>145</v>
      </c>
      <c r="K11" s="5"/>
    </row>
    <row r="12" spans="2:14" ht="60" customHeight="1" x14ac:dyDescent="0.5">
      <c r="B12" s="2" t="s">
        <v>9</v>
      </c>
      <c r="C12" s="3">
        <v>44788</v>
      </c>
      <c r="D12" s="4">
        <v>0.58333333333333337</v>
      </c>
      <c r="E12" s="2" t="s">
        <v>19</v>
      </c>
      <c r="F12" s="6">
        <v>15</v>
      </c>
      <c r="G12" s="6">
        <v>3</v>
      </c>
      <c r="H12" s="6">
        <v>0</v>
      </c>
      <c r="I12" s="6">
        <v>1</v>
      </c>
      <c r="J12" s="6">
        <v>28</v>
      </c>
      <c r="K12" s="5"/>
    </row>
    <row r="13" spans="2:14" ht="60" customHeight="1" x14ac:dyDescent="0.5">
      <c r="B13" s="2" t="s">
        <v>9</v>
      </c>
      <c r="C13" s="3">
        <v>44788</v>
      </c>
      <c r="D13" s="4">
        <v>0.58333333333333337</v>
      </c>
      <c r="E13" s="2" t="s">
        <v>20</v>
      </c>
      <c r="F13" s="2">
        <v>295</v>
      </c>
      <c r="G13" s="2">
        <v>195</v>
      </c>
      <c r="H13" s="2">
        <v>0</v>
      </c>
      <c r="I13" s="2">
        <v>1</v>
      </c>
      <c r="J13" s="2">
        <v>1</v>
      </c>
      <c r="K13" s="5"/>
    </row>
    <row r="14" spans="2:14" ht="60" customHeight="1" x14ac:dyDescent="0.5">
      <c r="B14" s="2" t="s">
        <v>9</v>
      </c>
      <c r="C14" s="3">
        <v>44788</v>
      </c>
      <c r="D14" s="4">
        <v>0.58333333333333337</v>
      </c>
      <c r="E14" s="2" t="s">
        <v>21</v>
      </c>
      <c r="F14" s="6">
        <v>271</v>
      </c>
      <c r="G14" s="6">
        <v>0</v>
      </c>
      <c r="H14" s="6">
        <v>19</v>
      </c>
      <c r="I14" s="6">
        <v>25</v>
      </c>
      <c r="J14" s="6">
        <v>58</v>
      </c>
      <c r="K14" s="6"/>
    </row>
    <row r="15" spans="2:14" ht="60" customHeight="1" x14ac:dyDescent="0.5">
      <c r="B15" s="2" t="s">
        <v>9</v>
      </c>
      <c r="C15" s="3">
        <v>44788</v>
      </c>
      <c r="D15" s="4">
        <v>0.58333333333333337</v>
      </c>
      <c r="E15" s="2" t="s">
        <v>22</v>
      </c>
      <c r="F15" s="2">
        <v>820</v>
      </c>
      <c r="G15" s="2">
        <v>0</v>
      </c>
      <c r="H15" s="2">
        <v>91</v>
      </c>
      <c r="I15" s="2">
        <v>0</v>
      </c>
      <c r="J15" s="2">
        <v>0</v>
      </c>
      <c r="K15" s="5"/>
    </row>
    <row r="16" spans="2:14" ht="60" customHeight="1" x14ac:dyDescent="0.5">
      <c r="B16" s="2" t="s">
        <v>9</v>
      </c>
      <c r="C16" s="3">
        <v>44788</v>
      </c>
      <c r="D16" s="4">
        <v>0.58333333333333337</v>
      </c>
      <c r="E16" s="2" t="s">
        <v>23</v>
      </c>
      <c r="F16" s="6">
        <v>28</v>
      </c>
      <c r="G16" s="6">
        <v>4</v>
      </c>
      <c r="H16" s="6">
        <v>1</v>
      </c>
      <c r="I16" s="6">
        <v>3</v>
      </c>
      <c r="J16" s="6">
        <v>30</v>
      </c>
      <c r="K16" s="5"/>
    </row>
    <row r="17" spans="2:13" ht="60" customHeight="1" x14ac:dyDescent="0.5">
      <c r="B17" s="2" t="s">
        <v>9</v>
      </c>
      <c r="C17" s="3">
        <v>44788</v>
      </c>
      <c r="D17" s="4">
        <v>0.58333333333333337</v>
      </c>
      <c r="E17" s="2" t="s">
        <v>24</v>
      </c>
      <c r="F17" s="2">
        <v>170.58</v>
      </c>
      <c r="G17" s="2">
        <v>34.22</v>
      </c>
      <c r="H17" s="2">
        <v>1.98</v>
      </c>
      <c r="I17" s="2">
        <v>3.97</v>
      </c>
      <c r="J17" s="2">
        <v>14.58</v>
      </c>
      <c r="K17" s="5"/>
    </row>
    <row r="18" spans="2:13" ht="60" customHeight="1" x14ac:dyDescent="0.5">
      <c r="B18" s="2" t="s">
        <v>9</v>
      </c>
      <c r="C18" s="3">
        <v>44788</v>
      </c>
      <c r="D18" s="4">
        <v>0.66666666666666663</v>
      </c>
      <c r="E18" s="2" t="s">
        <v>25</v>
      </c>
      <c r="F18" s="2">
        <v>38</v>
      </c>
      <c r="G18" s="2">
        <v>9</v>
      </c>
      <c r="H18" s="2">
        <v>0</v>
      </c>
      <c r="I18" s="2">
        <v>1</v>
      </c>
      <c r="J18" s="2">
        <v>4</v>
      </c>
      <c r="K18" s="5"/>
    </row>
    <row r="19" spans="2:13" ht="60" customHeight="1" x14ac:dyDescent="0.5">
      <c r="B19" s="2" t="s">
        <v>9</v>
      </c>
      <c r="C19" s="3">
        <v>44788</v>
      </c>
      <c r="D19" s="4">
        <v>0.75</v>
      </c>
      <c r="E19" s="2" t="s">
        <v>26</v>
      </c>
      <c r="F19" s="2">
        <v>28</v>
      </c>
      <c r="G19" s="2">
        <v>7</v>
      </c>
      <c r="H19" s="2">
        <v>0</v>
      </c>
      <c r="I19" s="2">
        <v>0</v>
      </c>
      <c r="J19" s="2">
        <v>0</v>
      </c>
      <c r="K19" s="5"/>
    </row>
    <row r="20" spans="2:13" ht="60" customHeight="1" x14ac:dyDescent="0.5">
      <c r="B20" s="2" t="s">
        <v>9</v>
      </c>
      <c r="C20" s="3">
        <v>44788</v>
      </c>
      <c r="D20" s="4">
        <v>0.75</v>
      </c>
      <c r="E20" s="2" t="s">
        <v>27</v>
      </c>
      <c r="F20" s="2">
        <v>284</v>
      </c>
      <c r="G20" s="2">
        <v>2.2999999999999998</v>
      </c>
      <c r="H20" s="2">
        <v>15.1</v>
      </c>
      <c r="I20" s="2">
        <v>7.9</v>
      </c>
      <c r="J20" s="2">
        <v>5</v>
      </c>
      <c r="K20" s="5"/>
    </row>
    <row r="21" spans="2:13" ht="60" customHeight="1" x14ac:dyDescent="0.5">
      <c r="B21" s="2" t="s">
        <v>9</v>
      </c>
      <c r="C21" s="3">
        <v>44788</v>
      </c>
      <c r="D21" s="4">
        <v>0.875</v>
      </c>
      <c r="E21" s="2" t="s">
        <v>28</v>
      </c>
      <c r="F21" s="2">
        <v>192</v>
      </c>
      <c r="G21" s="2">
        <v>0.1</v>
      </c>
      <c r="H21" s="2">
        <v>11.2</v>
      </c>
      <c r="I21" s="2">
        <v>22.7</v>
      </c>
      <c r="J21" s="2">
        <v>171</v>
      </c>
      <c r="K21" s="5"/>
    </row>
    <row r="22" spans="2:13" ht="60" customHeight="1" x14ac:dyDescent="0.5">
      <c r="B22" s="2" t="s">
        <v>9</v>
      </c>
      <c r="C22" s="3">
        <v>44788</v>
      </c>
      <c r="D22" s="4">
        <v>0.875</v>
      </c>
      <c r="E22" s="2" t="s">
        <v>29</v>
      </c>
      <c r="F22" s="2">
        <v>93</v>
      </c>
      <c r="G22" s="2">
        <v>0</v>
      </c>
      <c r="H22" s="2">
        <v>1</v>
      </c>
      <c r="I22" s="2">
        <v>21</v>
      </c>
      <c r="J22" s="2">
        <v>260</v>
      </c>
      <c r="K22" s="5"/>
      <c r="M22" s="31"/>
    </row>
    <row r="23" spans="2:13" ht="60" customHeight="1" x14ac:dyDescent="0.5">
      <c r="B23" s="2" t="s">
        <v>9</v>
      </c>
      <c r="C23" s="3">
        <v>44788</v>
      </c>
      <c r="D23" s="4">
        <v>0.875</v>
      </c>
      <c r="E23" s="2" t="s">
        <v>24</v>
      </c>
      <c r="F23" s="2">
        <v>170.58</v>
      </c>
      <c r="G23" s="2">
        <v>34.22</v>
      </c>
      <c r="H23" s="2">
        <v>1.98</v>
      </c>
      <c r="I23" s="2">
        <v>3.97</v>
      </c>
      <c r="J23" s="2">
        <v>14.58</v>
      </c>
      <c r="K23" s="5"/>
    </row>
    <row r="24" spans="2:13" ht="60" customHeight="1" x14ac:dyDescent="0.5">
      <c r="B24" s="26" t="s">
        <v>30</v>
      </c>
      <c r="C24" s="27">
        <v>44789</v>
      </c>
      <c r="D24" s="28">
        <v>0.25</v>
      </c>
      <c r="E24" s="26" t="s">
        <v>31</v>
      </c>
      <c r="F24" s="30">
        <v>117</v>
      </c>
      <c r="G24" s="30">
        <v>22</v>
      </c>
      <c r="H24" s="30">
        <v>2</v>
      </c>
      <c r="I24" s="30">
        <v>3</v>
      </c>
      <c r="J24" s="30">
        <v>32</v>
      </c>
      <c r="K24" s="29"/>
    </row>
    <row r="25" spans="2:13" ht="60" customHeight="1" x14ac:dyDescent="0.5">
      <c r="B25" s="26" t="s">
        <v>30</v>
      </c>
      <c r="C25" s="27">
        <v>44789</v>
      </c>
      <c r="D25" s="28">
        <v>0.35416666666666669</v>
      </c>
      <c r="E25" s="26" t="s">
        <v>29</v>
      </c>
      <c r="F25" s="26">
        <v>93</v>
      </c>
      <c r="G25" s="26">
        <v>0</v>
      </c>
      <c r="H25" s="26">
        <v>1</v>
      </c>
      <c r="I25" s="26">
        <v>21</v>
      </c>
      <c r="J25" s="26">
        <v>260</v>
      </c>
      <c r="K25" s="29"/>
    </row>
    <row r="26" spans="2:13" ht="60" customHeight="1" x14ac:dyDescent="0.5">
      <c r="B26" s="26" t="s">
        <v>30</v>
      </c>
      <c r="C26" s="27">
        <v>44789</v>
      </c>
      <c r="D26" s="28">
        <v>0.35416666666666669</v>
      </c>
      <c r="E26" s="26" t="s">
        <v>24</v>
      </c>
      <c r="F26" s="26">
        <v>170.58</v>
      </c>
      <c r="G26" s="26">
        <v>34.22</v>
      </c>
      <c r="H26" s="26">
        <v>1.98</v>
      </c>
      <c r="I26" s="26">
        <v>3.97</v>
      </c>
      <c r="J26" s="26">
        <v>14.58</v>
      </c>
      <c r="K26" s="29"/>
    </row>
    <row r="27" spans="2:13" ht="60" customHeight="1" x14ac:dyDescent="0.5">
      <c r="B27" s="26" t="s">
        <v>30</v>
      </c>
      <c r="C27" s="27">
        <v>44789</v>
      </c>
      <c r="D27" s="28">
        <v>0.35416666666666669</v>
      </c>
      <c r="E27" s="26" t="s">
        <v>15</v>
      </c>
      <c r="F27" s="26">
        <v>20</v>
      </c>
      <c r="G27" s="26">
        <v>2.25</v>
      </c>
      <c r="H27" s="26">
        <v>10.5</v>
      </c>
      <c r="I27" s="26">
        <v>9</v>
      </c>
      <c r="J27" s="26">
        <v>265.5</v>
      </c>
      <c r="K27" s="29"/>
    </row>
    <row r="28" spans="2:13" ht="60" customHeight="1" x14ac:dyDescent="0.5">
      <c r="B28" s="26" t="s">
        <v>30</v>
      </c>
      <c r="C28" s="27">
        <v>44789</v>
      </c>
      <c r="D28" s="28">
        <v>0.35416666666666669</v>
      </c>
      <c r="E28" s="26" t="s">
        <v>11</v>
      </c>
      <c r="F28" s="26">
        <v>2.4</v>
      </c>
      <c r="G28" s="26">
        <v>1.8</v>
      </c>
      <c r="H28" s="26">
        <v>0</v>
      </c>
      <c r="I28" s="26">
        <v>3</v>
      </c>
      <c r="J28" s="26">
        <v>10</v>
      </c>
      <c r="K28" s="29"/>
    </row>
    <row r="29" spans="2:13" ht="60" customHeight="1" x14ac:dyDescent="0.5">
      <c r="B29" s="26" t="s">
        <v>30</v>
      </c>
      <c r="C29" s="27">
        <v>44789</v>
      </c>
      <c r="D29" s="28">
        <v>0.45833333333333331</v>
      </c>
      <c r="E29" s="26" t="s">
        <v>12</v>
      </c>
      <c r="F29" s="26">
        <v>211</v>
      </c>
      <c r="G29" s="26">
        <v>0.34</v>
      </c>
      <c r="H29" s="26">
        <v>4.8</v>
      </c>
      <c r="I29" s="26">
        <v>6.4</v>
      </c>
      <c r="J29" s="26">
        <v>0.36</v>
      </c>
      <c r="K29" s="29"/>
    </row>
    <row r="30" spans="2:13" ht="60" customHeight="1" x14ac:dyDescent="0.5">
      <c r="B30" s="26" t="s">
        <v>30</v>
      </c>
      <c r="C30" s="27">
        <v>44789</v>
      </c>
      <c r="D30" s="28">
        <v>0.45833333333333331</v>
      </c>
      <c r="E30" s="26" t="s">
        <v>32</v>
      </c>
      <c r="F30" s="26">
        <v>54.8</v>
      </c>
      <c r="G30" s="26">
        <v>9.6999999999999993</v>
      </c>
      <c r="H30" s="26">
        <v>0</v>
      </c>
      <c r="I30" s="26">
        <v>4</v>
      </c>
      <c r="J30" s="26">
        <v>66.400000000000006</v>
      </c>
      <c r="K30" s="29"/>
      <c r="M30" s="31"/>
    </row>
    <row r="31" spans="2:13" ht="60" customHeight="1" x14ac:dyDescent="0.5">
      <c r="B31" s="26" t="s">
        <v>30</v>
      </c>
      <c r="C31" s="27">
        <v>44789</v>
      </c>
      <c r="D31" s="28">
        <v>0.45833333333333331</v>
      </c>
      <c r="E31" s="26" t="s">
        <v>20</v>
      </c>
      <c r="F31" s="26">
        <v>195</v>
      </c>
      <c r="G31" s="26">
        <v>195</v>
      </c>
      <c r="H31" s="26">
        <v>0</v>
      </c>
      <c r="I31" s="26">
        <v>1</v>
      </c>
      <c r="J31" s="26">
        <v>1</v>
      </c>
      <c r="K31" s="29"/>
    </row>
    <row r="32" spans="2:13" ht="60" customHeight="1" x14ac:dyDescent="0.5">
      <c r="B32" s="26" t="s">
        <v>30</v>
      </c>
      <c r="C32" s="27">
        <v>44789</v>
      </c>
      <c r="D32" s="28">
        <v>0.60416666666666663</v>
      </c>
      <c r="E32" s="26" t="s">
        <v>33</v>
      </c>
      <c r="F32" s="30">
        <v>49</v>
      </c>
      <c r="G32" s="30">
        <v>7</v>
      </c>
      <c r="H32" s="30">
        <v>0</v>
      </c>
      <c r="I32" s="30">
        <v>2</v>
      </c>
      <c r="J32" s="30">
        <v>52</v>
      </c>
      <c r="K32" s="29"/>
    </row>
    <row r="33" spans="2:13" ht="60" customHeight="1" x14ac:dyDescent="0.5">
      <c r="B33" s="26" t="s">
        <v>30</v>
      </c>
      <c r="C33" s="27">
        <v>44789</v>
      </c>
      <c r="D33" s="28">
        <v>0.60416666666666663</v>
      </c>
      <c r="E33" s="26" t="s">
        <v>21</v>
      </c>
      <c r="F33" s="30">
        <v>271</v>
      </c>
      <c r="G33" s="30">
        <v>0</v>
      </c>
      <c r="H33" s="30">
        <v>19</v>
      </c>
      <c r="I33" s="30">
        <v>25</v>
      </c>
      <c r="J33" s="30">
        <v>58</v>
      </c>
      <c r="K33" s="29"/>
    </row>
    <row r="34" spans="2:13" ht="60" customHeight="1" x14ac:dyDescent="0.5">
      <c r="B34" s="26" t="s">
        <v>30</v>
      </c>
      <c r="C34" s="27">
        <v>44789</v>
      </c>
      <c r="D34" s="28">
        <v>0.60416666666666663</v>
      </c>
      <c r="E34" s="26" t="s">
        <v>24</v>
      </c>
      <c r="F34" s="26">
        <v>170.58</v>
      </c>
      <c r="G34" s="26">
        <v>34.22</v>
      </c>
      <c r="H34" s="26">
        <v>1.98</v>
      </c>
      <c r="I34" s="26">
        <v>3.97</v>
      </c>
      <c r="J34" s="26">
        <v>14.58</v>
      </c>
      <c r="K34" s="29"/>
    </row>
    <row r="35" spans="2:13" ht="60" customHeight="1" x14ac:dyDescent="0.5">
      <c r="B35" s="26" t="s">
        <v>30</v>
      </c>
      <c r="C35" s="27">
        <v>44789</v>
      </c>
      <c r="D35" s="28">
        <v>0.60416666666666663</v>
      </c>
      <c r="E35" s="26" t="s">
        <v>34</v>
      </c>
      <c r="F35" s="30">
        <v>161</v>
      </c>
      <c r="G35" s="30">
        <v>15</v>
      </c>
      <c r="H35" s="30">
        <v>1</v>
      </c>
      <c r="I35" s="30">
        <v>11</v>
      </c>
      <c r="J35" s="30">
        <v>0</v>
      </c>
      <c r="K35" s="29"/>
      <c r="M35" s="31"/>
    </row>
    <row r="36" spans="2:13" ht="60" customHeight="1" x14ac:dyDescent="0.5">
      <c r="B36" s="26" t="s">
        <v>30</v>
      </c>
      <c r="C36" s="27">
        <v>44789</v>
      </c>
      <c r="D36" s="28">
        <v>0.75</v>
      </c>
      <c r="E36" s="26" t="s">
        <v>26</v>
      </c>
      <c r="F36" s="26">
        <v>28</v>
      </c>
      <c r="G36" s="26">
        <v>7</v>
      </c>
      <c r="H36" s="26">
        <v>0</v>
      </c>
      <c r="I36" s="26">
        <v>0</v>
      </c>
      <c r="J36" s="26">
        <v>0</v>
      </c>
      <c r="K36" s="29"/>
    </row>
    <row r="37" spans="2:13" ht="60" customHeight="1" x14ac:dyDescent="0.5">
      <c r="B37" s="26" t="s">
        <v>30</v>
      </c>
      <c r="C37" s="27">
        <v>44789</v>
      </c>
      <c r="D37" s="28">
        <v>0.75</v>
      </c>
      <c r="E37" s="26" t="s">
        <v>27</v>
      </c>
      <c r="F37" s="26">
        <v>284</v>
      </c>
      <c r="G37" s="26">
        <v>2.2999999999999998</v>
      </c>
      <c r="H37" s="26">
        <v>15.1</v>
      </c>
      <c r="I37" s="26">
        <v>7.9</v>
      </c>
      <c r="J37" s="26">
        <v>5</v>
      </c>
      <c r="K37" s="29"/>
    </row>
    <row r="38" spans="2:13" ht="60" customHeight="1" x14ac:dyDescent="0.5">
      <c r="B38" s="26" t="s">
        <v>30</v>
      </c>
      <c r="C38" s="27">
        <v>44789</v>
      </c>
      <c r="D38" s="28">
        <v>0.89583333333333337</v>
      </c>
      <c r="E38" s="26" t="s">
        <v>29</v>
      </c>
      <c r="F38" s="26">
        <v>170</v>
      </c>
      <c r="G38" s="26">
        <v>93</v>
      </c>
      <c r="H38" s="26">
        <v>0</v>
      </c>
      <c r="I38" s="26">
        <v>1</v>
      </c>
      <c r="J38" s="26">
        <v>21</v>
      </c>
      <c r="K38" s="26"/>
    </row>
    <row r="39" spans="2:13" ht="60" customHeight="1" x14ac:dyDescent="0.5">
      <c r="B39" s="26" t="s">
        <v>30</v>
      </c>
      <c r="C39" s="27">
        <v>44789</v>
      </c>
      <c r="D39" s="28">
        <v>0.89583333333333337</v>
      </c>
      <c r="E39" s="26" t="s">
        <v>25</v>
      </c>
      <c r="F39" s="26">
        <v>38</v>
      </c>
      <c r="G39" s="26">
        <v>9</v>
      </c>
      <c r="H39" s="26">
        <v>0</v>
      </c>
      <c r="I39" s="26">
        <v>1</v>
      </c>
      <c r="J39" s="26">
        <v>4</v>
      </c>
      <c r="K39" s="29"/>
    </row>
    <row r="40" spans="2:13" ht="60" customHeight="1" x14ac:dyDescent="0.5">
      <c r="B40" s="26" t="s">
        <v>30</v>
      </c>
      <c r="C40" s="27">
        <v>44789</v>
      </c>
      <c r="D40" s="28">
        <v>0.89583333333333337</v>
      </c>
      <c r="E40" s="26" t="s">
        <v>35</v>
      </c>
      <c r="F40" s="26">
        <v>32</v>
      </c>
      <c r="G40" s="26">
        <v>16</v>
      </c>
      <c r="H40" s="26">
        <v>0</v>
      </c>
      <c r="I40" s="26">
        <v>1</v>
      </c>
      <c r="J40" s="26">
        <v>3</v>
      </c>
      <c r="K40" s="29"/>
    </row>
    <row r="41" spans="2:13" ht="60" customHeight="1" x14ac:dyDescent="0.5">
      <c r="B41" s="26" t="s">
        <v>30</v>
      </c>
      <c r="C41" s="27">
        <v>44789</v>
      </c>
      <c r="D41" s="28">
        <v>0.89583333333333337</v>
      </c>
      <c r="E41" s="26" t="s">
        <v>36</v>
      </c>
      <c r="F41" s="26">
        <v>50</v>
      </c>
      <c r="G41" s="26">
        <v>13</v>
      </c>
      <c r="H41" s="26">
        <v>0</v>
      </c>
      <c r="I41" s="26">
        <v>1</v>
      </c>
      <c r="J41" s="26">
        <v>1</v>
      </c>
      <c r="K41" s="29"/>
    </row>
    <row r="42" spans="2:13" ht="60" customHeight="1" x14ac:dyDescent="0.5">
      <c r="B42" s="26" t="s">
        <v>30</v>
      </c>
      <c r="C42" s="27">
        <v>44789</v>
      </c>
      <c r="D42" s="28">
        <v>0.89583333333333337</v>
      </c>
      <c r="E42" s="26" t="s">
        <v>15</v>
      </c>
      <c r="F42" s="26">
        <v>20</v>
      </c>
      <c r="G42" s="26">
        <v>2.25</v>
      </c>
      <c r="H42" s="26">
        <v>10.5</v>
      </c>
      <c r="I42" s="26">
        <v>9</v>
      </c>
      <c r="J42" s="26">
        <v>265.5</v>
      </c>
      <c r="K42" s="29"/>
    </row>
    <row r="43" spans="2:13" ht="60" customHeight="1" x14ac:dyDescent="0.5">
      <c r="B43" s="26" t="s">
        <v>30</v>
      </c>
      <c r="C43" s="27">
        <v>44789</v>
      </c>
      <c r="D43" s="28">
        <v>0.89583333333333337</v>
      </c>
      <c r="E43" s="26" t="s">
        <v>14</v>
      </c>
      <c r="F43" s="26">
        <v>186</v>
      </c>
      <c r="G43" s="26">
        <v>74.040000000000006</v>
      </c>
      <c r="H43" s="26">
        <v>4.29</v>
      </c>
      <c r="I43" s="26">
        <v>8.6</v>
      </c>
      <c r="J43" s="26">
        <v>278.32</v>
      </c>
      <c r="K43" s="29"/>
    </row>
    <row r="44" spans="2:13" ht="60" customHeight="1" x14ac:dyDescent="0.5">
      <c r="B44" s="2" t="s">
        <v>37</v>
      </c>
      <c r="C44" s="3">
        <v>44790</v>
      </c>
      <c r="D44" s="4">
        <v>0.25</v>
      </c>
      <c r="E44" s="2" t="s">
        <v>36</v>
      </c>
      <c r="F44" s="2">
        <v>50</v>
      </c>
      <c r="G44" s="2">
        <v>13</v>
      </c>
      <c r="H44" s="2">
        <v>0</v>
      </c>
      <c r="I44" s="2">
        <v>1</v>
      </c>
      <c r="J44" s="2">
        <v>1</v>
      </c>
      <c r="K44" s="5"/>
    </row>
    <row r="45" spans="2:13" ht="60" customHeight="1" x14ac:dyDescent="0.5">
      <c r="B45" s="2" t="s">
        <v>37</v>
      </c>
      <c r="C45" s="3">
        <v>44790</v>
      </c>
      <c r="D45" s="4">
        <v>0.35416666666666669</v>
      </c>
      <c r="E45" s="2" t="s">
        <v>12</v>
      </c>
      <c r="F45" s="2">
        <v>211</v>
      </c>
      <c r="G45" s="2">
        <v>0.34</v>
      </c>
      <c r="H45" s="2">
        <v>4.8</v>
      </c>
      <c r="I45" s="2">
        <v>6.4</v>
      </c>
      <c r="J45" s="2">
        <v>0.36</v>
      </c>
      <c r="K45" s="5"/>
    </row>
    <row r="46" spans="2:13" ht="60" customHeight="1" x14ac:dyDescent="0.5">
      <c r="B46" s="2" t="s">
        <v>37</v>
      </c>
      <c r="C46" s="3">
        <v>44790</v>
      </c>
      <c r="D46" s="4">
        <v>0.35416666666666669</v>
      </c>
      <c r="E46" s="2" t="s">
        <v>13</v>
      </c>
      <c r="F46" s="2">
        <v>52</v>
      </c>
      <c r="G46" s="2">
        <v>0.3</v>
      </c>
      <c r="H46" s="2">
        <v>0</v>
      </c>
      <c r="I46" s="2">
        <v>3.5</v>
      </c>
      <c r="J46" s="2">
        <v>166</v>
      </c>
      <c r="K46" s="5"/>
    </row>
    <row r="47" spans="2:13" ht="60" customHeight="1" x14ac:dyDescent="0.5">
      <c r="B47" s="2" t="s">
        <v>37</v>
      </c>
      <c r="C47" s="3">
        <v>44790</v>
      </c>
      <c r="D47" s="4">
        <v>0.35416666666666669</v>
      </c>
      <c r="E47" s="2" t="s">
        <v>14</v>
      </c>
      <c r="F47" s="2">
        <v>186</v>
      </c>
      <c r="G47" s="2">
        <v>74.040000000000006</v>
      </c>
      <c r="H47" s="2">
        <v>4.29</v>
      </c>
      <c r="I47" s="2">
        <v>8.6</v>
      </c>
      <c r="J47" s="2">
        <v>278.32</v>
      </c>
      <c r="K47" s="5"/>
    </row>
    <row r="48" spans="2:13" ht="60" customHeight="1" x14ac:dyDescent="0.5">
      <c r="B48" s="2" t="s">
        <v>37</v>
      </c>
      <c r="C48" s="3">
        <v>44790</v>
      </c>
      <c r="D48" s="4">
        <v>0.35416666666666669</v>
      </c>
      <c r="E48" s="2" t="s">
        <v>25</v>
      </c>
      <c r="F48" s="2">
        <v>38</v>
      </c>
      <c r="G48" s="2">
        <v>9</v>
      </c>
      <c r="H48" s="2">
        <v>0</v>
      </c>
      <c r="I48" s="2">
        <v>1</v>
      </c>
      <c r="J48" s="2">
        <v>4</v>
      </c>
      <c r="K48" s="5"/>
    </row>
    <row r="49" spans="2:14" ht="60" customHeight="1" x14ac:dyDescent="0.5">
      <c r="B49" s="2" t="s">
        <v>37</v>
      </c>
      <c r="C49" s="3">
        <v>44790</v>
      </c>
      <c r="D49" s="4">
        <v>0.29166666666666669</v>
      </c>
      <c r="E49" s="2" t="s">
        <v>10</v>
      </c>
      <c r="F49" s="2">
        <v>6</v>
      </c>
      <c r="G49" s="2">
        <v>1</v>
      </c>
      <c r="H49" s="2">
        <v>0</v>
      </c>
      <c r="I49" s="2">
        <v>0.42</v>
      </c>
      <c r="J49" s="2">
        <v>2.2799999999999998</v>
      </c>
      <c r="K49" s="5"/>
    </row>
    <row r="50" spans="2:14" ht="60" customHeight="1" x14ac:dyDescent="0.5">
      <c r="B50" s="2" t="s">
        <v>37</v>
      </c>
      <c r="C50" s="3">
        <v>44790</v>
      </c>
      <c r="D50" s="4">
        <v>0.35416666666666669</v>
      </c>
      <c r="E50" s="2" t="s">
        <v>38</v>
      </c>
      <c r="F50" s="2">
        <v>183</v>
      </c>
      <c r="G50" s="2">
        <v>39</v>
      </c>
      <c r="H50" s="2">
        <v>5</v>
      </c>
      <c r="I50" s="2">
        <v>5.7</v>
      </c>
      <c r="J50" s="2">
        <v>341.3</v>
      </c>
      <c r="K50" s="5"/>
    </row>
    <row r="51" spans="2:14" ht="60" customHeight="1" x14ac:dyDescent="0.5">
      <c r="B51" s="2" t="s">
        <v>37</v>
      </c>
      <c r="C51" s="3">
        <v>44790</v>
      </c>
      <c r="D51" s="4">
        <v>0.35416666666666669</v>
      </c>
      <c r="E51" s="2" t="s">
        <v>34</v>
      </c>
      <c r="F51" s="6">
        <v>161</v>
      </c>
      <c r="G51" s="6">
        <v>15</v>
      </c>
      <c r="H51" s="6">
        <v>1</v>
      </c>
      <c r="I51" s="6">
        <v>11</v>
      </c>
      <c r="J51" s="6">
        <v>0</v>
      </c>
      <c r="K51" s="5"/>
      <c r="N51" s="31"/>
    </row>
    <row r="52" spans="2:14" ht="60" customHeight="1" x14ac:dyDescent="0.5">
      <c r="B52" s="2" t="s">
        <v>37</v>
      </c>
      <c r="C52" s="3">
        <v>44790</v>
      </c>
      <c r="D52" s="4">
        <v>0.35416666666666669</v>
      </c>
      <c r="E52" s="2" t="s">
        <v>39</v>
      </c>
      <c r="F52" s="6">
        <v>443</v>
      </c>
      <c r="G52" s="6">
        <v>32</v>
      </c>
      <c r="H52" s="6">
        <v>32</v>
      </c>
      <c r="I52" s="6">
        <v>10</v>
      </c>
      <c r="J52" s="6">
        <v>0</v>
      </c>
      <c r="K52" s="5"/>
      <c r="M52" s="31"/>
    </row>
    <row r="53" spans="2:14" ht="60" customHeight="1" x14ac:dyDescent="0.5">
      <c r="B53" s="2" t="s">
        <v>37</v>
      </c>
      <c r="C53" s="3">
        <v>44790</v>
      </c>
      <c r="D53" s="4">
        <v>0.35416666666666669</v>
      </c>
      <c r="E53" s="2" t="s">
        <v>25</v>
      </c>
      <c r="F53" s="2">
        <v>38</v>
      </c>
      <c r="G53" s="2">
        <v>9</v>
      </c>
      <c r="H53" s="2">
        <v>0</v>
      </c>
      <c r="I53" s="2">
        <v>1</v>
      </c>
      <c r="J53" s="2">
        <v>4</v>
      </c>
      <c r="K53" s="5"/>
    </row>
    <row r="54" spans="2:14" ht="60" customHeight="1" x14ac:dyDescent="0.5">
      <c r="B54" s="2" t="s">
        <v>37</v>
      </c>
      <c r="C54" s="3">
        <v>44790</v>
      </c>
      <c r="D54" s="4">
        <v>0.45833333333333331</v>
      </c>
      <c r="E54" s="2" t="s">
        <v>16</v>
      </c>
      <c r="F54" s="2">
        <v>66</v>
      </c>
      <c r="G54" s="2">
        <v>30.2</v>
      </c>
      <c r="H54" s="2">
        <v>0.1</v>
      </c>
      <c r="I54" s="2">
        <v>3</v>
      </c>
      <c r="J54" s="2">
        <v>1.2</v>
      </c>
      <c r="K54" s="5"/>
    </row>
    <row r="55" spans="2:14" ht="60" customHeight="1" x14ac:dyDescent="0.5">
      <c r="B55" s="2" t="s">
        <v>37</v>
      </c>
      <c r="C55" s="3">
        <v>44790</v>
      </c>
      <c r="D55" s="4">
        <v>0.58333333333333337</v>
      </c>
      <c r="E55" s="2" t="s">
        <v>33</v>
      </c>
      <c r="F55" s="6">
        <v>49</v>
      </c>
      <c r="G55" s="6">
        <v>7</v>
      </c>
      <c r="H55" s="6">
        <v>0</v>
      </c>
      <c r="I55" s="6">
        <v>2</v>
      </c>
      <c r="J55" s="6">
        <v>52</v>
      </c>
      <c r="K55" s="5"/>
      <c r="M55" s="31"/>
    </row>
    <row r="56" spans="2:14" ht="60" customHeight="1" x14ac:dyDescent="0.5">
      <c r="B56" s="2" t="s">
        <v>37</v>
      </c>
      <c r="C56" s="3">
        <v>44790</v>
      </c>
      <c r="D56" s="4">
        <v>0.58333333333333337</v>
      </c>
      <c r="E56" s="2" t="s">
        <v>21</v>
      </c>
      <c r="F56" s="6">
        <v>271</v>
      </c>
      <c r="G56" s="6">
        <v>0</v>
      </c>
      <c r="H56" s="6">
        <v>19</v>
      </c>
      <c r="I56" s="6">
        <v>25</v>
      </c>
      <c r="J56" s="6">
        <v>58</v>
      </c>
      <c r="K56" s="5"/>
    </row>
    <row r="57" spans="2:14" ht="60" customHeight="1" x14ac:dyDescent="0.5">
      <c r="B57" s="2" t="s">
        <v>37</v>
      </c>
      <c r="C57" s="3">
        <v>44790</v>
      </c>
      <c r="D57" s="4">
        <v>0.58333333333333337</v>
      </c>
      <c r="E57" s="2" t="s">
        <v>40</v>
      </c>
      <c r="F57" s="2">
        <v>170.58</v>
      </c>
      <c r="G57" s="2">
        <v>34.22</v>
      </c>
      <c r="H57" s="2">
        <v>1.98</v>
      </c>
      <c r="I57" s="2">
        <v>3.97</v>
      </c>
      <c r="J57" s="2">
        <v>14.58</v>
      </c>
      <c r="K57" s="5"/>
    </row>
    <row r="58" spans="2:14" ht="60" customHeight="1" x14ac:dyDescent="0.5">
      <c r="B58" s="2" t="s">
        <v>37</v>
      </c>
      <c r="C58" s="3">
        <v>44790</v>
      </c>
      <c r="D58" s="4">
        <v>0.58333333333333337</v>
      </c>
      <c r="E58" s="2" t="s">
        <v>19</v>
      </c>
      <c r="F58" s="6">
        <v>15</v>
      </c>
      <c r="G58" s="6">
        <v>3</v>
      </c>
      <c r="H58" s="6">
        <v>0</v>
      </c>
      <c r="I58" s="6">
        <v>1</v>
      </c>
      <c r="J58" s="6">
        <v>28</v>
      </c>
      <c r="K58" s="5"/>
    </row>
    <row r="59" spans="2:14" ht="60" customHeight="1" x14ac:dyDescent="0.5">
      <c r="B59" s="2" t="s">
        <v>37</v>
      </c>
      <c r="C59" s="3">
        <v>44790</v>
      </c>
      <c r="D59" s="4">
        <v>0.58333333333333337</v>
      </c>
      <c r="E59" s="2" t="s">
        <v>20</v>
      </c>
      <c r="F59" s="2">
        <v>195</v>
      </c>
      <c r="G59" s="2">
        <v>195</v>
      </c>
      <c r="H59" s="2">
        <v>0</v>
      </c>
      <c r="I59" s="2">
        <v>1</v>
      </c>
      <c r="J59" s="2">
        <v>1</v>
      </c>
      <c r="K59" s="5"/>
    </row>
    <row r="60" spans="2:14" ht="60" customHeight="1" x14ac:dyDescent="0.5">
      <c r="B60" s="2" t="s">
        <v>37</v>
      </c>
      <c r="C60" s="3">
        <v>44790</v>
      </c>
      <c r="D60" s="4">
        <v>0.69444444444444453</v>
      </c>
      <c r="E60" s="2" t="s">
        <v>27</v>
      </c>
      <c r="F60" s="2">
        <v>284</v>
      </c>
      <c r="G60" s="2">
        <v>2.2999999999999998</v>
      </c>
      <c r="H60" s="2">
        <v>15.1</v>
      </c>
      <c r="I60" s="2">
        <v>7.9</v>
      </c>
      <c r="J60" s="2">
        <v>5</v>
      </c>
      <c r="K60" s="5"/>
      <c r="M60" s="31"/>
    </row>
    <row r="61" spans="2:14" ht="60" customHeight="1" x14ac:dyDescent="0.5">
      <c r="B61" s="2" t="s">
        <v>37</v>
      </c>
      <c r="C61" s="3">
        <v>44790</v>
      </c>
      <c r="D61" s="4">
        <v>0.76041666666666663</v>
      </c>
      <c r="E61" s="2" t="s">
        <v>41</v>
      </c>
      <c r="F61" s="6">
        <v>92</v>
      </c>
      <c r="G61" s="6">
        <v>18</v>
      </c>
      <c r="H61" s="6">
        <v>0</v>
      </c>
      <c r="I61" s="6">
        <v>5</v>
      </c>
      <c r="J61" s="6">
        <v>129</v>
      </c>
      <c r="K61" s="5"/>
    </row>
    <row r="62" spans="2:14" ht="60" customHeight="1" x14ac:dyDescent="0.5">
      <c r="B62" s="2" t="s">
        <v>37</v>
      </c>
      <c r="C62" s="3">
        <v>44790</v>
      </c>
      <c r="D62" s="4">
        <v>0.8125</v>
      </c>
      <c r="E62" s="2" t="s">
        <v>25</v>
      </c>
      <c r="F62" s="2">
        <v>38</v>
      </c>
      <c r="G62" s="2">
        <v>9</v>
      </c>
      <c r="H62" s="2">
        <v>0</v>
      </c>
      <c r="I62" s="2">
        <v>1</v>
      </c>
      <c r="J62" s="2">
        <v>4</v>
      </c>
      <c r="K62" s="5"/>
    </row>
    <row r="63" spans="2:14" ht="60" customHeight="1" x14ac:dyDescent="0.5">
      <c r="B63" s="2" t="s">
        <v>37</v>
      </c>
      <c r="C63" s="3">
        <v>44790</v>
      </c>
      <c r="D63" s="4">
        <v>0.88194444444444453</v>
      </c>
      <c r="E63" s="2" t="s">
        <v>42</v>
      </c>
      <c r="F63" s="2">
        <v>265</v>
      </c>
      <c r="G63" s="2">
        <v>66</v>
      </c>
      <c r="H63" s="2">
        <v>25</v>
      </c>
      <c r="I63" s="2">
        <v>10</v>
      </c>
      <c r="J63" s="2">
        <v>6</v>
      </c>
      <c r="K63" s="5"/>
      <c r="M63" s="31"/>
    </row>
    <row r="64" spans="2:14" ht="60" customHeight="1" x14ac:dyDescent="0.5">
      <c r="B64" s="2" t="s">
        <v>37</v>
      </c>
      <c r="C64" s="3">
        <v>44790</v>
      </c>
      <c r="D64" s="4">
        <v>0.88194444444444453</v>
      </c>
      <c r="E64" s="2" t="s">
        <v>43</v>
      </c>
      <c r="F64" s="2">
        <v>19</v>
      </c>
      <c r="G64" s="2">
        <v>4.5</v>
      </c>
      <c r="H64" s="2">
        <v>0.3</v>
      </c>
      <c r="I64" s="2">
        <v>1</v>
      </c>
      <c r="J64" s="2">
        <v>2</v>
      </c>
      <c r="K64" s="5"/>
    </row>
    <row r="65" spans="2:13" ht="60" customHeight="1" x14ac:dyDescent="0.5">
      <c r="B65" s="2" t="s">
        <v>37</v>
      </c>
      <c r="C65" s="3">
        <v>44790</v>
      </c>
      <c r="D65" s="4">
        <v>0.88194444444444453</v>
      </c>
      <c r="E65" s="2" t="s">
        <v>11</v>
      </c>
      <c r="F65" s="2">
        <v>2.4</v>
      </c>
      <c r="G65" s="2">
        <v>1.8</v>
      </c>
      <c r="H65" s="2">
        <v>0</v>
      </c>
      <c r="I65" s="2">
        <v>3</v>
      </c>
      <c r="J65" s="2">
        <v>10</v>
      </c>
      <c r="K65" s="5"/>
    </row>
    <row r="66" spans="2:13" ht="60" customHeight="1" x14ac:dyDescent="0.5">
      <c r="B66" s="26" t="s">
        <v>44</v>
      </c>
      <c r="C66" s="27">
        <v>44791</v>
      </c>
      <c r="D66" s="28">
        <v>0.25</v>
      </c>
      <c r="E66" s="26" t="s">
        <v>36</v>
      </c>
      <c r="F66" s="26">
        <v>50</v>
      </c>
      <c r="G66" s="26">
        <v>13</v>
      </c>
      <c r="H66" s="26">
        <v>0</v>
      </c>
      <c r="I66" s="26">
        <v>1</v>
      </c>
      <c r="J66" s="26">
        <v>1</v>
      </c>
      <c r="K66" s="29"/>
    </row>
    <row r="67" spans="2:13" ht="60" customHeight="1" x14ac:dyDescent="0.5">
      <c r="B67" s="26" t="s">
        <v>44</v>
      </c>
      <c r="C67" s="27">
        <v>44791</v>
      </c>
      <c r="D67" s="28">
        <v>0.25</v>
      </c>
      <c r="E67" s="26" t="s">
        <v>32</v>
      </c>
      <c r="F67" s="26">
        <v>54.8</v>
      </c>
      <c r="G67" s="26">
        <v>9.6999999999999993</v>
      </c>
      <c r="H67" s="26">
        <v>0</v>
      </c>
      <c r="I67" s="26">
        <v>4</v>
      </c>
      <c r="J67" s="26">
        <v>66.400000000000006</v>
      </c>
      <c r="K67" s="29"/>
    </row>
    <row r="68" spans="2:13" ht="60" customHeight="1" x14ac:dyDescent="0.5">
      <c r="B68" s="26" t="s">
        <v>44</v>
      </c>
      <c r="C68" s="27">
        <v>44791</v>
      </c>
      <c r="D68" s="28">
        <v>0.35416666666666669</v>
      </c>
      <c r="E68" s="26" t="s">
        <v>10</v>
      </c>
      <c r="F68" s="26">
        <v>6</v>
      </c>
      <c r="G68" s="26">
        <v>1</v>
      </c>
      <c r="H68" s="26">
        <v>0</v>
      </c>
      <c r="I68" s="26">
        <v>0.42</v>
      </c>
      <c r="J68" s="26">
        <v>2.2799999999999998</v>
      </c>
      <c r="K68" s="29"/>
      <c r="M68" s="31"/>
    </row>
    <row r="69" spans="2:13" ht="60" customHeight="1" x14ac:dyDescent="0.5">
      <c r="B69" s="26" t="s">
        <v>44</v>
      </c>
      <c r="C69" s="27">
        <v>44791</v>
      </c>
      <c r="D69" s="28">
        <v>0.35416666666666669</v>
      </c>
      <c r="E69" s="26" t="s">
        <v>12</v>
      </c>
      <c r="F69" s="26">
        <v>211</v>
      </c>
      <c r="G69" s="26">
        <v>0.34</v>
      </c>
      <c r="H69" s="26">
        <v>4.8</v>
      </c>
      <c r="I69" s="26">
        <v>6.4</v>
      </c>
      <c r="J69" s="26">
        <v>0.36</v>
      </c>
      <c r="K69" s="29"/>
    </row>
    <row r="70" spans="2:13" ht="60" customHeight="1" x14ac:dyDescent="0.5">
      <c r="B70" s="26" t="s">
        <v>44</v>
      </c>
      <c r="C70" s="27">
        <v>44791</v>
      </c>
      <c r="D70" s="28">
        <v>0.35416666666666669</v>
      </c>
      <c r="E70" s="26" t="s">
        <v>14</v>
      </c>
      <c r="F70" s="26">
        <v>186</v>
      </c>
      <c r="G70" s="26">
        <v>74.040000000000006</v>
      </c>
      <c r="H70" s="26">
        <v>4.29</v>
      </c>
      <c r="I70" s="26">
        <v>8.6</v>
      </c>
      <c r="J70" s="26">
        <v>278.32</v>
      </c>
      <c r="K70" s="29"/>
    </row>
    <row r="71" spans="2:13" ht="60" customHeight="1" x14ac:dyDescent="0.5">
      <c r="B71" s="26" t="s">
        <v>44</v>
      </c>
      <c r="C71" s="27">
        <v>44791</v>
      </c>
      <c r="D71" s="28">
        <v>0.35416666666666669</v>
      </c>
      <c r="E71" s="26" t="s">
        <v>25</v>
      </c>
      <c r="F71" s="26">
        <v>38</v>
      </c>
      <c r="G71" s="26">
        <v>9</v>
      </c>
      <c r="H71" s="26">
        <v>0</v>
      </c>
      <c r="I71" s="26">
        <v>1</v>
      </c>
      <c r="J71" s="26">
        <v>4</v>
      </c>
      <c r="K71" s="29"/>
    </row>
    <row r="72" spans="2:13" ht="60" customHeight="1" x14ac:dyDescent="0.5">
      <c r="B72" s="26" t="s">
        <v>44</v>
      </c>
      <c r="C72" s="27">
        <v>44791</v>
      </c>
      <c r="D72" s="28">
        <v>0.45833333333333331</v>
      </c>
      <c r="E72" s="26" t="s">
        <v>16</v>
      </c>
      <c r="F72" s="26">
        <v>66</v>
      </c>
      <c r="G72" s="26">
        <v>30.2</v>
      </c>
      <c r="H72" s="26">
        <v>0.1</v>
      </c>
      <c r="I72" s="26">
        <v>3</v>
      </c>
      <c r="J72" s="26">
        <v>1.2</v>
      </c>
      <c r="K72" s="29"/>
      <c r="M72" s="31"/>
    </row>
    <row r="73" spans="2:13" ht="60" customHeight="1" x14ac:dyDescent="0.5">
      <c r="B73" s="26" t="s">
        <v>44</v>
      </c>
      <c r="C73" s="27">
        <v>44791</v>
      </c>
      <c r="D73" s="28">
        <v>0.45833333333333331</v>
      </c>
      <c r="E73" s="26" t="s">
        <v>17</v>
      </c>
      <c r="F73" s="26">
        <v>294</v>
      </c>
      <c r="G73" s="26">
        <v>15</v>
      </c>
      <c r="H73" s="26">
        <v>50</v>
      </c>
      <c r="I73" s="26">
        <v>22</v>
      </c>
      <c r="J73" s="26">
        <v>470</v>
      </c>
      <c r="K73" s="29"/>
    </row>
    <row r="74" spans="2:13" ht="60" customHeight="1" x14ac:dyDescent="0.5">
      <c r="B74" s="26" t="s">
        <v>44</v>
      </c>
      <c r="C74" s="27">
        <v>44791</v>
      </c>
      <c r="D74" s="28">
        <v>0.52083333333333337</v>
      </c>
      <c r="E74" s="26" t="s">
        <v>18</v>
      </c>
      <c r="F74" s="26">
        <v>120</v>
      </c>
      <c r="G74" s="26">
        <v>0</v>
      </c>
      <c r="H74" s="26">
        <v>0</v>
      </c>
      <c r="I74" s="26">
        <v>30</v>
      </c>
      <c r="J74" s="26">
        <v>145</v>
      </c>
      <c r="K74" s="29"/>
    </row>
    <row r="75" spans="2:13" ht="60" customHeight="1" x14ac:dyDescent="0.5">
      <c r="B75" s="26" t="s">
        <v>44</v>
      </c>
      <c r="C75" s="27">
        <v>44791</v>
      </c>
      <c r="D75" s="28">
        <v>0.60416666666666663</v>
      </c>
      <c r="E75" s="26" t="s">
        <v>19</v>
      </c>
      <c r="F75" s="30">
        <v>15</v>
      </c>
      <c r="G75" s="30">
        <v>3</v>
      </c>
      <c r="H75" s="30">
        <v>0</v>
      </c>
      <c r="I75" s="30">
        <v>1</v>
      </c>
      <c r="J75" s="30">
        <v>28</v>
      </c>
      <c r="K75" s="29"/>
    </row>
    <row r="76" spans="2:13" ht="60" customHeight="1" x14ac:dyDescent="0.5">
      <c r="B76" s="26" t="s">
        <v>44</v>
      </c>
      <c r="C76" s="27">
        <v>44791</v>
      </c>
      <c r="D76" s="28">
        <v>0.60416666666666663</v>
      </c>
      <c r="E76" s="26" t="s">
        <v>21</v>
      </c>
      <c r="F76" s="30">
        <v>271</v>
      </c>
      <c r="G76" s="30">
        <v>0</v>
      </c>
      <c r="H76" s="30">
        <v>19</v>
      </c>
      <c r="I76" s="30">
        <v>25</v>
      </c>
      <c r="J76" s="30">
        <v>58</v>
      </c>
      <c r="K76" s="29"/>
      <c r="M76" s="31"/>
    </row>
    <row r="77" spans="2:13" ht="60" customHeight="1" x14ac:dyDescent="0.5">
      <c r="B77" s="26" t="s">
        <v>44</v>
      </c>
      <c r="C77" s="27">
        <v>44791</v>
      </c>
      <c r="D77" s="28">
        <v>0.60416666666666663</v>
      </c>
      <c r="E77" s="26" t="s">
        <v>40</v>
      </c>
      <c r="F77" s="26">
        <v>170.58</v>
      </c>
      <c r="G77" s="26">
        <v>34.22</v>
      </c>
      <c r="H77" s="26">
        <v>1.98</v>
      </c>
      <c r="I77" s="26">
        <v>3.97</v>
      </c>
      <c r="J77" s="26">
        <v>14.58</v>
      </c>
      <c r="K77" s="29"/>
    </row>
    <row r="78" spans="2:13" ht="60" customHeight="1" x14ac:dyDescent="0.5">
      <c r="B78" s="26" t="s">
        <v>44</v>
      </c>
      <c r="C78" s="27">
        <v>44791</v>
      </c>
      <c r="D78" s="28">
        <v>0.60416666666666663</v>
      </c>
      <c r="E78" s="26" t="s">
        <v>27</v>
      </c>
      <c r="F78" s="26">
        <v>284</v>
      </c>
      <c r="G78" s="26">
        <v>2.2999999999999998</v>
      </c>
      <c r="H78" s="26">
        <v>15.1</v>
      </c>
      <c r="I78" s="26">
        <v>7.9</v>
      </c>
      <c r="J78" s="26">
        <v>5</v>
      </c>
      <c r="K78" s="29"/>
    </row>
    <row r="79" spans="2:13" ht="60" customHeight="1" x14ac:dyDescent="0.5">
      <c r="B79" s="26" t="s">
        <v>44</v>
      </c>
      <c r="C79" s="27">
        <v>44791</v>
      </c>
      <c r="D79" s="28">
        <v>0.625</v>
      </c>
      <c r="E79" s="26" t="s">
        <v>45</v>
      </c>
      <c r="F79" s="30">
        <v>36</v>
      </c>
      <c r="G79" s="30">
        <v>10</v>
      </c>
      <c r="H79" s="30">
        <v>0</v>
      </c>
      <c r="I79" s="30">
        <v>1</v>
      </c>
      <c r="J79" s="30">
        <v>16</v>
      </c>
      <c r="K79" s="29"/>
    </row>
    <row r="80" spans="2:13" ht="60" customHeight="1" x14ac:dyDescent="0.5">
      <c r="B80" s="26" t="s">
        <v>44</v>
      </c>
      <c r="C80" s="27">
        <v>44791</v>
      </c>
      <c r="D80" s="28">
        <v>0.75</v>
      </c>
      <c r="E80" s="26" t="s">
        <v>46</v>
      </c>
      <c r="F80" s="30">
        <v>203</v>
      </c>
      <c r="G80" s="30">
        <v>43</v>
      </c>
      <c r="H80" s="30">
        <v>1</v>
      </c>
      <c r="I80" s="30">
        <v>2</v>
      </c>
      <c r="J80" s="30">
        <v>0</v>
      </c>
      <c r="K80" s="29"/>
      <c r="M80" s="31"/>
    </row>
    <row r="81" spans="2:13" ht="60" customHeight="1" x14ac:dyDescent="0.5">
      <c r="B81" s="26" t="s">
        <v>44</v>
      </c>
      <c r="C81" s="27">
        <v>44791</v>
      </c>
      <c r="D81" s="28">
        <v>0.875</v>
      </c>
      <c r="E81" s="26" t="s">
        <v>29</v>
      </c>
      <c r="F81" s="26">
        <v>170</v>
      </c>
      <c r="G81" s="26">
        <v>93</v>
      </c>
      <c r="H81" s="26">
        <v>0</v>
      </c>
      <c r="I81" s="26">
        <v>1</v>
      </c>
      <c r="J81" s="26">
        <v>21</v>
      </c>
      <c r="K81" s="26"/>
      <c r="M81" s="31"/>
    </row>
    <row r="82" spans="2:13" ht="60" customHeight="1" x14ac:dyDescent="0.5">
      <c r="B82" s="26" t="s">
        <v>44</v>
      </c>
      <c r="C82" s="27">
        <v>44791</v>
      </c>
      <c r="D82" s="28">
        <v>0.875</v>
      </c>
      <c r="E82" s="26" t="s">
        <v>16</v>
      </c>
      <c r="F82" s="26">
        <v>66</v>
      </c>
      <c r="G82" s="26">
        <v>30.2</v>
      </c>
      <c r="H82" s="26">
        <v>0.1</v>
      </c>
      <c r="I82" s="26">
        <v>3</v>
      </c>
      <c r="J82" s="26">
        <v>1.2</v>
      </c>
      <c r="K82" s="29"/>
    </row>
    <row r="83" spans="2:13" ht="60" customHeight="1" x14ac:dyDescent="0.5">
      <c r="B83" s="26" t="s">
        <v>44</v>
      </c>
      <c r="C83" s="27">
        <v>44791</v>
      </c>
      <c r="D83" s="28">
        <v>0.875</v>
      </c>
      <c r="E83" s="26" t="s">
        <v>19</v>
      </c>
      <c r="F83" s="30">
        <v>15</v>
      </c>
      <c r="G83" s="30">
        <v>3</v>
      </c>
      <c r="H83" s="30">
        <v>0</v>
      </c>
      <c r="I83" s="30">
        <v>1</v>
      </c>
      <c r="J83" s="30">
        <v>28</v>
      </c>
      <c r="K83" s="29"/>
    </row>
    <row r="84" spans="2:13" ht="60" customHeight="1" x14ac:dyDescent="0.5">
      <c r="B84" s="2" t="s">
        <v>47</v>
      </c>
      <c r="C84" s="3">
        <v>44792</v>
      </c>
      <c r="D84" s="4">
        <v>0.29166666666666669</v>
      </c>
      <c r="E84" s="2" t="s">
        <v>46</v>
      </c>
      <c r="F84" s="6">
        <v>203</v>
      </c>
      <c r="G84" s="6">
        <v>43</v>
      </c>
      <c r="H84" s="6">
        <v>1</v>
      </c>
      <c r="I84" s="6">
        <v>2</v>
      </c>
      <c r="J84" s="6">
        <v>0</v>
      </c>
      <c r="K84" s="5"/>
    </row>
    <row r="85" spans="2:13" ht="60" customHeight="1" x14ac:dyDescent="0.5">
      <c r="B85" s="2" t="s">
        <v>47</v>
      </c>
      <c r="C85" s="3">
        <v>44792</v>
      </c>
      <c r="D85" s="4">
        <v>0.29166666666666669</v>
      </c>
      <c r="E85" s="2" t="s">
        <v>48</v>
      </c>
      <c r="F85" s="2">
        <v>105</v>
      </c>
      <c r="G85" s="2">
        <v>27</v>
      </c>
      <c r="H85" s="2">
        <v>0</v>
      </c>
      <c r="I85" s="2">
        <v>1</v>
      </c>
      <c r="J85" s="2">
        <v>0</v>
      </c>
      <c r="K85" s="5"/>
    </row>
    <row r="86" spans="2:13" ht="60" customHeight="1" x14ac:dyDescent="0.5">
      <c r="B86" s="2" t="s">
        <v>47</v>
      </c>
      <c r="C86" s="3">
        <v>44792</v>
      </c>
      <c r="D86" s="4">
        <v>0.29166666666666669</v>
      </c>
      <c r="E86" s="2" t="s">
        <v>49</v>
      </c>
      <c r="F86" s="6">
        <v>90</v>
      </c>
      <c r="G86" s="6">
        <v>16</v>
      </c>
      <c r="H86" s="6">
        <v>2</v>
      </c>
      <c r="I86" s="6">
        <v>3</v>
      </c>
      <c r="J86" s="6">
        <v>1</v>
      </c>
      <c r="K86" s="5"/>
    </row>
    <row r="87" spans="2:13" ht="60" customHeight="1" x14ac:dyDescent="0.5">
      <c r="B87" s="2" t="s">
        <v>47</v>
      </c>
      <c r="C87" s="3">
        <v>44792</v>
      </c>
      <c r="D87" s="4">
        <v>0.34722222222222227</v>
      </c>
      <c r="E87" s="2" t="s">
        <v>12</v>
      </c>
      <c r="F87" s="2">
        <v>211</v>
      </c>
      <c r="G87" s="2">
        <v>0.34</v>
      </c>
      <c r="H87" s="2">
        <v>4.8</v>
      </c>
      <c r="I87" s="2">
        <v>6.4</v>
      </c>
      <c r="J87" s="2">
        <v>0.36</v>
      </c>
      <c r="K87" s="5"/>
    </row>
    <row r="88" spans="2:13" ht="60" customHeight="1" x14ac:dyDescent="0.5">
      <c r="B88" s="2" t="s">
        <v>47</v>
      </c>
      <c r="C88" s="3">
        <v>44792</v>
      </c>
      <c r="D88" s="4">
        <v>0.34722222222222227</v>
      </c>
      <c r="E88" s="2" t="s">
        <v>34</v>
      </c>
      <c r="F88" s="6">
        <v>161</v>
      </c>
      <c r="G88" s="6">
        <v>15</v>
      </c>
      <c r="H88" s="6">
        <v>1</v>
      </c>
      <c r="I88" s="6">
        <v>11</v>
      </c>
      <c r="J88" s="6">
        <v>0</v>
      </c>
      <c r="K88" s="5"/>
    </row>
    <row r="89" spans="2:13" ht="60" customHeight="1" x14ac:dyDescent="0.5">
      <c r="B89" s="2" t="s">
        <v>47</v>
      </c>
      <c r="C89" s="3">
        <v>44792</v>
      </c>
      <c r="D89" s="4">
        <v>0.34722222222222227</v>
      </c>
      <c r="E89" s="2" t="s">
        <v>14</v>
      </c>
      <c r="F89" s="2">
        <v>186</v>
      </c>
      <c r="G89" s="2">
        <v>74.040000000000006</v>
      </c>
      <c r="H89" s="2">
        <v>4.29</v>
      </c>
      <c r="I89" s="2">
        <v>8.6</v>
      </c>
      <c r="J89" s="2">
        <v>278.32</v>
      </c>
      <c r="K89" s="5"/>
    </row>
    <row r="90" spans="2:13" ht="60" customHeight="1" x14ac:dyDescent="0.5">
      <c r="B90" s="2" t="s">
        <v>47</v>
      </c>
      <c r="C90" s="3">
        <v>44792</v>
      </c>
      <c r="D90" s="4">
        <v>0.34722222222222199</v>
      </c>
      <c r="E90" s="2" t="s">
        <v>10</v>
      </c>
      <c r="F90" s="2">
        <v>6</v>
      </c>
      <c r="G90" s="2">
        <v>1</v>
      </c>
      <c r="H90" s="2">
        <v>0</v>
      </c>
      <c r="I90" s="2">
        <v>0.42</v>
      </c>
      <c r="J90" s="2">
        <v>2.2799999999999998</v>
      </c>
      <c r="K90" s="5"/>
    </row>
    <row r="91" spans="2:13" ht="60" customHeight="1" x14ac:dyDescent="0.5">
      <c r="B91" s="2" t="s">
        <v>47</v>
      </c>
      <c r="C91" s="3">
        <v>44792</v>
      </c>
      <c r="D91" s="4">
        <v>0.34722222222222199</v>
      </c>
      <c r="E91" s="2" t="s">
        <v>50</v>
      </c>
      <c r="F91" s="6">
        <v>160</v>
      </c>
      <c r="G91" s="6">
        <v>17</v>
      </c>
      <c r="H91" s="6">
        <v>9</v>
      </c>
      <c r="I91" s="6">
        <v>3</v>
      </c>
      <c r="J91" s="6">
        <v>137</v>
      </c>
      <c r="K91" s="5"/>
    </row>
    <row r="92" spans="2:13" ht="60" customHeight="1" x14ac:dyDescent="0.5">
      <c r="B92" s="2" t="s">
        <v>47</v>
      </c>
      <c r="C92" s="3">
        <v>44792</v>
      </c>
      <c r="D92" s="4">
        <v>0.52083333333333337</v>
      </c>
      <c r="E92" s="2" t="s">
        <v>18</v>
      </c>
      <c r="F92" s="2">
        <v>120</v>
      </c>
      <c r="G92" s="2">
        <v>0</v>
      </c>
      <c r="H92" s="2">
        <v>0</v>
      </c>
      <c r="I92" s="2">
        <v>30</v>
      </c>
      <c r="J92" s="2">
        <v>145</v>
      </c>
      <c r="K92" s="5"/>
    </row>
    <row r="93" spans="2:13" ht="60" customHeight="1" x14ac:dyDescent="0.5">
      <c r="B93" s="2" t="s">
        <v>47</v>
      </c>
      <c r="C93" s="3">
        <v>44792</v>
      </c>
      <c r="D93" s="4">
        <v>0.54166666666666663</v>
      </c>
      <c r="E93" s="2" t="s">
        <v>25</v>
      </c>
      <c r="F93" s="2">
        <v>38</v>
      </c>
      <c r="G93" s="2">
        <v>9</v>
      </c>
      <c r="H93" s="2">
        <v>0</v>
      </c>
      <c r="I93" s="2">
        <v>1</v>
      </c>
      <c r="J93" s="2">
        <v>4</v>
      </c>
      <c r="K93" s="5"/>
    </row>
    <row r="94" spans="2:13" ht="60" customHeight="1" x14ac:dyDescent="0.5">
      <c r="B94" s="2" t="s">
        <v>47</v>
      </c>
      <c r="C94" s="3">
        <v>44792</v>
      </c>
      <c r="D94" s="4">
        <v>0.625</v>
      </c>
      <c r="E94" s="2" t="s">
        <v>51</v>
      </c>
      <c r="F94" s="6">
        <v>423</v>
      </c>
      <c r="G94" s="6">
        <v>53</v>
      </c>
      <c r="H94" s="6">
        <v>18</v>
      </c>
      <c r="I94" s="6">
        <v>17</v>
      </c>
      <c r="J94" s="6">
        <v>0</v>
      </c>
      <c r="K94" s="5"/>
    </row>
    <row r="95" spans="2:13" ht="60" customHeight="1" x14ac:dyDescent="0.5">
      <c r="B95" s="2" t="s">
        <v>47</v>
      </c>
      <c r="C95" s="3">
        <v>44792</v>
      </c>
      <c r="D95" s="4">
        <v>0.66666666666666663</v>
      </c>
      <c r="E95" s="2" t="s">
        <v>41</v>
      </c>
      <c r="F95" s="6">
        <v>92</v>
      </c>
      <c r="G95" s="6">
        <v>18</v>
      </c>
      <c r="H95" s="6">
        <v>0</v>
      </c>
      <c r="I95" s="6">
        <v>5</v>
      </c>
      <c r="J95" s="6">
        <v>129</v>
      </c>
      <c r="K95" s="5"/>
    </row>
    <row r="96" spans="2:13" ht="60" customHeight="1" x14ac:dyDescent="0.5">
      <c r="B96" s="2" t="s">
        <v>47</v>
      </c>
      <c r="C96" s="3">
        <v>44792</v>
      </c>
      <c r="D96" s="4">
        <v>0.84722222222222221</v>
      </c>
      <c r="E96" s="2" t="s">
        <v>41</v>
      </c>
      <c r="F96" s="6">
        <v>92</v>
      </c>
      <c r="G96" s="6">
        <v>18</v>
      </c>
      <c r="H96" s="6">
        <v>0</v>
      </c>
      <c r="I96" s="6">
        <v>5</v>
      </c>
      <c r="J96" s="6">
        <v>129</v>
      </c>
      <c r="K96" s="5"/>
    </row>
    <row r="97" spans="2:13" ht="60" customHeight="1" x14ac:dyDescent="0.5">
      <c r="B97" s="26" t="s">
        <v>58</v>
      </c>
      <c r="C97" s="27"/>
      <c r="D97" s="28"/>
      <c r="E97" s="26" t="s">
        <v>12</v>
      </c>
      <c r="F97" s="26">
        <f>VLOOKUP(E97,MATRIZ!$B$2:$G$60,2,FALSE)</f>
        <v>211</v>
      </c>
      <c r="G97" s="26">
        <f>VLOOKUP($E97,MATRIZ!$B$2:$G$60,3,FALSE)</f>
        <v>0.34</v>
      </c>
      <c r="H97" s="26">
        <f>VLOOKUP($E97,MATRIZ!$B$2:$G$60,4,FALSE)</f>
        <v>4.8</v>
      </c>
      <c r="I97" s="26">
        <f>VLOOKUP($E97,MATRIZ!$B$2:$G$60,5,FALSE)</f>
        <v>6.4</v>
      </c>
      <c r="J97" s="26">
        <f>VLOOKUP($E97,MATRIZ!$B$2:$G$60,6,FALSE)</f>
        <v>0.36</v>
      </c>
      <c r="K97" s="26"/>
    </row>
    <row r="98" spans="2:13" ht="60" customHeight="1" x14ac:dyDescent="0.5">
      <c r="B98" s="26" t="s">
        <v>58</v>
      </c>
      <c r="C98" s="27"/>
      <c r="D98" s="28"/>
      <c r="E98" s="26" t="s">
        <v>52</v>
      </c>
      <c r="F98" s="26">
        <f>VLOOKUP(E98,MATRIZ!$B$2:$G$60,2,FALSE)</f>
        <v>16</v>
      </c>
      <c r="G98" s="26">
        <f>VLOOKUP($E98,MATRIZ!$B$2:$G$60,3,FALSE)</f>
        <v>3</v>
      </c>
      <c r="H98" s="26">
        <f>VLOOKUP($E98,MATRIZ!$B$2:$G$60,4,FALSE)</f>
        <v>0</v>
      </c>
      <c r="I98" s="26">
        <f>VLOOKUP($E98,MATRIZ!$B$2:$G$60,5,FALSE)</f>
        <v>1</v>
      </c>
      <c r="J98" s="26">
        <f>VLOOKUP($E98,MATRIZ!$B$2:$G$60,6,FALSE)</f>
        <v>20</v>
      </c>
      <c r="K98" s="29"/>
    </row>
    <row r="99" spans="2:13" ht="60" customHeight="1" x14ac:dyDescent="0.5">
      <c r="B99" s="26" t="s">
        <v>58</v>
      </c>
      <c r="C99" s="27"/>
      <c r="D99" s="28"/>
      <c r="E99" s="26" t="s">
        <v>53</v>
      </c>
      <c r="F99" s="26">
        <f>VLOOKUP(E99,MATRIZ!$B$2:$G$60,2,FALSE)</f>
        <v>106</v>
      </c>
      <c r="G99" s="26">
        <f>VLOOKUP($E99,MATRIZ!$B$2:$G$60,3,FALSE)</f>
        <v>3</v>
      </c>
      <c r="H99" s="26">
        <f>VLOOKUP($E99,MATRIZ!$B$2:$G$60,4,FALSE)</f>
        <v>6</v>
      </c>
      <c r="I99" s="26">
        <f>VLOOKUP($E99,MATRIZ!$B$2:$G$60,5,FALSE)</f>
        <v>10</v>
      </c>
      <c r="J99" s="26">
        <f>VLOOKUP($E99,MATRIZ!$B$2:$G$60,6,FALSE)</f>
        <v>20</v>
      </c>
      <c r="K99" s="29"/>
      <c r="M99" s="31"/>
    </row>
    <row r="100" spans="2:13" ht="60" customHeight="1" x14ac:dyDescent="0.5">
      <c r="B100" s="26" t="s">
        <v>58</v>
      </c>
      <c r="C100" s="27"/>
      <c r="D100" s="28"/>
      <c r="E100" s="26" t="s">
        <v>34</v>
      </c>
      <c r="F100" s="26">
        <f>VLOOKUP(E100,MATRIZ!$B$2:$G$60,2,FALSE)</f>
        <v>161</v>
      </c>
      <c r="G100" s="26">
        <f>VLOOKUP($E100,MATRIZ!$B$2:$G$60,3,FALSE)</f>
        <v>15</v>
      </c>
      <c r="H100" s="26">
        <f>VLOOKUP($E100,MATRIZ!$B$2:$G$60,4,FALSE)</f>
        <v>1</v>
      </c>
      <c r="I100" s="26">
        <f>VLOOKUP($E100,MATRIZ!$B$2:$G$60,5,FALSE)</f>
        <v>11</v>
      </c>
      <c r="J100" s="26">
        <f>VLOOKUP($E100,MATRIZ!$B$2:$G$60,6,FALSE)</f>
        <v>0</v>
      </c>
      <c r="K100" s="26"/>
      <c r="M100" s="31"/>
    </row>
    <row r="101" spans="2:13" ht="60" customHeight="1" x14ac:dyDescent="0.5">
      <c r="B101" s="26" t="s">
        <v>58</v>
      </c>
      <c r="C101" s="27"/>
      <c r="D101" s="28"/>
      <c r="E101" s="26" t="s">
        <v>40</v>
      </c>
      <c r="F101" s="26">
        <f>VLOOKUP(E101,MATRIZ!B2:G60,2,FALSE)</f>
        <v>170.58</v>
      </c>
      <c r="G101" s="26">
        <f>VLOOKUP($E101,MATRIZ!$B$2:$G$60,3,FALSE)</f>
        <v>34.22</v>
      </c>
      <c r="H101" s="26">
        <f>VLOOKUP($E101,MATRIZ!$B$2:$G$60,4,FALSE)</f>
        <v>1.98</v>
      </c>
      <c r="I101" s="26">
        <f>VLOOKUP($E101,MATRIZ!$B$2:$G$60,5,FALSE)</f>
        <v>3.97</v>
      </c>
      <c r="J101" s="26">
        <f>VLOOKUP($E101,MATRIZ!$B$2:$G$60,6,FALSE)</f>
        <v>14.58</v>
      </c>
      <c r="K101" s="29"/>
    </row>
    <row r="102" spans="2:13" ht="60" customHeight="1" x14ac:dyDescent="0.5">
      <c r="B102" s="26" t="s">
        <v>58</v>
      </c>
      <c r="C102" s="27"/>
      <c r="D102" s="28"/>
      <c r="E102" s="26" t="s">
        <v>26</v>
      </c>
      <c r="F102" s="26">
        <f>VLOOKUP(E102,MATRIZ!$B$2:$G$60,2,FALSE)</f>
        <v>28</v>
      </c>
      <c r="G102" s="26">
        <f>VLOOKUP($E102,MATRIZ!$B$2:$G$60,3,FALSE)</f>
        <v>7</v>
      </c>
      <c r="H102" s="26">
        <f>VLOOKUP($E102,MATRIZ!$B$2:$G$60,4,FALSE)</f>
        <v>0</v>
      </c>
      <c r="I102" s="26">
        <f>VLOOKUP($E102,MATRIZ!$B$2:$G$60,5,FALSE)</f>
        <v>0</v>
      </c>
      <c r="J102" s="26">
        <f>VLOOKUP($E102,MATRIZ!$B$2:$G$60,6,FALSE)</f>
        <v>0</v>
      </c>
      <c r="K102" s="29"/>
    </row>
    <row r="103" spans="2:13" ht="60" customHeight="1" x14ac:dyDescent="0.5">
      <c r="B103" s="26" t="s">
        <v>58</v>
      </c>
      <c r="C103" s="27"/>
      <c r="D103" s="28"/>
      <c r="E103" s="26" t="s">
        <v>54</v>
      </c>
      <c r="F103" s="26">
        <f>VLOOKUP(E103,MATRIZ!$B$2:$G$60,2,FALSE)</f>
        <v>128</v>
      </c>
      <c r="G103" s="26">
        <f>VLOOKUP($E103,MATRIZ!$B$2:$G$60,3,FALSE)</f>
        <v>7</v>
      </c>
      <c r="H103" s="26">
        <f>VLOOKUP($E103,MATRIZ!$B$2:$G$60,4,FALSE)</f>
        <v>4</v>
      </c>
      <c r="I103" s="26">
        <f>VLOOKUP($E103,MATRIZ!$B$2:$G$60,5,FALSE)</f>
        <v>13</v>
      </c>
      <c r="J103" s="26">
        <f>VLOOKUP($E103,MATRIZ!$B$2:$G$60,6,FALSE)</f>
        <v>20</v>
      </c>
      <c r="K103" s="29"/>
    </row>
    <row r="104" spans="2:13" ht="60" customHeight="1" x14ac:dyDescent="0.5">
      <c r="B104" s="26" t="s">
        <v>58</v>
      </c>
      <c r="C104" s="27"/>
      <c r="D104" s="28"/>
      <c r="E104" s="26" t="s">
        <v>55</v>
      </c>
      <c r="F104" s="26">
        <f>VLOOKUP(E104,MATRIZ!$B$2:$G$60,2,FALSE)</f>
        <v>22</v>
      </c>
      <c r="G104" s="26">
        <f>VLOOKUP($E104,MATRIZ!$B$2:$G$60,3,FALSE)</f>
        <v>4</v>
      </c>
      <c r="H104" s="26">
        <f>VLOOKUP($E104,MATRIZ!$B$2:$G$60,4,FALSE)</f>
        <v>0</v>
      </c>
      <c r="I104" s="26">
        <f>VLOOKUP($E104,MATRIZ!$B$2:$G$60,5,FALSE)</f>
        <v>9</v>
      </c>
      <c r="J104" s="26">
        <f>VLOOKUP($E104,MATRIZ!$B$2:$G$60,6,FALSE)</f>
        <v>50</v>
      </c>
      <c r="K104" s="29"/>
    </row>
    <row r="105" spans="2:13" ht="60" customHeight="1" x14ac:dyDescent="0.5">
      <c r="B105" s="26" t="s">
        <v>58</v>
      </c>
      <c r="C105" s="27"/>
      <c r="D105" s="28"/>
      <c r="E105" s="26" t="s">
        <v>56</v>
      </c>
      <c r="F105" s="26">
        <f>VLOOKUP(E105,MATRIZ!$B$2:$G$60,2,FALSE)</f>
        <v>328</v>
      </c>
      <c r="G105" s="26">
        <f>VLOOKUP($E105,MATRIZ!$B$2:$G$60,3,FALSE)</f>
        <v>4</v>
      </c>
      <c r="H105" s="26">
        <f>VLOOKUP($E105,MATRIZ!$B$2:$G$60,4,FALSE)</f>
        <v>9</v>
      </c>
      <c r="I105" s="26">
        <f>VLOOKUP($E105,MATRIZ!$B$2:$G$60,5,FALSE)</f>
        <v>60</v>
      </c>
      <c r="J105" s="26">
        <f>VLOOKUP($E105,MATRIZ!$B$2:$G$60,6,FALSE)</f>
        <v>20</v>
      </c>
      <c r="K105" s="29"/>
      <c r="M105" s="31"/>
    </row>
    <row r="106" spans="2:13" ht="60" customHeight="1" x14ac:dyDescent="0.5">
      <c r="B106" s="26" t="s">
        <v>58</v>
      </c>
      <c r="C106" s="27"/>
      <c r="D106" s="28"/>
      <c r="E106" s="26" t="s">
        <v>57</v>
      </c>
      <c r="F106" s="26">
        <f>VLOOKUP(E106,MATRIZ!$B$2:$G$60,2,FALSE)</f>
        <v>180</v>
      </c>
      <c r="G106" s="26">
        <f>VLOOKUP($E106,MATRIZ!$B$2:$G$60,3,FALSE)</f>
        <v>43</v>
      </c>
      <c r="H106" s="26">
        <f>VLOOKUP($E106,MATRIZ!$B$2:$G$60,4,FALSE)</f>
        <v>0</v>
      </c>
      <c r="I106" s="26">
        <f>VLOOKUP($E106,MATRIZ!$B$2:$G$60,5,FALSE)</f>
        <v>3</v>
      </c>
      <c r="J106" s="26">
        <f>VLOOKUP($E106,MATRIZ!$B$2:$G$60,6,FALSE)</f>
        <v>0</v>
      </c>
      <c r="K106" s="26"/>
      <c r="M106" s="31"/>
    </row>
    <row r="107" spans="2:13" ht="60" customHeight="1" x14ac:dyDescent="0.5">
      <c r="B107" s="26" t="s">
        <v>58</v>
      </c>
      <c r="C107" s="27"/>
      <c r="D107" s="28"/>
      <c r="E107" s="26" t="s">
        <v>43</v>
      </c>
      <c r="F107" s="26">
        <f>VLOOKUP(E107,MATRIZ!$B$2:$G$60,2,FALSE)</f>
        <v>19</v>
      </c>
      <c r="G107" s="26">
        <f>VLOOKUP($E107,MATRIZ!$B$2:$G$60,3,FALSE)</f>
        <v>4.5</v>
      </c>
      <c r="H107" s="26">
        <f>VLOOKUP($E107,MATRIZ!$B$2:$G$60,4,FALSE)</f>
        <v>0.3</v>
      </c>
      <c r="I107" s="26">
        <f>VLOOKUP($E107,MATRIZ!$B$2:$G$60,5,FALSE)</f>
        <v>1</v>
      </c>
      <c r="J107" s="26">
        <f>VLOOKUP($E107,MATRIZ!$B$2:$G$60,6,FALSE)</f>
        <v>2</v>
      </c>
      <c r="K107" s="29"/>
    </row>
    <row r="108" spans="2:13" ht="60" customHeight="1" x14ac:dyDescent="0.5">
      <c r="B108" s="26" t="s">
        <v>58</v>
      </c>
      <c r="C108" s="27"/>
      <c r="D108" s="28"/>
      <c r="E108" s="26" t="s">
        <v>10</v>
      </c>
      <c r="F108" s="26">
        <f>VLOOKUP(E108,MATRIZ!$B$2:$G$60,2,FALSE)</f>
        <v>6</v>
      </c>
      <c r="G108" s="26">
        <f>VLOOKUP($E108,MATRIZ!$B$2:$G$60,3,FALSE)</f>
        <v>1</v>
      </c>
      <c r="H108" s="26">
        <f>VLOOKUP($E108,MATRIZ!$B$2:$G$60,4,FALSE)</f>
        <v>0</v>
      </c>
      <c r="I108" s="26">
        <f>VLOOKUP($E108,MATRIZ!$B$2:$G$60,5,FALSE)</f>
        <v>0.42</v>
      </c>
      <c r="J108" s="26">
        <f>VLOOKUP($E108,MATRIZ!$B$2:$G$60,6,FALSE)</f>
        <v>2.2799999999999998</v>
      </c>
      <c r="K108" s="29"/>
    </row>
    <row r="109" spans="2:13" ht="60" customHeight="1" x14ac:dyDescent="0.5">
      <c r="B109" s="26" t="s">
        <v>58</v>
      </c>
      <c r="C109" s="27"/>
      <c r="D109" s="28"/>
      <c r="E109" s="26" t="s">
        <v>14</v>
      </c>
      <c r="F109" s="26">
        <f>VLOOKUP(E109,MATRIZ!$B$2:$G$60,2,FALSE)</f>
        <v>186</v>
      </c>
      <c r="G109" s="26">
        <f>VLOOKUP($E109,MATRIZ!$B$2:$G$60,3,FALSE)</f>
        <v>74.040000000000006</v>
      </c>
      <c r="H109" s="26">
        <f>VLOOKUP($E109,MATRIZ!$B$2:$G$60,4,FALSE)</f>
        <v>4.29</v>
      </c>
      <c r="I109" s="26">
        <f>VLOOKUP($E109,MATRIZ!$B$2:$G$60,5,FALSE)</f>
        <v>8.6</v>
      </c>
      <c r="J109" s="26">
        <f>VLOOKUP($E109,MATRIZ!$B$2:$G$60,6,FALSE)</f>
        <v>278.32</v>
      </c>
      <c r="K109" s="29"/>
    </row>
    <row r="110" spans="2:13" ht="60" customHeight="1" x14ac:dyDescent="0.5">
      <c r="B110" s="26" t="s">
        <v>58</v>
      </c>
      <c r="C110" s="27"/>
      <c r="D110" s="28"/>
      <c r="E110" s="26" t="s">
        <v>21</v>
      </c>
      <c r="F110" s="26">
        <f>VLOOKUP(E110,MATRIZ!$B$2:$G$60,2,FALSE)</f>
        <v>271</v>
      </c>
      <c r="G110" s="26">
        <f>VLOOKUP($E110,MATRIZ!$B$2:$G$60,3,FALSE)</f>
        <v>0</v>
      </c>
      <c r="H110" s="26">
        <f>VLOOKUP($E110,MATRIZ!$B$2:$G$60,4,FALSE)</f>
        <v>19</v>
      </c>
      <c r="I110" s="26">
        <f>VLOOKUP($E110,MATRIZ!$B$2:$G$60,5,FALSE)</f>
        <v>25</v>
      </c>
      <c r="J110" s="26">
        <f>VLOOKUP($E110,MATRIZ!$B$2:$G$60,6,FALSE)</f>
        <v>58</v>
      </c>
      <c r="K110" s="29"/>
    </row>
    <row r="111" spans="2:13" ht="60" customHeight="1" x14ac:dyDescent="0.5">
      <c r="B111" s="26" t="s">
        <v>58</v>
      </c>
      <c r="C111" s="27"/>
      <c r="D111" s="28"/>
      <c r="E111" s="26" t="s">
        <v>33</v>
      </c>
      <c r="F111" s="26">
        <f>VLOOKUP(E111,MATRIZ!$B$2:$G$60,2,FALSE)</f>
        <v>49</v>
      </c>
      <c r="G111" s="26">
        <f>VLOOKUP($E111,MATRIZ!$B$2:$G$60,3,FALSE)</f>
        <v>7</v>
      </c>
      <c r="H111" s="26">
        <f>VLOOKUP($E111,MATRIZ!$B$2:$G$60,4,FALSE)</f>
        <v>0</v>
      </c>
      <c r="I111" s="26">
        <f>VLOOKUP($E111,MATRIZ!$B$2:$G$60,5,FALSE)</f>
        <v>2</v>
      </c>
      <c r="J111" s="26">
        <f>VLOOKUP($E111,MATRIZ!$B$2:$G$60,6,FALSE)</f>
        <v>52</v>
      </c>
      <c r="K111" s="29"/>
      <c r="M111" s="31"/>
    </row>
    <row r="112" spans="2:13" ht="60" customHeight="1" x14ac:dyDescent="0.5">
      <c r="B112" s="26" t="s">
        <v>58</v>
      </c>
      <c r="C112" s="27"/>
      <c r="D112" s="28"/>
      <c r="E112" s="26" t="s">
        <v>14</v>
      </c>
      <c r="F112" s="26">
        <f>VLOOKUP(E112,MATRIZ!$B$2:$G$60,2,FALSE)</f>
        <v>186</v>
      </c>
      <c r="G112" s="26">
        <f>VLOOKUP($E112,MATRIZ!$B$2:$G$60,3,FALSE)</f>
        <v>74.040000000000006</v>
      </c>
      <c r="H112" s="26">
        <f>VLOOKUP($E112,MATRIZ!$B$2:$G$60,4,FALSE)</f>
        <v>4.29</v>
      </c>
      <c r="I112" s="26">
        <f>VLOOKUP($E112,MATRIZ!$B$2:$G$60,5,FALSE)</f>
        <v>8.6</v>
      </c>
      <c r="J112" s="26">
        <f>VLOOKUP($E112,MATRIZ!$B$2:$G$60,6,FALSE)</f>
        <v>278.32</v>
      </c>
      <c r="K112" s="26"/>
      <c r="M112" s="31"/>
    </row>
    <row r="113" spans="2:13" ht="60" customHeight="1" x14ac:dyDescent="0.5">
      <c r="B113" s="26" t="s">
        <v>58</v>
      </c>
      <c r="C113" s="27"/>
      <c r="D113" s="28"/>
      <c r="E113" s="26" t="s">
        <v>16</v>
      </c>
      <c r="F113" s="26">
        <f>VLOOKUP(E113,MATRIZ!$B$2:$G$60,2,FALSE)</f>
        <v>66</v>
      </c>
      <c r="G113" s="26">
        <f>VLOOKUP($E113,MATRIZ!$B$2:$G$60,3,FALSE)</f>
        <v>30.2</v>
      </c>
      <c r="H113" s="26">
        <f>VLOOKUP($E113,MATRIZ!$B$2:$G$60,4,FALSE)</f>
        <v>0.1</v>
      </c>
      <c r="I113" s="26">
        <f>VLOOKUP($E113,MATRIZ!$B$2:$G$60,5,FALSE)</f>
        <v>3</v>
      </c>
      <c r="J113" s="26">
        <f>VLOOKUP($E113,MATRIZ!$B$2:$G$60,6,FALSE)</f>
        <v>1.2</v>
      </c>
      <c r="K113" s="29"/>
    </row>
    <row r="114" spans="2:13" ht="60" customHeight="1" x14ac:dyDescent="0.5">
      <c r="B114" s="26" t="s">
        <v>58</v>
      </c>
      <c r="C114" s="27"/>
      <c r="D114" s="28"/>
      <c r="E114" s="26" t="s">
        <v>17</v>
      </c>
      <c r="F114" s="26">
        <f>VLOOKUP(E114,MATRIZ!$B$2:$G$60,2,FALSE)</f>
        <v>294</v>
      </c>
      <c r="G114" s="26">
        <f>VLOOKUP($E114,MATRIZ!$B$2:$G$60,3,FALSE)</f>
        <v>15</v>
      </c>
      <c r="H114" s="26">
        <f>VLOOKUP($E114,MATRIZ!$B$2:$G$60,4,FALSE)</f>
        <v>50</v>
      </c>
      <c r="I114" s="26">
        <f>VLOOKUP($E114,MATRIZ!$B$2:$G$60,5,FALSE)</f>
        <v>22</v>
      </c>
      <c r="J114" s="26">
        <f>VLOOKUP($E114,MATRIZ!$B$2:$G$60,6,FALSE)</f>
        <v>470</v>
      </c>
      <c r="K114" s="29"/>
    </row>
    <row r="115" spans="2:13" ht="60" customHeight="1" x14ac:dyDescent="0.5">
      <c r="B115" s="26" t="s">
        <v>58</v>
      </c>
      <c r="C115" s="27"/>
      <c r="D115" s="28"/>
      <c r="E115" s="26" t="s">
        <v>18</v>
      </c>
      <c r="F115" s="26">
        <f>VLOOKUP(E115,MATRIZ!$B$2:$G$60,2,FALSE)</f>
        <v>120</v>
      </c>
      <c r="G115" s="26">
        <f>VLOOKUP($E115,MATRIZ!$B$2:$G$60,3,FALSE)</f>
        <v>0</v>
      </c>
      <c r="H115" s="26">
        <f>VLOOKUP($E115,MATRIZ!$B$2:$G$60,4,FALSE)</f>
        <v>0</v>
      </c>
      <c r="I115" s="26">
        <f>VLOOKUP($E115,MATRIZ!$B$2:$G$60,5,FALSE)</f>
        <v>30</v>
      </c>
      <c r="J115" s="26">
        <f>VLOOKUP($E115,MATRIZ!$B$2:$G$60,6,FALSE)</f>
        <v>145</v>
      </c>
      <c r="K115" s="29"/>
    </row>
    <row r="116" spans="2:13" ht="60" customHeight="1" x14ac:dyDescent="0.5">
      <c r="B116" s="26" t="s">
        <v>58</v>
      </c>
      <c r="C116" s="27"/>
      <c r="D116" s="28"/>
      <c r="E116" s="26" t="s">
        <v>41</v>
      </c>
      <c r="F116" s="26">
        <f>VLOOKUP(E116,MATRIZ!$B$2:$G$60,2,FALSE)</f>
        <v>92</v>
      </c>
      <c r="G116" s="26">
        <f>VLOOKUP($E116,MATRIZ!$B$2:$G$60,3,FALSE)</f>
        <v>18</v>
      </c>
      <c r="H116" s="26">
        <f>VLOOKUP($E116,MATRIZ!$B$2:$G$60,4,FALSE)</f>
        <v>0</v>
      </c>
      <c r="I116" s="26">
        <f>VLOOKUP($E116,MATRIZ!$B$2:$G$60,5,FALSE)</f>
        <v>5</v>
      </c>
      <c r="J116" s="26">
        <f>VLOOKUP($E116,MATRIZ!$B$2:$G$60,6,FALSE)</f>
        <v>129</v>
      </c>
      <c r="K116" s="29"/>
    </row>
    <row r="117" spans="2:13" ht="60" customHeight="1" x14ac:dyDescent="0.5">
      <c r="B117" s="26" t="s">
        <v>58</v>
      </c>
      <c r="C117" s="27"/>
      <c r="D117" s="28"/>
      <c r="E117" s="26" t="s">
        <v>32</v>
      </c>
      <c r="F117" s="26">
        <f>VLOOKUP(E117,MATRIZ!$B$2:$G$60,2,FALSE)</f>
        <v>54.8</v>
      </c>
      <c r="G117" s="26">
        <f>VLOOKUP($E117,MATRIZ!$B$2:$G$60,3,FALSE)</f>
        <v>9.6999999999999993</v>
      </c>
      <c r="H117" s="26">
        <f>VLOOKUP($E117,MATRIZ!$B$2:$G$60,4,FALSE)</f>
        <v>0</v>
      </c>
      <c r="I117" s="26">
        <f>VLOOKUP($E117,MATRIZ!$B$2:$G$60,5,FALSE)</f>
        <v>4</v>
      </c>
      <c r="J117" s="26">
        <f>VLOOKUP($E117,MATRIZ!$B$2:$G$60,6,FALSE)</f>
        <v>66.400000000000006</v>
      </c>
      <c r="K117" s="29"/>
      <c r="M117" s="31"/>
    </row>
    <row r="118" spans="2:13" ht="60" customHeight="1" x14ac:dyDescent="0.5">
      <c r="B118" s="26" t="s">
        <v>58</v>
      </c>
      <c r="C118" s="27"/>
      <c r="D118" s="28"/>
      <c r="E118" s="26" t="s">
        <v>20</v>
      </c>
      <c r="F118" s="26">
        <f>VLOOKUP(E118,MATRIZ!$B$2:$G$60,2,FALSE)</f>
        <v>295</v>
      </c>
      <c r="G118" s="26">
        <f>VLOOKUP($E118,MATRIZ!$B$2:$G$60,3,FALSE)</f>
        <v>195</v>
      </c>
      <c r="H118" s="26">
        <f>VLOOKUP($E118,MATRIZ!$B$2:$G$60,4,FALSE)</f>
        <v>0</v>
      </c>
      <c r="I118" s="26">
        <f>VLOOKUP($E118,MATRIZ!$B$2:$G$60,5,FALSE)</f>
        <v>1</v>
      </c>
      <c r="J118" s="26">
        <f>VLOOKUP($E118,MATRIZ!$B$2:$G$60,6,FALSE)</f>
        <v>1</v>
      </c>
      <c r="K118" s="26"/>
      <c r="M118" s="31"/>
    </row>
    <row r="119" spans="2:13" ht="60" customHeight="1" x14ac:dyDescent="0.5">
      <c r="B119" s="26" t="s">
        <v>58</v>
      </c>
      <c r="C119" s="27"/>
      <c r="D119" s="28"/>
      <c r="E119" s="26" t="s">
        <v>59</v>
      </c>
      <c r="F119" s="26">
        <f>VLOOKUP(E119,MATRIZ!$B$2:$G$60,2,FALSE)</f>
        <v>58</v>
      </c>
      <c r="G119" s="26">
        <f>VLOOKUP($E119,MATRIZ!$B$2:$G$60,3,FALSE)</f>
        <v>2</v>
      </c>
      <c r="H119" s="26">
        <f>VLOOKUP($E119,MATRIZ!$B$2:$G$60,4,FALSE)</f>
        <v>5</v>
      </c>
      <c r="I119" s="26">
        <f>VLOOKUP($E119,MATRIZ!$B$2:$G$60,5,FALSE)</f>
        <v>2</v>
      </c>
      <c r="J119" s="26">
        <f>VLOOKUP($E119,MATRIZ!$B$2:$G$60,6,FALSE)</f>
        <v>0</v>
      </c>
      <c r="K119" s="29"/>
    </row>
    <row r="120" spans="2:13" ht="60" customHeight="1" x14ac:dyDescent="0.5">
      <c r="B120" s="26" t="s">
        <v>58</v>
      </c>
      <c r="C120" s="27"/>
      <c r="D120" s="28"/>
      <c r="E120" s="26" t="s">
        <v>40</v>
      </c>
      <c r="F120" s="26">
        <f>VLOOKUP(E120,MATRIZ!$B$2:$G$60,2,FALSE)</f>
        <v>170.58</v>
      </c>
      <c r="G120" s="26">
        <f>VLOOKUP($E120,MATRIZ!$B$2:$G$60,3,FALSE)</f>
        <v>34.22</v>
      </c>
      <c r="H120" s="26">
        <f>VLOOKUP($E120,MATRIZ!$B$2:$G$60,4,FALSE)</f>
        <v>1.98</v>
      </c>
      <c r="I120" s="26">
        <f>VLOOKUP($E120,MATRIZ!$B$2:$G$60,5,FALSE)</f>
        <v>3.97</v>
      </c>
      <c r="J120" s="26">
        <f>VLOOKUP($E120,MATRIZ!$B$2:$G$60,6,FALSE)</f>
        <v>14.58</v>
      </c>
      <c r="K120" s="29"/>
    </row>
    <row r="121" spans="2:13" ht="60" customHeight="1" x14ac:dyDescent="0.5">
      <c r="B121" s="26" t="s">
        <v>58</v>
      </c>
      <c r="C121" s="27"/>
      <c r="D121" s="28"/>
      <c r="E121" s="26" t="s">
        <v>15</v>
      </c>
      <c r="F121" s="26">
        <f>VLOOKUP(E121,MATRIZ!$B$2:$G$60,2,FALSE)</f>
        <v>20</v>
      </c>
      <c r="G121" s="26">
        <f>VLOOKUP($E121,MATRIZ!$B$2:$G$60,3,FALSE)</f>
        <v>2.25</v>
      </c>
      <c r="H121" s="26">
        <f>VLOOKUP($E121,MATRIZ!$B$2:$G$60,4,FALSE)</f>
        <v>10.5</v>
      </c>
      <c r="I121" s="26">
        <f>VLOOKUP($E121,MATRIZ!$B$2:$G$60,5,FALSE)</f>
        <v>9</v>
      </c>
      <c r="J121" s="26">
        <f>VLOOKUP($E121,MATRIZ!$B$2:$G$60,6,FALSE)</f>
        <v>265.5</v>
      </c>
      <c r="K121" s="29"/>
    </row>
    <row r="122" spans="2:13" ht="60" customHeight="1" x14ac:dyDescent="0.5">
      <c r="B122" s="2" t="s">
        <v>60</v>
      </c>
      <c r="C122" s="3"/>
      <c r="D122" s="4"/>
      <c r="E122" s="2" t="s">
        <v>39</v>
      </c>
      <c r="F122" s="2">
        <f>VLOOKUP(E122,MATRIZ!$B$2:$G$60,2,FALSE)</f>
        <v>443</v>
      </c>
      <c r="G122" s="2">
        <f>VLOOKUP($E122,MATRIZ!$B$2:$G$60,3,FALSE)</f>
        <v>32</v>
      </c>
      <c r="H122" s="2">
        <f>VLOOKUP($E122,MATRIZ!$B$2:$G$60,4,FALSE)</f>
        <v>32</v>
      </c>
      <c r="I122" s="2">
        <f>VLOOKUP($E122,MATRIZ!$B$2:$G$60,5,FALSE)</f>
        <v>10</v>
      </c>
      <c r="J122" s="2">
        <f>VLOOKUP($E122,MATRIZ!$B$2:$G$60,6,FALSE)</f>
        <v>0</v>
      </c>
      <c r="K122" s="5"/>
    </row>
    <row r="123" spans="2:13" ht="60" customHeight="1" x14ac:dyDescent="0.5">
      <c r="B123" s="2" t="s">
        <v>60</v>
      </c>
      <c r="C123" s="3"/>
      <c r="D123" s="4"/>
      <c r="E123" s="2" t="s">
        <v>34</v>
      </c>
      <c r="F123" s="2">
        <f>VLOOKUP(E123,MATRIZ!$B$2:$G$60,2,FALSE)</f>
        <v>161</v>
      </c>
      <c r="G123" s="2">
        <f>VLOOKUP($E123,MATRIZ!$B$2:$G$60,3,FALSE)</f>
        <v>15</v>
      </c>
      <c r="H123" s="2">
        <f>VLOOKUP($E123,MATRIZ!$B$2:$G$60,4,FALSE)</f>
        <v>1</v>
      </c>
      <c r="I123" s="2">
        <f>VLOOKUP($E123,MATRIZ!$B$2:$G$60,5,FALSE)</f>
        <v>11</v>
      </c>
      <c r="J123" s="2">
        <f>VLOOKUP($E123,MATRIZ!$B$2:$G$60,6,FALSE)</f>
        <v>0</v>
      </c>
      <c r="K123" s="5"/>
      <c r="M123" s="31"/>
    </row>
    <row r="124" spans="2:13" ht="60" customHeight="1" x14ac:dyDescent="0.5">
      <c r="B124" s="2" t="s">
        <v>60</v>
      </c>
      <c r="C124" s="3"/>
      <c r="D124" s="4"/>
      <c r="E124" s="2" t="s">
        <v>11</v>
      </c>
      <c r="F124" s="2">
        <f>VLOOKUP(E124,MATRIZ!$B$2:$G$60,2,FALSE)</f>
        <v>2.4</v>
      </c>
      <c r="G124" s="2">
        <f>VLOOKUP($E124,MATRIZ!$B$2:$G$60,3,FALSE)</f>
        <v>1.8</v>
      </c>
      <c r="H124" s="2">
        <f>VLOOKUP($E124,MATRIZ!$B$2:$G$60,4,FALSE)</f>
        <v>0</v>
      </c>
      <c r="I124" s="2">
        <f>VLOOKUP($E124,MATRIZ!$B$2:$G$60,5,FALSE)</f>
        <v>3</v>
      </c>
      <c r="J124" s="2">
        <f>VLOOKUP($E124,MATRIZ!$B$2:$G$60,6,FALSE)</f>
        <v>10</v>
      </c>
      <c r="K124" s="2"/>
      <c r="M124" s="31"/>
    </row>
    <row r="125" spans="2:13" ht="60" customHeight="1" x14ac:dyDescent="0.5">
      <c r="B125" s="2" t="s">
        <v>60</v>
      </c>
      <c r="C125" s="3"/>
      <c r="D125" s="4"/>
      <c r="E125" s="2" t="s">
        <v>10</v>
      </c>
      <c r="F125" s="2">
        <f>VLOOKUP(E125,MATRIZ!$B$2:$G$60,2,FALSE)</f>
        <v>6</v>
      </c>
      <c r="G125" s="2">
        <f>VLOOKUP($E125,MATRIZ!$B$2:$G$60,3,FALSE)</f>
        <v>1</v>
      </c>
      <c r="H125" s="2">
        <f>VLOOKUP($E125,MATRIZ!$B$2:$G$60,4,FALSE)</f>
        <v>0</v>
      </c>
      <c r="I125" s="2">
        <f>VLOOKUP($E125,MATRIZ!$B$2:$G$60,5,FALSE)</f>
        <v>0.42</v>
      </c>
      <c r="J125" s="2">
        <f>VLOOKUP($E125,MATRIZ!$B$2:$G$60,6,FALSE)</f>
        <v>2.2799999999999998</v>
      </c>
      <c r="K125" s="5"/>
    </row>
    <row r="126" spans="2:13" ht="60" customHeight="1" x14ac:dyDescent="0.5">
      <c r="B126" s="2" t="s">
        <v>60</v>
      </c>
      <c r="C126" s="3"/>
      <c r="D126" s="4"/>
      <c r="E126" s="2" t="s">
        <v>19</v>
      </c>
      <c r="F126" s="2">
        <f>VLOOKUP(E126,MATRIZ!$B$2:$G$60,2,FALSE)</f>
        <v>15</v>
      </c>
      <c r="G126" s="2">
        <f>VLOOKUP($E126,MATRIZ!$B$2:$G$60,3,FALSE)</f>
        <v>3</v>
      </c>
      <c r="H126" s="2">
        <f>VLOOKUP($E126,MATRIZ!$B$2:$G$60,4,FALSE)</f>
        <v>0</v>
      </c>
      <c r="I126" s="2">
        <f>VLOOKUP($E126,MATRIZ!$B$2:$G$60,5,FALSE)</f>
        <v>1</v>
      </c>
      <c r="J126" s="2">
        <f>VLOOKUP($E126,MATRIZ!$B$2:$G$60,6,FALSE)</f>
        <v>28</v>
      </c>
      <c r="K126" s="5"/>
    </row>
    <row r="127" spans="2:13" ht="60" customHeight="1" x14ac:dyDescent="0.5">
      <c r="B127" s="2" t="s">
        <v>60</v>
      </c>
      <c r="C127" s="3"/>
      <c r="D127" s="4"/>
      <c r="E127" s="2" t="s">
        <v>20</v>
      </c>
      <c r="F127" s="2">
        <f>VLOOKUP(E127,MATRIZ!$B$2:$G$60,2,FALSE)</f>
        <v>295</v>
      </c>
      <c r="G127" s="2">
        <f>VLOOKUP($E127,MATRIZ!$B$2:$G$60,3,FALSE)</f>
        <v>195</v>
      </c>
      <c r="H127" s="2">
        <f>VLOOKUP($E127,MATRIZ!$B$2:$G$60,4,FALSE)</f>
        <v>0</v>
      </c>
      <c r="I127" s="2">
        <f>VLOOKUP($E127,MATRIZ!$B$2:$G$60,5,FALSE)</f>
        <v>1</v>
      </c>
      <c r="J127" s="2">
        <f>VLOOKUP($E127,MATRIZ!$B$2:$G$60,6,FALSE)</f>
        <v>1</v>
      </c>
      <c r="K127" s="5"/>
    </row>
    <row r="128" spans="2:13" ht="60" customHeight="1" x14ac:dyDescent="0.5">
      <c r="B128" s="2" t="s">
        <v>60</v>
      </c>
      <c r="C128" s="3"/>
      <c r="D128" s="4"/>
      <c r="E128" s="2" t="s">
        <v>22</v>
      </c>
      <c r="F128" s="2">
        <f>VLOOKUP(E128,MATRIZ!$B$2:$G$60,2,FALSE)</f>
        <v>820</v>
      </c>
      <c r="G128" s="2">
        <f>VLOOKUP($E128,MATRIZ!$B$2:$G$60,3,FALSE)</f>
        <v>0</v>
      </c>
      <c r="H128" s="2">
        <f>VLOOKUP($E128,MATRIZ!$B$2:$G$60,4,FALSE)</f>
        <v>91</v>
      </c>
      <c r="I128" s="2">
        <f>VLOOKUP($E128,MATRIZ!$B$2:$G$60,5,FALSE)</f>
        <v>0</v>
      </c>
      <c r="J128" s="2">
        <f>VLOOKUP($E128,MATRIZ!$B$2:$G$60,6,FALSE)</f>
        <v>0</v>
      </c>
      <c r="K128" s="5"/>
    </row>
    <row r="129" spans="2:13" ht="60" customHeight="1" x14ac:dyDescent="0.5">
      <c r="B129" s="2" t="s">
        <v>60</v>
      </c>
      <c r="C129" s="3"/>
      <c r="D129" s="4"/>
      <c r="E129" s="2" t="s">
        <v>56</v>
      </c>
      <c r="F129" s="2">
        <f>VLOOKUP(E129,MATRIZ!$B$2:$G$60,2,FALSE)</f>
        <v>328</v>
      </c>
      <c r="G129" s="2">
        <f>VLOOKUP($E129,MATRIZ!$B$2:$G$60,3,FALSE)</f>
        <v>4</v>
      </c>
      <c r="H129" s="2">
        <f>VLOOKUP($E129,MATRIZ!$B$2:$G$60,4,FALSE)</f>
        <v>9</v>
      </c>
      <c r="I129" s="2">
        <f>VLOOKUP($E129,MATRIZ!$B$2:$G$60,5,FALSE)</f>
        <v>60</v>
      </c>
      <c r="J129" s="2">
        <f>VLOOKUP($E129,MATRIZ!$B$2:$G$60,6,FALSE)</f>
        <v>20</v>
      </c>
      <c r="K129" s="5"/>
      <c r="M129" s="31"/>
    </row>
    <row r="130" spans="2:13" ht="60" customHeight="1" x14ac:dyDescent="0.5">
      <c r="B130" s="2" t="s">
        <v>60</v>
      </c>
      <c r="C130" s="3"/>
      <c r="D130" s="4"/>
      <c r="E130" s="2" t="s">
        <v>61</v>
      </c>
      <c r="F130" s="2">
        <f>VLOOKUP(E130,MATRIZ!$B$2:$G$60,2,FALSE)</f>
        <v>104</v>
      </c>
      <c r="G130" s="2">
        <f>VLOOKUP($E130,MATRIZ!$B$2:$G$60,3,FALSE)</f>
        <v>28</v>
      </c>
      <c r="H130" s="2">
        <f>VLOOKUP($E130,MATRIZ!$B$2:$G$60,4,FALSE)</f>
        <v>0</v>
      </c>
      <c r="I130" s="2">
        <f>VLOOKUP($E130,MATRIZ!$B$2:$G$60,5,FALSE)</f>
        <v>1</v>
      </c>
      <c r="J130" s="2">
        <f>VLOOKUP($E130,MATRIZ!$B$2:$G$60,6,FALSE)</f>
        <v>2</v>
      </c>
      <c r="K130" s="2"/>
      <c r="M130" s="31"/>
    </row>
    <row r="131" spans="2:13" ht="60" customHeight="1" x14ac:dyDescent="0.5">
      <c r="B131" s="2" t="s">
        <v>60</v>
      </c>
      <c r="C131" s="3"/>
      <c r="D131" s="4"/>
      <c r="E131" s="2" t="s">
        <v>32</v>
      </c>
      <c r="F131" s="2">
        <f>VLOOKUP(E131,MATRIZ!$B$2:$G$60,2,FALSE)</f>
        <v>54.8</v>
      </c>
      <c r="G131" s="2">
        <f>VLOOKUP($E131,MATRIZ!$B$2:$G$60,3,FALSE)</f>
        <v>9.6999999999999993</v>
      </c>
      <c r="H131" s="2">
        <f>VLOOKUP($E131,MATRIZ!$B$2:$G$60,4,FALSE)</f>
        <v>0</v>
      </c>
      <c r="I131" s="2">
        <f>VLOOKUP($E131,MATRIZ!$B$2:$G$60,5,FALSE)</f>
        <v>4</v>
      </c>
      <c r="J131" s="2">
        <f>VLOOKUP($E131,MATRIZ!$B$2:$G$60,6,FALSE)</f>
        <v>66.400000000000006</v>
      </c>
      <c r="K131" s="5"/>
    </row>
    <row r="132" spans="2:13" ht="60" customHeight="1" x14ac:dyDescent="0.5">
      <c r="B132" s="2" t="s">
        <v>60</v>
      </c>
      <c r="C132" s="3"/>
      <c r="D132" s="4"/>
      <c r="E132" s="2" t="s">
        <v>26</v>
      </c>
      <c r="F132" s="2">
        <f>VLOOKUP(E132,MATRIZ!$B$2:$G$60,2,FALSE)</f>
        <v>28</v>
      </c>
      <c r="G132" s="2">
        <f>VLOOKUP($E132,MATRIZ!$B$2:$G$60,3,FALSE)</f>
        <v>7</v>
      </c>
      <c r="H132" s="2">
        <f>VLOOKUP($E132,MATRIZ!$B$2:$G$60,4,FALSE)</f>
        <v>0</v>
      </c>
      <c r="I132" s="2">
        <f>VLOOKUP($E132,MATRIZ!$B$2:$G$60,5,FALSE)</f>
        <v>0</v>
      </c>
      <c r="J132" s="2">
        <f>VLOOKUP($E132,MATRIZ!$B$2:$G$60,6,FALSE)</f>
        <v>0</v>
      </c>
      <c r="K132" s="5"/>
    </row>
    <row r="133" spans="2:13" ht="60" customHeight="1" x14ac:dyDescent="0.5">
      <c r="B133" s="2" t="s">
        <v>60</v>
      </c>
      <c r="C133" s="3"/>
      <c r="D133" s="4"/>
      <c r="E133" s="2" t="s">
        <v>62</v>
      </c>
      <c r="F133" s="2">
        <f>VLOOKUP(E133,MATRIZ!$B$2:$G$60,2,FALSE)</f>
        <v>113</v>
      </c>
      <c r="G133" s="2">
        <f>VLOOKUP($E133,MATRIZ!$B$2:$G$60,3,FALSE)</f>
        <v>24</v>
      </c>
      <c r="H133" s="2">
        <f>VLOOKUP($E133,MATRIZ!$B$2:$G$60,4,FALSE)</f>
        <v>1</v>
      </c>
      <c r="I133" s="2">
        <f>VLOOKUP($E133,MATRIZ!$B$2:$G$60,5,FALSE)</f>
        <v>1</v>
      </c>
      <c r="J133" s="2">
        <f>VLOOKUP($E133,MATRIZ!$B$2:$G$60,6,FALSE)</f>
        <v>107</v>
      </c>
      <c r="K133" s="5"/>
    </row>
    <row r="134" spans="2:13" ht="60" customHeight="1" x14ac:dyDescent="0.5">
      <c r="B134" s="2" t="s">
        <v>60</v>
      </c>
      <c r="C134" s="3"/>
      <c r="D134" s="4"/>
      <c r="E134" s="2" t="s">
        <v>63</v>
      </c>
      <c r="F134" s="2">
        <f>VLOOKUP(E134,MATRIZ!$B$2:$G$60,2,FALSE)</f>
        <v>83</v>
      </c>
      <c r="G134" s="2">
        <f>VLOOKUP($E134,MATRIZ!$B$2:$G$60,3,FALSE)</f>
        <v>0</v>
      </c>
      <c r="H134" s="2">
        <f>VLOOKUP($E134,MATRIZ!$B$2:$G$60,4,FALSE)</f>
        <v>7</v>
      </c>
      <c r="I134" s="2">
        <f>VLOOKUP($E134,MATRIZ!$B$2:$G$60,5,FALSE)</f>
        <v>0</v>
      </c>
      <c r="J134" s="2">
        <f>VLOOKUP($E134,MATRIZ!$B$2:$G$60,6,FALSE)</f>
        <v>1</v>
      </c>
      <c r="K134" s="5"/>
    </row>
    <row r="135" spans="2:13" ht="60" customHeight="1" x14ac:dyDescent="0.5">
      <c r="B135" s="2" t="s">
        <v>60</v>
      </c>
      <c r="C135" s="3"/>
      <c r="D135" s="4"/>
      <c r="E135" s="2" t="s">
        <v>28</v>
      </c>
      <c r="F135" s="2">
        <f>VLOOKUP(E135,MATRIZ!$B$2:$G$60,2,FALSE)</f>
        <v>192</v>
      </c>
      <c r="G135" s="2">
        <f>VLOOKUP($E135,MATRIZ!$B$2:$G$60,3,FALSE)</f>
        <v>0.1</v>
      </c>
      <c r="H135" s="2">
        <f>VLOOKUP($E135,MATRIZ!$B$2:$G$60,4,FALSE)</f>
        <v>11.2</v>
      </c>
      <c r="I135" s="2">
        <f>VLOOKUP($E135,MATRIZ!$B$2:$G$60,5,FALSE)</f>
        <v>22.7</v>
      </c>
      <c r="J135" s="2">
        <f>VLOOKUP($E135,MATRIZ!$B$2:$G$60,6,FALSE)</f>
        <v>171</v>
      </c>
      <c r="K135" s="5"/>
      <c r="M135" s="31"/>
    </row>
    <row r="136" spans="2:13" ht="60" customHeight="1" x14ac:dyDescent="0.5">
      <c r="B136" s="2" t="s">
        <v>60</v>
      </c>
      <c r="C136" s="3"/>
      <c r="D136" s="4"/>
      <c r="E136" s="2" t="s">
        <v>14</v>
      </c>
      <c r="F136" s="2">
        <f>VLOOKUP(E136,MATRIZ!$B$2:$G$60,2,FALSE)</f>
        <v>186</v>
      </c>
      <c r="G136" s="2">
        <f>VLOOKUP($E136,MATRIZ!$B$2:$G$60,3,FALSE)</f>
        <v>74.040000000000006</v>
      </c>
      <c r="H136" s="2">
        <f>VLOOKUP($E136,MATRIZ!$B$2:$G$60,4,FALSE)</f>
        <v>4.29</v>
      </c>
      <c r="I136" s="2">
        <f>VLOOKUP($E136,MATRIZ!$B$2:$G$60,5,FALSE)</f>
        <v>8.6</v>
      </c>
      <c r="J136" s="2">
        <f>VLOOKUP($E136,MATRIZ!$B$2:$G$60,6,FALSE)</f>
        <v>278.32</v>
      </c>
      <c r="K136" s="2"/>
      <c r="M136" s="31"/>
    </row>
    <row r="137" spans="2:13" ht="60" customHeight="1" x14ac:dyDescent="0.5">
      <c r="B137" s="26" t="s">
        <v>66</v>
      </c>
      <c r="C137" s="27"/>
      <c r="D137" s="28"/>
      <c r="E137" s="26" t="s">
        <v>12</v>
      </c>
      <c r="F137" s="26">
        <f>VLOOKUP(E137,MATRIZ!$B$2:$G$60,2,FALSE)</f>
        <v>211</v>
      </c>
      <c r="G137" s="26">
        <f>VLOOKUP($E137,MATRIZ!$B$2:$G$60,3,FALSE)</f>
        <v>0.34</v>
      </c>
      <c r="H137" s="26">
        <f>VLOOKUP($E137,MATRIZ!$B$2:$G$60,4,FALSE)</f>
        <v>4.8</v>
      </c>
      <c r="I137" s="26">
        <f>VLOOKUP($E137,MATRIZ!$B$2:$G$60,5,FALSE)</f>
        <v>6.4</v>
      </c>
      <c r="J137" s="26">
        <f>VLOOKUP($E137,MATRIZ!$B$2:$G$60,6,FALSE)</f>
        <v>0.36</v>
      </c>
      <c r="K137" s="29"/>
    </row>
    <row r="138" spans="2:13" ht="60" customHeight="1" x14ac:dyDescent="0.5">
      <c r="B138" s="26" t="s">
        <v>66</v>
      </c>
      <c r="C138" s="27"/>
      <c r="D138" s="28"/>
      <c r="E138" s="26" t="s">
        <v>13</v>
      </c>
      <c r="F138" s="26">
        <f>VLOOKUP(E138,MATRIZ!$B$2:$G$60,2,FALSE)</f>
        <v>52</v>
      </c>
      <c r="G138" s="26">
        <f>VLOOKUP($E138,MATRIZ!$B$2:$G$60,3,FALSE)</f>
        <v>0.3</v>
      </c>
      <c r="H138" s="26">
        <f>VLOOKUP($E138,MATRIZ!$B$2:$G$60,4,FALSE)</f>
        <v>0</v>
      </c>
      <c r="I138" s="26">
        <f>VLOOKUP($E138,MATRIZ!$B$2:$G$60,5,FALSE)</f>
        <v>3.5</v>
      </c>
      <c r="J138" s="26">
        <f>VLOOKUP($E138,MATRIZ!$B$2:$G$60,6,FALSE)</f>
        <v>166</v>
      </c>
      <c r="K138" s="29"/>
    </row>
    <row r="139" spans="2:13" ht="60" customHeight="1" x14ac:dyDescent="0.5">
      <c r="B139" s="26" t="s">
        <v>66</v>
      </c>
      <c r="C139" s="27"/>
      <c r="D139" s="28"/>
      <c r="E139" s="26" t="s">
        <v>54</v>
      </c>
      <c r="F139" s="26">
        <f>VLOOKUP(E139,MATRIZ!$B$2:$G$60,2,FALSE)</f>
        <v>128</v>
      </c>
      <c r="G139" s="26">
        <f>VLOOKUP($E139,MATRIZ!$B$2:$G$60,3,FALSE)</f>
        <v>7</v>
      </c>
      <c r="H139" s="26">
        <f>VLOOKUP($E139,MATRIZ!$B$2:$G$60,4,FALSE)</f>
        <v>4</v>
      </c>
      <c r="I139" s="26">
        <f>VLOOKUP($E139,MATRIZ!$B$2:$G$60,5,FALSE)</f>
        <v>13</v>
      </c>
      <c r="J139" s="26">
        <f>VLOOKUP($E139,MATRIZ!$B$2:$G$60,6,FALSE)</f>
        <v>20</v>
      </c>
      <c r="K139" s="29"/>
    </row>
    <row r="140" spans="2:13" ht="60" customHeight="1" x14ac:dyDescent="0.5">
      <c r="B140" s="26" t="s">
        <v>66</v>
      </c>
      <c r="C140" s="27"/>
      <c r="D140" s="28"/>
      <c r="E140" s="26" t="s">
        <v>53</v>
      </c>
      <c r="F140" s="26">
        <f>VLOOKUP(E140,MATRIZ!$B$2:$G$60,2,FALSE)</f>
        <v>106</v>
      </c>
      <c r="G140" s="26">
        <f>VLOOKUP($E140,MATRIZ!$B$2:$G$60,3,FALSE)</f>
        <v>3</v>
      </c>
      <c r="H140" s="26">
        <f>VLOOKUP($E140,MATRIZ!$B$2:$G$60,4,FALSE)</f>
        <v>6</v>
      </c>
      <c r="I140" s="26">
        <f>VLOOKUP($E140,MATRIZ!$B$2:$G$60,5,FALSE)</f>
        <v>10</v>
      </c>
      <c r="J140" s="26">
        <f>VLOOKUP($E140,MATRIZ!$B$2:$G$60,6,FALSE)</f>
        <v>20</v>
      </c>
      <c r="K140" s="29"/>
    </row>
    <row r="141" spans="2:13" ht="60" customHeight="1" x14ac:dyDescent="0.5">
      <c r="B141" s="26" t="s">
        <v>66</v>
      </c>
      <c r="C141" s="27"/>
      <c r="D141" s="28"/>
      <c r="E141" s="26" t="s">
        <v>64</v>
      </c>
      <c r="F141" s="26">
        <f>VLOOKUP(E141,MATRIZ!$B$2:$G$60,2,FALSE)</f>
        <v>20</v>
      </c>
      <c r="G141" s="26">
        <f>VLOOKUP($E141,MATRIZ!$B$2:$G$60,3,FALSE)</f>
        <v>4</v>
      </c>
      <c r="H141" s="26">
        <f>VLOOKUP($E141,MATRIZ!$B$2:$G$60,4,FALSE)</f>
        <v>0</v>
      </c>
      <c r="I141" s="26">
        <f>VLOOKUP($E141,MATRIZ!$B$2:$G$60,5,FALSE)</f>
        <v>1</v>
      </c>
      <c r="J141" s="26">
        <f>VLOOKUP($E141,MATRIZ!$B$2:$G$60,6,FALSE)</f>
        <v>7</v>
      </c>
      <c r="K141" s="29"/>
      <c r="M141" s="31"/>
    </row>
    <row r="142" spans="2:13" ht="60" customHeight="1" x14ac:dyDescent="0.5">
      <c r="B142" s="26" t="s">
        <v>66</v>
      </c>
      <c r="C142" s="27"/>
      <c r="D142" s="28"/>
      <c r="E142" s="26" t="s">
        <v>65</v>
      </c>
      <c r="F142" s="26">
        <f>VLOOKUP(E142,MATRIZ!$B$2:$G$60,2,FALSE)</f>
        <v>6</v>
      </c>
      <c r="G142" s="26">
        <f>VLOOKUP($E142,MATRIZ!$B$2:$G$60,3,FALSE)</f>
        <v>1</v>
      </c>
      <c r="H142" s="26">
        <f>VLOOKUP($E142,MATRIZ!$B$2:$G$60,4,FALSE)</f>
        <v>0</v>
      </c>
      <c r="I142" s="26">
        <f>VLOOKUP($E142,MATRIZ!$B$2:$G$60,5,FALSE)</f>
        <v>0</v>
      </c>
      <c r="J142" s="26">
        <f>VLOOKUP($E142,MATRIZ!$B$2:$G$60,6,FALSE)</f>
        <v>1</v>
      </c>
      <c r="K142" s="26"/>
      <c r="M142" s="31"/>
    </row>
    <row r="143" spans="2:13" ht="60" customHeight="1" x14ac:dyDescent="0.5">
      <c r="B143" s="26" t="s">
        <v>66</v>
      </c>
      <c r="C143" s="27"/>
      <c r="D143" s="28"/>
      <c r="E143" s="26" t="s">
        <v>24</v>
      </c>
      <c r="F143" s="26">
        <f>VLOOKUP(E143,MATRIZ!$B$2:$G$60,2,FALSE)</f>
        <v>170.58</v>
      </c>
      <c r="G143" s="26">
        <f>VLOOKUP($E143,MATRIZ!$B$2:$G$60,3,FALSE)</f>
        <v>34.22</v>
      </c>
      <c r="H143" s="26">
        <f>VLOOKUP($E143,MATRIZ!$B$2:$G$60,4,FALSE)</f>
        <v>1.98</v>
      </c>
      <c r="I143" s="26">
        <f>VLOOKUP($E143,MATRIZ!$B$2:$G$60,5,FALSE)</f>
        <v>3.97</v>
      </c>
      <c r="J143" s="26">
        <f>VLOOKUP($E143,MATRIZ!$B$2:$G$60,6,FALSE)</f>
        <v>14.58</v>
      </c>
      <c r="K143" s="29"/>
    </row>
    <row r="144" spans="2:13" ht="60" customHeight="1" x14ac:dyDescent="0.5">
      <c r="B144" s="26" t="s">
        <v>66</v>
      </c>
      <c r="C144" s="27"/>
      <c r="D144" s="28"/>
      <c r="E144" s="26" t="s">
        <v>15</v>
      </c>
      <c r="F144" s="26">
        <f>VLOOKUP(E144,MATRIZ!$B$2:$G$60,2,FALSE)</f>
        <v>20</v>
      </c>
      <c r="G144" s="26">
        <f>VLOOKUP($E144,MATRIZ!$B$2:$G$60,3,FALSE)</f>
        <v>2.25</v>
      </c>
      <c r="H144" s="26">
        <f>VLOOKUP($E144,MATRIZ!$B$2:$G$60,4,FALSE)</f>
        <v>10.5</v>
      </c>
      <c r="I144" s="26">
        <f>VLOOKUP($E144,MATRIZ!$B$2:$G$60,5,FALSE)</f>
        <v>9</v>
      </c>
      <c r="J144" s="26">
        <f>VLOOKUP($E144,MATRIZ!$B$2:$G$60,6,FALSE)</f>
        <v>265.5</v>
      </c>
      <c r="K144" s="29"/>
    </row>
    <row r="145" spans="2:13" ht="60" customHeight="1" x14ac:dyDescent="0.5">
      <c r="B145" s="26" t="s">
        <v>66</v>
      </c>
      <c r="C145" s="27"/>
      <c r="D145" s="28"/>
      <c r="E145" s="26" t="s">
        <v>25</v>
      </c>
      <c r="F145" s="26">
        <f>VLOOKUP(E145,MATRIZ!$B$2:$G$60,2,FALSE)</f>
        <v>38</v>
      </c>
      <c r="G145" s="26">
        <f>VLOOKUP($E145,MATRIZ!$B$2:$G$60,3,FALSE)</f>
        <v>9</v>
      </c>
      <c r="H145" s="26">
        <f>VLOOKUP($E145,MATRIZ!$B$2:$G$60,4,FALSE)</f>
        <v>0</v>
      </c>
      <c r="I145" s="26">
        <f>VLOOKUP($E145,MATRIZ!$B$2:$G$60,5,FALSE)</f>
        <v>1</v>
      </c>
      <c r="J145" s="26">
        <f>VLOOKUP($E145,MATRIZ!$B$2:$G$60,6,FALSE)</f>
        <v>4</v>
      </c>
      <c r="K145" s="29"/>
    </row>
    <row r="146" spans="2:13" ht="60" customHeight="1" x14ac:dyDescent="0.5">
      <c r="B146" s="26" t="s">
        <v>66</v>
      </c>
      <c r="C146" s="27"/>
      <c r="D146" s="28"/>
      <c r="E146" s="26" t="s">
        <v>67</v>
      </c>
      <c r="F146" s="26">
        <f>VLOOKUP(E146,MATRIZ!$B$2:$G$60,2,FALSE)</f>
        <v>17</v>
      </c>
      <c r="G146" s="26">
        <f>VLOOKUP($E146,MATRIZ!$B$2:$G$60,3,FALSE)</f>
        <v>3</v>
      </c>
      <c r="H146" s="26">
        <f>VLOOKUP($E146,MATRIZ!$B$2:$G$60,4,FALSE)</f>
        <v>0</v>
      </c>
      <c r="I146" s="26">
        <f>VLOOKUP($E146,MATRIZ!$B$2:$G$60,5,FALSE)</f>
        <v>12</v>
      </c>
      <c r="J146" s="26">
        <f>VLOOKUP($E146,MATRIZ!$B$2:$G$60,6,FALSE)</f>
        <v>8</v>
      </c>
      <c r="K146" s="29"/>
    </row>
    <row r="147" spans="2:13" ht="60" customHeight="1" x14ac:dyDescent="0.5">
      <c r="B147" s="26" t="s">
        <v>66</v>
      </c>
      <c r="C147" s="27"/>
      <c r="D147" s="28"/>
      <c r="E147" s="26" t="s">
        <v>21</v>
      </c>
      <c r="F147" s="26">
        <f>VLOOKUP(E147,MATRIZ!$B$2:$G$60,2,FALSE)</f>
        <v>271</v>
      </c>
      <c r="G147" s="26">
        <f>VLOOKUP($E147,MATRIZ!$B$2:$G$60,3,FALSE)</f>
        <v>0</v>
      </c>
      <c r="H147" s="26">
        <f>VLOOKUP($E147,MATRIZ!$B$2:$G$60,4,FALSE)</f>
        <v>19</v>
      </c>
      <c r="I147" s="26">
        <f>VLOOKUP($E147,MATRIZ!$B$2:$G$60,5,FALSE)</f>
        <v>25</v>
      </c>
      <c r="J147" s="26">
        <f>VLOOKUP($E147,MATRIZ!$B$2:$G$60,6,FALSE)</f>
        <v>58</v>
      </c>
      <c r="K147" s="29"/>
      <c r="M147" s="31"/>
    </row>
    <row r="148" spans="2:13" ht="60" customHeight="1" x14ac:dyDescent="0.5">
      <c r="B148" s="26" t="s">
        <v>66</v>
      </c>
      <c r="C148" s="27"/>
      <c r="D148" s="28"/>
      <c r="E148" s="26" t="s">
        <v>14</v>
      </c>
      <c r="F148" s="26">
        <f>VLOOKUP(E148,MATRIZ!$B$2:$G$60,2,FALSE)</f>
        <v>186</v>
      </c>
      <c r="G148" s="26">
        <f>VLOOKUP($E148,MATRIZ!$B$2:$G$60,3,FALSE)</f>
        <v>74.040000000000006</v>
      </c>
      <c r="H148" s="26">
        <f>VLOOKUP($E148,MATRIZ!$B$2:$G$60,4,FALSE)</f>
        <v>4.29</v>
      </c>
      <c r="I148" s="26">
        <f>VLOOKUP($E148,MATRIZ!$B$2:$G$60,5,FALSE)</f>
        <v>8.6</v>
      </c>
      <c r="J148" s="26">
        <f>VLOOKUP($E148,MATRIZ!$B$2:$G$60,6,FALSE)</f>
        <v>278.32</v>
      </c>
      <c r="K148" s="26"/>
      <c r="M148" s="31"/>
    </row>
    <row r="149" spans="2:13" ht="60" customHeight="1" x14ac:dyDescent="0.5">
      <c r="B149" s="26" t="s">
        <v>66</v>
      </c>
      <c r="C149" s="27"/>
      <c r="D149" s="28"/>
      <c r="E149" s="26" t="s">
        <v>35</v>
      </c>
      <c r="F149" s="26">
        <f>VLOOKUP(E149,MATRIZ!$B$2:$G$60,2,FALSE)</f>
        <v>32</v>
      </c>
      <c r="G149" s="26">
        <f>VLOOKUP($E149,MATRIZ!$B$2:$G$60,3,FALSE)</f>
        <v>16</v>
      </c>
      <c r="H149" s="26">
        <f>VLOOKUP($E149,MATRIZ!$B$2:$G$60,4,FALSE)</f>
        <v>0</v>
      </c>
      <c r="I149" s="26">
        <f>VLOOKUP($E149,MATRIZ!$B$2:$G$60,5,FALSE)</f>
        <v>1</v>
      </c>
      <c r="J149" s="26">
        <f>VLOOKUP($E149,MATRIZ!$B$2:$G$60,6,FALSE)</f>
        <v>3</v>
      </c>
      <c r="K149" s="29"/>
    </row>
    <row r="150" spans="2:13" ht="60" customHeight="1" x14ac:dyDescent="0.5">
      <c r="B150" s="26" t="s">
        <v>66</v>
      </c>
      <c r="C150" s="27"/>
      <c r="D150" s="28"/>
      <c r="E150" s="26" t="s">
        <v>18</v>
      </c>
      <c r="F150" s="26">
        <f>VLOOKUP(E150,MATRIZ!$B$2:$G$60,2,FALSE)</f>
        <v>120</v>
      </c>
      <c r="G150" s="26">
        <f>VLOOKUP($E150,MATRIZ!$B$2:$G$60,3,FALSE)</f>
        <v>0</v>
      </c>
      <c r="H150" s="26">
        <f>VLOOKUP($E150,MATRIZ!$B$2:$G$60,4,FALSE)</f>
        <v>0</v>
      </c>
      <c r="I150" s="26">
        <f>VLOOKUP($E150,MATRIZ!$B$2:$G$60,5,FALSE)</f>
        <v>30</v>
      </c>
      <c r="J150" s="26">
        <f>VLOOKUP($E150,MATRIZ!$B$2:$G$60,6,FALSE)</f>
        <v>145</v>
      </c>
      <c r="K150" s="29"/>
    </row>
    <row r="151" spans="2:13" ht="60" customHeight="1" x14ac:dyDescent="0.5">
      <c r="B151" s="26" t="s">
        <v>66</v>
      </c>
      <c r="C151" s="27"/>
      <c r="D151" s="28"/>
      <c r="E151" s="26" t="s">
        <v>26</v>
      </c>
      <c r="F151" s="26">
        <f>VLOOKUP(E151,MATRIZ!$B$2:$G$60,2,FALSE)</f>
        <v>28</v>
      </c>
      <c r="G151" s="26">
        <f>VLOOKUP($E151,MATRIZ!$B$2:$G$60,3,FALSE)</f>
        <v>7</v>
      </c>
      <c r="H151" s="26">
        <f>VLOOKUP($E151,MATRIZ!$B$2:$G$60,4,FALSE)</f>
        <v>0</v>
      </c>
      <c r="I151" s="26">
        <f>VLOOKUP($E151,MATRIZ!$B$2:$G$60,5,FALSE)</f>
        <v>0</v>
      </c>
      <c r="J151" s="26">
        <f>VLOOKUP($E151,MATRIZ!$B$2:$G$60,6,FALSE)</f>
        <v>0</v>
      </c>
      <c r="K151" s="29"/>
    </row>
    <row r="152" spans="2:13" ht="60" customHeight="1" x14ac:dyDescent="0.5">
      <c r="B152" s="26" t="s">
        <v>66</v>
      </c>
      <c r="C152" s="27"/>
      <c r="D152" s="28"/>
      <c r="E152" s="26" t="s">
        <v>48</v>
      </c>
      <c r="F152" s="26">
        <f>VLOOKUP(E152,MATRIZ!$B$2:$G$60,2,FALSE)</f>
        <v>105</v>
      </c>
      <c r="G152" s="26">
        <f>VLOOKUP($E152,MATRIZ!$B$2:$G$60,3,FALSE)</f>
        <v>27</v>
      </c>
      <c r="H152" s="26">
        <f>VLOOKUP($E152,MATRIZ!$B$2:$G$60,4,FALSE)</f>
        <v>0</v>
      </c>
      <c r="I152" s="26">
        <f>VLOOKUP($E152,MATRIZ!$B$2:$G$60,5,FALSE)</f>
        <v>1</v>
      </c>
      <c r="J152" s="26">
        <f>VLOOKUP($E152,MATRIZ!$B$2:$G$60,6,FALSE)</f>
        <v>0</v>
      </c>
      <c r="K152" s="29"/>
    </row>
    <row r="153" spans="2:13" ht="60" customHeight="1" x14ac:dyDescent="0.5">
      <c r="B153" s="26" t="s">
        <v>66</v>
      </c>
      <c r="C153" s="27"/>
      <c r="D153" s="28"/>
      <c r="E153" s="26" t="s">
        <v>68</v>
      </c>
      <c r="F153" s="26">
        <f>VLOOKUP(E153,MATRIZ!$B$2:$G$60,2,FALSE)</f>
        <v>130</v>
      </c>
      <c r="G153" s="26">
        <f>VLOOKUP($E153,MATRIZ!$B$2:$G$60,3,FALSE)</f>
        <v>10</v>
      </c>
      <c r="H153" s="26">
        <f>VLOOKUP($E153,MATRIZ!$B$2:$G$60,4,FALSE)</f>
        <v>7</v>
      </c>
      <c r="I153" s="26">
        <f>VLOOKUP($E153,MATRIZ!$B$2:$G$60,5,FALSE)</f>
        <v>6</v>
      </c>
      <c r="J153" s="26">
        <f>VLOOKUP($E153,MATRIZ!$B$2:$G$60,6,FALSE)</f>
        <v>130</v>
      </c>
      <c r="K153" s="29"/>
      <c r="M153" s="31"/>
    </row>
    <row r="154" spans="2:13" ht="60" customHeight="1" x14ac:dyDescent="0.5">
      <c r="B154" s="2" t="s">
        <v>69</v>
      </c>
      <c r="C154" s="3"/>
      <c r="D154" s="4"/>
      <c r="E154" s="2" t="s">
        <v>10</v>
      </c>
      <c r="F154" s="2">
        <f>VLOOKUP(E154,MATRIZ!$B$2:$G$60,2,FALSE)</f>
        <v>6</v>
      </c>
      <c r="G154" s="2">
        <f>VLOOKUP($E154,MATRIZ!$B$2:$G$60,3,FALSE)</f>
        <v>1</v>
      </c>
      <c r="H154" s="2">
        <f>VLOOKUP($E154,MATRIZ!$B$2:$G$60,4,FALSE)</f>
        <v>0</v>
      </c>
      <c r="I154" s="2">
        <f>VLOOKUP($E154,MATRIZ!$B$2:$G$60,5,FALSE)</f>
        <v>0.42</v>
      </c>
      <c r="J154" s="2">
        <f>VLOOKUP($E154,MATRIZ!$B$2:$G$60,6,FALSE)</f>
        <v>2.2799999999999998</v>
      </c>
      <c r="K154" s="2"/>
      <c r="M154" s="31"/>
    </row>
    <row r="155" spans="2:13" ht="60" customHeight="1" x14ac:dyDescent="0.5">
      <c r="B155" s="2" t="s">
        <v>69</v>
      </c>
      <c r="C155" s="3"/>
      <c r="D155" s="4"/>
      <c r="E155" s="2" t="s">
        <v>70</v>
      </c>
      <c r="F155" s="2">
        <f>VLOOKUP(E155,MATRIZ!$B$2:$G$60,2,FALSE)</f>
        <v>255</v>
      </c>
      <c r="G155" s="2">
        <f>VLOOKUP($E155,MATRIZ!$B$2:$G$60,3,FALSE)</f>
        <v>56</v>
      </c>
      <c r="H155" s="2">
        <f>VLOOKUP($E155,MATRIZ!$B$2:$G$60,4,FALSE)</f>
        <v>1</v>
      </c>
      <c r="I155" s="2">
        <f>VLOOKUP($E155,MATRIZ!$B$2:$G$60,5,FALSE)</f>
        <v>7</v>
      </c>
      <c r="J155" s="2">
        <f>VLOOKUP($E155,MATRIZ!$B$2:$G$60,6,FALSE)</f>
        <v>500</v>
      </c>
      <c r="K155" s="5"/>
    </row>
    <row r="156" spans="2:13" ht="60" customHeight="1" x14ac:dyDescent="0.5">
      <c r="B156" s="2" t="s">
        <v>69</v>
      </c>
      <c r="C156" s="3"/>
      <c r="D156" s="4"/>
      <c r="E156" s="2" t="s">
        <v>71</v>
      </c>
      <c r="F156" s="2">
        <f>VLOOKUP(E156,MATRIZ!$B$2:$G$60,2,FALSE)</f>
        <v>300</v>
      </c>
      <c r="G156" s="2">
        <f>VLOOKUP($E156,MATRIZ!$B$2:$G$60,3,FALSE)</f>
        <v>1</v>
      </c>
      <c r="H156" s="2">
        <f>VLOOKUP($E156,MATRIZ!$B$2:$G$60,4,FALSE)</f>
        <v>24</v>
      </c>
      <c r="I156" s="2">
        <f>VLOOKUP($E156,MATRIZ!$B$2:$G$60,5,FALSE)</f>
        <v>20</v>
      </c>
      <c r="J156" s="2">
        <f>VLOOKUP($E156,MATRIZ!$B$2:$G$60,6,FALSE)</f>
        <v>842</v>
      </c>
      <c r="K156" s="5"/>
    </row>
    <row r="157" spans="2:13" ht="60" customHeight="1" x14ac:dyDescent="0.5">
      <c r="B157" s="2" t="s">
        <v>69</v>
      </c>
      <c r="C157" s="3"/>
      <c r="D157" s="4"/>
      <c r="E157" s="2" t="s">
        <v>64</v>
      </c>
      <c r="F157" s="2">
        <f>VLOOKUP(E157,MATRIZ!$B$2:$G$60,2,FALSE)</f>
        <v>20</v>
      </c>
      <c r="G157" s="2">
        <f>VLOOKUP($E157,MATRIZ!$B$2:$G$60,3,FALSE)</f>
        <v>4</v>
      </c>
      <c r="H157" s="2">
        <f>VLOOKUP($E157,MATRIZ!$B$2:$G$60,4,FALSE)</f>
        <v>0</v>
      </c>
      <c r="I157" s="2">
        <f>VLOOKUP($E157,MATRIZ!$B$2:$G$60,5,FALSE)</f>
        <v>1</v>
      </c>
      <c r="J157" s="2">
        <f>VLOOKUP($E157,MATRIZ!$B$2:$G$60,6,FALSE)</f>
        <v>7</v>
      </c>
      <c r="K157" s="5"/>
    </row>
    <row r="158" spans="2:13" ht="60" customHeight="1" x14ac:dyDescent="0.5">
      <c r="B158" s="2" t="s">
        <v>69</v>
      </c>
      <c r="C158" s="3"/>
      <c r="D158" s="4"/>
      <c r="E158" s="2" t="s">
        <v>53</v>
      </c>
      <c r="F158" s="2">
        <f>VLOOKUP(E158,MATRIZ!$B$2:$G$60,2,FALSE)</f>
        <v>106</v>
      </c>
      <c r="G158" s="2">
        <f>VLOOKUP($E158,MATRIZ!$B$2:$G$60,3,FALSE)</f>
        <v>3</v>
      </c>
      <c r="H158" s="2">
        <f>VLOOKUP($E158,MATRIZ!$B$2:$G$60,4,FALSE)</f>
        <v>6</v>
      </c>
      <c r="I158" s="2">
        <f>VLOOKUP($E158,MATRIZ!$B$2:$G$60,5,FALSE)</f>
        <v>10</v>
      </c>
      <c r="J158" s="2">
        <f>VLOOKUP($E158,MATRIZ!$B$2:$G$60,6,FALSE)</f>
        <v>20</v>
      </c>
      <c r="K158" s="5"/>
    </row>
    <row r="159" spans="2:13" ht="60" customHeight="1" x14ac:dyDescent="0.5">
      <c r="B159" s="2" t="s">
        <v>69</v>
      </c>
      <c r="C159" s="3"/>
      <c r="D159" s="4"/>
      <c r="E159" s="2" t="s">
        <v>54</v>
      </c>
      <c r="F159" s="2">
        <f>VLOOKUP(E159,MATRIZ!$B$2:$G$60,2,FALSE)</f>
        <v>128</v>
      </c>
      <c r="G159" s="2">
        <f>VLOOKUP($E159,MATRIZ!$B$2:$G$60,3,FALSE)</f>
        <v>7</v>
      </c>
      <c r="H159" s="2">
        <f>VLOOKUP($E159,MATRIZ!$B$2:$G$60,4,FALSE)</f>
        <v>4</v>
      </c>
      <c r="I159" s="2">
        <f>VLOOKUP($E159,MATRIZ!$B$2:$G$60,5,FALSE)</f>
        <v>13</v>
      </c>
      <c r="J159" s="2">
        <f>VLOOKUP($E159,MATRIZ!$B$2:$G$60,6,FALSE)</f>
        <v>20</v>
      </c>
      <c r="K159" s="2"/>
      <c r="M159" s="31"/>
    </row>
    <row r="160" spans="2:13" ht="60" customHeight="1" x14ac:dyDescent="0.5">
      <c r="B160" s="2" t="s">
        <v>69</v>
      </c>
      <c r="C160" s="3"/>
      <c r="D160" s="4"/>
      <c r="E160" s="2" t="s">
        <v>72</v>
      </c>
      <c r="F160" s="2">
        <f>VLOOKUP(E160,MATRIZ!$B$2:$G$60,2,FALSE)</f>
        <v>80</v>
      </c>
      <c r="G160" s="2">
        <f>VLOOKUP($E160,MATRIZ!$B$2:$G$60,3,FALSE)</f>
        <v>16</v>
      </c>
      <c r="H160" s="2">
        <f>VLOOKUP($E160,MATRIZ!$B$2:$G$60,4,FALSE)</f>
        <v>1</v>
      </c>
      <c r="I160" s="2">
        <f>VLOOKUP($E160,MATRIZ!$B$2:$G$60,5,FALSE)</f>
        <v>1</v>
      </c>
      <c r="J160" s="2">
        <f>VLOOKUP($E160,MATRIZ!$B$2:$G$60,6,FALSE)</f>
        <v>45</v>
      </c>
      <c r="K160" s="5"/>
    </row>
    <row r="161" spans="2:13" ht="60" customHeight="1" x14ac:dyDescent="0.5">
      <c r="B161" s="2" t="s">
        <v>69</v>
      </c>
      <c r="C161" s="3"/>
      <c r="D161" s="4"/>
      <c r="E161" s="2" t="s">
        <v>33</v>
      </c>
      <c r="F161" s="2">
        <f>VLOOKUP(E161,MATRIZ!$B$2:$G$60,2,FALSE)</f>
        <v>49</v>
      </c>
      <c r="G161" s="2">
        <f>VLOOKUP($E161,MATRIZ!$B$2:$G$60,3,FALSE)</f>
        <v>7</v>
      </c>
      <c r="H161" s="2">
        <f>VLOOKUP($E161,MATRIZ!$B$2:$G$60,4,FALSE)</f>
        <v>0</v>
      </c>
      <c r="I161" s="2">
        <f>VLOOKUP($E161,MATRIZ!$B$2:$G$60,5,FALSE)</f>
        <v>2</v>
      </c>
      <c r="J161" s="2">
        <f>VLOOKUP($E161,MATRIZ!$B$2:$G$60,6,FALSE)</f>
        <v>52</v>
      </c>
      <c r="K161" s="5"/>
    </row>
    <row r="162" spans="2:13" ht="60" customHeight="1" x14ac:dyDescent="0.5">
      <c r="B162" s="2" t="s">
        <v>69</v>
      </c>
      <c r="C162" s="3"/>
      <c r="D162" s="4"/>
      <c r="E162" s="2" t="s">
        <v>57</v>
      </c>
      <c r="F162" s="2">
        <f>VLOOKUP(E162,MATRIZ!$B$2:$G$60,2,FALSE)</f>
        <v>180</v>
      </c>
      <c r="G162" s="2">
        <f>VLOOKUP($E162,MATRIZ!$B$2:$G$60,3,FALSE)</f>
        <v>43</v>
      </c>
      <c r="H162" s="2">
        <f>VLOOKUP($E162,MATRIZ!$B$2:$G$60,4,FALSE)</f>
        <v>0</v>
      </c>
      <c r="I162" s="2">
        <f>VLOOKUP($E162,MATRIZ!$B$2:$G$60,5,FALSE)</f>
        <v>3</v>
      </c>
      <c r="J162" s="2">
        <f>VLOOKUP($E162,MATRIZ!$B$2:$G$60,6,FALSE)</f>
        <v>0</v>
      </c>
      <c r="K162" s="5"/>
    </row>
    <row r="163" spans="2:13" ht="60" customHeight="1" x14ac:dyDescent="0.5">
      <c r="B163" s="2" t="s">
        <v>69</v>
      </c>
      <c r="C163" s="3"/>
      <c r="D163" s="4"/>
      <c r="E163" s="2" t="s">
        <v>73</v>
      </c>
      <c r="F163" s="2">
        <f>VLOOKUP(E163,MATRIZ!$B$2:$G$60,2,FALSE)</f>
        <v>571</v>
      </c>
      <c r="G163" s="2">
        <f>VLOOKUP($E163,MATRIZ!$B$2:$G$60,3,FALSE)</f>
        <v>212</v>
      </c>
      <c r="H163" s="2">
        <f>VLOOKUP($E163,MATRIZ!$B$2:$G$60,4,FALSE)</f>
        <v>83</v>
      </c>
      <c r="I163" s="2">
        <f>VLOOKUP($E163,MATRIZ!$B$2:$G$60,5,FALSE)</f>
        <v>56</v>
      </c>
      <c r="J163" s="2">
        <f>VLOOKUP($E163,MATRIZ!$B$2:$G$60,6,FALSE)</f>
        <v>1642</v>
      </c>
      <c r="K163" s="5"/>
    </row>
    <row r="164" spans="2:13" ht="60" customHeight="1" x14ac:dyDescent="0.5">
      <c r="B164" s="2" t="s">
        <v>69</v>
      </c>
      <c r="C164" s="3"/>
      <c r="D164" s="4"/>
      <c r="E164" s="2" t="s">
        <v>56</v>
      </c>
      <c r="F164" s="2">
        <f>VLOOKUP(E164,MATRIZ!$B$2:$G$60,2,FALSE)</f>
        <v>328</v>
      </c>
      <c r="G164" s="2">
        <f>VLOOKUP($E164,MATRIZ!$B$2:$G$60,3,FALSE)</f>
        <v>4</v>
      </c>
      <c r="H164" s="2">
        <f>VLOOKUP($E164,MATRIZ!$B$2:$G$60,4,FALSE)</f>
        <v>9</v>
      </c>
      <c r="I164" s="2">
        <f>VLOOKUP($E164,MATRIZ!$B$2:$G$60,5,FALSE)</f>
        <v>60</v>
      </c>
      <c r="J164" s="2">
        <f>VLOOKUP($E164,MATRIZ!$B$2:$G$60,6,FALSE)</f>
        <v>20</v>
      </c>
      <c r="K164" s="2"/>
      <c r="M164" s="31"/>
    </row>
    <row r="165" spans="2:13" ht="60" customHeight="1" x14ac:dyDescent="0.5">
      <c r="B165" s="2" t="s">
        <v>69</v>
      </c>
      <c r="C165" s="3"/>
      <c r="D165" s="4"/>
      <c r="E165" s="2" t="s">
        <v>10</v>
      </c>
      <c r="F165" s="2">
        <f>VLOOKUP(E165,MATRIZ!$B$2:$G$60,2,FALSE)</f>
        <v>6</v>
      </c>
      <c r="G165" s="2">
        <f>VLOOKUP($E165,MATRIZ!$B$2:$G$60,3,FALSE)</f>
        <v>1</v>
      </c>
      <c r="H165" s="2">
        <f>VLOOKUP($E165,MATRIZ!$B$2:$G$60,4,FALSE)</f>
        <v>0</v>
      </c>
      <c r="I165" s="2">
        <f>VLOOKUP($E165,MATRIZ!$B$2:$G$60,5,FALSE)</f>
        <v>0.42</v>
      </c>
      <c r="J165" s="2">
        <f>VLOOKUP($E165,MATRIZ!$B$2:$G$60,6,FALSE)</f>
        <v>2.2799999999999998</v>
      </c>
      <c r="K165" s="5"/>
    </row>
    <row r="166" spans="2:13" ht="60" customHeight="1" x14ac:dyDescent="0.5">
      <c r="B166" s="2" t="s">
        <v>69</v>
      </c>
      <c r="C166" s="3"/>
      <c r="D166" s="4"/>
      <c r="E166" s="2" t="s">
        <v>20</v>
      </c>
      <c r="F166" s="2">
        <f>VLOOKUP(E166,MATRIZ!$B$2:$G$60,2,FALSE)</f>
        <v>295</v>
      </c>
      <c r="G166" s="2">
        <f>VLOOKUP($E166,MATRIZ!$B$2:$G$60,3,FALSE)</f>
        <v>195</v>
      </c>
      <c r="H166" s="2">
        <f>VLOOKUP($E166,MATRIZ!$B$2:$G$60,4,FALSE)</f>
        <v>0</v>
      </c>
      <c r="I166" s="2">
        <f>VLOOKUP($E166,MATRIZ!$B$2:$G$60,5,FALSE)</f>
        <v>1</v>
      </c>
      <c r="J166" s="2">
        <f>VLOOKUP($E166,MATRIZ!$B$2:$G$60,6,FALSE)</f>
        <v>1</v>
      </c>
      <c r="K166" s="5"/>
    </row>
    <row r="167" spans="2:13" ht="60" customHeight="1" x14ac:dyDescent="0.5">
      <c r="B167" s="2" t="s">
        <v>69</v>
      </c>
      <c r="C167" s="3"/>
      <c r="D167" s="4"/>
      <c r="E167" s="2" t="s">
        <v>63</v>
      </c>
      <c r="F167" s="2">
        <f>VLOOKUP(E167,MATRIZ!$B$2:$G$60,2,FALSE)</f>
        <v>83</v>
      </c>
      <c r="G167" s="2">
        <f>VLOOKUP($E167,MATRIZ!$B$2:$G$60,3,FALSE)</f>
        <v>0</v>
      </c>
      <c r="H167" s="2">
        <f>VLOOKUP($E167,MATRIZ!$B$2:$G$60,4,FALSE)</f>
        <v>7</v>
      </c>
      <c r="I167" s="2">
        <f>VLOOKUP($E167,MATRIZ!$B$2:$G$60,5,FALSE)</f>
        <v>0</v>
      </c>
      <c r="J167" s="2">
        <f>VLOOKUP($E167,MATRIZ!$B$2:$G$60,6,FALSE)</f>
        <v>1</v>
      </c>
      <c r="K167" s="5"/>
    </row>
    <row r="168" spans="2:13" ht="60" customHeight="1" x14ac:dyDescent="0.5">
      <c r="B168" s="2" t="s">
        <v>69</v>
      </c>
      <c r="C168" s="3"/>
      <c r="D168" s="4"/>
      <c r="E168" s="2" t="s">
        <v>29</v>
      </c>
      <c r="F168" s="2">
        <f>VLOOKUP(E168,MATRIZ!$B$2:$G$60,2,FALSE)</f>
        <v>109</v>
      </c>
      <c r="G168" s="2">
        <f>VLOOKUP($E168,MATRIZ!$B$2:$G$60,3,FALSE)</f>
        <v>1</v>
      </c>
      <c r="H168" s="2">
        <f>VLOOKUP($E168,MATRIZ!$B$2:$G$60,4,FALSE)</f>
        <v>0</v>
      </c>
      <c r="I168" s="2">
        <f>VLOOKUP($E168,MATRIZ!$B$2:$G$60,5,FALSE)</f>
        <v>16</v>
      </c>
      <c r="J168" s="2">
        <f>VLOOKUP($E168,MATRIZ!$B$2:$G$60,6,FALSE)</f>
        <v>247</v>
      </c>
      <c r="K168" s="5"/>
    </row>
    <row r="169" spans="2:13" ht="60" customHeight="1" x14ac:dyDescent="0.5">
      <c r="B169" s="2" t="s">
        <v>69</v>
      </c>
      <c r="C169" s="3"/>
      <c r="D169" s="4"/>
      <c r="E169" s="2" t="s">
        <v>14</v>
      </c>
      <c r="F169" s="2">
        <f>VLOOKUP(E169,MATRIZ!$B$2:$G$60,2,FALSE)</f>
        <v>186</v>
      </c>
      <c r="G169" s="2">
        <f>VLOOKUP($E169,MATRIZ!$B$2:$G$60,3,FALSE)</f>
        <v>74.040000000000006</v>
      </c>
      <c r="H169" s="2">
        <f>VLOOKUP($E169,MATRIZ!$B$2:$G$60,4,FALSE)</f>
        <v>4.29</v>
      </c>
      <c r="I169" s="2">
        <f>VLOOKUP($E169,MATRIZ!$B$2:$G$60,5,FALSE)</f>
        <v>8.6</v>
      </c>
      <c r="J169" s="2">
        <f>VLOOKUP($E169,MATRIZ!$B$2:$G$60,6,FALSE)</f>
        <v>278.32</v>
      </c>
      <c r="K169" s="2"/>
      <c r="M169" s="31"/>
    </row>
    <row r="170" spans="2:13" ht="19.149999999999999" x14ac:dyDescent="0.5">
      <c r="C170" s="27"/>
      <c r="D170" s="28"/>
      <c r="E170" s="26" t="s">
        <v>24</v>
      </c>
      <c r="F170" s="26">
        <f>VLOOKUP(E170,MATRIZ!$B$2:$G$60,2,FALSE)</f>
        <v>170.58</v>
      </c>
      <c r="G170" s="26">
        <f>VLOOKUP($E170,MATRIZ!$B$2:$G$60,3,FALSE)</f>
        <v>34.22</v>
      </c>
      <c r="H170" s="26">
        <f>VLOOKUP($E170,MATRIZ!$B$2:$G$60,4,FALSE)</f>
        <v>1.98</v>
      </c>
      <c r="I170" s="26">
        <f>VLOOKUP($E170,MATRIZ!$B$2:$G$60,5,FALSE)</f>
        <v>3.97</v>
      </c>
      <c r="J170" s="26">
        <f>VLOOKUP($E170,MATRIZ!$B$2:$G$60,6,FALSE)</f>
        <v>14.58</v>
      </c>
      <c r="K170" s="5"/>
    </row>
    <row r="171" spans="2:13" ht="19.149999999999999" x14ac:dyDescent="0.5">
      <c r="C171" s="27"/>
      <c r="D171" s="28"/>
      <c r="E171" s="26" t="s">
        <v>71</v>
      </c>
      <c r="F171" s="26">
        <f>VLOOKUP(E171,MATRIZ!$B$2:$G$60,2,FALSE)</f>
        <v>300</v>
      </c>
      <c r="G171" s="26">
        <f>VLOOKUP($E171,MATRIZ!$B$2:$G$60,3,FALSE)</f>
        <v>1</v>
      </c>
      <c r="H171" s="26">
        <f>VLOOKUP($E171,MATRIZ!$B$2:$G$60,4,FALSE)</f>
        <v>24</v>
      </c>
      <c r="I171" s="26">
        <f>VLOOKUP($E171,MATRIZ!$B$2:$G$60,5,FALSE)</f>
        <v>20</v>
      </c>
      <c r="J171" s="26">
        <f>VLOOKUP($E171,MATRIZ!$B$2:$G$60,6,FALSE)</f>
        <v>842</v>
      </c>
      <c r="K171" s="2"/>
    </row>
    <row r="172" spans="2:13" ht="19.149999999999999" x14ac:dyDescent="0.5">
      <c r="C172" s="27"/>
      <c r="D172" s="28"/>
      <c r="E172" s="26" t="s">
        <v>52</v>
      </c>
      <c r="F172" s="26">
        <f>VLOOKUP(E172,MATRIZ!$B$2:$G$60,2,FALSE)</f>
        <v>16</v>
      </c>
      <c r="G172" s="26">
        <f>VLOOKUP($E172,MATRIZ!$B$2:$G$60,3,FALSE)</f>
        <v>3</v>
      </c>
      <c r="H172" s="26">
        <f>VLOOKUP($E172,MATRIZ!$B$2:$G$60,4,FALSE)</f>
        <v>0</v>
      </c>
      <c r="I172" s="26">
        <f>VLOOKUP($E172,MATRIZ!$B$2:$G$60,5,FALSE)</f>
        <v>1</v>
      </c>
      <c r="J172" s="26">
        <f>VLOOKUP($E172,MATRIZ!$B$2:$G$60,6,FALSE)</f>
        <v>20</v>
      </c>
      <c r="K172" s="5"/>
    </row>
    <row r="173" spans="2:13" ht="19.149999999999999" x14ac:dyDescent="0.5">
      <c r="C173" s="27"/>
      <c r="D173" s="28"/>
      <c r="E173" s="26" t="s">
        <v>12</v>
      </c>
      <c r="F173" s="26">
        <f>VLOOKUP(E173,MATRIZ!$B$2:$G$60,2,FALSE)</f>
        <v>211</v>
      </c>
      <c r="G173" s="26">
        <f>VLOOKUP($E173,MATRIZ!$B$2:$G$60,3,FALSE)</f>
        <v>0.34</v>
      </c>
      <c r="H173" s="26">
        <f>VLOOKUP($E173,MATRIZ!$B$2:$G$60,4,FALSE)</f>
        <v>4.8</v>
      </c>
      <c r="I173" s="26">
        <f>VLOOKUP($E173,MATRIZ!$B$2:$G$60,5,FALSE)</f>
        <v>6.4</v>
      </c>
      <c r="J173" s="26">
        <f>VLOOKUP($E173,MATRIZ!$B$2:$G$60,6,FALSE)</f>
        <v>0.36</v>
      </c>
      <c r="K173" s="2"/>
    </row>
    <row r="174" spans="2:13" ht="19.149999999999999" x14ac:dyDescent="0.5">
      <c r="C174" s="27"/>
      <c r="D174" s="28"/>
      <c r="E174" s="26" t="s">
        <v>53</v>
      </c>
      <c r="F174" s="26">
        <f>VLOOKUP(E174,MATRIZ!$B$2:$G$60,2,FALSE)</f>
        <v>106</v>
      </c>
      <c r="G174" s="26">
        <f>VLOOKUP($E174,MATRIZ!$B$2:$G$60,3,FALSE)</f>
        <v>3</v>
      </c>
      <c r="H174" s="26">
        <f>VLOOKUP($E174,MATRIZ!$B$2:$G$60,4,FALSE)</f>
        <v>6</v>
      </c>
      <c r="I174" s="26">
        <f>VLOOKUP($E174,MATRIZ!$B$2:$G$60,5,FALSE)</f>
        <v>10</v>
      </c>
      <c r="J174" s="26">
        <f>VLOOKUP($E174,MATRIZ!$B$2:$G$60,6,FALSE)</f>
        <v>20</v>
      </c>
      <c r="K174" s="5"/>
    </row>
    <row r="175" spans="2:13" ht="19.149999999999999" x14ac:dyDescent="0.5">
      <c r="C175" s="27"/>
      <c r="D175" s="28"/>
      <c r="E175" s="26" t="s">
        <v>64</v>
      </c>
      <c r="F175" s="26">
        <f>VLOOKUP(E175,MATRIZ!$B$2:$G$60,2,FALSE)</f>
        <v>20</v>
      </c>
      <c r="G175" s="26">
        <f>VLOOKUP($E175,MATRIZ!$B$2:$G$60,3,FALSE)</f>
        <v>4</v>
      </c>
      <c r="H175" s="26">
        <f>VLOOKUP($E175,MATRIZ!$B$2:$G$60,4,FALSE)</f>
        <v>0</v>
      </c>
      <c r="I175" s="26">
        <f>VLOOKUP($E175,MATRIZ!$B$2:$G$60,5,FALSE)</f>
        <v>1</v>
      </c>
      <c r="J175" s="26">
        <f>VLOOKUP($E175,MATRIZ!$B$2:$G$60,6,FALSE)</f>
        <v>7</v>
      </c>
      <c r="K175" s="2"/>
    </row>
    <row r="176" spans="2:13" ht="19.149999999999999" x14ac:dyDescent="0.5">
      <c r="C176" s="27"/>
      <c r="D176" s="28"/>
      <c r="E176" s="26" t="s">
        <v>72</v>
      </c>
      <c r="F176" s="26">
        <f>VLOOKUP(E176,MATRIZ!$B$2:$G$60,2,FALSE)</f>
        <v>80</v>
      </c>
      <c r="G176" s="26">
        <f>VLOOKUP($E176,MATRIZ!$B$2:$G$60,3,FALSE)</f>
        <v>16</v>
      </c>
      <c r="H176" s="26">
        <f>VLOOKUP($E176,MATRIZ!$B$2:$G$60,4,FALSE)</f>
        <v>1</v>
      </c>
      <c r="I176" s="26">
        <f>VLOOKUP($E176,MATRIZ!$B$2:$G$60,5,FALSE)</f>
        <v>1</v>
      </c>
      <c r="J176" s="26">
        <f>VLOOKUP($E176,MATRIZ!$B$2:$G$60,6,FALSE)</f>
        <v>45</v>
      </c>
      <c r="K176" s="5"/>
    </row>
    <row r="177" spans="3:11" ht="19.149999999999999" x14ac:dyDescent="0.5">
      <c r="C177" s="27"/>
      <c r="D177" s="28"/>
      <c r="E177" s="26" t="s">
        <v>36</v>
      </c>
      <c r="F177" s="26">
        <f>VLOOKUP(E177,MATRIZ!$B$2:$G$60,2,FALSE)</f>
        <v>50</v>
      </c>
      <c r="G177" s="26">
        <f>VLOOKUP($E177,MATRIZ!$B$2:$G$60,3,FALSE)</f>
        <v>13</v>
      </c>
      <c r="H177" s="26">
        <f>VLOOKUP($E177,MATRIZ!$B$2:$G$60,4,FALSE)</f>
        <v>0</v>
      </c>
      <c r="I177" s="26">
        <f>VLOOKUP($E177,MATRIZ!$B$2:$G$60,5,FALSE)</f>
        <v>1</v>
      </c>
      <c r="J177" s="26">
        <f>VLOOKUP($E177,MATRIZ!$B$2:$G$60,6,FALSE)</f>
        <v>1</v>
      </c>
      <c r="K177" s="2"/>
    </row>
    <row r="178" spans="3:11" ht="19.149999999999999" x14ac:dyDescent="0.5">
      <c r="C178" s="27"/>
      <c r="D178" s="28"/>
      <c r="E178" s="26" t="s">
        <v>32</v>
      </c>
      <c r="F178" s="26">
        <f>VLOOKUP(E178,MATRIZ!$B$2:$G$60,2,FALSE)</f>
        <v>54.8</v>
      </c>
      <c r="G178" s="26">
        <f>VLOOKUP($E178,MATRIZ!$B$2:$G$60,3,FALSE)</f>
        <v>9.6999999999999993</v>
      </c>
      <c r="H178" s="26">
        <f>VLOOKUP($E178,MATRIZ!$B$2:$G$60,4,FALSE)</f>
        <v>0</v>
      </c>
      <c r="I178" s="26">
        <f>VLOOKUP($E178,MATRIZ!$B$2:$G$60,5,FALSE)</f>
        <v>4</v>
      </c>
      <c r="J178" s="26">
        <f>VLOOKUP($E178,MATRIZ!$B$2:$G$60,6,FALSE)</f>
        <v>66.400000000000006</v>
      </c>
      <c r="K178" s="2"/>
    </row>
    <row r="179" spans="3:11" ht="19.149999999999999" x14ac:dyDescent="0.5">
      <c r="C179" s="27"/>
      <c r="D179" s="28"/>
      <c r="E179" s="26" t="s">
        <v>25</v>
      </c>
      <c r="F179" s="26">
        <f>VLOOKUP(E179,MATRIZ!$B$2:$G$60,2,FALSE)</f>
        <v>38</v>
      </c>
      <c r="G179" s="26">
        <f>VLOOKUP($E179,MATRIZ!$B$2:$G$60,3,FALSE)</f>
        <v>9</v>
      </c>
      <c r="H179" s="26">
        <f>VLOOKUP($E179,MATRIZ!$B$2:$G$60,4,FALSE)</f>
        <v>0</v>
      </c>
      <c r="I179" s="26">
        <f>VLOOKUP($E179,MATRIZ!$B$2:$G$60,5,FALSE)</f>
        <v>1</v>
      </c>
      <c r="J179" s="26">
        <f>VLOOKUP($E179,MATRIZ!$B$2:$G$60,6,FALSE)</f>
        <v>4</v>
      </c>
      <c r="K179" s="5"/>
    </row>
    <row r="180" spans="3:11" ht="19.149999999999999" x14ac:dyDescent="0.5">
      <c r="C180" s="27"/>
      <c r="D180" s="28"/>
      <c r="E180" s="26" t="s">
        <v>27</v>
      </c>
      <c r="F180" s="26">
        <f>VLOOKUP(E180,MATRIZ!$B$2:$G$60,2,FALSE)</f>
        <v>284</v>
      </c>
      <c r="G180" s="26">
        <f>VLOOKUP($E180,MATRIZ!$B$2:$G$60,3,FALSE)</f>
        <v>2.2999999999999998</v>
      </c>
      <c r="H180" s="26">
        <f>VLOOKUP($E180,MATRIZ!$B$2:$G$60,4,FALSE)</f>
        <v>15.1</v>
      </c>
      <c r="I180" s="26">
        <f>VLOOKUP($E180,MATRIZ!$B$2:$G$60,5,FALSE)</f>
        <v>7.9</v>
      </c>
      <c r="J180" s="26">
        <f>VLOOKUP($E180,MATRIZ!$B$2:$G$60,6,FALSE)</f>
        <v>5</v>
      </c>
      <c r="K180" s="2"/>
    </row>
    <row r="181" spans="3:11" ht="19.149999999999999" x14ac:dyDescent="0.5">
      <c r="C181" s="27"/>
      <c r="D181" s="28"/>
      <c r="E181" s="26" t="s">
        <v>35</v>
      </c>
      <c r="F181" s="26">
        <f>VLOOKUP(E181,MATRIZ!$B$2:$G$60,2,FALSE)</f>
        <v>32</v>
      </c>
      <c r="G181" s="26">
        <f>VLOOKUP($E181,MATRIZ!$B$2:$G$60,3,FALSE)</f>
        <v>16</v>
      </c>
      <c r="H181" s="26">
        <f>VLOOKUP($E181,MATRIZ!$B$2:$G$60,4,FALSE)</f>
        <v>0</v>
      </c>
      <c r="I181" s="26">
        <f>VLOOKUP($E181,MATRIZ!$B$2:$G$60,5,FALSE)</f>
        <v>1</v>
      </c>
      <c r="J181" s="26">
        <f>VLOOKUP($E181,MATRIZ!$B$2:$G$60,6,FALSE)</f>
        <v>3</v>
      </c>
      <c r="K181" s="5"/>
    </row>
    <row r="182" spans="3:11" ht="19.149999999999999" x14ac:dyDescent="0.5">
      <c r="C182" s="27"/>
      <c r="D182" s="28"/>
      <c r="E182" s="26" t="s">
        <v>56</v>
      </c>
      <c r="F182" s="26">
        <f>VLOOKUP(E182,MATRIZ!$B$2:$G$60,2,FALSE)</f>
        <v>328</v>
      </c>
      <c r="G182" s="26">
        <f>VLOOKUP($E182,MATRIZ!$B$2:$G$60,3,FALSE)</f>
        <v>4</v>
      </c>
      <c r="H182" s="26">
        <f>VLOOKUP($E182,MATRIZ!$B$2:$G$60,4,FALSE)</f>
        <v>9</v>
      </c>
      <c r="I182" s="26">
        <f>VLOOKUP($E182,MATRIZ!$B$2:$G$60,5,FALSE)</f>
        <v>60</v>
      </c>
      <c r="J182" s="26">
        <f>VLOOKUP($E182,MATRIZ!$B$2:$G$60,6,FALSE)</f>
        <v>20</v>
      </c>
      <c r="K182" s="2"/>
    </row>
    <row r="183" spans="3:11" ht="19.149999999999999" x14ac:dyDescent="0.5">
      <c r="C183" s="27"/>
      <c r="D183" s="28"/>
      <c r="E183" s="26" t="s">
        <v>19</v>
      </c>
      <c r="F183" s="26">
        <f>VLOOKUP(E183,MATRIZ!$B$2:$G$60,2,FALSE)</f>
        <v>15</v>
      </c>
      <c r="G183" s="26">
        <f>VLOOKUP($E183,MATRIZ!$B$2:$G$60,3,FALSE)</f>
        <v>3</v>
      </c>
      <c r="H183" s="26">
        <f>VLOOKUP($E183,MATRIZ!$B$2:$G$60,4,FALSE)</f>
        <v>0</v>
      </c>
      <c r="I183" s="26">
        <f>VLOOKUP($E183,MATRIZ!$B$2:$G$60,5,FALSE)</f>
        <v>1</v>
      </c>
      <c r="J183" s="26">
        <f>VLOOKUP($E183,MATRIZ!$B$2:$G$60,6,FALSE)</f>
        <v>28</v>
      </c>
      <c r="K183" s="5"/>
    </row>
    <row r="184" spans="3:11" ht="19.149999999999999" x14ac:dyDescent="0.5">
      <c r="C184" s="27"/>
      <c r="D184" s="28"/>
      <c r="E184" s="26" t="s">
        <v>20</v>
      </c>
      <c r="F184" s="26">
        <f>VLOOKUP(E184,MATRIZ!$B$2:$G$60,2,FALSE)</f>
        <v>295</v>
      </c>
      <c r="G184" s="26">
        <f>VLOOKUP($E184,MATRIZ!$B$2:$G$60,3,FALSE)</f>
        <v>195</v>
      </c>
      <c r="H184" s="26">
        <f>VLOOKUP($E184,MATRIZ!$B$2:$G$60,4,FALSE)</f>
        <v>0</v>
      </c>
      <c r="I184" s="26">
        <f>VLOOKUP($E184,MATRIZ!$B$2:$G$60,5,FALSE)</f>
        <v>1</v>
      </c>
      <c r="J184" s="26">
        <f>VLOOKUP($E184,MATRIZ!$B$2:$G$60,6,FALSE)</f>
        <v>1</v>
      </c>
      <c r="K184" s="2"/>
    </row>
    <row r="185" spans="3:11" ht="19.149999999999999" x14ac:dyDescent="0.5">
      <c r="C185" s="27"/>
      <c r="D185" s="28"/>
      <c r="E185" s="26" t="s">
        <v>16</v>
      </c>
      <c r="F185" s="26">
        <f>VLOOKUP(E185,MATRIZ!$B$2:$G$60,2,FALSE)</f>
        <v>66</v>
      </c>
      <c r="G185" s="26">
        <f>VLOOKUP($E185,MATRIZ!$B$2:$G$60,3,FALSE)</f>
        <v>30.2</v>
      </c>
      <c r="H185" s="26">
        <f>VLOOKUP($E185,MATRIZ!$B$2:$G$60,4,FALSE)</f>
        <v>0.1</v>
      </c>
      <c r="I185" s="26">
        <f>VLOOKUP($E185,MATRIZ!$B$2:$G$60,5,FALSE)</f>
        <v>3</v>
      </c>
      <c r="J185" s="26">
        <f>VLOOKUP($E185,MATRIZ!$B$2:$G$60,6,FALSE)</f>
        <v>1.2</v>
      </c>
      <c r="K185" s="2"/>
    </row>
    <row r="186" spans="3:11" ht="19.149999999999999" x14ac:dyDescent="0.5">
      <c r="C186" s="27"/>
      <c r="D186" s="28"/>
      <c r="E186" s="26" t="s">
        <v>17</v>
      </c>
      <c r="F186" s="26">
        <f>VLOOKUP(E186,MATRIZ!$B$2:$G$60,2,FALSE)</f>
        <v>294</v>
      </c>
      <c r="G186" s="26">
        <f>VLOOKUP($E186,MATRIZ!$B$2:$G$60,3,FALSE)</f>
        <v>15</v>
      </c>
      <c r="H186" s="26">
        <f>VLOOKUP($E186,MATRIZ!$B$2:$G$60,4,FALSE)</f>
        <v>50</v>
      </c>
      <c r="I186" s="26">
        <f>VLOOKUP($E186,MATRIZ!$B$2:$G$60,5,FALSE)</f>
        <v>22</v>
      </c>
      <c r="J186" s="26">
        <f>VLOOKUP($E186,MATRIZ!$B$2:$G$60,6,FALSE)</f>
        <v>470</v>
      </c>
      <c r="K186" s="5"/>
    </row>
    <row r="187" spans="3:11" ht="19.149999999999999" x14ac:dyDescent="0.5">
      <c r="C187" s="27"/>
      <c r="D187" s="28"/>
      <c r="E187" s="26" t="s">
        <v>18</v>
      </c>
      <c r="F187" s="26">
        <f>VLOOKUP(E187,MATRIZ!$B$2:$G$60,2,FALSE)</f>
        <v>120</v>
      </c>
      <c r="G187" s="26">
        <f>VLOOKUP($E187,MATRIZ!$B$2:$G$60,3,FALSE)</f>
        <v>0</v>
      </c>
      <c r="H187" s="26">
        <f>VLOOKUP($E187,MATRIZ!$B$2:$G$60,4,FALSE)</f>
        <v>0</v>
      </c>
      <c r="I187" s="26">
        <f>VLOOKUP($E187,MATRIZ!$B$2:$G$60,5,FALSE)</f>
        <v>30</v>
      </c>
      <c r="J187" s="26">
        <f>VLOOKUP($E187,MATRIZ!$B$2:$G$60,6,FALSE)</f>
        <v>145</v>
      </c>
      <c r="K187" s="2"/>
    </row>
    <row r="188" spans="3:11" ht="19.149999999999999" x14ac:dyDescent="0.5">
      <c r="C188" s="27"/>
      <c r="D188" s="28"/>
      <c r="E188" s="26" t="s">
        <v>68</v>
      </c>
      <c r="F188" s="26">
        <f>VLOOKUP(E188,MATRIZ!$B$2:$G$60,2,FALSE)</f>
        <v>130</v>
      </c>
      <c r="G188" s="26">
        <f>VLOOKUP($E188,MATRIZ!$B$2:$G$60,3,FALSE)</f>
        <v>10</v>
      </c>
      <c r="H188" s="26">
        <f>VLOOKUP($E188,MATRIZ!$B$2:$G$60,4,FALSE)</f>
        <v>7</v>
      </c>
      <c r="I188" s="26">
        <f>VLOOKUP($E188,MATRIZ!$B$2:$G$60,5,FALSE)</f>
        <v>6</v>
      </c>
      <c r="J188" s="26">
        <f>VLOOKUP($E188,MATRIZ!$B$2:$G$60,6,FALSE)</f>
        <v>130</v>
      </c>
      <c r="K188" s="5"/>
    </row>
    <row r="189" spans="3:11" ht="19.149999999999999" x14ac:dyDescent="0.5">
      <c r="C189" s="27"/>
      <c r="D189" s="28"/>
      <c r="E189" s="26" t="s">
        <v>26</v>
      </c>
      <c r="F189" s="26">
        <f>VLOOKUP(E189,MATRIZ!$B$2:$G$60,2,FALSE)</f>
        <v>28</v>
      </c>
      <c r="G189" s="26">
        <f>VLOOKUP($E189,MATRIZ!$B$2:$G$60,3,FALSE)</f>
        <v>7</v>
      </c>
      <c r="H189" s="26">
        <f>VLOOKUP($E189,MATRIZ!$B$2:$G$60,4,FALSE)</f>
        <v>0</v>
      </c>
      <c r="I189" s="26">
        <f>VLOOKUP($E189,MATRIZ!$B$2:$G$60,5,FALSE)</f>
        <v>0</v>
      </c>
      <c r="J189" s="26">
        <f>VLOOKUP($E189,MATRIZ!$B$2:$G$60,6,FALSE)</f>
        <v>0</v>
      </c>
      <c r="K189" s="2"/>
    </row>
    <row r="190" spans="3:11" ht="19.149999999999999" x14ac:dyDescent="0.5">
      <c r="C190" s="27"/>
      <c r="D190" s="28"/>
      <c r="E190" s="26" t="s">
        <v>29</v>
      </c>
      <c r="F190" s="26">
        <f>VLOOKUP(E190,MATRIZ!$B$2:$G$60,2,FALSE)</f>
        <v>109</v>
      </c>
      <c r="G190" s="26">
        <f>VLOOKUP($E190,MATRIZ!$B$2:$G$60,3,FALSE)</f>
        <v>1</v>
      </c>
      <c r="H190" s="26">
        <f>VLOOKUP($E190,MATRIZ!$B$2:$G$60,4,FALSE)</f>
        <v>0</v>
      </c>
      <c r="I190" s="26">
        <f>VLOOKUP($E190,MATRIZ!$B$2:$G$60,5,FALSE)</f>
        <v>16</v>
      </c>
      <c r="J190" s="26">
        <f>VLOOKUP($E190,MATRIZ!$B$2:$G$60,6,FALSE)</f>
        <v>247</v>
      </c>
      <c r="K190" s="5"/>
    </row>
    <row r="191" spans="3:11" ht="19.149999999999999" x14ac:dyDescent="0.5">
      <c r="C191" s="3"/>
      <c r="D191" s="4"/>
      <c r="E191" s="2" t="s">
        <v>13</v>
      </c>
      <c r="F191" s="2">
        <f>VLOOKUP(E191,MATRIZ!$B$2:$G$60,2,FALSE)</f>
        <v>52</v>
      </c>
      <c r="G191" s="2">
        <f>VLOOKUP($E191,MATRIZ!$B$2:$G$60,3,FALSE)</f>
        <v>0.3</v>
      </c>
      <c r="H191" s="2">
        <f>VLOOKUP($E191,MATRIZ!$B$2:$G$60,4,FALSE)</f>
        <v>0</v>
      </c>
      <c r="I191" s="2">
        <f>VLOOKUP($E191,MATRIZ!$B$2:$G$60,5,FALSE)</f>
        <v>3.5</v>
      </c>
      <c r="J191" s="2">
        <f>VLOOKUP($E191,MATRIZ!$B$2:$G$60,6,FALSE)</f>
        <v>166</v>
      </c>
      <c r="K191" s="2"/>
    </row>
    <row r="192" spans="3:11" ht="19.149999999999999" x14ac:dyDescent="0.5">
      <c r="C192" s="3"/>
      <c r="D192" s="4"/>
      <c r="E192" s="2" t="s">
        <v>12</v>
      </c>
      <c r="F192" s="2">
        <f>VLOOKUP(E192,MATRIZ!$B$2:$G$60,2,FALSE)</f>
        <v>211</v>
      </c>
      <c r="G192" s="2">
        <f>VLOOKUP($E192,MATRIZ!$B$2:$G$60,3,FALSE)</f>
        <v>0.34</v>
      </c>
      <c r="H192" s="2">
        <f>VLOOKUP($E192,MATRIZ!$B$2:$G$60,4,FALSE)</f>
        <v>4.8</v>
      </c>
      <c r="I192" s="2">
        <f>VLOOKUP($E192,MATRIZ!$B$2:$G$60,5,FALSE)</f>
        <v>6.4</v>
      </c>
      <c r="J192" s="2">
        <f>VLOOKUP($E192,MATRIZ!$B$2:$G$60,6,FALSE)</f>
        <v>0.36</v>
      </c>
      <c r="K192" s="2"/>
    </row>
    <row r="193" spans="3:11" ht="19.149999999999999" x14ac:dyDescent="0.5">
      <c r="C193" s="3"/>
      <c r="D193" s="4"/>
      <c r="E193" s="2" t="s">
        <v>53</v>
      </c>
      <c r="F193" s="2">
        <f>VLOOKUP(E193,MATRIZ!$B$2:$G$60,2,FALSE)</f>
        <v>106</v>
      </c>
      <c r="G193" s="2">
        <f>VLOOKUP($E193,MATRIZ!$B$2:$G$60,3,FALSE)</f>
        <v>3</v>
      </c>
      <c r="H193" s="2">
        <f>VLOOKUP($E193,MATRIZ!$B$2:$G$60,4,FALSE)</f>
        <v>6</v>
      </c>
      <c r="I193" s="2">
        <f>VLOOKUP($E193,MATRIZ!$B$2:$G$60,5,FALSE)</f>
        <v>10</v>
      </c>
      <c r="J193" s="2">
        <f>VLOOKUP($E193,MATRIZ!$B$2:$G$60,6,FALSE)</f>
        <v>20</v>
      </c>
      <c r="K193" s="5"/>
    </row>
    <row r="194" spans="3:11" ht="19.149999999999999" x14ac:dyDescent="0.5">
      <c r="C194" s="3"/>
      <c r="D194" s="4"/>
      <c r="E194" s="2" t="s">
        <v>107</v>
      </c>
      <c r="F194" s="2">
        <f>VLOOKUP(E194,MATRIZ!$B$2:$G$62,2,FALSE)</f>
        <v>160</v>
      </c>
      <c r="G194" s="2">
        <f>VLOOKUP($E194,MATRIZ!$B$2:$D$62,3,FALSE)</f>
        <v>8.5299999999999994</v>
      </c>
      <c r="H194" s="2">
        <f>VLOOKUP(E194,MATRIZ!$B$2:$E$62,4,FALSE)</f>
        <v>14.66</v>
      </c>
      <c r="I194" s="2">
        <f>VLOOKUP(E194,MATRIZ!$B$2:$G$62,5,FALSE)</f>
        <v>2</v>
      </c>
      <c r="J194" s="2">
        <f>VLOOKUP($E194,MATRIZ!$B$2:$G$62,6,FALSE)</f>
        <v>7</v>
      </c>
      <c r="K194" s="2"/>
    </row>
    <row r="195" spans="3:11" ht="19.149999999999999" x14ac:dyDescent="0.5">
      <c r="C195" s="3"/>
      <c r="D195" s="4"/>
      <c r="E195" s="2" t="s">
        <v>54</v>
      </c>
      <c r="F195" s="2">
        <f>VLOOKUP(E195,MATRIZ!$B$2:$G$60,2,FALSE)</f>
        <v>128</v>
      </c>
      <c r="G195" s="2">
        <f>VLOOKUP($E195,MATRIZ!$B$2:$G$60,3,FALSE)</f>
        <v>7</v>
      </c>
      <c r="H195" s="2">
        <f>VLOOKUP($E195,MATRIZ!$B$2:$G$60,4,FALSE)</f>
        <v>4</v>
      </c>
      <c r="I195" s="2">
        <f>VLOOKUP($E195,MATRIZ!$B$2:$G$60,5,FALSE)</f>
        <v>13</v>
      </c>
      <c r="J195" s="2">
        <f>VLOOKUP($E195,MATRIZ!$B$2:$G$60,6,FALSE)</f>
        <v>20</v>
      </c>
      <c r="K195" s="5"/>
    </row>
    <row r="196" spans="3:11" ht="19.149999999999999" x14ac:dyDescent="0.5">
      <c r="C196" s="3"/>
      <c r="D196" s="4"/>
      <c r="E196" s="2" t="s">
        <v>20</v>
      </c>
      <c r="F196" s="2">
        <f>VLOOKUP(E196,MATRIZ!$B$2:$G$60,2,FALSE)</f>
        <v>295</v>
      </c>
      <c r="G196" s="2">
        <f>VLOOKUP($E196,MATRIZ!$B$2:$G$60,3,FALSE)</f>
        <v>195</v>
      </c>
      <c r="H196" s="2">
        <f>VLOOKUP($E196,MATRIZ!$B$2:$G$60,4,FALSE)</f>
        <v>0</v>
      </c>
      <c r="I196" s="2">
        <f>VLOOKUP($E196,MATRIZ!$B$2:$G$60,5,FALSE)</f>
        <v>1</v>
      </c>
      <c r="J196" s="2">
        <f>VLOOKUP($E196,MATRIZ!$B$2:$G$60,6,FALSE)</f>
        <v>1</v>
      </c>
      <c r="K196" s="2"/>
    </row>
    <row r="197" spans="3:11" ht="19.149999999999999" x14ac:dyDescent="0.5">
      <c r="C197" s="3"/>
      <c r="D197" s="4"/>
      <c r="E197" s="2" t="s">
        <v>59</v>
      </c>
      <c r="F197" s="2">
        <f>VLOOKUP(E197,MATRIZ!$B$2:$G$60,2,FALSE)</f>
        <v>58</v>
      </c>
      <c r="G197" s="2">
        <f>VLOOKUP($E197,MATRIZ!$B$2:$G$60,3,FALSE)</f>
        <v>2</v>
      </c>
      <c r="H197" s="2">
        <f>VLOOKUP($E197,MATRIZ!$B$2:$G$60,4,FALSE)</f>
        <v>5</v>
      </c>
      <c r="I197" s="2">
        <f>VLOOKUP($E197,MATRIZ!$B$2:$G$60,5,FALSE)</f>
        <v>2</v>
      </c>
      <c r="J197" s="2">
        <f>VLOOKUP($E197,MATRIZ!$B$2:$G$60,6,FALSE)</f>
        <v>0</v>
      </c>
      <c r="K197" s="5"/>
    </row>
    <row r="198" spans="3:11" ht="19.149999999999999" x14ac:dyDescent="0.5">
      <c r="C198" s="3"/>
      <c r="D198" s="4"/>
      <c r="E198" s="2" t="s">
        <v>73</v>
      </c>
      <c r="F198" s="2">
        <f>VLOOKUP(E198,MATRIZ!$B$2:$G$60,2,FALSE)</f>
        <v>571</v>
      </c>
      <c r="G198" s="2">
        <f>VLOOKUP($E198,MATRIZ!$B$2:$G$60,3,FALSE)</f>
        <v>212</v>
      </c>
      <c r="H198" s="2">
        <f>VLOOKUP($E198,MATRIZ!$B$2:$G$60,4,FALSE)</f>
        <v>83</v>
      </c>
      <c r="I198" s="2">
        <f>VLOOKUP($E198,MATRIZ!$B$2:$G$60,5,FALSE)</f>
        <v>56</v>
      </c>
      <c r="J198" s="2">
        <f>VLOOKUP($E198,MATRIZ!$B$2:$G$60,6,FALSE)</f>
        <v>1642</v>
      </c>
      <c r="K198" s="2"/>
    </row>
    <row r="199" spans="3:11" ht="19.149999999999999" x14ac:dyDescent="0.5">
      <c r="C199" s="3"/>
      <c r="D199" s="4"/>
      <c r="E199" s="2" t="s">
        <v>57</v>
      </c>
      <c r="F199" s="2">
        <f>VLOOKUP(E199,MATRIZ!$B$2:$G$60,2,FALSE)</f>
        <v>180</v>
      </c>
      <c r="G199" s="2">
        <f>VLOOKUP($E199,MATRIZ!$B$2:$G$60,3,FALSE)</f>
        <v>43</v>
      </c>
      <c r="H199" s="2">
        <f>VLOOKUP($E199,MATRIZ!$B$2:$G$60,4,FALSE)</f>
        <v>0</v>
      </c>
      <c r="I199" s="2">
        <f>VLOOKUP($E199,MATRIZ!$B$2:$G$60,5,FALSE)</f>
        <v>3</v>
      </c>
      <c r="J199" s="2">
        <f>VLOOKUP($E199,MATRIZ!$B$2:$G$60,6,FALSE)</f>
        <v>0</v>
      </c>
      <c r="K199" s="2"/>
    </row>
    <row r="200" spans="3:11" ht="19.149999999999999" x14ac:dyDescent="0.5">
      <c r="C200" s="3"/>
      <c r="D200" s="4"/>
      <c r="E200" s="2" t="s">
        <v>10</v>
      </c>
      <c r="F200" s="2">
        <f>VLOOKUP(E200,MATRIZ!$B$2:$G$60,2,FALSE)</f>
        <v>6</v>
      </c>
      <c r="G200" s="2">
        <f>VLOOKUP($E200,MATRIZ!$B$2:$G$60,3,FALSE)</f>
        <v>1</v>
      </c>
      <c r="H200" s="2">
        <f>VLOOKUP($E200,MATRIZ!$B$2:$G$60,4,FALSE)</f>
        <v>0</v>
      </c>
      <c r="I200" s="2">
        <f>VLOOKUP($E200,MATRIZ!$B$2:$G$60,5,FALSE)</f>
        <v>0.42</v>
      </c>
      <c r="J200" s="2">
        <f>VLOOKUP($E200,MATRIZ!$B$2:$G$60,6,FALSE)</f>
        <v>2.2799999999999998</v>
      </c>
      <c r="K200" s="5"/>
    </row>
    <row r="201" spans="3:11" ht="19.149999999999999" x14ac:dyDescent="0.5">
      <c r="C201" s="3"/>
      <c r="D201" s="4"/>
      <c r="E201" s="2" t="s">
        <v>108</v>
      </c>
      <c r="F201" s="2">
        <f>VLOOKUP(E201,MATRIZ!$B$2:$G$60,2,FALSE)</f>
        <v>94</v>
      </c>
      <c r="G201" s="2">
        <f>VLOOKUP($E201,MATRIZ!$B$2:$G$60,3,FALSE)</f>
        <v>15.4</v>
      </c>
      <c r="H201" s="2">
        <f>VLOOKUP($E201,MATRIZ!$B$2:$G$60,4,FALSE)</f>
        <v>2.3199999999999998</v>
      </c>
      <c r="I201" s="2">
        <f>VLOOKUP($E201,MATRIZ!$B$2:$G$60,5,FALSE)</f>
        <v>2.4900000000000002</v>
      </c>
      <c r="J201" s="2">
        <f>VLOOKUP($E201,MATRIZ!$B$2:$G$60,6,FALSE)</f>
        <v>191</v>
      </c>
      <c r="K201" s="2"/>
    </row>
    <row r="202" spans="3:11" ht="19.149999999999999" x14ac:dyDescent="0.5">
      <c r="C202" s="3"/>
      <c r="D202" s="4"/>
      <c r="E202" s="2" t="s">
        <v>71</v>
      </c>
      <c r="F202" s="2">
        <f>VLOOKUP(E202,MATRIZ!$B$2:$G$60,2,FALSE)</f>
        <v>300</v>
      </c>
      <c r="G202" s="2">
        <f>VLOOKUP($E202,MATRIZ!$B$2:$G$60,3,FALSE)</f>
        <v>1</v>
      </c>
      <c r="H202" s="2">
        <f>VLOOKUP($E202,MATRIZ!$B$2:$G$60,4,FALSE)</f>
        <v>24</v>
      </c>
      <c r="I202" s="2">
        <f>VLOOKUP($E202,MATRIZ!$B$2:$G$60,5,FALSE)</f>
        <v>20</v>
      </c>
      <c r="J202" s="2">
        <f>VLOOKUP($E202,MATRIZ!$B$2:$G$60,6,FALSE)</f>
        <v>842</v>
      </c>
      <c r="K202" s="5"/>
    </row>
    <row r="203" spans="3:11" ht="19.149999999999999" x14ac:dyDescent="0.5">
      <c r="C203" s="3"/>
      <c r="D203" s="4"/>
      <c r="E203" s="2" t="s">
        <v>67</v>
      </c>
      <c r="F203" s="2">
        <f>VLOOKUP(E203,MATRIZ!$B$2:$G$60,2,FALSE)</f>
        <v>17</v>
      </c>
      <c r="G203" s="2">
        <f>VLOOKUP($E203,MATRIZ!$B$2:$G$60,3,FALSE)</f>
        <v>3</v>
      </c>
      <c r="H203" s="2">
        <f>VLOOKUP($E203,MATRIZ!$B$2:$G$60,4,FALSE)</f>
        <v>0</v>
      </c>
      <c r="I203" s="2">
        <f>VLOOKUP($E203,MATRIZ!$B$2:$G$60,5,FALSE)</f>
        <v>12</v>
      </c>
      <c r="J203" s="2">
        <f>VLOOKUP($E203,MATRIZ!$B$2:$G$60,6,FALSE)</f>
        <v>8</v>
      </c>
      <c r="K203" s="2"/>
    </row>
    <row r="204" spans="3:11" ht="19.149999999999999" x14ac:dyDescent="0.5">
      <c r="C204" s="3"/>
      <c r="D204" s="4"/>
      <c r="E204" s="2" t="s">
        <v>53</v>
      </c>
      <c r="F204" s="2">
        <f>VLOOKUP(E204,MATRIZ!$B$2:$G$60,2,FALSE)</f>
        <v>106</v>
      </c>
      <c r="G204" s="2">
        <f>VLOOKUP($E204,MATRIZ!$B$2:$G$60,3,FALSE)</f>
        <v>3</v>
      </c>
      <c r="H204" s="2">
        <f>VLOOKUP($E204,MATRIZ!$B$2:$G$60,4,FALSE)</f>
        <v>6</v>
      </c>
      <c r="I204" s="2">
        <f>VLOOKUP($E204,MATRIZ!$B$2:$G$60,5,FALSE)</f>
        <v>10</v>
      </c>
      <c r="J204" s="2">
        <f>VLOOKUP($E204,MATRIZ!$B$2:$G$60,6,FALSE)</f>
        <v>20</v>
      </c>
      <c r="K204" s="5"/>
    </row>
    <row r="205" spans="3:11" ht="19.149999999999999" x14ac:dyDescent="0.5">
      <c r="C205" s="27"/>
      <c r="D205" s="28"/>
      <c r="E205" s="26" t="s">
        <v>56</v>
      </c>
      <c r="F205" s="26">
        <f>VLOOKUP(E205,MATRIZ!$B$2:$G$60,2,FALSE)</f>
        <v>328</v>
      </c>
      <c r="G205" s="26">
        <f>VLOOKUP($E205,MATRIZ!$B$2:$G$60,3,FALSE)</f>
        <v>4</v>
      </c>
      <c r="H205" s="26">
        <f>VLOOKUP($E205,MATRIZ!$B$2:$G$60,4,FALSE)</f>
        <v>9</v>
      </c>
      <c r="I205" s="26">
        <f>VLOOKUP($E205,MATRIZ!$B$2:$G$60,5,FALSE)</f>
        <v>60</v>
      </c>
      <c r="J205" s="26">
        <f>VLOOKUP($E205,MATRIZ!$B$2:$G$60,6,FALSE)</f>
        <v>20</v>
      </c>
      <c r="K205" s="2"/>
    </row>
    <row r="206" spans="3:11" ht="19.149999999999999" x14ac:dyDescent="0.5">
      <c r="C206" s="27"/>
      <c r="D206" s="28"/>
      <c r="E206" s="26" t="s">
        <v>14</v>
      </c>
      <c r="F206" s="26">
        <f>VLOOKUP(E206,MATRIZ!$B$2:$G$60,2,FALSE)</f>
        <v>186</v>
      </c>
      <c r="G206" s="26">
        <f>VLOOKUP($E206,MATRIZ!$B$2:$G$60,3,FALSE)</f>
        <v>74.040000000000006</v>
      </c>
      <c r="H206" s="26">
        <f>VLOOKUP($E206,MATRIZ!$B$2:$G$60,4,FALSE)</f>
        <v>4.29</v>
      </c>
      <c r="I206" s="26">
        <f>VLOOKUP($E206,MATRIZ!$B$2:$G$60,5,FALSE)</f>
        <v>8.6</v>
      </c>
      <c r="J206" s="26">
        <f>VLOOKUP($E206,MATRIZ!$B$2:$G$60,6,FALSE)</f>
        <v>278.32</v>
      </c>
      <c r="K206" s="5"/>
    </row>
    <row r="207" spans="3:11" ht="19.149999999999999" x14ac:dyDescent="0.5">
      <c r="C207" s="27"/>
      <c r="D207" s="28"/>
      <c r="E207" s="26" t="s">
        <v>109</v>
      </c>
      <c r="F207" s="26">
        <f>VLOOKUP(E207,MATRIZ!$B$2:$G$60,2,FALSE)</f>
        <v>41</v>
      </c>
      <c r="G207" s="26">
        <f>VLOOKUP($E207,MATRIZ!$B$2:$G$60,3,FALSE)</f>
        <v>9.19</v>
      </c>
      <c r="H207" s="26">
        <f>VLOOKUP($E207,MATRIZ!$B$2:$G$60,4,FALSE)</f>
        <v>0.34</v>
      </c>
      <c r="I207" s="26">
        <f>VLOOKUP($E207,MATRIZ!$B$2:$G$60,5,FALSE)</f>
        <v>1.63</v>
      </c>
      <c r="J207" s="26">
        <f>VLOOKUP($E207,MATRIZ!$B$2:$G$60,6,FALSE)</f>
        <v>1063</v>
      </c>
      <c r="K207" s="2"/>
    </row>
    <row r="208" spans="3:11" ht="19.149999999999999" x14ac:dyDescent="0.5">
      <c r="C208" s="27"/>
      <c r="D208" s="28"/>
      <c r="E208" s="26" t="s">
        <v>72</v>
      </c>
      <c r="F208" s="26">
        <f>VLOOKUP(E208,MATRIZ!$B$2:$G$60,2,FALSE)</f>
        <v>80</v>
      </c>
      <c r="G208" s="26">
        <f>VLOOKUP($E208,MATRIZ!$B$2:$G$60,3,FALSE)</f>
        <v>16</v>
      </c>
      <c r="H208" s="26">
        <f>VLOOKUP($E208,MATRIZ!$B$2:$G$60,4,FALSE)</f>
        <v>1</v>
      </c>
      <c r="I208" s="26">
        <f>VLOOKUP($E208,MATRIZ!$B$2:$G$60,5,FALSE)</f>
        <v>1</v>
      </c>
      <c r="J208" s="26">
        <f>VLOOKUP($E208,MATRIZ!$B$2:$G$60,6,FALSE)</f>
        <v>45</v>
      </c>
      <c r="K208" s="5"/>
    </row>
    <row r="209" spans="3:11" ht="19.149999999999999" x14ac:dyDescent="0.5">
      <c r="C209" s="27"/>
      <c r="D209" s="28"/>
      <c r="E209" s="26" t="s">
        <v>10</v>
      </c>
      <c r="F209" s="26">
        <f>VLOOKUP(E209,MATRIZ!$B$2:$G$60,2,FALSE)</f>
        <v>6</v>
      </c>
      <c r="G209" s="26">
        <f>VLOOKUP($E209,MATRIZ!$B$2:$G$60,3,FALSE)</f>
        <v>1</v>
      </c>
      <c r="H209" s="26">
        <f>VLOOKUP($E209,MATRIZ!$B$2:$G$60,4,FALSE)</f>
        <v>0</v>
      </c>
      <c r="I209" s="26">
        <f>VLOOKUP($E209,MATRIZ!$B$2:$G$60,5,FALSE)</f>
        <v>0.42</v>
      </c>
      <c r="J209" s="26">
        <f>VLOOKUP($E209,MATRIZ!$B$2:$G$60,6,FALSE)</f>
        <v>2.2799999999999998</v>
      </c>
      <c r="K209" s="2"/>
    </row>
    <row r="210" spans="3:11" ht="19.149999999999999" x14ac:dyDescent="0.5">
      <c r="C210" s="27"/>
      <c r="D210" s="28"/>
      <c r="E210" s="26" t="s">
        <v>16</v>
      </c>
      <c r="F210" s="26">
        <f>VLOOKUP(E210,MATRIZ!$B$2:$G$60,2,FALSE)</f>
        <v>66</v>
      </c>
      <c r="G210" s="26">
        <f>VLOOKUP($E210,MATRIZ!$B$2:$G$60,3,FALSE)</f>
        <v>30.2</v>
      </c>
      <c r="H210" s="26">
        <f>VLOOKUP($E210,MATRIZ!$B$2:$G$60,4,FALSE)</f>
        <v>0.1</v>
      </c>
      <c r="I210" s="26">
        <f>VLOOKUP($E210,MATRIZ!$B$2:$G$60,5,FALSE)</f>
        <v>3</v>
      </c>
      <c r="J210" s="26">
        <f>VLOOKUP($E210,MATRIZ!$B$2:$G$60,6,FALSE)</f>
        <v>1.2</v>
      </c>
      <c r="K210" s="2"/>
    </row>
    <row r="211" spans="3:11" ht="19.149999999999999" x14ac:dyDescent="0.5">
      <c r="C211" s="27"/>
      <c r="D211" s="28"/>
      <c r="E211" s="26" t="s">
        <v>17</v>
      </c>
      <c r="F211" s="26">
        <f>VLOOKUP(E211,MATRIZ!$B$2:$G$60,2,FALSE)</f>
        <v>294</v>
      </c>
      <c r="G211" s="26">
        <f>VLOOKUP($E211,MATRIZ!$B$2:$G$60,3,FALSE)</f>
        <v>15</v>
      </c>
      <c r="H211" s="26">
        <f>VLOOKUP($E211,MATRIZ!$B$2:$G$60,4,FALSE)</f>
        <v>50</v>
      </c>
      <c r="I211" s="26">
        <f>VLOOKUP($E211,MATRIZ!$B$2:$G$60,5,FALSE)</f>
        <v>22</v>
      </c>
      <c r="J211" s="26">
        <f>VLOOKUP($E211,MATRIZ!$B$2:$G$60,6,FALSE)</f>
        <v>470</v>
      </c>
      <c r="K211" s="5"/>
    </row>
    <row r="212" spans="3:11" ht="19.149999999999999" x14ac:dyDescent="0.5">
      <c r="C212" s="27"/>
      <c r="D212" s="28"/>
      <c r="E212" s="26" t="s">
        <v>61</v>
      </c>
      <c r="F212" s="26">
        <f>VLOOKUP(E212,MATRIZ!$B$2:$G$60,2,FALSE)</f>
        <v>104</v>
      </c>
      <c r="G212" s="26">
        <f>VLOOKUP($E212,MATRIZ!$B$2:$G$60,3,FALSE)</f>
        <v>28</v>
      </c>
      <c r="H212" s="26">
        <f>VLOOKUP($E212,MATRIZ!$B$2:$G$60,4,FALSE)</f>
        <v>0</v>
      </c>
      <c r="I212" s="26">
        <f>VLOOKUP($E212,MATRIZ!$B$2:$G$60,5,FALSE)</f>
        <v>1</v>
      </c>
      <c r="J212" s="26">
        <f>VLOOKUP($E212,MATRIZ!$B$2:$G$60,6,FALSE)</f>
        <v>2</v>
      </c>
      <c r="K212" s="2"/>
    </row>
    <row r="213" spans="3:11" ht="19.149999999999999" x14ac:dyDescent="0.5">
      <c r="C213" s="27"/>
      <c r="D213" s="28"/>
      <c r="E213" s="26" t="s">
        <v>25</v>
      </c>
      <c r="F213" s="26">
        <f>VLOOKUP(E213,MATRIZ!$B$2:$G$60,2,FALSE)</f>
        <v>38</v>
      </c>
      <c r="G213" s="26">
        <f>VLOOKUP($E213,MATRIZ!$B$2:$G$60,3,FALSE)</f>
        <v>9</v>
      </c>
      <c r="H213" s="26">
        <f>VLOOKUP($E213,MATRIZ!$B$2:$G$60,4,FALSE)</f>
        <v>0</v>
      </c>
      <c r="I213" s="26">
        <f>VLOOKUP($E213,MATRIZ!$B$2:$G$60,5,FALSE)</f>
        <v>1</v>
      </c>
      <c r="J213" s="26">
        <f>VLOOKUP($E213,MATRIZ!$B$2:$G$60,6,FALSE)</f>
        <v>4</v>
      </c>
      <c r="K213" s="5"/>
    </row>
    <row r="214" spans="3:11" ht="19.149999999999999" x14ac:dyDescent="0.5">
      <c r="C214" s="27"/>
      <c r="D214" s="28"/>
      <c r="E214" s="26" t="s">
        <v>35</v>
      </c>
      <c r="F214" s="26">
        <f>VLOOKUP(E214,MATRIZ!$B$2:$G$60,2,FALSE)</f>
        <v>32</v>
      </c>
      <c r="G214" s="26">
        <f>VLOOKUP($E214,MATRIZ!$B$2:$G$60,3,FALSE)</f>
        <v>16</v>
      </c>
      <c r="H214" s="26">
        <f>VLOOKUP($E214,MATRIZ!$B$2:$G$60,4,FALSE)</f>
        <v>0</v>
      </c>
      <c r="I214" s="26">
        <f>VLOOKUP($E214,MATRIZ!$B$2:$G$60,5,FALSE)</f>
        <v>1</v>
      </c>
      <c r="J214" s="26">
        <f>VLOOKUP($E214,MATRIZ!$B$2:$G$60,6,FALSE)</f>
        <v>3</v>
      </c>
      <c r="K214" s="2"/>
    </row>
    <row r="215" spans="3:11" ht="19.149999999999999" x14ac:dyDescent="0.5">
      <c r="C215" s="27"/>
      <c r="D215" s="28"/>
      <c r="E215" s="26" t="s">
        <v>71</v>
      </c>
      <c r="F215" s="26">
        <f>VLOOKUP(E215,MATRIZ!$B$2:$G$60,2,FALSE)</f>
        <v>300</v>
      </c>
      <c r="G215" s="26">
        <f>VLOOKUP($E215,MATRIZ!$B$2:$G$60,3,FALSE)</f>
        <v>1</v>
      </c>
      <c r="H215" s="26">
        <f>VLOOKUP($E215,MATRIZ!$B$2:$G$60,4,FALSE)</f>
        <v>24</v>
      </c>
      <c r="I215" s="26">
        <f>VLOOKUP($E215,MATRIZ!$B$2:$G$60,5,FALSE)</f>
        <v>20</v>
      </c>
      <c r="J215" s="26">
        <f>VLOOKUP($E215,MATRIZ!$B$2:$G$60,6,FALSE)</f>
        <v>842</v>
      </c>
      <c r="K215" s="5"/>
    </row>
    <row r="216" spans="3:11" ht="19.149999999999999" x14ac:dyDescent="0.5">
      <c r="C216" s="27"/>
      <c r="D216" s="28"/>
      <c r="E216" s="26" t="s">
        <v>110</v>
      </c>
      <c r="F216" s="26">
        <f>VLOOKUP(E216,MATRIZ!$B$2:$C$61,2,FALSE)</f>
        <v>84</v>
      </c>
      <c r="G216" s="26">
        <f>VLOOKUP($E216,MATRIZ!$B$2:$D$61,3,FALSE)</f>
        <v>0</v>
      </c>
      <c r="H216" s="26">
        <f>VLOOKUP($E216,MATRIZ!$B$2:$E$61,4,FALSE)</f>
        <v>0.92</v>
      </c>
      <c r="I216" s="26">
        <f>VLOOKUP($E216,MATRIZ!$B$2:$F$61,5,FALSE)</f>
        <v>17.760000000000002</v>
      </c>
      <c r="J216" s="26">
        <f>VLOOKUP($E216,MATRIZ!$B$2:$G$61,6,FALSE)</f>
        <v>81</v>
      </c>
      <c r="K216" s="2"/>
    </row>
    <row r="217" spans="3:11" ht="19.149999999999999" x14ac:dyDescent="0.5">
      <c r="C217" s="27"/>
      <c r="D217" s="28"/>
      <c r="E217" s="26" t="s">
        <v>57</v>
      </c>
      <c r="F217" s="26">
        <f>VLOOKUP(E217,MATRIZ!$B$2:$G$60,2,FALSE)</f>
        <v>180</v>
      </c>
      <c r="G217" s="26">
        <f>VLOOKUP($E217,MATRIZ!$B$2:$G$60,3,FALSE)</f>
        <v>43</v>
      </c>
      <c r="H217" s="26">
        <f>VLOOKUP($E217,MATRIZ!$B$2:$G$60,4,FALSE)</f>
        <v>0</v>
      </c>
      <c r="I217" s="26">
        <f>VLOOKUP($E217,MATRIZ!$B$2:$G$60,5,FALSE)</f>
        <v>3</v>
      </c>
      <c r="J217" s="26">
        <f>VLOOKUP($E217,MATRIZ!$B$2:$G$60,6,FALSE)</f>
        <v>0</v>
      </c>
      <c r="K217" s="5"/>
    </row>
    <row r="218" spans="3:11" ht="19.149999999999999" x14ac:dyDescent="0.5">
      <c r="C218" s="27"/>
      <c r="D218" s="28"/>
      <c r="E218" s="26" t="s">
        <v>19</v>
      </c>
      <c r="F218" s="26">
        <f>VLOOKUP(E218,MATRIZ!$B$2:$G$60,2,FALSE)</f>
        <v>15</v>
      </c>
      <c r="G218" s="26">
        <f>VLOOKUP($E218,MATRIZ!$B$2:$G$60,3,FALSE)</f>
        <v>3</v>
      </c>
      <c r="H218" s="26">
        <f>VLOOKUP($E218,MATRIZ!$B$2:$G$60,4,FALSE)</f>
        <v>0</v>
      </c>
      <c r="I218" s="26">
        <f>VLOOKUP($E218,MATRIZ!$B$2:$G$60,5,FALSE)</f>
        <v>1</v>
      </c>
      <c r="J218" s="26">
        <f>VLOOKUP($E218,MATRIZ!$B$2:$G$60,6,FALSE)</f>
        <v>28</v>
      </c>
      <c r="K218" s="2"/>
    </row>
    <row r="219" spans="3:11" ht="19.149999999999999" x14ac:dyDescent="0.5">
      <c r="C219" s="27"/>
      <c r="D219" s="28"/>
      <c r="E219" s="26" t="s">
        <v>20</v>
      </c>
      <c r="F219" s="26">
        <f>VLOOKUP(E219,MATRIZ!$B$2:$G$60,2,FALSE)</f>
        <v>295</v>
      </c>
      <c r="G219" s="26">
        <f>VLOOKUP($E219,MATRIZ!$B$2:$G$60,3,FALSE)</f>
        <v>195</v>
      </c>
      <c r="H219" s="26">
        <f>VLOOKUP($E219,MATRIZ!$B$2:$G$60,4,FALSE)</f>
        <v>0</v>
      </c>
      <c r="I219" s="26">
        <f>VLOOKUP($E219,MATRIZ!$B$2:$G$60,5,FALSE)</f>
        <v>1</v>
      </c>
      <c r="J219" s="26">
        <f>VLOOKUP($E219,MATRIZ!$B$2:$G$60,6,FALSE)</f>
        <v>1</v>
      </c>
      <c r="K219" s="5"/>
    </row>
    <row r="220" spans="3:11" ht="19.149999999999999" x14ac:dyDescent="0.5">
      <c r="C220" s="27"/>
      <c r="D220" s="28"/>
      <c r="E220" s="26" t="s">
        <v>62</v>
      </c>
      <c r="F220" s="26">
        <f>VLOOKUP(E220,MATRIZ!$B$2:$G$60,2,FALSE)</f>
        <v>113</v>
      </c>
      <c r="G220" s="26">
        <f>VLOOKUP($E220,MATRIZ!$B$2:$G$60,3,FALSE)</f>
        <v>24</v>
      </c>
      <c r="H220" s="26">
        <f>VLOOKUP($E220,MATRIZ!$B$2:$G$60,4,FALSE)</f>
        <v>1</v>
      </c>
      <c r="I220" s="26">
        <f>VLOOKUP($E220,MATRIZ!$B$2:$G$60,5,FALSE)</f>
        <v>1</v>
      </c>
      <c r="J220" s="26">
        <f>VLOOKUP($E220,MATRIZ!$B$2:$G$60,6,FALSE)</f>
        <v>107</v>
      </c>
      <c r="K220" s="2"/>
    </row>
    <row r="221" spans="3:11" ht="19.149999999999999" x14ac:dyDescent="0.5">
      <c r="C221" s="27"/>
      <c r="D221" s="28"/>
      <c r="E221" s="26" t="s">
        <v>22</v>
      </c>
      <c r="F221" s="26">
        <f>VLOOKUP(E221,MATRIZ!$B$2:$G$60,2,FALSE)</f>
        <v>820</v>
      </c>
      <c r="G221" s="26">
        <f>VLOOKUP($E221,MATRIZ!$B$2:$G$60,3,FALSE)</f>
        <v>0</v>
      </c>
      <c r="H221" s="26">
        <f>VLOOKUP($E221,MATRIZ!$B$2:$G$60,4,FALSE)</f>
        <v>91</v>
      </c>
      <c r="I221" s="26">
        <f>VLOOKUP($E221,MATRIZ!$B$2:$G$60,5,FALSE)</f>
        <v>0</v>
      </c>
      <c r="J221" s="26">
        <f>VLOOKUP($E221,MATRIZ!$B$2:$G$60,6,FALSE)</f>
        <v>0</v>
      </c>
      <c r="K221" s="5"/>
    </row>
    <row r="222" spans="3:11" ht="19.149999999999999" x14ac:dyDescent="0.5">
      <c r="C222" s="27"/>
      <c r="D222" s="28"/>
      <c r="E222" s="26" t="s">
        <v>61</v>
      </c>
      <c r="F222" s="26">
        <f>VLOOKUP(E222,MATRIZ!$B$2:$G$60,2,FALSE)</f>
        <v>104</v>
      </c>
      <c r="G222" s="26">
        <f>VLOOKUP($E222,MATRIZ!$B$2:$G$60,3,FALSE)</f>
        <v>28</v>
      </c>
      <c r="H222" s="26">
        <f>VLOOKUP($E222,MATRIZ!$B$2:$G$60,4,FALSE)</f>
        <v>0</v>
      </c>
      <c r="I222" s="26">
        <f>VLOOKUP($E222,MATRIZ!$B$2:$G$60,5,FALSE)</f>
        <v>1</v>
      </c>
      <c r="J222" s="26">
        <f>VLOOKUP($E222,MATRIZ!$B$2:$G$60,6,FALSE)</f>
        <v>2</v>
      </c>
      <c r="K222" s="2"/>
    </row>
    <row r="223" spans="3:11" ht="19.149999999999999" x14ac:dyDescent="0.5">
      <c r="C223" s="27"/>
      <c r="D223" s="28"/>
      <c r="E223" s="26" t="s">
        <v>49</v>
      </c>
      <c r="F223" s="26">
        <f>VLOOKUP(E223,MATRIZ!$B$2:$G$60,2,FALSE)</f>
        <v>90</v>
      </c>
      <c r="G223" s="26">
        <f>VLOOKUP($E223,MATRIZ!$B$2:$G$60,3,FALSE)</f>
        <v>16</v>
      </c>
      <c r="H223" s="26">
        <f>VLOOKUP($E223,MATRIZ!$B$2:$G$60,4,FALSE)</f>
        <v>2</v>
      </c>
      <c r="I223" s="26">
        <f>VLOOKUP($E223,MATRIZ!$B$2:$G$60,5,FALSE)</f>
        <v>3</v>
      </c>
      <c r="J223" s="26">
        <f>VLOOKUP($E223,MATRIZ!$B$2:$G$60,6,FALSE)</f>
        <v>1</v>
      </c>
      <c r="K223" s="2"/>
    </row>
    <row r="224" spans="3:11" ht="19.149999999999999" x14ac:dyDescent="0.5">
      <c r="C224" s="27"/>
      <c r="D224" s="28"/>
      <c r="E224" s="26" t="s">
        <v>26</v>
      </c>
      <c r="F224" s="26">
        <f>VLOOKUP(E224,MATRIZ!$B$2:$G$60,2,FALSE)</f>
        <v>28</v>
      </c>
      <c r="G224" s="26">
        <f>VLOOKUP($E224,MATRIZ!$B$2:$G$60,3,FALSE)</f>
        <v>7</v>
      </c>
      <c r="H224" s="26">
        <f>VLOOKUP($E224,MATRIZ!$B$2:$G$60,4,FALSE)</f>
        <v>0</v>
      </c>
      <c r="I224" s="26">
        <f>VLOOKUP($E224,MATRIZ!$B$2:$G$60,5,FALSE)</f>
        <v>0</v>
      </c>
      <c r="J224" s="26">
        <f>VLOOKUP($E224,MATRIZ!$B$2:$G$60,6,FALSE)</f>
        <v>0</v>
      </c>
      <c r="K224" s="5"/>
    </row>
    <row r="225" spans="3:11" ht="19.149999999999999" x14ac:dyDescent="0.5">
      <c r="C225" s="27"/>
      <c r="D225" s="28"/>
      <c r="E225" s="26" t="s">
        <v>32</v>
      </c>
      <c r="F225" s="26">
        <f>VLOOKUP(E225,MATRIZ!$B$2:$G$60,2,FALSE)</f>
        <v>54.8</v>
      </c>
      <c r="G225" s="26">
        <f>VLOOKUP($E225,MATRIZ!$B$2:$G$60,3,FALSE)</f>
        <v>9.6999999999999993</v>
      </c>
      <c r="H225" s="26">
        <f>VLOOKUP($E225,MATRIZ!$B$2:$G$60,4,FALSE)</f>
        <v>0</v>
      </c>
      <c r="I225" s="26">
        <f>VLOOKUP($E225,MATRIZ!$B$2:$G$60,5,FALSE)</f>
        <v>4</v>
      </c>
      <c r="J225" s="26">
        <f>VLOOKUP($E225,MATRIZ!$B$2:$G$60,6,FALSE)</f>
        <v>66.400000000000006</v>
      </c>
      <c r="K225" s="2"/>
    </row>
    <row r="226" spans="3:11" ht="19.149999999999999" x14ac:dyDescent="0.5">
      <c r="C226" s="3"/>
      <c r="D226" s="28"/>
      <c r="E226" s="26" t="s">
        <v>29</v>
      </c>
      <c r="F226" s="26">
        <f>VLOOKUP(E226,MATRIZ!$B$2:$G$60,2,FALSE)</f>
        <v>109</v>
      </c>
      <c r="G226" s="26">
        <f>VLOOKUP($E226,MATRIZ!$B$2:$G$60,3,FALSE)</f>
        <v>1</v>
      </c>
      <c r="H226" s="26">
        <f>VLOOKUP($E226,MATRIZ!$B$2:$G$60,4,FALSE)</f>
        <v>0</v>
      </c>
      <c r="I226" s="26">
        <f>VLOOKUP($E226,MATRIZ!$B$2:$G$60,5,FALSE)</f>
        <v>16</v>
      </c>
      <c r="J226" s="26">
        <f>VLOOKUP($E226,MATRIZ!$B$2:$G$60,6,FALSE)</f>
        <v>247</v>
      </c>
      <c r="K226" s="5"/>
    </row>
    <row r="227" spans="3:11" ht="19.149999999999999" x14ac:dyDescent="0.5">
      <c r="C227" s="3"/>
      <c r="D227" s="28"/>
      <c r="E227" s="26" t="s">
        <v>14</v>
      </c>
      <c r="F227" s="26">
        <f>VLOOKUP(E227,MATRIZ!$B$2:$G$60,2,FALSE)</f>
        <v>186</v>
      </c>
      <c r="G227" s="26">
        <f>VLOOKUP($E227,MATRIZ!$B$2:$G$60,3,FALSE)</f>
        <v>74.040000000000006</v>
      </c>
      <c r="H227" s="26">
        <f>VLOOKUP($E227,MATRIZ!$B$2:$G$60,4,FALSE)</f>
        <v>4.29</v>
      </c>
      <c r="I227" s="26">
        <f>VLOOKUP($E227,MATRIZ!$B$2:$G$60,5,FALSE)</f>
        <v>8.6</v>
      </c>
      <c r="J227" s="26">
        <f>VLOOKUP($E227,MATRIZ!$B$2:$G$60,6,FALSE)</f>
        <v>278.32</v>
      </c>
      <c r="K227" s="2"/>
    </row>
    <row r="228" spans="3:11" ht="19.149999999999999" x14ac:dyDescent="0.5">
      <c r="C228" s="3"/>
      <c r="D228" s="4"/>
      <c r="E228" s="2"/>
      <c r="F228" s="2" t="e">
        <f>VLOOKUP(E228,MATRIZ!$B$2:$G$60,2,FALSE)</f>
        <v>#N/A</v>
      </c>
      <c r="G228" s="2" t="e">
        <f>VLOOKUP($E228,MATRIZ!$B$2:$G$60,3,FALSE)</f>
        <v>#N/A</v>
      </c>
      <c r="H228" s="2" t="e">
        <f>VLOOKUP($E228,MATRIZ!$B$2:$G$60,4,FALSE)</f>
        <v>#N/A</v>
      </c>
      <c r="I228" s="2" t="e">
        <f>VLOOKUP($E228,MATRIZ!$B$2:$G$60,5,FALSE)</f>
        <v>#N/A</v>
      </c>
      <c r="J228" s="2" t="e">
        <f>VLOOKUP($E228,MATRIZ!$B$2:$G$60,6,FALSE)</f>
        <v>#N/A</v>
      </c>
      <c r="K228" s="5"/>
    </row>
    <row r="229" spans="3:11" ht="19.149999999999999" x14ac:dyDescent="0.5">
      <c r="C229" s="3"/>
      <c r="D229" s="4"/>
      <c r="E229" s="2"/>
      <c r="F229" s="2" t="e">
        <f>VLOOKUP(E229,MATRIZ!$B$2:$G$60,2,FALSE)</f>
        <v>#N/A</v>
      </c>
      <c r="G229" s="2" t="e">
        <f>VLOOKUP($E229,MATRIZ!$B$2:$G$60,3,FALSE)</f>
        <v>#N/A</v>
      </c>
      <c r="H229" s="2" t="e">
        <f>VLOOKUP($E229,MATRIZ!$B$2:$G$60,4,FALSE)</f>
        <v>#N/A</v>
      </c>
      <c r="I229" s="2" t="e">
        <f>VLOOKUP($E229,MATRIZ!$B$2:$G$60,5,FALSE)</f>
        <v>#N/A</v>
      </c>
      <c r="J229" s="2" t="e">
        <f>VLOOKUP($E229,MATRIZ!$B$2:$G$60,6,FALSE)</f>
        <v>#N/A</v>
      </c>
      <c r="K229" s="2"/>
    </row>
    <row r="230" spans="3:11" ht="19.149999999999999" x14ac:dyDescent="0.5">
      <c r="C230" s="3"/>
      <c r="D230" s="4"/>
      <c r="E230" s="2"/>
      <c r="F230" s="2" t="e">
        <f>VLOOKUP(E230,MATRIZ!$B$2:$G$60,2,FALSE)</f>
        <v>#N/A</v>
      </c>
      <c r="G230" s="2" t="e">
        <f>VLOOKUP($E230,MATRIZ!$B$2:$G$60,3,FALSE)</f>
        <v>#N/A</v>
      </c>
      <c r="H230" s="2" t="e">
        <f>VLOOKUP($E230,MATRIZ!$B$2:$G$60,4,FALSE)</f>
        <v>#N/A</v>
      </c>
      <c r="I230" s="2" t="e">
        <f>VLOOKUP($E230,MATRIZ!$B$2:$G$60,5,FALSE)</f>
        <v>#N/A</v>
      </c>
      <c r="J230" s="2" t="e">
        <f>VLOOKUP($E230,MATRIZ!$B$2:$G$60,6,FALSE)</f>
        <v>#N/A</v>
      </c>
      <c r="K230" s="2"/>
    </row>
  </sheetData>
  <autoFilter ref="B2:J65" xr:uid="{8FCE9628-0B67-724B-9908-B92F90182B72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D9234-0668-FF46-AA58-0CA95DB6DED7}">
  <dimension ref="B1:J109"/>
  <sheetViews>
    <sheetView topLeftCell="B1" workbookViewId="0">
      <pane ySplit="2" topLeftCell="A58" activePane="bottomLeft" state="frozen"/>
      <selection pane="bottomLeft" activeCell="B61" sqref="B61"/>
    </sheetView>
  </sheetViews>
  <sheetFormatPr defaultColWidth="10.8125" defaultRowHeight="15.4" x14ac:dyDescent="0.5"/>
  <cols>
    <col min="1" max="1" width="10.8125" style="8"/>
    <col min="2" max="2" width="24.1875" style="8" bestFit="1" customWidth="1"/>
    <col min="3" max="3" width="18" style="8" bestFit="1" customWidth="1"/>
    <col min="4" max="4" width="22.1875" style="8" bestFit="1" customWidth="1"/>
    <col min="5" max="5" width="14" style="8" bestFit="1" customWidth="1"/>
    <col min="6" max="6" width="16.6875" style="8" bestFit="1" customWidth="1"/>
    <col min="7" max="7" width="14.1875" style="8" bestFit="1" customWidth="1"/>
    <col min="8" max="16384" width="10.8125" style="8"/>
  </cols>
  <sheetData>
    <row r="1" spans="2:10" s="1" customFormat="1" ht="15.75" thickBot="1" x14ac:dyDescent="0.55000000000000004"/>
    <row r="2" spans="2:10" s="1" customFormat="1" ht="19.149999999999999" thickBot="1" x14ac:dyDescent="0.55000000000000004">
      <c r="B2" s="34" t="s">
        <v>2</v>
      </c>
      <c r="C2" s="35" t="s">
        <v>3</v>
      </c>
      <c r="D2" s="36" t="s">
        <v>4</v>
      </c>
      <c r="E2" s="36" t="s">
        <v>5</v>
      </c>
      <c r="F2" s="36" t="s">
        <v>6</v>
      </c>
      <c r="G2" s="37" t="s">
        <v>7</v>
      </c>
    </row>
    <row r="3" spans="2:10" s="1" customFormat="1" ht="60" customHeight="1" x14ac:dyDescent="0.5">
      <c r="B3" s="13" t="s">
        <v>22</v>
      </c>
      <c r="C3" s="2">
        <v>820</v>
      </c>
      <c r="D3" s="2">
        <v>0</v>
      </c>
      <c r="E3" s="2">
        <v>91</v>
      </c>
      <c r="F3" s="2">
        <v>0</v>
      </c>
      <c r="G3" s="14">
        <v>0</v>
      </c>
      <c r="J3"/>
    </row>
    <row r="4" spans="2:10" s="1" customFormat="1" ht="60" customHeight="1" x14ac:dyDescent="0.5">
      <c r="B4" s="13" t="s">
        <v>59</v>
      </c>
      <c r="C4" s="2">
        <v>58</v>
      </c>
      <c r="D4" s="2">
        <v>2</v>
      </c>
      <c r="E4" s="2">
        <v>5</v>
      </c>
      <c r="F4" s="2">
        <v>2</v>
      </c>
      <c r="G4" s="14">
        <v>0</v>
      </c>
      <c r="J4"/>
    </row>
    <row r="5" spans="2:10" s="1" customFormat="1" ht="60" customHeight="1" x14ac:dyDescent="0.5">
      <c r="B5" s="13" t="s">
        <v>55</v>
      </c>
      <c r="C5" s="6">
        <v>22</v>
      </c>
      <c r="D5" s="6">
        <v>4</v>
      </c>
      <c r="E5" s="6">
        <v>0</v>
      </c>
      <c r="F5" s="6">
        <v>9</v>
      </c>
      <c r="G5" s="15">
        <v>50</v>
      </c>
      <c r="J5"/>
    </row>
    <row r="6" spans="2:10" s="1" customFormat="1" ht="60" customHeight="1" x14ac:dyDescent="0.5">
      <c r="B6" s="13" t="s">
        <v>62</v>
      </c>
      <c r="C6" s="6">
        <v>113</v>
      </c>
      <c r="D6" s="6">
        <v>24</v>
      </c>
      <c r="E6" s="6">
        <v>1</v>
      </c>
      <c r="F6" s="6">
        <v>1</v>
      </c>
      <c r="G6" s="15">
        <v>107</v>
      </c>
      <c r="J6"/>
    </row>
    <row r="7" spans="2:10" s="1" customFormat="1" ht="60" customHeight="1" x14ac:dyDescent="0.5">
      <c r="B7" s="13" t="s">
        <v>57</v>
      </c>
      <c r="C7" s="2">
        <v>180</v>
      </c>
      <c r="D7" s="2">
        <v>43</v>
      </c>
      <c r="E7" s="2">
        <v>0</v>
      </c>
      <c r="F7" s="2">
        <v>3</v>
      </c>
      <c r="G7" s="14">
        <v>0</v>
      </c>
      <c r="J7"/>
    </row>
    <row r="8" spans="2:10" s="1" customFormat="1" ht="60" customHeight="1" x14ac:dyDescent="0.5">
      <c r="B8" s="13" t="s">
        <v>29</v>
      </c>
      <c r="C8" s="2">
        <v>109</v>
      </c>
      <c r="D8" s="2">
        <v>1</v>
      </c>
      <c r="E8" s="2">
        <v>0</v>
      </c>
      <c r="F8" s="2">
        <v>16</v>
      </c>
      <c r="G8" s="14">
        <v>247</v>
      </c>
    </row>
    <row r="9" spans="2:10" s="1" customFormat="1" ht="60" customHeight="1" x14ac:dyDescent="0.5">
      <c r="B9" s="13" t="s">
        <v>49</v>
      </c>
      <c r="C9" s="6">
        <v>90</v>
      </c>
      <c r="D9" s="6">
        <v>16</v>
      </c>
      <c r="E9" s="6">
        <v>2</v>
      </c>
      <c r="F9" s="6">
        <v>3</v>
      </c>
      <c r="G9" s="15">
        <v>1</v>
      </c>
    </row>
    <row r="10" spans="2:10" s="1" customFormat="1" ht="60" customHeight="1" x14ac:dyDescent="0.5">
      <c r="B10" s="13" t="s">
        <v>38</v>
      </c>
      <c r="C10" s="2">
        <v>183</v>
      </c>
      <c r="D10" s="2">
        <v>39</v>
      </c>
      <c r="E10" s="2">
        <v>5</v>
      </c>
      <c r="F10" s="2">
        <v>5.7</v>
      </c>
      <c r="G10" s="14">
        <v>341.3</v>
      </c>
    </row>
    <row r="11" spans="2:10" s="1" customFormat="1" ht="60" customHeight="1" x14ac:dyDescent="0.5">
      <c r="B11" s="13" t="s">
        <v>11</v>
      </c>
      <c r="C11" s="2">
        <v>2.4</v>
      </c>
      <c r="D11" s="2">
        <v>1.8</v>
      </c>
      <c r="E11" s="2">
        <v>0</v>
      </c>
      <c r="F11" s="2">
        <v>3</v>
      </c>
      <c r="G11" s="14">
        <v>10</v>
      </c>
    </row>
    <row r="12" spans="2:10" s="1" customFormat="1" ht="60" customHeight="1" x14ac:dyDescent="0.5">
      <c r="B12" s="13" t="s">
        <v>27</v>
      </c>
      <c r="C12" s="2">
        <v>284</v>
      </c>
      <c r="D12" s="2">
        <v>2.2999999999999998</v>
      </c>
      <c r="E12" s="2">
        <v>15.1</v>
      </c>
      <c r="F12" s="2">
        <v>7.9</v>
      </c>
      <c r="G12" s="14">
        <v>5</v>
      </c>
    </row>
    <row r="13" spans="2:10" s="1" customFormat="1" ht="60" customHeight="1" x14ac:dyDescent="0.5">
      <c r="B13" s="13" t="s">
        <v>10</v>
      </c>
      <c r="C13" s="2">
        <v>6</v>
      </c>
      <c r="D13" s="2">
        <v>1</v>
      </c>
      <c r="E13" s="2">
        <v>0</v>
      </c>
      <c r="F13" s="2">
        <v>0.42</v>
      </c>
      <c r="G13" s="14">
        <v>2.2799999999999998</v>
      </c>
    </row>
    <row r="14" spans="2:10" s="1" customFormat="1" ht="60" customHeight="1" x14ac:dyDescent="0.5">
      <c r="B14" s="13" t="s">
        <v>67</v>
      </c>
      <c r="C14" s="2">
        <v>17</v>
      </c>
      <c r="D14" s="2">
        <v>3</v>
      </c>
      <c r="E14" s="2">
        <v>0</v>
      </c>
      <c r="F14" s="2">
        <v>12</v>
      </c>
      <c r="G14" s="14">
        <v>8</v>
      </c>
    </row>
    <row r="15" spans="2:10" s="1" customFormat="1" ht="60" customHeight="1" x14ac:dyDescent="0.5">
      <c r="B15" s="13" t="s">
        <v>21</v>
      </c>
      <c r="C15" s="6">
        <v>271</v>
      </c>
      <c r="D15" s="6">
        <v>0</v>
      </c>
      <c r="E15" s="6">
        <v>19</v>
      </c>
      <c r="F15" s="6">
        <v>25</v>
      </c>
      <c r="G15" s="15">
        <v>58</v>
      </c>
    </row>
    <row r="16" spans="2:10" s="1" customFormat="1" ht="60" customHeight="1" x14ac:dyDescent="0.5">
      <c r="B16" s="13" t="s">
        <v>65</v>
      </c>
      <c r="C16" s="6">
        <v>6</v>
      </c>
      <c r="D16" s="6">
        <v>1</v>
      </c>
      <c r="E16" s="6">
        <v>0</v>
      </c>
      <c r="F16" s="6">
        <v>0</v>
      </c>
      <c r="G16" s="15">
        <v>1</v>
      </c>
    </row>
    <row r="17" spans="2:9" s="1" customFormat="1" ht="60" customHeight="1" x14ac:dyDescent="0.5">
      <c r="B17" s="13" t="s">
        <v>23</v>
      </c>
      <c r="C17" s="6">
        <v>28</v>
      </c>
      <c r="D17" s="6">
        <v>4</v>
      </c>
      <c r="E17" s="6">
        <v>1</v>
      </c>
      <c r="F17" s="6">
        <v>3</v>
      </c>
      <c r="G17" s="15">
        <v>30</v>
      </c>
    </row>
    <row r="18" spans="2:9" s="1" customFormat="1" ht="60" customHeight="1" x14ac:dyDescent="0.5">
      <c r="B18" s="13" t="s">
        <v>43</v>
      </c>
      <c r="C18" s="2">
        <v>19</v>
      </c>
      <c r="D18" s="2">
        <v>4.5</v>
      </c>
      <c r="E18" s="2">
        <v>0.3</v>
      </c>
      <c r="F18" s="2">
        <v>1</v>
      </c>
      <c r="G18" s="14">
        <v>2</v>
      </c>
    </row>
    <row r="19" spans="2:9" s="1" customFormat="1" ht="60" customHeight="1" x14ac:dyDescent="0.5">
      <c r="B19" s="13" t="s">
        <v>39</v>
      </c>
      <c r="C19" s="6">
        <v>443</v>
      </c>
      <c r="D19" s="6">
        <v>32</v>
      </c>
      <c r="E19" s="6">
        <v>32</v>
      </c>
      <c r="F19" s="6">
        <v>10</v>
      </c>
      <c r="G19" s="15">
        <v>0</v>
      </c>
    </row>
    <row r="20" spans="2:9" s="1" customFormat="1" ht="60" customHeight="1" x14ac:dyDescent="0.5">
      <c r="B20" s="13" t="s">
        <v>63</v>
      </c>
      <c r="C20" s="6">
        <v>83</v>
      </c>
      <c r="D20" s="6">
        <v>0</v>
      </c>
      <c r="E20" s="6">
        <v>7</v>
      </c>
      <c r="F20" s="6">
        <v>0</v>
      </c>
      <c r="G20" s="15">
        <v>1</v>
      </c>
    </row>
    <row r="21" spans="2:9" s="1" customFormat="1" ht="60" customHeight="1" x14ac:dyDescent="0.5">
      <c r="B21" s="13" t="s">
        <v>50</v>
      </c>
      <c r="C21" s="6">
        <v>160</v>
      </c>
      <c r="D21" s="6">
        <v>17</v>
      </c>
      <c r="E21" s="6">
        <v>9</v>
      </c>
      <c r="F21" s="6">
        <v>3</v>
      </c>
      <c r="G21" s="15">
        <v>137</v>
      </c>
    </row>
    <row r="22" spans="2:9" s="1" customFormat="1" ht="60" customHeight="1" x14ac:dyDescent="0.5">
      <c r="B22" s="13" t="s">
        <v>46</v>
      </c>
      <c r="C22" s="6">
        <v>203</v>
      </c>
      <c r="D22" s="6">
        <v>43</v>
      </c>
      <c r="E22" s="6">
        <v>1</v>
      </c>
      <c r="F22" s="6">
        <v>2</v>
      </c>
      <c r="G22" s="15">
        <v>0</v>
      </c>
    </row>
    <row r="23" spans="2:9" s="1" customFormat="1" ht="60" customHeight="1" x14ac:dyDescent="0.5">
      <c r="B23" s="13" t="s">
        <v>13</v>
      </c>
      <c r="C23" s="2">
        <v>52</v>
      </c>
      <c r="D23" s="2">
        <v>0.3</v>
      </c>
      <c r="E23" s="2">
        <v>0</v>
      </c>
      <c r="F23" s="2">
        <v>3.5</v>
      </c>
      <c r="G23" s="14">
        <v>166</v>
      </c>
    </row>
    <row r="24" spans="2:9" s="1" customFormat="1" ht="60" customHeight="1" x14ac:dyDescent="0.5">
      <c r="B24" s="13" t="s">
        <v>17</v>
      </c>
      <c r="C24" s="2">
        <v>294</v>
      </c>
      <c r="D24" s="2">
        <v>15</v>
      </c>
      <c r="E24" s="2">
        <v>50</v>
      </c>
      <c r="F24" s="2">
        <v>22</v>
      </c>
      <c r="G24" s="14">
        <v>470</v>
      </c>
    </row>
    <row r="25" spans="2:9" s="1" customFormat="1" ht="60" customHeight="1" x14ac:dyDescent="0.5">
      <c r="B25" s="13" t="s">
        <v>42</v>
      </c>
      <c r="C25" s="2">
        <v>265</v>
      </c>
      <c r="D25" s="2">
        <v>66</v>
      </c>
      <c r="E25" s="2">
        <v>25</v>
      </c>
      <c r="F25" s="2">
        <v>10</v>
      </c>
      <c r="G25" s="14">
        <v>6</v>
      </c>
    </row>
    <row r="26" spans="2:9" s="1" customFormat="1" ht="60" customHeight="1" x14ac:dyDescent="0.5">
      <c r="B26" s="13" t="s">
        <v>54</v>
      </c>
      <c r="C26" s="2">
        <v>128</v>
      </c>
      <c r="D26" s="2">
        <v>7</v>
      </c>
      <c r="E26" s="2">
        <v>4</v>
      </c>
      <c r="F26" s="2">
        <v>13</v>
      </c>
      <c r="G26" s="14">
        <v>20</v>
      </c>
      <c r="I26"/>
    </row>
    <row r="27" spans="2:9" s="1" customFormat="1" ht="60" customHeight="1" x14ac:dyDescent="0.5">
      <c r="B27" s="13" t="s">
        <v>26</v>
      </c>
      <c r="C27" s="2">
        <v>28</v>
      </c>
      <c r="D27" s="2">
        <v>7</v>
      </c>
      <c r="E27" s="2">
        <v>0</v>
      </c>
      <c r="F27" s="2">
        <v>0</v>
      </c>
      <c r="G27" s="14">
        <v>0</v>
      </c>
    </row>
    <row r="28" spans="2:9" s="1" customFormat="1" ht="60" customHeight="1" x14ac:dyDescent="0.5">
      <c r="B28" s="13" t="s">
        <v>34</v>
      </c>
      <c r="C28" s="6">
        <v>161</v>
      </c>
      <c r="D28" s="6">
        <v>15</v>
      </c>
      <c r="E28" s="6">
        <v>1</v>
      </c>
      <c r="F28" s="6">
        <v>11</v>
      </c>
      <c r="G28" s="15">
        <v>0</v>
      </c>
    </row>
    <row r="29" spans="2:9" s="1" customFormat="1" ht="60" customHeight="1" x14ac:dyDescent="0.5">
      <c r="B29" s="13" t="s">
        <v>41</v>
      </c>
      <c r="C29" s="6">
        <v>92</v>
      </c>
      <c r="D29" s="6">
        <v>18</v>
      </c>
      <c r="E29" s="6">
        <v>0</v>
      </c>
      <c r="F29" s="6">
        <v>5</v>
      </c>
      <c r="G29" s="15">
        <v>129</v>
      </c>
      <c r="I29"/>
    </row>
    <row r="30" spans="2:9" s="1" customFormat="1" ht="60" customHeight="1" x14ac:dyDescent="0.5">
      <c r="B30" s="13" t="s">
        <v>31</v>
      </c>
      <c r="C30" s="6">
        <v>117</v>
      </c>
      <c r="D30" s="6">
        <v>22</v>
      </c>
      <c r="E30" s="6">
        <v>2</v>
      </c>
      <c r="F30" s="6">
        <v>3</v>
      </c>
      <c r="G30" s="15">
        <v>32</v>
      </c>
    </row>
    <row r="31" spans="2:9" s="1" customFormat="1" ht="60" customHeight="1" x14ac:dyDescent="0.5">
      <c r="B31" s="13" t="s">
        <v>12</v>
      </c>
      <c r="C31" s="2">
        <v>211</v>
      </c>
      <c r="D31" s="2">
        <v>0.34</v>
      </c>
      <c r="E31" s="2">
        <v>4.8</v>
      </c>
      <c r="F31" s="2">
        <v>6.4</v>
      </c>
      <c r="G31" s="14">
        <v>0.36</v>
      </c>
      <c r="I31"/>
    </row>
    <row r="32" spans="2:9" s="1" customFormat="1" ht="60" customHeight="1" x14ac:dyDescent="0.5">
      <c r="B32" s="13" t="s">
        <v>53</v>
      </c>
      <c r="C32" s="6">
        <v>106</v>
      </c>
      <c r="D32" s="6">
        <v>3</v>
      </c>
      <c r="E32" s="6">
        <v>6</v>
      </c>
      <c r="F32" s="6">
        <v>10</v>
      </c>
      <c r="G32" s="15">
        <v>20</v>
      </c>
    </row>
    <row r="33" spans="2:9" s="1" customFormat="1" ht="60" customHeight="1" x14ac:dyDescent="0.5">
      <c r="B33" s="13" t="s">
        <v>25</v>
      </c>
      <c r="C33" s="2">
        <v>38</v>
      </c>
      <c r="D33" s="2">
        <v>9</v>
      </c>
      <c r="E33" s="2">
        <v>0</v>
      </c>
      <c r="F33" s="2">
        <v>1</v>
      </c>
      <c r="G33" s="14">
        <v>4</v>
      </c>
    </row>
    <row r="34" spans="2:9" s="1" customFormat="1" ht="60" customHeight="1" x14ac:dyDescent="0.5">
      <c r="B34" s="13" t="s">
        <v>64</v>
      </c>
      <c r="C34" s="2">
        <v>20</v>
      </c>
      <c r="D34" s="2">
        <v>4</v>
      </c>
      <c r="E34" s="2">
        <v>0</v>
      </c>
      <c r="F34" s="2">
        <v>1</v>
      </c>
      <c r="G34" s="14">
        <v>7</v>
      </c>
    </row>
    <row r="35" spans="2:9" s="1" customFormat="1" ht="60" customHeight="1" x14ac:dyDescent="0.5">
      <c r="B35" s="13" t="s">
        <v>72</v>
      </c>
      <c r="C35" s="2">
        <v>80</v>
      </c>
      <c r="D35" s="2">
        <v>16</v>
      </c>
      <c r="E35" s="2">
        <v>1</v>
      </c>
      <c r="F35" s="2">
        <v>1</v>
      </c>
      <c r="G35" s="14">
        <v>45</v>
      </c>
    </row>
    <row r="36" spans="2:9" s="1" customFormat="1" ht="60" customHeight="1" x14ac:dyDescent="0.5">
      <c r="B36" s="13" t="s">
        <v>68</v>
      </c>
      <c r="C36" s="2">
        <v>130</v>
      </c>
      <c r="D36" s="2">
        <v>10</v>
      </c>
      <c r="E36" s="2">
        <v>7</v>
      </c>
      <c r="F36" s="2">
        <v>6</v>
      </c>
      <c r="G36" s="14">
        <v>130</v>
      </c>
    </row>
    <row r="37" spans="2:9" s="1" customFormat="1" ht="60" customHeight="1" x14ac:dyDescent="0.5">
      <c r="B37" s="13" t="s">
        <v>19</v>
      </c>
      <c r="C37" s="6">
        <v>15</v>
      </c>
      <c r="D37" s="6">
        <v>3</v>
      </c>
      <c r="E37" s="6">
        <v>0</v>
      </c>
      <c r="F37" s="6">
        <v>1</v>
      </c>
      <c r="G37" s="15">
        <v>28</v>
      </c>
      <c r="I37"/>
    </row>
    <row r="38" spans="2:9" s="1" customFormat="1" ht="60" customHeight="1" x14ac:dyDescent="0.5">
      <c r="B38" s="13" t="s">
        <v>61</v>
      </c>
      <c r="C38" s="6">
        <v>104</v>
      </c>
      <c r="D38" s="6">
        <v>28</v>
      </c>
      <c r="E38" s="6">
        <v>0</v>
      </c>
      <c r="F38" s="6">
        <v>1</v>
      </c>
      <c r="G38" s="15">
        <v>2</v>
      </c>
      <c r="I38"/>
    </row>
    <row r="39" spans="2:9" s="1" customFormat="1" ht="60" customHeight="1" x14ac:dyDescent="0.5">
      <c r="B39" s="13" t="s">
        <v>45</v>
      </c>
      <c r="C39" s="6">
        <v>36</v>
      </c>
      <c r="D39" s="6">
        <v>10</v>
      </c>
      <c r="E39" s="6">
        <v>0</v>
      </c>
      <c r="F39" s="6">
        <v>1</v>
      </c>
      <c r="G39" s="15">
        <v>16</v>
      </c>
      <c r="I39"/>
    </row>
    <row r="40" spans="2:9" s="1" customFormat="1" ht="60" customHeight="1" x14ac:dyDescent="0.5">
      <c r="B40" s="13" t="s">
        <v>73</v>
      </c>
      <c r="C40" s="6">
        <v>571</v>
      </c>
      <c r="D40" s="6">
        <v>212</v>
      </c>
      <c r="E40" s="6">
        <v>83</v>
      </c>
      <c r="F40" s="6">
        <v>56</v>
      </c>
      <c r="G40" s="15">
        <v>1642</v>
      </c>
      <c r="I40"/>
    </row>
    <row r="41" spans="2:9" s="1" customFormat="1" ht="60" customHeight="1" x14ac:dyDescent="0.5">
      <c r="B41" s="13" t="s">
        <v>52</v>
      </c>
      <c r="C41" s="6">
        <v>16</v>
      </c>
      <c r="D41" s="6">
        <v>3</v>
      </c>
      <c r="E41" s="6">
        <v>0</v>
      </c>
      <c r="F41" s="6">
        <v>1</v>
      </c>
      <c r="G41" s="15">
        <v>20</v>
      </c>
    </row>
    <row r="42" spans="2:9" s="1" customFormat="1" ht="60" customHeight="1" x14ac:dyDescent="0.5">
      <c r="B42" s="13" t="s">
        <v>20</v>
      </c>
      <c r="C42" s="2">
        <v>295</v>
      </c>
      <c r="D42" s="2">
        <v>195</v>
      </c>
      <c r="E42" s="2">
        <v>0</v>
      </c>
      <c r="F42" s="2">
        <v>1</v>
      </c>
      <c r="G42" s="14">
        <v>1</v>
      </c>
    </row>
    <row r="43" spans="2:9" s="1" customFormat="1" ht="60" customHeight="1" x14ac:dyDescent="0.5">
      <c r="B43" s="13" t="s">
        <v>70</v>
      </c>
      <c r="C43" s="2">
        <v>255</v>
      </c>
      <c r="D43" s="2">
        <v>56</v>
      </c>
      <c r="E43" s="2">
        <v>1</v>
      </c>
      <c r="F43" s="2">
        <v>7</v>
      </c>
      <c r="G43" s="14">
        <v>500</v>
      </c>
    </row>
    <row r="44" spans="2:9" s="1" customFormat="1" ht="60" customHeight="1" x14ac:dyDescent="0.5">
      <c r="B44" s="13" t="s">
        <v>35</v>
      </c>
      <c r="C44" s="2">
        <v>32</v>
      </c>
      <c r="D44" s="2">
        <v>16</v>
      </c>
      <c r="E44" s="2">
        <v>0</v>
      </c>
      <c r="F44" s="2">
        <v>1</v>
      </c>
      <c r="G44" s="14">
        <v>3</v>
      </c>
    </row>
    <row r="45" spans="2:9" s="1" customFormat="1" ht="60" customHeight="1" x14ac:dyDescent="0.5">
      <c r="B45" s="13" t="s">
        <v>36</v>
      </c>
      <c r="C45" s="2">
        <v>50</v>
      </c>
      <c r="D45" s="2">
        <v>13</v>
      </c>
      <c r="E45" s="2">
        <v>0</v>
      </c>
      <c r="F45" s="2">
        <v>1</v>
      </c>
      <c r="G45" s="14">
        <v>1</v>
      </c>
      <c r="I45"/>
    </row>
    <row r="46" spans="2:9" s="1" customFormat="1" ht="60" customHeight="1" x14ac:dyDescent="0.5">
      <c r="B46" s="13" t="s">
        <v>48</v>
      </c>
      <c r="C46" s="2">
        <v>105</v>
      </c>
      <c r="D46" s="2">
        <v>27</v>
      </c>
      <c r="E46" s="2">
        <v>0</v>
      </c>
      <c r="F46" s="2">
        <v>1</v>
      </c>
      <c r="G46" s="14">
        <v>0</v>
      </c>
    </row>
    <row r="47" spans="2:9" s="1" customFormat="1" ht="60" customHeight="1" x14ac:dyDescent="0.5">
      <c r="B47" s="13" t="s">
        <v>56</v>
      </c>
      <c r="C47" s="6">
        <v>328</v>
      </c>
      <c r="D47" s="6">
        <v>4</v>
      </c>
      <c r="E47" s="6">
        <v>9</v>
      </c>
      <c r="F47" s="6">
        <v>60</v>
      </c>
      <c r="G47" s="15">
        <v>20</v>
      </c>
    </row>
    <row r="48" spans="2:9" s="1" customFormat="1" ht="60" customHeight="1" x14ac:dyDescent="0.5">
      <c r="B48" s="13" t="s">
        <v>18</v>
      </c>
      <c r="C48" s="2">
        <v>120</v>
      </c>
      <c r="D48" s="2">
        <v>0</v>
      </c>
      <c r="E48" s="2">
        <v>0</v>
      </c>
      <c r="F48" s="2">
        <v>30</v>
      </c>
      <c r="G48" s="14">
        <v>145</v>
      </c>
    </row>
    <row r="49" spans="2:9" s="1" customFormat="1" ht="60" customHeight="1" x14ac:dyDescent="0.5">
      <c r="B49" s="13" t="s">
        <v>71</v>
      </c>
      <c r="C49" s="2">
        <v>300</v>
      </c>
      <c r="D49" s="2">
        <v>1</v>
      </c>
      <c r="E49" s="2">
        <v>24</v>
      </c>
      <c r="F49" s="2">
        <v>20</v>
      </c>
      <c r="G49" s="14">
        <v>842</v>
      </c>
    </row>
    <row r="50" spans="2:9" s="1" customFormat="1" ht="60" customHeight="1" x14ac:dyDescent="0.5">
      <c r="B50" s="13" t="s">
        <v>15</v>
      </c>
      <c r="C50" s="2">
        <v>20</v>
      </c>
      <c r="D50" s="2">
        <v>2.25</v>
      </c>
      <c r="E50" s="2">
        <v>10.5</v>
      </c>
      <c r="F50" s="2">
        <v>9</v>
      </c>
      <c r="G50" s="14">
        <v>265.5</v>
      </c>
    </row>
    <row r="51" spans="2:9" s="1" customFormat="1" ht="60" customHeight="1" x14ac:dyDescent="0.5">
      <c r="B51" s="13" t="s">
        <v>16</v>
      </c>
      <c r="C51" s="2">
        <v>66</v>
      </c>
      <c r="D51" s="2">
        <v>30.2</v>
      </c>
      <c r="E51" s="2">
        <v>0.1</v>
      </c>
      <c r="F51" s="2">
        <v>3</v>
      </c>
      <c r="G51" s="14">
        <v>1.2</v>
      </c>
    </row>
    <row r="52" spans="2:9" s="1" customFormat="1" ht="60" customHeight="1" x14ac:dyDescent="0.5">
      <c r="B52" s="13" t="s">
        <v>28</v>
      </c>
      <c r="C52" s="2">
        <v>192</v>
      </c>
      <c r="D52" s="2">
        <v>0.1</v>
      </c>
      <c r="E52" s="2">
        <v>11.2</v>
      </c>
      <c r="F52" s="2">
        <v>22.7</v>
      </c>
      <c r="G52" s="14">
        <v>171</v>
      </c>
    </row>
    <row r="53" spans="2:9" s="1" customFormat="1" ht="60" customHeight="1" x14ac:dyDescent="0.5">
      <c r="B53" s="13" t="s">
        <v>33</v>
      </c>
      <c r="C53" s="6">
        <v>49</v>
      </c>
      <c r="D53" s="6">
        <v>7</v>
      </c>
      <c r="E53" s="6">
        <v>0</v>
      </c>
      <c r="F53" s="6">
        <v>2</v>
      </c>
      <c r="G53" s="15">
        <v>52</v>
      </c>
      <c r="I53"/>
    </row>
    <row r="54" spans="2:9" s="1" customFormat="1" ht="60" customHeight="1" x14ac:dyDescent="0.5">
      <c r="B54" s="13" t="s">
        <v>51</v>
      </c>
      <c r="C54" s="6">
        <v>423</v>
      </c>
      <c r="D54" s="6">
        <v>53</v>
      </c>
      <c r="E54" s="6">
        <v>18</v>
      </c>
      <c r="F54" s="6">
        <v>17</v>
      </c>
      <c r="G54" s="15">
        <v>0</v>
      </c>
    </row>
    <row r="55" spans="2:9" s="1" customFormat="1" ht="60" customHeight="1" x14ac:dyDescent="0.5">
      <c r="B55" s="13" t="s">
        <v>24</v>
      </c>
      <c r="C55" s="2">
        <v>170.58</v>
      </c>
      <c r="D55" s="2">
        <v>34.22</v>
      </c>
      <c r="E55" s="2">
        <v>1.98</v>
      </c>
      <c r="F55" s="2">
        <v>3.97</v>
      </c>
      <c r="G55" s="14">
        <v>14.58</v>
      </c>
      <c r="I55"/>
    </row>
    <row r="56" spans="2:9" s="1" customFormat="1" ht="60" customHeight="1" x14ac:dyDescent="0.5">
      <c r="B56" s="13" t="s">
        <v>40</v>
      </c>
      <c r="C56" s="2">
        <v>170.58</v>
      </c>
      <c r="D56" s="2">
        <v>34.22</v>
      </c>
      <c r="E56" s="2">
        <v>1.98</v>
      </c>
      <c r="F56" s="2">
        <v>3.97</v>
      </c>
      <c r="G56" s="14">
        <v>14.58</v>
      </c>
      <c r="I56"/>
    </row>
    <row r="57" spans="2:9" s="1" customFormat="1" ht="60" customHeight="1" x14ac:dyDescent="0.5">
      <c r="B57" s="18" t="s">
        <v>14</v>
      </c>
      <c r="C57" s="7">
        <v>186</v>
      </c>
      <c r="D57" s="7">
        <v>74.040000000000006</v>
      </c>
      <c r="E57" s="7">
        <v>4.29</v>
      </c>
      <c r="F57" s="7">
        <v>8.6</v>
      </c>
      <c r="G57" s="19">
        <v>278.32</v>
      </c>
      <c r="I57"/>
    </row>
    <row r="58" spans="2:9" s="1" customFormat="1" ht="60" customHeight="1" x14ac:dyDescent="0.5">
      <c r="B58" s="18" t="s">
        <v>108</v>
      </c>
      <c r="C58" s="7">
        <v>94</v>
      </c>
      <c r="D58" s="7">
        <v>15.4</v>
      </c>
      <c r="E58" s="7">
        <v>2.3199999999999998</v>
      </c>
      <c r="F58" s="7">
        <v>2.4900000000000002</v>
      </c>
      <c r="G58" s="19">
        <v>191</v>
      </c>
      <c r="I58"/>
    </row>
    <row r="59" spans="2:9" s="1" customFormat="1" ht="60" customHeight="1" x14ac:dyDescent="0.5">
      <c r="B59" s="18" t="s">
        <v>109</v>
      </c>
      <c r="C59" s="7">
        <v>41</v>
      </c>
      <c r="D59" s="7">
        <v>9.19</v>
      </c>
      <c r="E59" s="7">
        <v>0.34</v>
      </c>
      <c r="F59" s="7">
        <v>1.63</v>
      </c>
      <c r="G59" s="19">
        <v>1063</v>
      </c>
      <c r="I59"/>
    </row>
    <row r="60" spans="2:9" s="1" customFormat="1" ht="60" customHeight="1" thickBot="1" x14ac:dyDescent="0.55000000000000004">
      <c r="B60" s="16" t="s">
        <v>32</v>
      </c>
      <c r="C60" s="32">
        <v>54.8</v>
      </c>
      <c r="D60" s="32">
        <v>9.6999999999999993</v>
      </c>
      <c r="E60" s="32">
        <v>0</v>
      </c>
      <c r="F60" s="32">
        <v>4</v>
      </c>
      <c r="G60" s="33">
        <v>66.400000000000006</v>
      </c>
    </row>
    <row r="61" spans="2:9" s="1" customFormat="1" ht="60" customHeight="1" thickBot="1" x14ac:dyDescent="0.55000000000000004">
      <c r="B61" s="16" t="s">
        <v>110</v>
      </c>
      <c r="C61" s="32">
        <v>84</v>
      </c>
      <c r="D61" s="32">
        <v>0</v>
      </c>
      <c r="E61" s="32">
        <v>0.92</v>
      </c>
      <c r="F61" s="32">
        <v>17.760000000000002</v>
      </c>
      <c r="G61" s="33">
        <v>81</v>
      </c>
    </row>
    <row r="62" spans="2:9" ht="60" customHeight="1" thickBot="1" x14ac:dyDescent="0.55000000000000004">
      <c r="B62" s="16" t="s">
        <v>107</v>
      </c>
      <c r="C62" s="32">
        <v>160</v>
      </c>
      <c r="D62" s="32">
        <v>8.5299999999999994</v>
      </c>
      <c r="E62" s="32">
        <v>14.66</v>
      </c>
      <c r="F62" s="32">
        <v>2</v>
      </c>
      <c r="G62" s="33">
        <v>7</v>
      </c>
      <c r="I62" s="11"/>
    </row>
    <row r="63" spans="2:9" ht="60" customHeight="1" x14ac:dyDescent="0.5">
      <c r="B63" s="9"/>
      <c r="C63" s="9"/>
      <c r="D63" s="9"/>
      <c r="E63" s="9"/>
      <c r="F63" s="9"/>
      <c r="G63" s="9"/>
      <c r="I63" s="11"/>
    </row>
    <row r="64" spans="2:9" ht="60" customHeight="1" x14ac:dyDescent="0.5">
      <c r="B64" s="9"/>
      <c r="C64" s="9"/>
      <c r="D64" s="9"/>
      <c r="E64" s="9"/>
      <c r="F64" s="9"/>
      <c r="G64" s="9"/>
    </row>
    <row r="65" spans="2:9" ht="60" customHeight="1" x14ac:dyDescent="0.5">
      <c r="B65" s="9"/>
      <c r="C65" s="12"/>
      <c r="D65" s="12"/>
      <c r="E65" s="12"/>
      <c r="F65" s="12"/>
      <c r="G65" s="12"/>
    </row>
    <row r="66" spans="2:9" ht="60" customHeight="1" x14ac:dyDescent="0.5">
      <c r="B66" s="9"/>
      <c r="C66" s="9"/>
      <c r="D66" s="9"/>
      <c r="E66" s="9"/>
      <c r="F66" s="9"/>
      <c r="G66" s="9"/>
    </row>
    <row r="67" spans="2:9" ht="60" customHeight="1" x14ac:dyDescent="0.5">
      <c r="B67" s="9"/>
      <c r="C67" s="10"/>
      <c r="D67" s="10"/>
      <c r="E67" s="10"/>
      <c r="F67" s="10"/>
      <c r="G67" s="10"/>
    </row>
    <row r="68" spans="2:9" ht="60" customHeight="1" x14ac:dyDescent="0.5">
      <c r="B68" s="9"/>
      <c r="C68" s="10"/>
      <c r="D68" s="10"/>
      <c r="E68" s="10"/>
      <c r="F68" s="10"/>
      <c r="G68" s="10"/>
      <c r="I68" s="11"/>
    </row>
    <row r="69" spans="2:9" ht="60" customHeight="1" x14ac:dyDescent="0.5">
      <c r="B69" s="9"/>
      <c r="C69" s="9"/>
      <c r="D69" s="9"/>
      <c r="E69" s="9"/>
      <c r="F69" s="9"/>
      <c r="G69" s="9"/>
      <c r="I69" s="11"/>
    </row>
    <row r="70" spans="2:9" ht="60" customHeight="1" x14ac:dyDescent="0.5">
      <c r="B70" s="9"/>
      <c r="C70" s="9"/>
      <c r="D70" s="9"/>
      <c r="E70" s="9"/>
      <c r="F70" s="9"/>
      <c r="G70" s="9"/>
    </row>
    <row r="71" spans="2:9" ht="60" customHeight="1" x14ac:dyDescent="0.5">
      <c r="B71" s="9"/>
      <c r="C71" s="12"/>
      <c r="D71" s="12"/>
      <c r="E71" s="12"/>
      <c r="F71" s="12"/>
      <c r="G71" s="12"/>
    </row>
    <row r="72" spans="2:9" ht="60" customHeight="1" x14ac:dyDescent="0.5">
      <c r="B72" s="9"/>
      <c r="C72" s="9"/>
      <c r="D72" s="9"/>
      <c r="E72" s="9"/>
      <c r="F72" s="9"/>
      <c r="G72" s="9"/>
    </row>
    <row r="73" spans="2:9" ht="60" customHeight="1" x14ac:dyDescent="0.5">
      <c r="B73" s="9"/>
      <c r="C73" s="10"/>
      <c r="D73" s="10"/>
      <c r="E73" s="10"/>
      <c r="F73" s="10"/>
      <c r="G73" s="10"/>
    </row>
    <row r="74" spans="2:9" ht="60" customHeight="1" x14ac:dyDescent="0.5">
      <c r="B74" s="9"/>
      <c r="C74" s="10"/>
      <c r="D74" s="10"/>
      <c r="E74" s="10"/>
      <c r="F74" s="10"/>
      <c r="G74" s="10"/>
      <c r="I74" s="11"/>
    </row>
    <row r="75" spans="2:9" ht="60" customHeight="1" x14ac:dyDescent="0.5">
      <c r="B75" s="9"/>
      <c r="C75" s="9"/>
      <c r="D75" s="9"/>
      <c r="E75" s="9"/>
      <c r="F75" s="9"/>
      <c r="G75" s="9"/>
      <c r="I75" s="11"/>
    </row>
    <row r="76" spans="2:9" ht="60" customHeight="1" x14ac:dyDescent="0.5">
      <c r="B76" s="9"/>
      <c r="C76" s="9"/>
      <c r="D76" s="9"/>
      <c r="E76" s="9"/>
      <c r="F76" s="9"/>
      <c r="G76" s="9"/>
    </row>
    <row r="77" spans="2:9" ht="60" customHeight="1" x14ac:dyDescent="0.5">
      <c r="B77" s="9"/>
      <c r="C77" s="12"/>
      <c r="D77" s="12"/>
      <c r="E77" s="12"/>
      <c r="F77" s="12"/>
      <c r="G77" s="12"/>
    </row>
    <row r="78" spans="2:9" ht="60" customHeight="1" x14ac:dyDescent="0.5">
      <c r="B78" s="9"/>
      <c r="C78" s="9"/>
      <c r="D78" s="9"/>
      <c r="E78" s="9"/>
      <c r="F78" s="9"/>
      <c r="G78" s="9"/>
    </row>
    <row r="79" spans="2:9" ht="60" customHeight="1" x14ac:dyDescent="0.5">
      <c r="B79" s="9"/>
      <c r="C79" s="10"/>
      <c r="D79" s="10"/>
      <c r="E79" s="10"/>
      <c r="F79" s="10"/>
      <c r="G79" s="10"/>
    </row>
    <row r="80" spans="2:9" ht="60" customHeight="1" x14ac:dyDescent="0.5">
      <c r="B80" s="9"/>
      <c r="C80" s="10"/>
      <c r="D80" s="10"/>
      <c r="E80" s="10"/>
      <c r="F80" s="10"/>
      <c r="G80" s="10"/>
      <c r="I80" s="11"/>
    </row>
    <row r="81" spans="2:9" ht="60" customHeight="1" x14ac:dyDescent="0.5">
      <c r="B81" s="9"/>
      <c r="C81" s="9"/>
      <c r="D81" s="9"/>
      <c r="E81" s="9"/>
      <c r="F81" s="9"/>
      <c r="G81" s="9"/>
      <c r="I81" s="11"/>
    </row>
    <row r="82" spans="2:9" ht="60" customHeight="1" x14ac:dyDescent="0.5">
      <c r="B82" s="9"/>
      <c r="C82" s="9"/>
      <c r="D82" s="9"/>
      <c r="E82" s="9"/>
      <c r="F82" s="9"/>
      <c r="G82" s="9"/>
    </row>
    <row r="83" spans="2:9" ht="60" customHeight="1" x14ac:dyDescent="0.5">
      <c r="B83" s="9"/>
      <c r="C83" s="12"/>
      <c r="D83" s="12"/>
      <c r="E83" s="12"/>
      <c r="F83" s="12"/>
      <c r="G83" s="12"/>
    </row>
    <row r="84" spans="2:9" ht="60" customHeight="1" x14ac:dyDescent="0.5">
      <c r="B84" s="9"/>
      <c r="C84" s="9"/>
      <c r="D84" s="9"/>
      <c r="E84" s="9"/>
      <c r="F84" s="9"/>
      <c r="G84" s="9"/>
    </row>
    <row r="85" spans="2:9" ht="60" customHeight="1" x14ac:dyDescent="0.5">
      <c r="B85" s="9"/>
      <c r="C85" s="10"/>
      <c r="D85" s="10"/>
      <c r="E85" s="10"/>
      <c r="F85" s="10"/>
      <c r="G85" s="10"/>
    </row>
    <row r="86" spans="2:9" ht="60" customHeight="1" x14ac:dyDescent="0.5">
      <c r="B86" s="9"/>
      <c r="C86" s="10"/>
      <c r="D86" s="10"/>
      <c r="E86" s="10"/>
      <c r="F86" s="10"/>
      <c r="G86" s="10"/>
      <c r="I86" s="11"/>
    </row>
    <row r="87" spans="2:9" ht="60" customHeight="1" x14ac:dyDescent="0.5">
      <c r="B87" s="9"/>
      <c r="C87" s="9"/>
      <c r="D87" s="9"/>
      <c r="E87" s="9"/>
      <c r="F87" s="9"/>
      <c r="G87" s="9"/>
      <c r="I87" s="11"/>
    </row>
    <row r="88" spans="2:9" ht="60" customHeight="1" x14ac:dyDescent="0.5">
      <c r="B88" s="9"/>
      <c r="C88" s="9"/>
      <c r="D88" s="9"/>
      <c r="E88" s="9"/>
      <c r="F88" s="9"/>
      <c r="G88" s="9"/>
    </row>
    <row r="89" spans="2:9" ht="60" customHeight="1" x14ac:dyDescent="0.5">
      <c r="B89" s="9"/>
      <c r="C89" s="12"/>
      <c r="D89" s="12"/>
      <c r="E89" s="12"/>
      <c r="F89" s="12"/>
      <c r="G89" s="12"/>
    </row>
    <row r="90" spans="2:9" ht="60" customHeight="1" x14ac:dyDescent="0.5">
      <c r="B90" s="9"/>
      <c r="C90" s="9"/>
      <c r="D90" s="9"/>
      <c r="E90" s="9"/>
      <c r="F90" s="9"/>
      <c r="G90" s="9"/>
    </row>
    <row r="91" spans="2:9" ht="60" customHeight="1" x14ac:dyDescent="0.5">
      <c r="B91" s="9"/>
      <c r="C91" s="10"/>
      <c r="D91" s="10"/>
      <c r="E91" s="10"/>
      <c r="F91" s="10"/>
      <c r="G91" s="10"/>
    </row>
    <row r="92" spans="2:9" ht="60" customHeight="1" x14ac:dyDescent="0.5">
      <c r="B92" s="9"/>
      <c r="C92" s="10"/>
      <c r="D92" s="10"/>
      <c r="E92" s="10"/>
      <c r="F92" s="10"/>
      <c r="G92" s="10"/>
      <c r="I92" s="11"/>
    </row>
    <row r="93" spans="2:9" ht="60" customHeight="1" x14ac:dyDescent="0.5">
      <c r="B93" s="9"/>
      <c r="C93" s="9"/>
      <c r="D93" s="9"/>
      <c r="E93" s="9"/>
      <c r="F93" s="9"/>
      <c r="G93" s="9"/>
      <c r="I93" s="11"/>
    </row>
    <row r="94" spans="2:9" ht="60" customHeight="1" x14ac:dyDescent="0.5">
      <c r="B94" s="9"/>
      <c r="C94" s="9"/>
      <c r="D94" s="9"/>
      <c r="E94" s="9"/>
      <c r="F94" s="9"/>
      <c r="G94" s="9"/>
    </row>
    <row r="95" spans="2:9" ht="60" customHeight="1" x14ac:dyDescent="0.5">
      <c r="B95" s="9"/>
      <c r="C95" s="12"/>
      <c r="D95" s="12"/>
      <c r="E95" s="12"/>
      <c r="F95" s="12"/>
      <c r="G95" s="12"/>
    </row>
    <row r="96" spans="2:9" ht="60" customHeight="1" x14ac:dyDescent="0.5">
      <c r="B96" s="9"/>
      <c r="C96" s="9"/>
      <c r="D96" s="9"/>
      <c r="E96" s="9"/>
      <c r="F96" s="9"/>
      <c r="G96" s="9"/>
    </row>
    <row r="97" spans="2:9" ht="60" customHeight="1" x14ac:dyDescent="0.5">
      <c r="B97" s="9"/>
      <c r="C97" s="10"/>
      <c r="D97" s="10"/>
      <c r="E97" s="10"/>
      <c r="F97" s="10"/>
      <c r="G97" s="10"/>
    </row>
    <row r="98" spans="2:9" ht="60" customHeight="1" x14ac:dyDescent="0.5">
      <c r="B98" s="9"/>
      <c r="C98" s="10"/>
      <c r="D98" s="10"/>
      <c r="E98" s="10"/>
      <c r="F98" s="10"/>
      <c r="G98" s="10"/>
      <c r="I98" s="11"/>
    </row>
    <row r="99" spans="2:9" ht="60" customHeight="1" x14ac:dyDescent="0.5">
      <c r="B99" s="9"/>
      <c r="C99" s="9"/>
      <c r="D99" s="9"/>
      <c r="E99" s="9"/>
      <c r="F99" s="9"/>
      <c r="G99" s="9"/>
      <c r="I99" s="11"/>
    </row>
    <row r="100" spans="2:9" ht="60" customHeight="1" x14ac:dyDescent="0.5">
      <c r="B100" s="9"/>
      <c r="C100" s="9"/>
      <c r="D100" s="9"/>
      <c r="E100" s="9"/>
      <c r="F100" s="9"/>
      <c r="G100" s="9"/>
    </row>
    <row r="101" spans="2:9" ht="60" customHeight="1" x14ac:dyDescent="0.5">
      <c r="B101" s="9"/>
      <c r="C101" s="12"/>
      <c r="D101" s="12"/>
      <c r="E101" s="12"/>
      <c r="F101" s="12"/>
      <c r="G101" s="12"/>
    </row>
    <row r="102" spans="2:9" ht="60" customHeight="1" x14ac:dyDescent="0.5">
      <c r="B102" s="9"/>
      <c r="C102" s="9"/>
      <c r="D102" s="9"/>
      <c r="E102" s="9"/>
      <c r="F102" s="9"/>
      <c r="G102" s="9"/>
    </row>
    <row r="103" spans="2:9" ht="60" customHeight="1" x14ac:dyDescent="0.5">
      <c r="B103" s="9"/>
      <c r="C103" s="10"/>
      <c r="D103" s="10"/>
      <c r="E103" s="10"/>
      <c r="F103" s="10"/>
      <c r="G103" s="10"/>
    </row>
    <row r="104" spans="2:9" ht="60" customHeight="1" x14ac:dyDescent="0.5">
      <c r="B104" s="9"/>
      <c r="C104" s="10"/>
      <c r="D104" s="10"/>
      <c r="E104" s="10"/>
      <c r="F104" s="10"/>
      <c r="G104" s="10"/>
      <c r="I104" s="11"/>
    </row>
    <row r="105" spans="2:9" ht="60" customHeight="1" x14ac:dyDescent="0.5">
      <c r="B105" s="9"/>
      <c r="C105" s="9"/>
      <c r="D105" s="9"/>
      <c r="E105" s="9"/>
      <c r="F105" s="9"/>
      <c r="G105" s="9"/>
      <c r="I105" s="11"/>
    </row>
    <row r="106" spans="2:9" ht="60" customHeight="1" x14ac:dyDescent="0.5">
      <c r="B106" s="9"/>
      <c r="C106" s="9"/>
      <c r="D106" s="9"/>
      <c r="E106" s="9"/>
      <c r="F106" s="9"/>
      <c r="G106" s="9"/>
    </row>
    <row r="107" spans="2:9" ht="60" customHeight="1" x14ac:dyDescent="0.5">
      <c r="B107" s="9"/>
      <c r="C107" s="12"/>
      <c r="D107" s="12"/>
      <c r="E107" s="12"/>
      <c r="F107" s="12"/>
      <c r="G107" s="12"/>
    </row>
    <row r="108" spans="2:9" ht="60" customHeight="1" x14ac:dyDescent="0.5">
      <c r="B108" s="9"/>
      <c r="C108" s="9"/>
      <c r="D108" s="9"/>
      <c r="E108" s="9"/>
      <c r="F108" s="9"/>
      <c r="G108" s="9"/>
    </row>
    <row r="109" spans="2:9" ht="60" customHeight="1" x14ac:dyDescent="0.5">
      <c r="B109" s="9"/>
      <c r="C109" s="10"/>
      <c r="D109" s="10"/>
      <c r="E109" s="10"/>
      <c r="F109" s="10"/>
      <c r="G109" s="10"/>
    </row>
  </sheetData>
  <autoFilter ref="B2:G60" xr:uid="{8FCE9628-0B67-724B-9908-B92F90182B72}"/>
  <sortState xmlns:xlrd2="http://schemas.microsoft.com/office/spreadsheetml/2017/richdata2" ref="B3:G60">
    <sortCondition ref="B3:B6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REGRESIÓN 1</vt:lpstr>
      <vt:lpstr>REGRESIÓN 2</vt:lpstr>
      <vt:lpstr>REGRESIÓN ERRORES</vt:lpstr>
      <vt:lpstr>TABLA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Cosette</cp:lastModifiedBy>
  <dcterms:created xsi:type="dcterms:W3CDTF">2022-08-18T12:38:04Z</dcterms:created>
  <dcterms:modified xsi:type="dcterms:W3CDTF">2022-10-24T18:11:13Z</dcterms:modified>
</cp:coreProperties>
</file>