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sc2\Documents\github\alternativefeeds\"/>
    </mc:Choice>
  </mc:AlternateContent>
  <bookViews>
    <workbookView xWindow="0" yWindow="0" windowWidth="19200" windowHeight="7050"/>
  </bookViews>
  <sheets>
    <sheet name="Dietary FMFO" sheetId="5" r:id="rId1"/>
    <sheet name="FCRs" sheetId="4" r:id="rId2"/>
    <sheet name="Footprints " sheetId="1" r:id="rId3"/>
    <sheet name="Codes " sheetId="2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1" i="5" l="1"/>
  <c r="H71" i="5"/>
  <c r="H58" i="5"/>
  <c r="H34" i="5"/>
  <c r="H30" i="5"/>
  <c r="J8" i="5"/>
  <c r="H25" i="5"/>
  <c r="H24" i="5"/>
  <c r="H14" i="5"/>
  <c r="H12" i="5"/>
  <c r="H10" i="5"/>
  <c r="H8" i="5"/>
  <c r="H2" i="5" l="1"/>
  <c r="K151" i="5"/>
  <c r="K149" i="5"/>
  <c r="H160" i="5"/>
  <c r="H146" i="5"/>
  <c r="H172" i="5"/>
  <c r="H158" i="5"/>
  <c r="H152" i="5"/>
  <c r="H149" i="5"/>
  <c r="H147" i="5"/>
  <c r="H145" i="5"/>
  <c r="H100" i="5"/>
  <c r="H90" i="5"/>
  <c r="J89" i="5"/>
  <c r="H95" i="5"/>
  <c r="H85" i="5"/>
  <c r="H132" i="5"/>
  <c r="H128" i="5"/>
  <c r="H117" i="5"/>
  <c r="K129" i="5"/>
  <c r="H136" i="5"/>
  <c r="H131" i="5"/>
  <c r="H127" i="5"/>
  <c r="H116" i="5"/>
  <c r="H140" i="5"/>
  <c r="H80" i="5"/>
</calcChain>
</file>

<file path=xl/sharedStrings.xml><?xml version="1.0" encoding="utf-8"?>
<sst xmlns="http://schemas.openxmlformats.org/spreadsheetml/2006/main" count="3374" uniqueCount="311">
  <si>
    <t xml:space="preserve">Taxon </t>
  </si>
  <si>
    <t>FCR</t>
  </si>
  <si>
    <t>Reference</t>
  </si>
  <si>
    <t>Comments</t>
  </si>
  <si>
    <t>Tenebrio molitor</t>
  </si>
  <si>
    <t>Sci_Name</t>
  </si>
  <si>
    <t>Comm_Name</t>
  </si>
  <si>
    <t>Unit</t>
  </si>
  <si>
    <t>Acheta domesticus</t>
  </si>
  <si>
    <t>House cricket nymph</t>
  </si>
  <si>
    <t xml:space="preserve">Insect </t>
  </si>
  <si>
    <t>Insect</t>
  </si>
  <si>
    <t>Locusta migratoria</t>
  </si>
  <si>
    <t>Glover and Sexton 2015</t>
  </si>
  <si>
    <t>Oonincx et al 2010</t>
  </si>
  <si>
    <t>Pachnoda marginata</t>
  </si>
  <si>
    <t xml:space="preserve">Sun beetles </t>
  </si>
  <si>
    <t xml:space="preserve">Meal worm larvae </t>
  </si>
  <si>
    <t>Migratory locust nymph</t>
  </si>
  <si>
    <t>Blaptica dubia</t>
  </si>
  <si>
    <t>Argentinian cockroach (all stages)</t>
  </si>
  <si>
    <t>CO2 g/kg BM/day</t>
  </si>
  <si>
    <t>CO2 g/kg mass gain</t>
  </si>
  <si>
    <t>CH4 g/kg BM/day</t>
  </si>
  <si>
    <t>N2O mg/kg BM/day</t>
  </si>
  <si>
    <t>General</t>
  </si>
  <si>
    <t>CO2 eq BM/day other</t>
  </si>
  <si>
    <t>Protein_content</t>
  </si>
  <si>
    <t>Confidence_ (+/-)</t>
  </si>
  <si>
    <t xml:space="preserve">Black solider fly </t>
  </si>
  <si>
    <t>Hermetia illucens</t>
  </si>
  <si>
    <t>Catfish</t>
  </si>
  <si>
    <t>African Catfish</t>
  </si>
  <si>
    <t>Shepphard et al 1994</t>
  </si>
  <si>
    <t>Ng et al 2001</t>
  </si>
  <si>
    <t>Footprint</t>
  </si>
  <si>
    <t>Footprint_type</t>
  </si>
  <si>
    <t>FCR of insects 1.7 relative to 2.5 for chickens, 5 for pork and 10 for beef \</t>
  </si>
  <si>
    <t>Oonincx et al 2012</t>
  </si>
  <si>
    <t>GHG</t>
  </si>
  <si>
    <t>Protein</t>
  </si>
  <si>
    <t>Zophobus morio</t>
  </si>
  <si>
    <t>Super worm</t>
  </si>
  <si>
    <t xml:space="preserve">GHG - production </t>
  </si>
  <si>
    <t>GHG - LCA</t>
  </si>
  <si>
    <t xml:space="preserve">Mealworms has an FCR of 2.2  fed on fresh ingredients </t>
  </si>
  <si>
    <t xml:space="preserve">CO2 eq kg/ kg BM </t>
  </si>
  <si>
    <t>Land use</t>
  </si>
  <si>
    <t>Energy use</t>
  </si>
  <si>
    <t>MJ/ kg BM</t>
  </si>
  <si>
    <t>Also includes Zophorus morio within these results</t>
  </si>
  <si>
    <t xml:space="preserve">GHG - LCA </t>
  </si>
  <si>
    <t>CO2 eq kg/ kg protein</t>
  </si>
  <si>
    <t>MJ/ kg protein</t>
  </si>
  <si>
    <t xml:space="preserve">m2 kg BM / year </t>
  </si>
  <si>
    <t>m2 / kg protein</t>
  </si>
  <si>
    <t>Water use</t>
  </si>
  <si>
    <t>Oonincx et al 2013</t>
  </si>
  <si>
    <t>Oonincx et al 2014</t>
  </si>
  <si>
    <t>Oonincx et al 2015</t>
  </si>
  <si>
    <t>Oonincx et al 2016</t>
  </si>
  <si>
    <t>m3 / T BM</t>
  </si>
  <si>
    <t>L/ g protein</t>
  </si>
  <si>
    <t>m3 / kg protein</t>
  </si>
  <si>
    <t xml:space="preserve">Miglietta et al 2015 </t>
  </si>
  <si>
    <t>Miglietta et al 2016</t>
  </si>
  <si>
    <t>Miglietta et al 2017</t>
  </si>
  <si>
    <t>m3 / kg BM</t>
  </si>
  <si>
    <t>Variegated Grasshopper</t>
  </si>
  <si>
    <t xml:space="preserve">Alegbeleye et al 2011 </t>
  </si>
  <si>
    <t>Zonocerus variegatus</t>
  </si>
  <si>
    <t>Mud Catfish</t>
  </si>
  <si>
    <t>Termite</t>
  </si>
  <si>
    <t>Macrotermes subhyalinus</t>
  </si>
  <si>
    <t>Sogbesan and Ugwumba 2009</t>
  </si>
  <si>
    <t xml:space="preserve">Roncarati et al 2015 </t>
  </si>
  <si>
    <t>Common Catfish</t>
  </si>
  <si>
    <t xml:space="preserve">Sparus aurata </t>
  </si>
  <si>
    <t>European sea bass</t>
  </si>
  <si>
    <t>Picollo et al 2018</t>
  </si>
  <si>
    <t xml:space="preserve">Gasco et al 2016 </t>
  </si>
  <si>
    <t xml:space="preserve">Rainbow trout </t>
  </si>
  <si>
    <t xml:space="preserve">Belforti et al 2015 </t>
  </si>
  <si>
    <t>Oryctes rhinoceros</t>
  </si>
  <si>
    <t xml:space="preserve">Palm grub </t>
  </si>
  <si>
    <t>Fakayode &amp; Ugwumba 2010</t>
  </si>
  <si>
    <t>Feed_Sci</t>
  </si>
  <si>
    <t>Feed_Comm</t>
  </si>
  <si>
    <t>Target_Comm</t>
  </si>
  <si>
    <t>Target_Sci</t>
  </si>
  <si>
    <t>Metric</t>
  </si>
  <si>
    <t>Clarius gariepinus</t>
  </si>
  <si>
    <t>Feed_Type</t>
  </si>
  <si>
    <t>Target_Type</t>
  </si>
  <si>
    <t>Ref</t>
  </si>
  <si>
    <t>Gilthead seabream</t>
  </si>
  <si>
    <t>Dicentrarchus labrax </t>
  </si>
  <si>
    <t xml:space="preserve">Salmon </t>
  </si>
  <si>
    <t xml:space="preserve">Catfish </t>
  </si>
  <si>
    <t>Zophobas morio</t>
  </si>
  <si>
    <t xml:space="preserve">Super worm </t>
  </si>
  <si>
    <t xml:space="preserve">Tilapia </t>
  </si>
  <si>
    <t>Oreochromis niloticus</t>
  </si>
  <si>
    <t xml:space="preserve">Nile Tilapia </t>
  </si>
  <si>
    <t>Jabir 2012</t>
  </si>
  <si>
    <t xml:space="preserve">Silkworm pupae &amp; clam </t>
  </si>
  <si>
    <t>Carp</t>
  </si>
  <si>
    <t>Indian Major Carp</t>
  </si>
  <si>
    <t xml:space="preserve">Bombyx mori </t>
  </si>
  <si>
    <t xml:space="preserve">Labeo rohita </t>
  </si>
  <si>
    <t xml:space="preserve">Begum et al 1994 </t>
  </si>
  <si>
    <t>Silkworm pupae</t>
  </si>
  <si>
    <t xml:space="preserve">Nandeesha et al 1990 </t>
  </si>
  <si>
    <t xml:space="preserve">Silkworm pupae </t>
  </si>
  <si>
    <t xml:space="preserve">Common Carp </t>
  </si>
  <si>
    <t>Cyprinus carpio</t>
  </si>
  <si>
    <t xml:space="preserve">Jian carp </t>
  </si>
  <si>
    <t>Ji et al 2013</t>
  </si>
  <si>
    <t xml:space="preserve">Rangcharyulu et al 2003 </t>
  </si>
  <si>
    <t xml:space="preserve">Hypophthalmychthys molitrix, Cirrhinus mrigala, Labeo rohita, and catla catla </t>
  </si>
  <si>
    <t>Silkworm pupae (Treated)</t>
  </si>
  <si>
    <t>Rangcharyulu et al 2004</t>
  </si>
  <si>
    <t>Silkworm pupae (Unreated)</t>
  </si>
  <si>
    <t>Lee et al 2012</t>
  </si>
  <si>
    <t>Paralichthys olivaceus</t>
  </si>
  <si>
    <t>Olive flounder</t>
  </si>
  <si>
    <t>Lee et al 2013</t>
  </si>
  <si>
    <t xml:space="preserve">Promate </t>
  </si>
  <si>
    <t xml:space="preserve">MDemersals </t>
  </si>
  <si>
    <t>Combination</t>
  </si>
  <si>
    <t>Ostazewska</t>
  </si>
  <si>
    <t>Chrionmomid larvae</t>
  </si>
  <si>
    <t>Oncorhynchus mykiss</t>
  </si>
  <si>
    <t xml:space="preserve">Promate + silkworm </t>
  </si>
  <si>
    <t>Ictalurus punctatus</t>
  </si>
  <si>
    <t>Channel catfish</t>
  </si>
  <si>
    <t xml:space="preserve">Newton 2005 </t>
  </si>
  <si>
    <t>Black solider fly</t>
  </si>
  <si>
    <t>Hermetia illuscens</t>
  </si>
  <si>
    <t xml:space="preserve">Sealey et al 2011 </t>
  </si>
  <si>
    <t>Sealey et al 2012</t>
  </si>
  <si>
    <t>Black solider fly (enriched)</t>
  </si>
  <si>
    <t>St-Hilaire et al 2007</t>
  </si>
  <si>
    <t>St-Hilaire et al 2008</t>
  </si>
  <si>
    <t xml:space="preserve">Lock et al 2016 </t>
  </si>
  <si>
    <t>Atlantic salmon</t>
  </si>
  <si>
    <t>Salmo salar</t>
  </si>
  <si>
    <t>Lock et al 2017</t>
  </si>
  <si>
    <t>Lock et al 2018</t>
  </si>
  <si>
    <t>Psetta maxima</t>
  </si>
  <si>
    <t>Turbot</t>
  </si>
  <si>
    <t>OMarine</t>
  </si>
  <si>
    <t>Common housefly</t>
  </si>
  <si>
    <t>Musca domestica</t>
  </si>
  <si>
    <t xml:space="preserve">Ogunji et al 2008 </t>
  </si>
  <si>
    <t xml:space="preserve">Ogunji et al 2007 </t>
  </si>
  <si>
    <t>Kroeckel et al 2013</t>
  </si>
  <si>
    <t>Aniebo et al 2009</t>
  </si>
  <si>
    <t>Fasakin et al 2003</t>
  </si>
  <si>
    <t xml:space="preserve">Poultry feather meal, viscera and maggot meal </t>
  </si>
  <si>
    <t>Adewolu et al 2010</t>
  </si>
  <si>
    <t xml:space="preserve">Wang et al 2017 </t>
  </si>
  <si>
    <t>Ogunji et al 2009</t>
  </si>
  <si>
    <t>Fishmeal</t>
  </si>
  <si>
    <t>Algae</t>
  </si>
  <si>
    <t>Fish oil</t>
  </si>
  <si>
    <t>Schizochytrium limacinum</t>
  </si>
  <si>
    <t>Algal meal</t>
  </si>
  <si>
    <t xml:space="preserve">Garcia-Ortega et al 2016 </t>
  </si>
  <si>
    <t>Giant Grouper</t>
  </si>
  <si>
    <t>Epinephelus lanceolatus</t>
  </si>
  <si>
    <t>Bacteria</t>
  </si>
  <si>
    <t>Garcia-Ortega et al 2017</t>
  </si>
  <si>
    <t>Litopenaeus vannamei</t>
  </si>
  <si>
    <t>Shrimp</t>
  </si>
  <si>
    <t>Pacific white shrimp</t>
  </si>
  <si>
    <t>Ju et al 2012</t>
  </si>
  <si>
    <t>Haematococcus pluvialis</t>
  </si>
  <si>
    <t xml:space="preserve">Kissinger et al 2016 </t>
  </si>
  <si>
    <t>Soy protein, squid trimmings, Algal meal</t>
  </si>
  <si>
    <t xml:space="preserve">Longfin yellowtail </t>
  </si>
  <si>
    <t xml:space="preserve">Seriola rivoliana </t>
  </si>
  <si>
    <t>Atlantic cod </t>
  </si>
  <si>
    <t>Gadus morhua</t>
  </si>
  <si>
    <t>Isocrysis sp. Nannochloropsis</t>
  </si>
  <si>
    <t xml:space="preserve">Walker and Berlinksy 2011 </t>
  </si>
  <si>
    <t>Porphyra spp.</t>
  </si>
  <si>
    <t>Walker et al 2011</t>
  </si>
  <si>
    <t>OPelagic</t>
  </si>
  <si>
    <t xml:space="preserve">Nanofrustulum sp. </t>
  </si>
  <si>
    <t>Tetraselmis sp.</t>
  </si>
  <si>
    <t xml:space="preserve">Kiron et al 2012 </t>
  </si>
  <si>
    <t>Whiteleg shrimp</t>
  </si>
  <si>
    <t>Vizcaino et al 2014</t>
  </si>
  <si>
    <t>Scenedesmus almeriensis</t>
  </si>
  <si>
    <t xml:space="preserve">Fishmeal </t>
  </si>
  <si>
    <t>Parrot fish</t>
  </si>
  <si>
    <t>Oplegnathus fasciatus</t>
  </si>
  <si>
    <t xml:space="preserve">Spirulina pacifica </t>
  </si>
  <si>
    <t>Kim et al 2013</t>
  </si>
  <si>
    <t>Appler and Kelley 1983</t>
  </si>
  <si>
    <t xml:space="preserve">Cladophora glomerata </t>
  </si>
  <si>
    <t xml:space="preserve">Bawdy 2008 </t>
  </si>
  <si>
    <t xml:space="preserve">Algal meal </t>
  </si>
  <si>
    <t xml:space="preserve">Chlorella spp </t>
  </si>
  <si>
    <t>Catla</t>
  </si>
  <si>
    <t>Rohu</t>
  </si>
  <si>
    <t>Catla catla</t>
  </si>
  <si>
    <t xml:space="preserve">Mixed: Silver, mrigal, rohu, catla </t>
  </si>
  <si>
    <t>Nandeesha et al 2001</t>
  </si>
  <si>
    <t>Spirulina platensis</t>
  </si>
  <si>
    <t>Nandeesha et al 2002</t>
  </si>
  <si>
    <t xml:space="preserve">Ameiurus melas </t>
  </si>
  <si>
    <t>Spirulina maxima</t>
  </si>
  <si>
    <t xml:space="preserve">Olivera-Novoa </t>
  </si>
  <si>
    <t xml:space="preserve">Oreochromis mossambicus </t>
  </si>
  <si>
    <t xml:space="preserve">Poryphora dioica </t>
  </si>
  <si>
    <t>Solar-Vila 2009</t>
  </si>
  <si>
    <t>Tetraselmis suecica</t>
  </si>
  <si>
    <t xml:space="preserve">Tulli et al 2002 </t>
  </si>
  <si>
    <t xml:space="preserve">Fish trimmings </t>
  </si>
  <si>
    <t>Poryphora sp</t>
  </si>
  <si>
    <t xml:space="preserve">Walker et al 2009 </t>
  </si>
  <si>
    <t>Year</t>
  </si>
  <si>
    <t>Replacing</t>
  </si>
  <si>
    <t>replacement</t>
  </si>
  <si>
    <t>fcr</t>
  </si>
  <si>
    <t>repl_ratio</t>
  </si>
  <si>
    <t>Life_stage</t>
  </si>
  <si>
    <t>Supplement</t>
  </si>
  <si>
    <t>Fingerlings</t>
  </si>
  <si>
    <t>Juvenile</t>
  </si>
  <si>
    <t xml:space="preserve">Species </t>
  </si>
  <si>
    <t xml:space="preserve">Ingredient </t>
  </si>
  <si>
    <t>Diet_categ</t>
  </si>
  <si>
    <t>IMPACT_species</t>
  </si>
  <si>
    <t>Nile Tilapia</t>
  </si>
  <si>
    <t xml:space="preserve">Omnivorous </t>
  </si>
  <si>
    <t>Fry</t>
  </si>
  <si>
    <t xml:space="preserve">Fingerling </t>
  </si>
  <si>
    <t>Growout</t>
  </si>
  <si>
    <t>Percent</t>
  </si>
  <si>
    <t xml:space="preserve">Fish oil </t>
  </si>
  <si>
    <t>Herbivorous</t>
  </si>
  <si>
    <t xml:space="preserve">Ref </t>
  </si>
  <si>
    <t>Weimim and Mengquing 2007</t>
  </si>
  <si>
    <t>Grass carp</t>
  </si>
  <si>
    <t>OCarp</t>
  </si>
  <si>
    <t>OFresh</t>
  </si>
  <si>
    <t xml:space="preserve">Common carp </t>
  </si>
  <si>
    <t>Crucian carp</t>
  </si>
  <si>
    <t>Wuchang bream</t>
  </si>
  <si>
    <t xml:space="preserve">Carnivorous </t>
  </si>
  <si>
    <t>Flounder</t>
  </si>
  <si>
    <t>Red seabream</t>
  </si>
  <si>
    <t xml:space="preserve">FAO AFFRIS 2014 </t>
  </si>
  <si>
    <t>Planktivorous</t>
  </si>
  <si>
    <t xml:space="preserve">Black carp </t>
  </si>
  <si>
    <t>Biswas et al 2006</t>
  </si>
  <si>
    <t xml:space="preserve">Molluscivorous </t>
  </si>
  <si>
    <t xml:space="preserve">Hu et al 2014 </t>
  </si>
  <si>
    <t xml:space="preserve">Sun et al 2011  </t>
  </si>
  <si>
    <t>Pangasius catfish</t>
  </si>
  <si>
    <t>Snakehead</t>
  </si>
  <si>
    <t>Mandarin fish</t>
  </si>
  <si>
    <t xml:space="preserve">Asian swamp eel </t>
  </si>
  <si>
    <t xml:space="preserve">Carachidae </t>
  </si>
  <si>
    <t xml:space="preserve">Atlantic Cod </t>
  </si>
  <si>
    <t xml:space="preserve">Redclaw crayfish </t>
  </si>
  <si>
    <t xml:space="preserve">Giant tiger prawn </t>
  </si>
  <si>
    <t>Fleshy prawn</t>
  </si>
  <si>
    <t>Da et al 2012</t>
  </si>
  <si>
    <t>Indian Major Carps</t>
  </si>
  <si>
    <t>Li and Robinson 2013</t>
  </si>
  <si>
    <t>All</t>
  </si>
  <si>
    <t>African catfish</t>
  </si>
  <si>
    <t xml:space="preserve">Amur catfish </t>
  </si>
  <si>
    <t>Liu 2013</t>
  </si>
  <si>
    <t>Yellow catfish</t>
  </si>
  <si>
    <t xml:space="preserve">Dong 2012 </t>
  </si>
  <si>
    <t>Paripananont</t>
  </si>
  <si>
    <t xml:space="preserve">Yuan et al 2011 </t>
  </si>
  <si>
    <t>Fernandes 2004</t>
  </si>
  <si>
    <t xml:space="preserve">Lochmann 2009 </t>
  </si>
  <si>
    <t>EelStg</t>
  </si>
  <si>
    <t>River eel</t>
  </si>
  <si>
    <t>Atlantic Salmon</t>
  </si>
  <si>
    <t>Salmon</t>
  </si>
  <si>
    <t>Rainbow trout</t>
  </si>
  <si>
    <t>Barramundi</t>
  </si>
  <si>
    <t>Milkfish</t>
  </si>
  <si>
    <t>Hansen 2007</t>
  </si>
  <si>
    <t xml:space="preserve">MDemersal </t>
  </si>
  <si>
    <t>European Seabass</t>
  </si>
  <si>
    <t xml:space="preserve">Gitlhead seabream </t>
  </si>
  <si>
    <t>Grouper</t>
  </si>
  <si>
    <t xml:space="preserve">Wang 2008 </t>
  </si>
  <si>
    <t>Red drum</t>
  </si>
  <si>
    <t xml:space="preserve">Kureshy 2000 </t>
  </si>
  <si>
    <t>Shapawi 2007</t>
  </si>
  <si>
    <t>Shapawi 2008</t>
  </si>
  <si>
    <t xml:space="preserve">McCoogan 1997 </t>
  </si>
  <si>
    <t>Mullet</t>
  </si>
  <si>
    <t xml:space="preserve">Khoaian 2014 </t>
  </si>
  <si>
    <t>Amberjack</t>
  </si>
  <si>
    <t>Crustaceans</t>
  </si>
  <si>
    <t>Chinese mitten crab</t>
  </si>
  <si>
    <t>Saoud 2008</t>
  </si>
  <si>
    <t>Giant river prawn</t>
  </si>
  <si>
    <t>*Chinese FCR weighted by 61.5%</t>
  </si>
  <si>
    <t>Oriental river prawn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</si>
</sst>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7"/>
  <sheetViews>
    <sheetView tabSelected="1" topLeftCell="A22" zoomScale="85" zoomScaleNormal="85" workbookViewId="0">
      <selection activeCell="J42" sqref="J42"/>
    </sheetView>
  </sheetViews>
  <sheetFormatPr defaultRowHeight="15" x14ac:dyDescent="0.25"/>
  <cols>
    <col min="1" max="1" width="19.85546875" bestFit="1" customWidth="1"/>
    <col min="2" max="2" width="21" bestFit="1" customWidth="1"/>
    <col min="3" max="3" width="15" bestFit="1" customWidth="1"/>
    <col min="4" max="4" width="10.42578125" customWidth="1"/>
    <col min="5" max="5" width="10.7109375" bestFit="1" customWidth="1"/>
    <col min="7" max="7" width="27.7109375" bestFit="1" customWidth="1"/>
  </cols>
  <sheetData>
    <row r="1" spans="1:10" x14ac:dyDescent="0.25">
      <c r="A1" s="1" t="s">
        <v>232</v>
      </c>
      <c r="B1" s="1" t="s">
        <v>235</v>
      </c>
      <c r="C1" s="1" t="s">
        <v>234</v>
      </c>
      <c r="D1" s="1" t="s">
        <v>228</v>
      </c>
      <c r="E1" s="1" t="s">
        <v>233</v>
      </c>
      <c r="F1" s="1" t="s">
        <v>241</v>
      </c>
      <c r="G1" s="1" t="s">
        <v>244</v>
      </c>
    </row>
    <row r="2" spans="1:10" x14ac:dyDescent="0.25">
      <c r="A2" t="s">
        <v>236</v>
      </c>
      <c r="B2" t="s">
        <v>101</v>
      </c>
      <c r="C2" t="s">
        <v>237</v>
      </c>
      <c r="D2" t="s">
        <v>238</v>
      </c>
      <c r="E2" t="s">
        <v>195</v>
      </c>
      <c r="F2">
        <v>50</v>
      </c>
      <c r="G2" t="s">
        <v>245</v>
      </c>
      <c r="H2">
        <f>AVERAGE(F2:F4)</f>
        <v>22</v>
      </c>
    </row>
    <row r="3" spans="1:10" x14ac:dyDescent="0.25">
      <c r="A3" t="s">
        <v>236</v>
      </c>
      <c r="B3" t="s">
        <v>101</v>
      </c>
      <c r="C3" t="s">
        <v>237</v>
      </c>
      <c r="D3" t="s">
        <v>239</v>
      </c>
      <c r="E3" t="s">
        <v>195</v>
      </c>
      <c r="F3">
        <v>12</v>
      </c>
      <c r="G3" t="s">
        <v>245</v>
      </c>
    </row>
    <row r="4" spans="1:10" x14ac:dyDescent="0.25">
      <c r="A4" t="s">
        <v>236</v>
      </c>
      <c r="B4" t="s">
        <v>101</v>
      </c>
      <c r="C4" t="s">
        <v>243</v>
      </c>
      <c r="D4" t="s">
        <v>240</v>
      </c>
      <c r="E4" t="s">
        <v>195</v>
      </c>
      <c r="F4">
        <v>4</v>
      </c>
      <c r="G4" t="s">
        <v>245</v>
      </c>
    </row>
    <row r="5" spans="1:10" x14ac:dyDescent="0.25">
      <c r="A5" t="s">
        <v>236</v>
      </c>
      <c r="B5" t="s">
        <v>101</v>
      </c>
      <c r="C5" t="s">
        <v>237</v>
      </c>
      <c r="D5" t="s">
        <v>238</v>
      </c>
      <c r="E5" t="s">
        <v>242</v>
      </c>
      <c r="F5">
        <v>1</v>
      </c>
      <c r="G5" t="s">
        <v>245</v>
      </c>
    </row>
    <row r="6" spans="1:10" x14ac:dyDescent="0.25">
      <c r="A6" t="s">
        <v>236</v>
      </c>
      <c r="B6" t="s">
        <v>101</v>
      </c>
      <c r="C6" t="s">
        <v>237</v>
      </c>
      <c r="D6" t="s">
        <v>239</v>
      </c>
      <c r="E6" t="s">
        <v>242</v>
      </c>
      <c r="F6">
        <v>0</v>
      </c>
      <c r="G6" t="s">
        <v>245</v>
      </c>
    </row>
    <row r="7" spans="1:10" x14ac:dyDescent="0.25">
      <c r="A7" t="s">
        <v>236</v>
      </c>
      <c r="B7" t="s">
        <v>101</v>
      </c>
      <c r="C7" t="s">
        <v>243</v>
      </c>
      <c r="D7" t="s">
        <v>240</v>
      </c>
      <c r="E7" t="s">
        <v>242</v>
      </c>
      <c r="F7">
        <v>0</v>
      </c>
      <c r="G7" t="s">
        <v>245</v>
      </c>
    </row>
    <row r="8" spans="1:10" x14ac:dyDescent="0.25">
      <c r="A8" t="s">
        <v>246</v>
      </c>
      <c r="B8" t="s">
        <v>247</v>
      </c>
      <c r="C8" t="s">
        <v>243</v>
      </c>
      <c r="D8" t="s">
        <v>239</v>
      </c>
      <c r="E8" t="s">
        <v>195</v>
      </c>
      <c r="F8">
        <v>4</v>
      </c>
      <c r="G8" t="s">
        <v>245</v>
      </c>
      <c r="H8">
        <f>AVERAGE(F8:F9)</f>
        <v>2</v>
      </c>
      <c r="J8">
        <f>AVERAGE(H8,H10,H12,H14,H23,H24)</f>
        <v>5.916666666666667</v>
      </c>
    </row>
    <row r="9" spans="1:10" x14ac:dyDescent="0.25">
      <c r="A9" t="s">
        <v>246</v>
      </c>
      <c r="B9" t="s">
        <v>247</v>
      </c>
      <c r="C9" t="s">
        <v>243</v>
      </c>
      <c r="D9" t="s">
        <v>240</v>
      </c>
      <c r="E9" t="s">
        <v>195</v>
      </c>
      <c r="F9">
        <v>0</v>
      </c>
      <c r="G9" t="s">
        <v>245</v>
      </c>
    </row>
    <row r="10" spans="1:10" x14ac:dyDescent="0.25">
      <c r="A10" t="s">
        <v>251</v>
      </c>
      <c r="B10" t="s">
        <v>247</v>
      </c>
      <c r="C10" t="s">
        <v>243</v>
      </c>
      <c r="D10" t="s">
        <v>239</v>
      </c>
      <c r="E10" t="s">
        <v>195</v>
      </c>
      <c r="F10">
        <v>4</v>
      </c>
      <c r="G10" t="s">
        <v>245</v>
      </c>
      <c r="H10">
        <f>AVERAGE(F10:F11)</f>
        <v>2</v>
      </c>
    </row>
    <row r="11" spans="1:10" x14ac:dyDescent="0.25">
      <c r="A11" t="s">
        <v>251</v>
      </c>
      <c r="B11" t="s">
        <v>247</v>
      </c>
      <c r="C11" t="s">
        <v>243</v>
      </c>
      <c r="D11" t="s">
        <v>240</v>
      </c>
      <c r="E11" t="s">
        <v>195</v>
      </c>
      <c r="F11">
        <v>0</v>
      </c>
      <c r="G11" t="s">
        <v>245</v>
      </c>
    </row>
    <row r="12" spans="1:10" x14ac:dyDescent="0.25">
      <c r="A12" t="s">
        <v>249</v>
      </c>
      <c r="B12" t="s">
        <v>247</v>
      </c>
      <c r="C12" t="s">
        <v>237</v>
      </c>
      <c r="D12" t="s">
        <v>239</v>
      </c>
      <c r="E12" t="s">
        <v>195</v>
      </c>
      <c r="F12">
        <v>6</v>
      </c>
      <c r="G12" t="s">
        <v>245</v>
      </c>
      <c r="H12">
        <f>AVERAGE(F12:F13)</f>
        <v>4.5</v>
      </c>
    </row>
    <row r="13" spans="1:10" x14ac:dyDescent="0.25">
      <c r="A13" t="s">
        <v>249</v>
      </c>
      <c r="B13" t="s">
        <v>247</v>
      </c>
      <c r="C13" t="s">
        <v>237</v>
      </c>
      <c r="D13" t="s">
        <v>240</v>
      </c>
      <c r="E13" t="s">
        <v>195</v>
      </c>
      <c r="F13">
        <v>3</v>
      </c>
      <c r="G13" t="s">
        <v>245</v>
      </c>
    </row>
    <row r="14" spans="1:10" x14ac:dyDescent="0.25">
      <c r="A14" t="s">
        <v>250</v>
      </c>
      <c r="B14" t="s">
        <v>247</v>
      </c>
      <c r="C14" t="s">
        <v>237</v>
      </c>
      <c r="D14" t="s">
        <v>239</v>
      </c>
      <c r="E14" t="s">
        <v>195</v>
      </c>
      <c r="F14">
        <v>6</v>
      </c>
      <c r="G14" t="s">
        <v>245</v>
      </c>
      <c r="H14">
        <f>AVERAGE(F14:F15)</f>
        <v>4.5</v>
      </c>
    </row>
    <row r="15" spans="1:10" x14ac:dyDescent="0.25">
      <c r="A15" t="s">
        <v>250</v>
      </c>
      <c r="B15" t="s">
        <v>247</v>
      </c>
      <c r="C15" t="s">
        <v>237</v>
      </c>
      <c r="D15" t="s">
        <v>240</v>
      </c>
      <c r="E15" t="s">
        <v>195</v>
      </c>
      <c r="F15">
        <v>3</v>
      </c>
      <c r="G15" t="s">
        <v>245</v>
      </c>
    </row>
    <row r="16" spans="1:10" x14ac:dyDescent="0.25">
      <c r="A16" t="s">
        <v>150</v>
      </c>
      <c r="B16" t="s">
        <v>151</v>
      </c>
      <c r="C16" t="s">
        <v>252</v>
      </c>
      <c r="D16" t="s">
        <v>240</v>
      </c>
      <c r="E16" t="s">
        <v>195</v>
      </c>
      <c r="F16">
        <v>45</v>
      </c>
      <c r="G16" t="s">
        <v>245</v>
      </c>
    </row>
    <row r="17" spans="1:8" x14ac:dyDescent="0.25">
      <c r="A17" t="s">
        <v>150</v>
      </c>
      <c r="B17" t="s">
        <v>151</v>
      </c>
      <c r="C17" t="s">
        <v>252</v>
      </c>
      <c r="D17" t="s">
        <v>240</v>
      </c>
      <c r="E17" t="s">
        <v>242</v>
      </c>
      <c r="F17">
        <v>1</v>
      </c>
      <c r="G17" t="s">
        <v>245</v>
      </c>
    </row>
    <row r="18" spans="1:8" x14ac:dyDescent="0.25">
      <c r="A18" t="s">
        <v>253</v>
      </c>
      <c r="B18" t="s">
        <v>151</v>
      </c>
      <c r="C18" t="s">
        <v>252</v>
      </c>
      <c r="D18" t="s">
        <v>240</v>
      </c>
      <c r="E18" t="s">
        <v>195</v>
      </c>
      <c r="F18">
        <v>42</v>
      </c>
      <c r="G18" t="s">
        <v>245</v>
      </c>
    </row>
    <row r="19" spans="1:8" x14ac:dyDescent="0.25">
      <c r="A19" t="s">
        <v>254</v>
      </c>
      <c r="B19" t="s">
        <v>151</v>
      </c>
      <c r="C19" t="s">
        <v>252</v>
      </c>
      <c r="D19" t="s">
        <v>240</v>
      </c>
      <c r="E19" t="s">
        <v>195</v>
      </c>
      <c r="F19">
        <v>30</v>
      </c>
      <c r="G19" t="s">
        <v>245</v>
      </c>
    </row>
    <row r="20" spans="1:8" x14ac:dyDescent="0.25">
      <c r="A20" t="s">
        <v>254</v>
      </c>
      <c r="B20" t="s">
        <v>151</v>
      </c>
      <c r="C20" t="s">
        <v>252</v>
      </c>
      <c r="D20" t="s">
        <v>240</v>
      </c>
      <c r="E20" t="s">
        <v>242</v>
      </c>
      <c r="F20">
        <v>4</v>
      </c>
      <c r="G20" t="s">
        <v>245</v>
      </c>
    </row>
    <row r="21" spans="1:8" x14ac:dyDescent="0.25">
      <c r="A21" t="s">
        <v>95</v>
      </c>
      <c r="B21" t="s">
        <v>151</v>
      </c>
      <c r="C21" t="s">
        <v>252</v>
      </c>
      <c r="D21" t="s">
        <v>240</v>
      </c>
      <c r="E21" t="s">
        <v>195</v>
      </c>
      <c r="F21">
        <v>70.400000000000006</v>
      </c>
      <c r="G21" t="s">
        <v>255</v>
      </c>
    </row>
    <row r="22" spans="1:8" x14ac:dyDescent="0.25">
      <c r="A22" t="s">
        <v>95</v>
      </c>
      <c r="B22" t="s">
        <v>151</v>
      </c>
      <c r="C22" t="s">
        <v>252</v>
      </c>
      <c r="D22" t="s">
        <v>240</v>
      </c>
      <c r="E22" t="s">
        <v>242</v>
      </c>
      <c r="F22">
        <v>12.4</v>
      </c>
      <c r="G22" t="s">
        <v>255</v>
      </c>
    </row>
    <row r="23" spans="1:8" x14ac:dyDescent="0.25">
      <c r="A23" t="s">
        <v>272</v>
      </c>
      <c r="B23" t="s">
        <v>106</v>
      </c>
      <c r="C23" t="s">
        <v>256</v>
      </c>
      <c r="D23" t="s">
        <v>240</v>
      </c>
      <c r="E23" t="s">
        <v>195</v>
      </c>
      <c r="F23">
        <v>5</v>
      </c>
      <c r="G23" t="s">
        <v>258</v>
      </c>
      <c r="H23">
        <v>5</v>
      </c>
    </row>
    <row r="24" spans="1:8" x14ac:dyDescent="0.25">
      <c r="A24" t="s">
        <v>257</v>
      </c>
      <c r="B24" t="s">
        <v>106</v>
      </c>
      <c r="C24" t="s">
        <v>259</v>
      </c>
      <c r="D24" t="s">
        <v>240</v>
      </c>
      <c r="E24" t="s">
        <v>195</v>
      </c>
      <c r="F24">
        <v>20</v>
      </c>
      <c r="G24" t="s">
        <v>260</v>
      </c>
      <c r="H24">
        <f>AVERAGE(F24,F26)</f>
        <v>17.5</v>
      </c>
    </row>
    <row r="25" spans="1:8" x14ac:dyDescent="0.25">
      <c r="A25" t="s">
        <v>257</v>
      </c>
      <c r="B25" t="s">
        <v>106</v>
      </c>
      <c r="C25" t="s">
        <v>259</v>
      </c>
      <c r="D25" t="s">
        <v>240</v>
      </c>
      <c r="E25" t="s">
        <v>242</v>
      </c>
      <c r="F25">
        <v>1.5</v>
      </c>
      <c r="G25" t="s">
        <v>260</v>
      </c>
      <c r="H25">
        <f>AVERAGE(F25,F27)</f>
        <v>2.4500000000000002</v>
      </c>
    </row>
    <row r="26" spans="1:8" x14ac:dyDescent="0.25">
      <c r="A26" t="s">
        <v>257</v>
      </c>
      <c r="B26" t="s">
        <v>106</v>
      </c>
      <c r="C26" t="s">
        <v>259</v>
      </c>
      <c r="D26" t="s">
        <v>240</v>
      </c>
      <c r="E26" t="s">
        <v>195</v>
      </c>
      <c r="F26">
        <v>15</v>
      </c>
      <c r="G26" t="s">
        <v>261</v>
      </c>
    </row>
    <row r="27" spans="1:8" x14ac:dyDescent="0.25">
      <c r="A27" t="s">
        <v>257</v>
      </c>
      <c r="B27" t="s">
        <v>106</v>
      </c>
      <c r="C27" t="s">
        <v>259</v>
      </c>
      <c r="D27" t="s">
        <v>240</v>
      </c>
      <c r="E27" t="s">
        <v>242</v>
      </c>
      <c r="F27">
        <v>3.4</v>
      </c>
      <c r="G27" t="s">
        <v>261</v>
      </c>
    </row>
    <row r="28" spans="1:8" x14ac:dyDescent="0.25">
      <c r="A28" t="s">
        <v>262</v>
      </c>
      <c r="B28" t="s">
        <v>31</v>
      </c>
      <c r="C28" t="s">
        <v>237</v>
      </c>
      <c r="D28" t="s">
        <v>240</v>
      </c>
      <c r="E28" t="s">
        <v>195</v>
      </c>
      <c r="F28">
        <v>26</v>
      </c>
      <c r="G28" t="s">
        <v>271</v>
      </c>
    </row>
    <row r="29" spans="1:8" x14ac:dyDescent="0.25">
      <c r="A29" t="s">
        <v>262</v>
      </c>
      <c r="B29" t="s">
        <v>31</v>
      </c>
      <c r="C29" t="s">
        <v>237</v>
      </c>
      <c r="D29" t="s">
        <v>240</v>
      </c>
      <c r="E29" t="s">
        <v>242</v>
      </c>
      <c r="F29">
        <v>2</v>
      </c>
      <c r="G29" t="s">
        <v>271</v>
      </c>
    </row>
    <row r="30" spans="1:8" x14ac:dyDescent="0.25">
      <c r="A30" t="s">
        <v>135</v>
      </c>
      <c r="B30" t="s">
        <v>31</v>
      </c>
      <c r="C30" t="s">
        <v>237</v>
      </c>
      <c r="D30" t="s">
        <v>274</v>
      </c>
      <c r="E30" t="s">
        <v>195</v>
      </c>
      <c r="F30">
        <v>0</v>
      </c>
      <c r="G30" t="s">
        <v>273</v>
      </c>
      <c r="H30">
        <f>AVERAGE(F30,F32)</f>
        <v>5</v>
      </c>
    </row>
    <row r="31" spans="1:8" x14ac:dyDescent="0.25">
      <c r="A31" t="s">
        <v>135</v>
      </c>
      <c r="B31" t="s">
        <v>31</v>
      </c>
      <c r="C31" t="s">
        <v>237</v>
      </c>
      <c r="D31" t="s">
        <v>274</v>
      </c>
      <c r="E31" t="s">
        <v>242</v>
      </c>
      <c r="F31">
        <v>0</v>
      </c>
      <c r="G31" t="s">
        <v>273</v>
      </c>
    </row>
    <row r="32" spans="1:8" x14ac:dyDescent="0.25">
      <c r="A32" t="s">
        <v>135</v>
      </c>
      <c r="B32" t="s">
        <v>31</v>
      </c>
      <c r="C32" t="s">
        <v>237</v>
      </c>
      <c r="D32" t="s">
        <v>274</v>
      </c>
      <c r="E32" t="s">
        <v>195</v>
      </c>
      <c r="F32">
        <v>10</v>
      </c>
      <c r="G32" t="s">
        <v>255</v>
      </c>
    </row>
    <row r="33" spans="1:10" x14ac:dyDescent="0.25">
      <c r="A33" t="s">
        <v>135</v>
      </c>
      <c r="B33" t="s">
        <v>31</v>
      </c>
      <c r="C33" t="s">
        <v>237</v>
      </c>
      <c r="D33" t="s">
        <v>274</v>
      </c>
      <c r="E33" t="s">
        <v>242</v>
      </c>
      <c r="F33">
        <v>10</v>
      </c>
      <c r="G33" t="s">
        <v>255</v>
      </c>
    </row>
    <row r="34" spans="1:10" x14ac:dyDescent="0.25">
      <c r="A34" t="s">
        <v>275</v>
      </c>
      <c r="B34" t="s">
        <v>31</v>
      </c>
      <c r="C34" t="s">
        <v>237</v>
      </c>
      <c r="D34" t="s">
        <v>240</v>
      </c>
      <c r="E34" t="s">
        <v>195</v>
      </c>
      <c r="F34">
        <v>25</v>
      </c>
      <c r="G34" t="s">
        <v>255</v>
      </c>
      <c r="H34">
        <f>AVERAGE(F34,F36,F38,F40,F42,F44,F46,F48,F50,F52,F54,F56)</f>
        <v>28.308333333333334</v>
      </c>
    </row>
    <row r="35" spans="1:10" x14ac:dyDescent="0.25">
      <c r="A35" t="s">
        <v>275</v>
      </c>
      <c r="B35" t="s">
        <v>31</v>
      </c>
      <c r="C35" t="s">
        <v>237</v>
      </c>
      <c r="D35" t="s">
        <v>240</v>
      </c>
      <c r="E35" t="s">
        <v>242</v>
      </c>
      <c r="F35">
        <v>6</v>
      </c>
      <c r="G35" t="s">
        <v>255</v>
      </c>
    </row>
    <row r="36" spans="1:10" x14ac:dyDescent="0.25">
      <c r="A36" t="s">
        <v>275</v>
      </c>
      <c r="B36" t="s">
        <v>31</v>
      </c>
      <c r="C36" t="s">
        <v>237</v>
      </c>
      <c r="D36" t="s">
        <v>238</v>
      </c>
      <c r="E36" t="s">
        <v>195</v>
      </c>
      <c r="F36">
        <v>43</v>
      </c>
      <c r="G36" t="s">
        <v>255</v>
      </c>
    </row>
    <row r="37" spans="1:10" x14ac:dyDescent="0.25">
      <c r="A37" t="s">
        <v>275</v>
      </c>
      <c r="B37" t="s">
        <v>31</v>
      </c>
      <c r="C37" t="s">
        <v>237</v>
      </c>
      <c r="D37" t="s">
        <v>238</v>
      </c>
      <c r="E37" t="s">
        <v>242</v>
      </c>
      <c r="F37">
        <v>3</v>
      </c>
      <c r="G37" t="s">
        <v>255</v>
      </c>
    </row>
    <row r="38" spans="1:10" x14ac:dyDescent="0.25">
      <c r="A38" t="s">
        <v>275</v>
      </c>
      <c r="B38" t="s">
        <v>31</v>
      </c>
      <c r="C38" t="s">
        <v>237</v>
      </c>
      <c r="D38" t="s">
        <v>238</v>
      </c>
      <c r="E38" t="s">
        <v>195</v>
      </c>
      <c r="F38">
        <v>50</v>
      </c>
      <c r="G38" t="s">
        <v>255</v>
      </c>
    </row>
    <row r="39" spans="1:10" x14ac:dyDescent="0.25">
      <c r="A39" t="s">
        <v>275</v>
      </c>
      <c r="B39" t="s">
        <v>31</v>
      </c>
      <c r="C39" t="s">
        <v>237</v>
      </c>
      <c r="D39" t="s">
        <v>238</v>
      </c>
      <c r="E39" t="s">
        <v>242</v>
      </c>
      <c r="F39">
        <v>0</v>
      </c>
      <c r="G39" t="s">
        <v>255</v>
      </c>
    </row>
    <row r="40" spans="1:10" x14ac:dyDescent="0.25">
      <c r="A40" t="s">
        <v>275</v>
      </c>
      <c r="B40" t="s">
        <v>31</v>
      </c>
      <c r="C40" t="s">
        <v>237</v>
      </c>
      <c r="D40" t="s">
        <v>238</v>
      </c>
      <c r="E40" t="s">
        <v>195</v>
      </c>
      <c r="F40">
        <v>50</v>
      </c>
      <c r="G40" t="s">
        <v>255</v>
      </c>
    </row>
    <row r="41" spans="1:10" x14ac:dyDescent="0.25">
      <c r="A41" t="s">
        <v>275</v>
      </c>
      <c r="B41" t="s">
        <v>31</v>
      </c>
      <c r="C41" t="s">
        <v>237</v>
      </c>
      <c r="D41" t="s">
        <v>238</v>
      </c>
      <c r="E41" t="s">
        <v>242</v>
      </c>
      <c r="F41">
        <v>0</v>
      </c>
      <c r="G41" t="s">
        <v>255</v>
      </c>
      <c r="J41">
        <f>AVERAGE(H34,H58)</f>
        <v>34.745075757575755</v>
      </c>
    </row>
    <row r="42" spans="1:10" x14ac:dyDescent="0.25">
      <c r="A42" t="s">
        <v>275</v>
      </c>
      <c r="B42" t="s">
        <v>31</v>
      </c>
      <c r="C42" t="s">
        <v>237</v>
      </c>
      <c r="D42" t="s">
        <v>239</v>
      </c>
      <c r="E42" t="s">
        <v>195</v>
      </c>
      <c r="F42">
        <v>30</v>
      </c>
      <c r="G42" t="s">
        <v>255</v>
      </c>
    </row>
    <row r="43" spans="1:10" x14ac:dyDescent="0.25">
      <c r="A43" t="s">
        <v>275</v>
      </c>
      <c r="B43" t="s">
        <v>31</v>
      </c>
      <c r="C43" t="s">
        <v>237</v>
      </c>
      <c r="D43" t="s">
        <v>239</v>
      </c>
      <c r="E43" t="s">
        <v>242</v>
      </c>
      <c r="F43">
        <v>0</v>
      </c>
      <c r="G43" t="s">
        <v>255</v>
      </c>
    </row>
    <row r="44" spans="1:10" x14ac:dyDescent="0.25">
      <c r="A44" t="s">
        <v>275</v>
      </c>
      <c r="B44" t="s">
        <v>31</v>
      </c>
      <c r="C44" t="s">
        <v>237</v>
      </c>
      <c r="D44" t="s">
        <v>240</v>
      </c>
      <c r="E44" t="s">
        <v>195</v>
      </c>
      <c r="F44">
        <v>20</v>
      </c>
      <c r="G44" t="s">
        <v>255</v>
      </c>
    </row>
    <row r="45" spans="1:10" x14ac:dyDescent="0.25">
      <c r="A45" t="s">
        <v>275</v>
      </c>
      <c r="B45" t="s">
        <v>31</v>
      </c>
      <c r="C45" t="s">
        <v>237</v>
      </c>
      <c r="D45" t="s">
        <v>240</v>
      </c>
      <c r="E45" t="s">
        <v>242</v>
      </c>
      <c r="F45">
        <v>0</v>
      </c>
      <c r="G45" t="s">
        <v>255</v>
      </c>
    </row>
    <row r="46" spans="1:10" x14ac:dyDescent="0.25">
      <c r="A46" t="s">
        <v>275</v>
      </c>
      <c r="B46" t="s">
        <v>31</v>
      </c>
      <c r="C46" t="s">
        <v>237</v>
      </c>
      <c r="D46" t="s">
        <v>240</v>
      </c>
      <c r="E46" t="s">
        <v>195</v>
      </c>
      <c r="F46">
        <v>55</v>
      </c>
      <c r="G46" t="s">
        <v>255</v>
      </c>
    </row>
    <row r="47" spans="1:10" x14ac:dyDescent="0.25">
      <c r="A47" t="s">
        <v>275</v>
      </c>
      <c r="B47" t="s">
        <v>31</v>
      </c>
      <c r="C47" t="s">
        <v>237</v>
      </c>
      <c r="D47" t="s">
        <v>240</v>
      </c>
      <c r="E47" t="s">
        <v>242</v>
      </c>
      <c r="F47">
        <v>0</v>
      </c>
      <c r="G47" t="s">
        <v>255</v>
      </c>
    </row>
    <row r="48" spans="1:10" x14ac:dyDescent="0.25">
      <c r="A48" t="s">
        <v>275</v>
      </c>
      <c r="B48" t="s">
        <v>31</v>
      </c>
      <c r="C48" t="s">
        <v>237</v>
      </c>
      <c r="D48" t="s">
        <v>240</v>
      </c>
      <c r="E48" t="s">
        <v>195</v>
      </c>
      <c r="F48">
        <v>10</v>
      </c>
      <c r="G48" t="s">
        <v>255</v>
      </c>
    </row>
    <row r="49" spans="1:8" x14ac:dyDescent="0.25">
      <c r="A49" t="s">
        <v>275</v>
      </c>
      <c r="B49" t="s">
        <v>31</v>
      </c>
      <c r="C49" t="s">
        <v>237</v>
      </c>
      <c r="D49" t="s">
        <v>240</v>
      </c>
      <c r="E49" t="s">
        <v>242</v>
      </c>
      <c r="F49">
        <v>0</v>
      </c>
      <c r="G49" t="s">
        <v>255</v>
      </c>
    </row>
    <row r="50" spans="1:8" x14ac:dyDescent="0.25">
      <c r="A50" t="s">
        <v>275</v>
      </c>
      <c r="B50" t="s">
        <v>31</v>
      </c>
      <c r="C50" t="s">
        <v>237</v>
      </c>
      <c r="D50" t="s">
        <v>240</v>
      </c>
      <c r="E50" t="s">
        <v>195</v>
      </c>
      <c r="F50">
        <v>10</v>
      </c>
      <c r="G50" t="s">
        <v>255</v>
      </c>
    </row>
    <row r="51" spans="1:8" x14ac:dyDescent="0.25">
      <c r="A51" t="s">
        <v>275</v>
      </c>
      <c r="B51" t="s">
        <v>31</v>
      </c>
      <c r="C51" t="s">
        <v>237</v>
      </c>
      <c r="D51" t="s">
        <v>240</v>
      </c>
      <c r="E51" t="s">
        <v>242</v>
      </c>
      <c r="F51">
        <v>3.3</v>
      </c>
      <c r="G51" t="s">
        <v>255</v>
      </c>
    </row>
    <row r="52" spans="1:8" x14ac:dyDescent="0.25">
      <c r="A52" t="s">
        <v>275</v>
      </c>
      <c r="B52" t="s">
        <v>31</v>
      </c>
      <c r="C52" t="s">
        <v>237</v>
      </c>
      <c r="D52" t="s">
        <v>240</v>
      </c>
      <c r="E52" t="s">
        <v>195</v>
      </c>
      <c r="F52">
        <v>24.7</v>
      </c>
      <c r="G52" t="s">
        <v>255</v>
      </c>
    </row>
    <row r="53" spans="1:8" x14ac:dyDescent="0.25">
      <c r="A53" t="s">
        <v>275</v>
      </c>
      <c r="B53" t="s">
        <v>31</v>
      </c>
      <c r="C53" t="s">
        <v>237</v>
      </c>
      <c r="D53" t="s">
        <v>240</v>
      </c>
      <c r="E53" t="s">
        <v>242</v>
      </c>
      <c r="F53">
        <v>6.8</v>
      </c>
      <c r="G53" t="s">
        <v>255</v>
      </c>
    </row>
    <row r="54" spans="1:8" x14ac:dyDescent="0.25">
      <c r="A54" t="s">
        <v>275</v>
      </c>
      <c r="B54" t="s">
        <v>31</v>
      </c>
      <c r="C54" t="s">
        <v>237</v>
      </c>
      <c r="D54" t="s">
        <v>240</v>
      </c>
      <c r="E54" t="s">
        <v>195</v>
      </c>
      <c r="F54">
        <v>20</v>
      </c>
      <c r="G54" t="s">
        <v>255</v>
      </c>
    </row>
    <row r="55" spans="1:8" x14ac:dyDescent="0.25">
      <c r="A55" t="s">
        <v>275</v>
      </c>
      <c r="B55" t="s">
        <v>31</v>
      </c>
      <c r="C55" t="s">
        <v>237</v>
      </c>
      <c r="D55" t="s">
        <v>240</v>
      </c>
      <c r="E55" t="s">
        <v>242</v>
      </c>
      <c r="F55">
        <v>0</v>
      </c>
      <c r="G55" t="s">
        <v>255</v>
      </c>
    </row>
    <row r="56" spans="1:8" x14ac:dyDescent="0.25">
      <c r="A56" t="s">
        <v>275</v>
      </c>
      <c r="B56" t="s">
        <v>31</v>
      </c>
      <c r="C56" t="s">
        <v>237</v>
      </c>
      <c r="D56" t="s">
        <v>240</v>
      </c>
      <c r="E56" t="s">
        <v>195</v>
      </c>
      <c r="F56">
        <v>2</v>
      </c>
      <c r="G56" t="s">
        <v>255</v>
      </c>
    </row>
    <row r="57" spans="1:8" x14ac:dyDescent="0.25">
      <c r="A57" t="s">
        <v>275</v>
      </c>
      <c r="B57" t="s">
        <v>31</v>
      </c>
      <c r="C57" t="s">
        <v>237</v>
      </c>
      <c r="D57" t="s">
        <v>240</v>
      </c>
      <c r="E57" t="s">
        <v>242</v>
      </c>
      <c r="F57">
        <v>0</v>
      </c>
      <c r="G57" t="s">
        <v>255</v>
      </c>
    </row>
    <row r="58" spans="1:8" x14ac:dyDescent="0.25">
      <c r="A58" t="s">
        <v>276</v>
      </c>
      <c r="B58" t="s">
        <v>31</v>
      </c>
      <c r="C58" t="s">
        <v>252</v>
      </c>
      <c r="D58" t="s">
        <v>240</v>
      </c>
      <c r="E58" t="s">
        <v>195</v>
      </c>
      <c r="F58">
        <v>60</v>
      </c>
      <c r="G58" t="s">
        <v>277</v>
      </c>
      <c r="H58">
        <f>AVERAGE(F58:F68)</f>
        <v>41.18181818181818</v>
      </c>
    </row>
    <row r="59" spans="1:8" x14ac:dyDescent="0.25">
      <c r="A59" t="s">
        <v>276</v>
      </c>
      <c r="B59" t="s">
        <v>31</v>
      </c>
      <c r="C59" t="s">
        <v>252</v>
      </c>
      <c r="D59" t="s">
        <v>240</v>
      </c>
      <c r="E59" t="s">
        <v>195</v>
      </c>
      <c r="F59">
        <v>49.4</v>
      </c>
      <c r="G59" t="s">
        <v>277</v>
      </c>
    </row>
    <row r="60" spans="1:8" x14ac:dyDescent="0.25">
      <c r="A60" t="s">
        <v>276</v>
      </c>
      <c r="B60" t="s">
        <v>31</v>
      </c>
      <c r="C60" t="s">
        <v>252</v>
      </c>
      <c r="D60" t="s">
        <v>240</v>
      </c>
      <c r="E60" t="s">
        <v>195</v>
      </c>
      <c r="F60">
        <v>38.799999999999997</v>
      </c>
      <c r="G60" t="s">
        <v>277</v>
      </c>
    </row>
    <row r="61" spans="1:8" x14ac:dyDescent="0.25">
      <c r="A61" t="s">
        <v>276</v>
      </c>
      <c r="B61" t="s">
        <v>31</v>
      </c>
      <c r="C61" t="s">
        <v>252</v>
      </c>
      <c r="D61" t="s">
        <v>240</v>
      </c>
      <c r="E61" t="s">
        <v>195</v>
      </c>
      <c r="F61">
        <v>28.2</v>
      </c>
      <c r="G61" t="s">
        <v>277</v>
      </c>
    </row>
    <row r="62" spans="1:8" x14ac:dyDescent="0.25">
      <c r="A62" t="s">
        <v>276</v>
      </c>
      <c r="B62" t="s">
        <v>31</v>
      </c>
      <c r="C62" t="s">
        <v>252</v>
      </c>
      <c r="D62" t="s">
        <v>240</v>
      </c>
      <c r="E62" t="s">
        <v>195</v>
      </c>
      <c r="F62">
        <v>55.2</v>
      </c>
      <c r="G62" t="s">
        <v>277</v>
      </c>
    </row>
    <row r="63" spans="1:8" x14ac:dyDescent="0.25">
      <c r="A63" t="s">
        <v>276</v>
      </c>
      <c r="B63" t="s">
        <v>31</v>
      </c>
      <c r="C63" t="s">
        <v>252</v>
      </c>
      <c r="D63" t="s">
        <v>240</v>
      </c>
      <c r="E63" t="s">
        <v>195</v>
      </c>
      <c r="F63">
        <v>44.6</v>
      </c>
      <c r="G63" t="s">
        <v>277</v>
      </c>
    </row>
    <row r="64" spans="1:8" x14ac:dyDescent="0.25">
      <c r="A64" t="s">
        <v>276</v>
      </c>
      <c r="B64" t="s">
        <v>31</v>
      </c>
      <c r="C64" t="s">
        <v>252</v>
      </c>
      <c r="D64" t="s">
        <v>240</v>
      </c>
      <c r="E64" t="s">
        <v>195</v>
      </c>
      <c r="F64">
        <v>34</v>
      </c>
      <c r="G64" t="s">
        <v>277</v>
      </c>
    </row>
    <row r="65" spans="1:8" x14ac:dyDescent="0.25">
      <c r="A65" t="s">
        <v>276</v>
      </c>
      <c r="B65" t="s">
        <v>31</v>
      </c>
      <c r="C65" t="s">
        <v>252</v>
      </c>
      <c r="D65" t="s">
        <v>240</v>
      </c>
      <c r="E65" t="s">
        <v>195</v>
      </c>
      <c r="F65">
        <v>23.4</v>
      </c>
      <c r="G65" t="s">
        <v>277</v>
      </c>
    </row>
    <row r="66" spans="1:8" x14ac:dyDescent="0.25">
      <c r="A66" t="s">
        <v>276</v>
      </c>
      <c r="B66" t="s">
        <v>31</v>
      </c>
      <c r="C66" t="s">
        <v>252</v>
      </c>
      <c r="D66" t="s">
        <v>240</v>
      </c>
      <c r="E66" t="s">
        <v>195</v>
      </c>
      <c r="F66">
        <v>50.4</v>
      </c>
      <c r="G66" t="s">
        <v>277</v>
      </c>
    </row>
    <row r="67" spans="1:8" x14ac:dyDescent="0.25">
      <c r="A67" t="s">
        <v>276</v>
      </c>
      <c r="B67" t="s">
        <v>31</v>
      </c>
      <c r="C67" t="s">
        <v>252</v>
      </c>
      <c r="D67" t="s">
        <v>240</v>
      </c>
      <c r="E67" t="s">
        <v>195</v>
      </c>
      <c r="F67">
        <v>39.799999999999997</v>
      </c>
      <c r="G67" t="s">
        <v>277</v>
      </c>
    </row>
    <row r="68" spans="1:8" x14ac:dyDescent="0.25">
      <c r="A68" t="s">
        <v>276</v>
      </c>
      <c r="B68" t="s">
        <v>31</v>
      </c>
      <c r="C68" t="s">
        <v>252</v>
      </c>
      <c r="D68" t="s">
        <v>240</v>
      </c>
      <c r="E68" t="s">
        <v>195</v>
      </c>
      <c r="F68">
        <v>29.2</v>
      </c>
      <c r="G68" t="s">
        <v>277</v>
      </c>
    </row>
    <row r="69" spans="1:8" x14ac:dyDescent="0.25">
      <c r="A69" t="s">
        <v>276</v>
      </c>
      <c r="B69" t="s">
        <v>31</v>
      </c>
      <c r="C69" t="s">
        <v>252</v>
      </c>
      <c r="D69" t="s">
        <v>240</v>
      </c>
      <c r="E69" t="s">
        <v>195</v>
      </c>
      <c r="F69">
        <v>18.600000000000001</v>
      </c>
      <c r="G69" t="s">
        <v>277</v>
      </c>
    </row>
    <row r="70" spans="1:8" x14ac:dyDescent="0.25">
      <c r="A70" t="s">
        <v>278</v>
      </c>
      <c r="B70" t="s">
        <v>31</v>
      </c>
      <c r="C70" t="s">
        <v>252</v>
      </c>
      <c r="D70" t="s">
        <v>240</v>
      </c>
      <c r="E70" t="s">
        <v>195</v>
      </c>
      <c r="F70">
        <v>48</v>
      </c>
      <c r="G70" t="s">
        <v>279</v>
      </c>
    </row>
    <row r="71" spans="1:8" x14ac:dyDescent="0.25">
      <c r="A71" t="s">
        <v>278</v>
      </c>
      <c r="B71" t="s">
        <v>31</v>
      </c>
      <c r="C71" t="s">
        <v>252</v>
      </c>
      <c r="D71" t="s">
        <v>240</v>
      </c>
      <c r="E71" t="s">
        <v>242</v>
      </c>
      <c r="F71">
        <v>5.6</v>
      </c>
      <c r="G71" t="s">
        <v>279</v>
      </c>
      <c r="H71">
        <f>F71</f>
        <v>5.6</v>
      </c>
    </row>
    <row r="72" spans="1:8" x14ac:dyDescent="0.25">
      <c r="A72" t="s">
        <v>263</v>
      </c>
      <c r="B72" t="s">
        <v>31</v>
      </c>
      <c r="C72" t="s">
        <v>252</v>
      </c>
      <c r="D72" t="s">
        <v>240</v>
      </c>
      <c r="E72" t="s">
        <v>195</v>
      </c>
      <c r="F72">
        <v>17.5</v>
      </c>
      <c r="G72" t="s">
        <v>280</v>
      </c>
    </row>
    <row r="73" spans="1:8" x14ac:dyDescent="0.25">
      <c r="A73" t="s">
        <v>264</v>
      </c>
      <c r="B73" t="s">
        <v>248</v>
      </c>
      <c r="C73" t="s">
        <v>252</v>
      </c>
      <c r="D73" t="s">
        <v>239</v>
      </c>
      <c r="E73" t="s">
        <v>195</v>
      </c>
      <c r="F73">
        <v>49</v>
      </c>
      <c r="G73" t="s">
        <v>255</v>
      </c>
    </row>
    <row r="74" spans="1:8" x14ac:dyDescent="0.25">
      <c r="A74" t="s">
        <v>264</v>
      </c>
      <c r="B74" t="s">
        <v>248</v>
      </c>
      <c r="C74" t="s">
        <v>252</v>
      </c>
      <c r="D74" t="s">
        <v>239</v>
      </c>
      <c r="E74" t="s">
        <v>242</v>
      </c>
      <c r="F74">
        <v>5</v>
      </c>
      <c r="G74" t="s">
        <v>255</v>
      </c>
    </row>
    <row r="75" spans="1:8" x14ac:dyDescent="0.25">
      <c r="A75" t="s">
        <v>264</v>
      </c>
      <c r="B75" t="s">
        <v>248</v>
      </c>
      <c r="C75" t="s">
        <v>252</v>
      </c>
      <c r="D75" t="s">
        <v>240</v>
      </c>
      <c r="E75" t="s">
        <v>195</v>
      </c>
      <c r="F75">
        <v>40</v>
      </c>
      <c r="G75" t="s">
        <v>255</v>
      </c>
    </row>
    <row r="76" spans="1:8" x14ac:dyDescent="0.25">
      <c r="A76" t="s">
        <v>264</v>
      </c>
      <c r="B76" t="s">
        <v>248</v>
      </c>
      <c r="C76" t="s">
        <v>252</v>
      </c>
      <c r="D76" t="s">
        <v>240</v>
      </c>
      <c r="E76" t="s">
        <v>242</v>
      </c>
      <c r="F76">
        <v>2</v>
      </c>
      <c r="G76" t="s">
        <v>255</v>
      </c>
    </row>
    <row r="77" spans="1:8" x14ac:dyDescent="0.25">
      <c r="A77" t="s">
        <v>265</v>
      </c>
      <c r="B77" t="s">
        <v>284</v>
      </c>
      <c r="C77" t="s">
        <v>252</v>
      </c>
      <c r="D77" t="s">
        <v>240</v>
      </c>
      <c r="E77" t="s">
        <v>195</v>
      </c>
      <c r="F77">
        <v>50</v>
      </c>
      <c r="G77" t="s">
        <v>281</v>
      </c>
    </row>
    <row r="78" spans="1:8" x14ac:dyDescent="0.25">
      <c r="A78" t="s">
        <v>266</v>
      </c>
      <c r="B78" t="s">
        <v>248</v>
      </c>
      <c r="C78" t="s">
        <v>237</v>
      </c>
      <c r="D78" t="s">
        <v>240</v>
      </c>
      <c r="E78" t="s">
        <v>195</v>
      </c>
      <c r="F78">
        <v>10</v>
      </c>
      <c r="G78" t="s">
        <v>282</v>
      </c>
    </row>
    <row r="79" spans="1:8" x14ac:dyDescent="0.25">
      <c r="A79" t="s">
        <v>266</v>
      </c>
      <c r="B79" t="s">
        <v>248</v>
      </c>
      <c r="C79" t="s">
        <v>237</v>
      </c>
      <c r="D79" t="s">
        <v>240</v>
      </c>
      <c r="E79" t="s">
        <v>195</v>
      </c>
      <c r="F79">
        <v>10</v>
      </c>
      <c r="G79" t="s">
        <v>283</v>
      </c>
    </row>
    <row r="80" spans="1:8" x14ac:dyDescent="0.25">
      <c r="A80" t="s">
        <v>285</v>
      </c>
      <c r="B80" t="s">
        <v>284</v>
      </c>
      <c r="C80" t="s">
        <v>252</v>
      </c>
      <c r="D80" t="s">
        <v>238</v>
      </c>
      <c r="E80" t="s">
        <v>195</v>
      </c>
      <c r="F80">
        <v>70</v>
      </c>
      <c r="G80" t="s">
        <v>245</v>
      </c>
      <c r="H80">
        <f>AVERAGE(F80:F84)</f>
        <v>67</v>
      </c>
    </row>
    <row r="81" spans="1:10" x14ac:dyDescent="0.25">
      <c r="A81" t="s">
        <v>285</v>
      </c>
      <c r="B81" t="s">
        <v>284</v>
      </c>
      <c r="C81" t="s">
        <v>252</v>
      </c>
      <c r="D81" t="s">
        <v>238</v>
      </c>
      <c r="E81" t="s">
        <v>195</v>
      </c>
      <c r="F81">
        <v>70</v>
      </c>
      <c r="G81" t="s">
        <v>245</v>
      </c>
    </row>
    <row r="82" spans="1:10" x14ac:dyDescent="0.25">
      <c r="A82" t="s">
        <v>285</v>
      </c>
      <c r="B82" t="s">
        <v>284</v>
      </c>
      <c r="C82" t="s">
        <v>252</v>
      </c>
      <c r="D82" t="s">
        <v>239</v>
      </c>
      <c r="E82" t="s">
        <v>195</v>
      </c>
      <c r="F82">
        <v>68</v>
      </c>
      <c r="G82" t="s">
        <v>245</v>
      </c>
    </row>
    <row r="83" spans="1:10" x14ac:dyDescent="0.25">
      <c r="A83" t="s">
        <v>285</v>
      </c>
      <c r="B83" t="s">
        <v>284</v>
      </c>
      <c r="C83" t="s">
        <v>252</v>
      </c>
      <c r="D83" t="s">
        <v>239</v>
      </c>
      <c r="E83" t="s">
        <v>195</v>
      </c>
      <c r="F83">
        <v>65</v>
      </c>
      <c r="G83" t="s">
        <v>245</v>
      </c>
    </row>
    <row r="84" spans="1:10" x14ac:dyDescent="0.25">
      <c r="A84" t="s">
        <v>285</v>
      </c>
      <c r="B84" t="s">
        <v>284</v>
      </c>
      <c r="C84" t="s">
        <v>252</v>
      </c>
      <c r="D84" t="s">
        <v>240</v>
      </c>
      <c r="E84" t="s">
        <v>195</v>
      </c>
      <c r="F84">
        <v>62</v>
      </c>
      <c r="G84" t="s">
        <v>245</v>
      </c>
    </row>
    <row r="85" spans="1:10" x14ac:dyDescent="0.25">
      <c r="A85" t="s">
        <v>286</v>
      </c>
      <c r="B85" t="s">
        <v>287</v>
      </c>
      <c r="C85" t="s">
        <v>252</v>
      </c>
      <c r="D85" t="s">
        <v>238</v>
      </c>
      <c r="E85" t="s">
        <v>195</v>
      </c>
      <c r="F85">
        <v>60.5</v>
      </c>
      <c r="G85" t="s">
        <v>255</v>
      </c>
      <c r="H85">
        <f>AVERAGE(F85:F89)</f>
        <v>39.5</v>
      </c>
    </row>
    <row r="86" spans="1:10" x14ac:dyDescent="0.25">
      <c r="A86" t="s">
        <v>286</v>
      </c>
      <c r="B86" t="s">
        <v>287</v>
      </c>
      <c r="C86" t="s">
        <v>252</v>
      </c>
      <c r="D86" t="s">
        <v>239</v>
      </c>
      <c r="E86" t="s">
        <v>195</v>
      </c>
      <c r="F86">
        <v>40.1</v>
      </c>
      <c r="G86" t="s">
        <v>255</v>
      </c>
    </row>
    <row r="87" spans="1:10" x14ac:dyDescent="0.25">
      <c r="A87" t="s">
        <v>286</v>
      </c>
      <c r="B87" t="s">
        <v>287</v>
      </c>
      <c r="C87" t="s">
        <v>252</v>
      </c>
      <c r="D87" t="s">
        <v>240</v>
      </c>
      <c r="E87" t="s">
        <v>195</v>
      </c>
      <c r="F87">
        <v>32.4</v>
      </c>
      <c r="G87" t="s">
        <v>255</v>
      </c>
    </row>
    <row r="88" spans="1:10" x14ac:dyDescent="0.25">
      <c r="A88" t="s">
        <v>286</v>
      </c>
      <c r="B88" t="s">
        <v>287</v>
      </c>
      <c r="C88" t="s">
        <v>252</v>
      </c>
      <c r="D88" t="s">
        <v>240</v>
      </c>
      <c r="E88" t="s">
        <v>195</v>
      </c>
      <c r="F88">
        <v>28.8</v>
      </c>
      <c r="G88" t="s">
        <v>255</v>
      </c>
    </row>
    <row r="89" spans="1:10" x14ac:dyDescent="0.25">
      <c r="A89" t="s">
        <v>286</v>
      </c>
      <c r="B89" t="s">
        <v>287</v>
      </c>
      <c r="C89" t="s">
        <v>252</v>
      </c>
      <c r="D89" t="s">
        <v>240</v>
      </c>
      <c r="E89" t="s">
        <v>195</v>
      </c>
      <c r="F89">
        <v>35.700000000000003</v>
      </c>
      <c r="G89" t="s">
        <v>255</v>
      </c>
      <c r="J89">
        <f>AVERAGE(H85,H95)</f>
        <v>44.35</v>
      </c>
    </row>
    <row r="90" spans="1:10" x14ac:dyDescent="0.25">
      <c r="A90" t="s">
        <v>286</v>
      </c>
      <c r="B90" t="s">
        <v>287</v>
      </c>
      <c r="C90" t="s">
        <v>252</v>
      </c>
      <c r="D90" t="s">
        <v>238</v>
      </c>
      <c r="E90" t="s">
        <v>242</v>
      </c>
      <c r="F90">
        <v>10.4</v>
      </c>
      <c r="G90" t="s">
        <v>255</v>
      </c>
      <c r="H90">
        <f>AVERAGE(F90:F94)</f>
        <v>17.920000000000002</v>
      </c>
    </row>
    <row r="91" spans="1:10" x14ac:dyDescent="0.25">
      <c r="A91" t="s">
        <v>286</v>
      </c>
      <c r="B91" t="s">
        <v>287</v>
      </c>
      <c r="C91" t="s">
        <v>252</v>
      </c>
      <c r="D91" t="s">
        <v>239</v>
      </c>
      <c r="E91" t="s">
        <v>242</v>
      </c>
      <c r="F91">
        <v>14.8</v>
      </c>
      <c r="G91" t="s">
        <v>255</v>
      </c>
    </row>
    <row r="92" spans="1:10" x14ac:dyDescent="0.25">
      <c r="A92" t="s">
        <v>286</v>
      </c>
      <c r="B92" t="s">
        <v>287</v>
      </c>
      <c r="C92" t="s">
        <v>252</v>
      </c>
      <c r="D92" t="s">
        <v>240</v>
      </c>
      <c r="E92" t="s">
        <v>242</v>
      </c>
      <c r="F92">
        <v>19.399999999999999</v>
      </c>
      <c r="G92" t="s">
        <v>255</v>
      </c>
    </row>
    <row r="93" spans="1:10" x14ac:dyDescent="0.25">
      <c r="A93" t="s">
        <v>286</v>
      </c>
      <c r="B93" t="s">
        <v>287</v>
      </c>
      <c r="C93" t="s">
        <v>252</v>
      </c>
      <c r="D93" t="s">
        <v>240</v>
      </c>
      <c r="E93" t="s">
        <v>242</v>
      </c>
      <c r="F93">
        <v>25.8</v>
      </c>
      <c r="G93" t="s">
        <v>255</v>
      </c>
    </row>
    <row r="94" spans="1:10" x14ac:dyDescent="0.25">
      <c r="A94" t="s">
        <v>286</v>
      </c>
      <c r="B94" t="s">
        <v>287</v>
      </c>
      <c r="C94" t="s">
        <v>252</v>
      </c>
      <c r="D94" t="s">
        <v>240</v>
      </c>
      <c r="E94" t="s">
        <v>242</v>
      </c>
      <c r="F94">
        <v>19.2</v>
      </c>
      <c r="G94" t="s">
        <v>255</v>
      </c>
    </row>
    <row r="95" spans="1:10" x14ac:dyDescent="0.25">
      <c r="A95" t="s">
        <v>288</v>
      </c>
      <c r="B95" t="s">
        <v>287</v>
      </c>
      <c r="C95" t="s">
        <v>252</v>
      </c>
      <c r="D95" t="s">
        <v>238</v>
      </c>
      <c r="E95" t="s">
        <v>195</v>
      </c>
      <c r="F95">
        <v>68</v>
      </c>
      <c r="G95" t="s">
        <v>255</v>
      </c>
      <c r="H95">
        <f>AVERAGE(F95:F99)</f>
        <v>49.2</v>
      </c>
    </row>
    <row r="96" spans="1:10" x14ac:dyDescent="0.25">
      <c r="A96" t="s">
        <v>288</v>
      </c>
      <c r="B96" t="s">
        <v>287</v>
      </c>
      <c r="C96" t="s">
        <v>252</v>
      </c>
      <c r="D96" t="s">
        <v>238</v>
      </c>
      <c r="E96" t="s">
        <v>195</v>
      </c>
      <c r="F96">
        <v>68</v>
      </c>
      <c r="G96" t="s">
        <v>255</v>
      </c>
    </row>
    <row r="97" spans="1:8" x14ac:dyDescent="0.25">
      <c r="A97" t="s">
        <v>288</v>
      </c>
      <c r="B97" t="s">
        <v>287</v>
      </c>
      <c r="C97" t="s">
        <v>252</v>
      </c>
      <c r="D97" t="s">
        <v>239</v>
      </c>
      <c r="E97" t="s">
        <v>195</v>
      </c>
      <c r="F97">
        <v>46</v>
      </c>
      <c r="G97" t="s">
        <v>255</v>
      </c>
    </row>
    <row r="98" spans="1:8" x14ac:dyDescent="0.25">
      <c r="A98" t="s">
        <v>288</v>
      </c>
      <c r="B98" t="s">
        <v>287</v>
      </c>
      <c r="C98" t="s">
        <v>252</v>
      </c>
      <c r="D98" t="s">
        <v>240</v>
      </c>
      <c r="E98" t="s">
        <v>195</v>
      </c>
      <c r="F98">
        <v>30</v>
      </c>
      <c r="G98" t="s">
        <v>255</v>
      </c>
    </row>
    <row r="99" spans="1:8" x14ac:dyDescent="0.25">
      <c r="A99" t="s">
        <v>288</v>
      </c>
      <c r="B99" t="s">
        <v>287</v>
      </c>
      <c r="C99" t="s">
        <v>252</v>
      </c>
      <c r="D99" t="s">
        <v>240</v>
      </c>
      <c r="E99" t="s">
        <v>195</v>
      </c>
      <c r="F99">
        <v>34</v>
      </c>
      <c r="G99" t="s">
        <v>255</v>
      </c>
    </row>
    <row r="100" spans="1:8" x14ac:dyDescent="0.25">
      <c r="A100" t="s">
        <v>288</v>
      </c>
      <c r="B100" t="s">
        <v>287</v>
      </c>
      <c r="C100" t="s">
        <v>252</v>
      </c>
      <c r="D100" t="s">
        <v>238</v>
      </c>
      <c r="E100" t="s">
        <v>242</v>
      </c>
      <c r="F100">
        <v>10</v>
      </c>
      <c r="G100" t="s">
        <v>255</v>
      </c>
      <c r="H100">
        <f>AVERAGE(F100:F104)</f>
        <v>10.199999999999999</v>
      </c>
    </row>
    <row r="101" spans="1:8" x14ac:dyDescent="0.25">
      <c r="A101" t="s">
        <v>288</v>
      </c>
      <c r="B101" t="s">
        <v>287</v>
      </c>
      <c r="C101" t="s">
        <v>252</v>
      </c>
      <c r="D101" t="s">
        <v>238</v>
      </c>
      <c r="E101" t="s">
        <v>242</v>
      </c>
      <c r="F101">
        <v>10</v>
      </c>
      <c r="G101" t="s">
        <v>255</v>
      </c>
    </row>
    <row r="102" spans="1:8" x14ac:dyDescent="0.25">
      <c r="A102" t="s">
        <v>288</v>
      </c>
      <c r="B102" t="s">
        <v>287</v>
      </c>
      <c r="C102" t="s">
        <v>252</v>
      </c>
      <c r="D102" t="s">
        <v>239</v>
      </c>
      <c r="E102" t="s">
        <v>242</v>
      </c>
      <c r="F102">
        <v>12</v>
      </c>
      <c r="G102" t="s">
        <v>255</v>
      </c>
    </row>
    <row r="103" spans="1:8" x14ac:dyDescent="0.25">
      <c r="A103" t="s">
        <v>288</v>
      </c>
      <c r="B103" t="s">
        <v>287</v>
      </c>
      <c r="C103" t="s">
        <v>252</v>
      </c>
      <c r="D103" t="s">
        <v>240</v>
      </c>
      <c r="E103" t="s">
        <v>242</v>
      </c>
      <c r="F103">
        <v>9</v>
      </c>
      <c r="G103" t="s">
        <v>255</v>
      </c>
    </row>
    <row r="104" spans="1:8" x14ac:dyDescent="0.25">
      <c r="A104" t="s">
        <v>288</v>
      </c>
      <c r="B104" t="s">
        <v>287</v>
      </c>
      <c r="C104" t="s">
        <v>252</v>
      </c>
      <c r="D104" t="s">
        <v>240</v>
      </c>
      <c r="E104" t="s">
        <v>242</v>
      </c>
      <c r="F104">
        <v>10</v>
      </c>
      <c r="G104" t="s">
        <v>255</v>
      </c>
    </row>
    <row r="105" spans="1:8" x14ac:dyDescent="0.25">
      <c r="A105" t="s">
        <v>289</v>
      </c>
      <c r="B105" t="s">
        <v>248</v>
      </c>
      <c r="C105" t="s">
        <v>252</v>
      </c>
      <c r="D105" t="s">
        <v>238</v>
      </c>
      <c r="E105" t="s">
        <v>195</v>
      </c>
      <c r="F105">
        <v>15</v>
      </c>
      <c r="G105" t="s">
        <v>255</v>
      </c>
    </row>
    <row r="106" spans="1:8" x14ac:dyDescent="0.25">
      <c r="A106" t="s">
        <v>289</v>
      </c>
      <c r="B106" t="s">
        <v>248</v>
      </c>
      <c r="C106" t="s">
        <v>252</v>
      </c>
      <c r="D106" t="s">
        <v>239</v>
      </c>
      <c r="E106" t="s">
        <v>195</v>
      </c>
      <c r="F106">
        <v>5</v>
      </c>
      <c r="G106" t="s">
        <v>255</v>
      </c>
    </row>
    <row r="107" spans="1:8" x14ac:dyDescent="0.25">
      <c r="A107" t="s">
        <v>289</v>
      </c>
      <c r="B107" t="s">
        <v>248</v>
      </c>
      <c r="C107" t="s">
        <v>252</v>
      </c>
      <c r="D107" t="s">
        <v>240</v>
      </c>
      <c r="E107" t="s">
        <v>195</v>
      </c>
      <c r="F107">
        <v>10</v>
      </c>
      <c r="G107" t="s">
        <v>255</v>
      </c>
    </row>
    <row r="108" spans="1:8" x14ac:dyDescent="0.25">
      <c r="A108" t="s">
        <v>289</v>
      </c>
      <c r="B108" t="s">
        <v>248</v>
      </c>
      <c r="C108" t="s">
        <v>252</v>
      </c>
      <c r="D108" t="s">
        <v>238</v>
      </c>
      <c r="E108" t="s">
        <v>242</v>
      </c>
      <c r="F108">
        <v>0</v>
      </c>
      <c r="G108" t="s">
        <v>255</v>
      </c>
    </row>
    <row r="109" spans="1:8" x14ac:dyDescent="0.25">
      <c r="A109" t="s">
        <v>289</v>
      </c>
      <c r="B109" t="s">
        <v>248</v>
      </c>
      <c r="C109" t="s">
        <v>252</v>
      </c>
      <c r="D109" t="s">
        <v>239</v>
      </c>
      <c r="E109" t="s">
        <v>242</v>
      </c>
      <c r="F109">
        <v>0</v>
      </c>
      <c r="G109" t="s">
        <v>255</v>
      </c>
    </row>
    <row r="110" spans="1:8" x14ac:dyDescent="0.25">
      <c r="A110" t="s">
        <v>289</v>
      </c>
      <c r="B110" t="s">
        <v>248</v>
      </c>
      <c r="C110" t="s">
        <v>252</v>
      </c>
      <c r="D110" t="s">
        <v>240</v>
      </c>
      <c r="E110" t="s">
        <v>242</v>
      </c>
      <c r="F110">
        <v>3.5</v>
      </c>
      <c r="G110" t="s">
        <v>255</v>
      </c>
    </row>
    <row r="111" spans="1:8" x14ac:dyDescent="0.25">
      <c r="A111" t="s">
        <v>290</v>
      </c>
      <c r="B111" t="s">
        <v>248</v>
      </c>
      <c r="C111" t="s">
        <v>237</v>
      </c>
      <c r="D111" t="s">
        <v>239</v>
      </c>
      <c r="E111" t="s">
        <v>195</v>
      </c>
      <c r="F111">
        <v>25</v>
      </c>
      <c r="G111" t="s">
        <v>255</v>
      </c>
    </row>
    <row r="112" spans="1:8" x14ac:dyDescent="0.25">
      <c r="A112" t="s">
        <v>290</v>
      </c>
      <c r="B112" t="s">
        <v>248</v>
      </c>
      <c r="C112" t="s">
        <v>237</v>
      </c>
      <c r="D112" t="s">
        <v>240</v>
      </c>
      <c r="E112" t="s">
        <v>195</v>
      </c>
      <c r="F112">
        <v>4</v>
      </c>
      <c r="G112" t="s">
        <v>255</v>
      </c>
    </row>
    <row r="113" spans="1:8" x14ac:dyDescent="0.25">
      <c r="A113" t="s">
        <v>267</v>
      </c>
      <c r="B113" t="s">
        <v>292</v>
      </c>
      <c r="C113" t="s">
        <v>252</v>
      </c>
      <c r="D113" t="s">
        <v>240</v>
      </c>
      <c r="E113" t="s">
        <v>163</v>
      </c>
      <c r="F113">
        <v>69.400000000000006</v>
      </c>
      <c r="G113" t="s">
        <v>291</v>
      </c>
    </row>
    <row r="114" spans="1:8" x14ac:dyDescent="0.25">
      <c r="A114" t="s">
        <v>267</v>
      </c>
      <c r="B114" t="s">
        <v>292</v>
      </c>
      <c r="C114" t="s">
        <v>252</v>
      </c>
      <c r="D114" t="s">
        <v>240</v>
      </c>
      <c r="E114" t="s">
        <v>242</v>
      </c>
      <c r="F114">
        <v>11.2</v>
      </c>
      <c r="G114" t="s">
        <v>291</v>
      </c>
    </row>
    <row r="115" spans="1:8" x14ac:dyDescent="0.25">
      <c r="A115" t="s">
        <v>293</v>
      </c>
      <c r="B115" t="s">
        <v>292</v>
      </c>
      <c r="C115" t="s">
        <v>252</v>
      </c>
      <c r="D115" t="s">
        <v>240</v>
      </c>
      <c r="E115" t="s">
        <v>195</v>
      </c>
      <c r="F115">
        <v>52</v>
      </c>
      <c r="G115" t="s">
        <v>255</v>
      </c>
    </row>
    <row r="116" spans="1:8" x14ac:dyDescent="0.25">
      <c r="A116" t="s">
        <v>293</v>
      </c>
      <c r="B116" t="s">
        <v>292</v>
      </c>
      <c r="C116" t="s">
        <v>252</v>
      </c>
      <c r="D116" t="s">
        <v>238</v>
      </c>
      <c r="E116" t="s">
        <v>195</v>
      </c>
      <c r="F116">
        <v>55</v>
      </c>
      <c r="G116" t="s">
        <v>255</v>
      </c>
      <c r="H116">
        <f>AVERAGE(F115:F119)</f>
        <v>50.8</v>
      </c>
    </row>
    <row r="117" spans="1:8" x14ac:dyDescent="0.25">
      <c r="A117" t="s">
        <v>293</v>
      </c>
      <c r="B117" t="s">
        <v>292</v>
      </c>
      <c r="C117" t="s">
        <v>252</v>
      </c>
      <c r="D117" t="s">
        <v>238</v>
      </c>
      <c r="E117" t="s">
        <v>195</v>
      </c>
      <c r="F117">
        <v>51</v>
      </c>
      <c r="G117" t="s">
        <v>255</v>
      </c>
      <c r="H117">
        <f>AVERAGE(F120:F124)</f>
        <v>6</v>
      </c>
    </row>
    <row r="118" spans="1:8" x14ac:dyDescent="0.25">
      <c r="A118" t="s">
        <v>293</v>
      </c>
      <c r="B118" t="s">
        <v>292</v>
      </c>
      <c r="C118" t="s">
        <v>252</v>
      </c>
      <c r="D118" t="s">
        <v>238</v>
      </c>
      <c r="E118" t="s">
        <v>195</v>
      </c>
      <c r="F118">
        <v>56</v>
      </c>
      <c r="G118" t="s">
        <v>255</v>
      </c>
    </row>
    <row r="119" spans="1:8" x14ac:dyDescent="0.25">
      <c r="A119" t="s">
        <v>293</v>
      </c>
      <c r="B119" t="s">
        <v>292</v>
      </c>
      <c r="C119" t="s">
        <v>252</v>
      </c>
      <c r="D119" t="s">
        <v>238</v>
      </c>
      <c r="E119" t="s">
        <v>195</v>
      </c>
      <c r="F119">
        <v>40</v>
      </c>
      <c r="G119" t="s">
        <v>255</v>
      </c>
    </row>
    <row r="120" spans="1:8" x14ac:dyDescent="0.25">
      <c r="A120" t="s">
        <v>293</v>
      </c>
      <c r="B120" t="s">
        <v>292</v>
      </c>
      <c r="C120" t="s">
        <v>252</v>
      </c>
      <c r="D120" t="s">
        <v>240</v>
      </c>
      <c r="E120" t="s">
        <v>242</v>
      </c>
      <c r="F120">
        <v>16</v>
      </c>
      <c r="G120" t="s">
        <v>255</v>
      </c>
    </row>
    <row r="121" spans="1:8" x14ac:dyDescent="0.25">
      <c r="A121" t="s">
        <v>293</v>
      </c>
      <c r="B121" t="s">
        <v>292</v>
      </c>
      <c r="C121" t="s">
        <v>252</v>
      </c>
      <c r="D121" t="s">
        <v>238</v>
      </c>
      <c r="E121" t="s">
        <v>242</v>
      </c>
      <c r="F121">
        <v>9</v>
      </c>
      <c r="G121" t="s">
        <v>255</v>
      </c>
    </row>
    <row r="122" spans="1:8" x14ac:dyDescent="0.25">
      <c r="A122" t="s">
        <v>293</v>
      </c>
      <c r="B122" t="s">
        <v>292</v>
      </c>
      <c r="C122" t="s">
        <v>252</v>
      </c>
      <c r="D122" t="s">
        <v>238</v>
      </c>
      <c r="E122" t="s">
        <v>242</v>
      </c>
      <c r="F122">
        <v>0</v>
      </c>
      <c r="G122" t="s">
        <v>255</v>
      </c>
    </row>
    <row r="123" spans="1:8" x14ac:dyDescent="0.25">
      <c r="A123" t="s">
        <v>293</v>
      </c>
      <c r="B123" t="s">
        <v>292</v>
      </c>
      <c r="C123" t="s">
        <v>252</v>
      </c>
      <c r="D123" t="s">
        <v>238</v>
      </c>
      <c r="E123" t="s">
        <v>242</v>
      </c>
      <c r="F123">
        <v>5</v>
      </c>
      <c r="G123" t="s">
        <v>255</v>
      </c>
    </row>
    <row r="124" spans="1:8" x14ac:dyDescent="0.25">
      <c r="A124" t="s">
        <v>293</v>
      </c>
      <c r="B124" t="s">
        <v>292</v>
      </c>
      <c r="C124" t="s">
        <v>252</v>
      </c>
      <c r="D124" t="s">
        <v>238</v>
      </c>
      <c r="E124" t="s">
        <v>242</v>
      </c>
      <c r="F124">
        <v>0</v>
      </c>
      <c r="G124" t="s">
        <v>255</v>
      </c>
    </row>
    <row r="125" spans="1:8" x14ac:dyDescent="0.25">
      <c r="A125" t="s">
        <v>294</v>
      </c>
      <c r="B125" t="s">
        <v>292</v>
      </c>
      <c r="C125" t="s">
        <v>252</v>
      </c>
      <c r="D125" t="s">
        <v>240</v>
      </c>
      <c r="E125" t="s">
        <v>163</v>
      </c>
      <c r="F125">
        <v>70.400000000000006</v>
      </c>
      <c r="G125" t="s">
        <v>255</v>
      </c>
      <c r="H125">
        <v>70</v>
      </c>
    </row>
    <row r="126" spans="1:8" x14ac:dyDescent="0.25">
      <c r="A126" t="s">
        <v>294</v>
      </c>
      <c r="B126" t="s">
        <v>292</v>
      </c>
      <c r="C126" t="s">
        <v>252</v>
      </c>
      <c r="D126" t="s">
        <v>240</v>
      </c>
      <c r="E126" t="s">
        <v>242</v>
      </c>
      <c r="F126">
        <v>12.4</v>
      </c>
      <c r="G126" t="s">
        <v>255</v>
      </c>
      <c r="H126">
        <v>12</v>
      </c>
    </row>
    <row r="127" spans="1:8" x14ac:dyDescent="0.25">
      <c r="A127" t="s">
        <v>295</v>
      </c>
      <c r="B127" t="s">
        <v>151</v>
      </c>
      <c r="C127" t="s">
        <v>252</v>
      </c>
      <c r="D127" t="s">
        <v>240</v>
      </c>
      <c r="E127" t="s">
        <v>163</v>
      </c>
      <c r="F127">
        <v>50</v>
      </c>
      <c r="G127" t="s">
        <v>296</v>
      </c>
      <c r="H127">
        <f>AVERAGE(F127,F129)</f>
        <v>59.7</v>
      </c>
    </row>
    <row r="128" spans="1:8" x14ac:dyDescent="0.25">
      <c r="A128" t="s">
        <v>295</v>
      </c>
      <c r="B128" t="s">
        <v>151</v>
      </c>
      <c r="C128" t="s">
        <v>252</v>
      </c>
      <c r="D128" t="s">
        <v>240</v>
      </c>
      <c r="E128" t="s">
        <v>242</v>
      </c>
      <c r="F128">
        <v>3.4</v>
      </c>
      <c r="G128" t="s">
        <v>296</v>
      </c>
      <c r="H128">
        <f>AVERAGE(F128,F130)</f>
        <v>1.7</v>
      </c>
    </row>
    <row r="129" spans="1:11" x14ac:dyDescent="0.25">
      <c r="A129" t="s">
        <v>295</v>
      </c>
      <c r="B129" t="s">
        <v>151</v>
      </c>
      <c r="C129" t="s">
        <v>252</v>
      </c>
      <c r="D129" t="s">
        <v>240</v>
      </c>
      <c r="E129" t="s">
        <v>163</v>
      </c>
      <c r="F129">
        <v>69.400000000000006</v>
      </c>
      <c r="G129" t="s">
        <v>299</v>
      </c>
      <c r="K129">
        <f>AVERAGE(H125,H127,H131,H136,H116)</f>
        <v>50.061999999999998</v>
      </c>
    </row>
    <row r="130" spans="1:11" x14ac:dyDescent="0.25">
      <c r="A130" t="s">
        <v>295</v>
      </c>
      <c r="B130" t="s">
        <v>151</v>
      </c>
      <c r="C130" t="s">
        <v>252</v>
      </c>
      <c r="D130" t="s">
        <v>240</v>
      </c>
      <c r="E130" t="s">
        <v>242</v>
      </c>
      <c r="F130">
        <v>0</v>
      </c>
      <c r="G130" t="s">
        <v>300</v>
      </c>
    </row>
    <row r="131" spans="1:11" x14ac:dyDescent="0.25">
      <c r="A131" t="s">
        <v>297</v>
      </c>
      <c r="B131" t="s">
        <v>151</v>
      </c>
      <c r="C131" t="s">
        <v>252</v>
      </c>
      <c r="D131" t="s">
        <v>240</v>
      </c>
      <c r="E131" t="s">
        <v>163</v>
      </c>
      <c r="F131">
        <v>53.44</v>
      </c>
      <c r="G131" t="s">
        <v>301</v>
      </c>
      <c r="H131">
        <f>AVERAGE(F131,F133)</f>
        <v>54.06</v>
      </c>
    </row>
    <row r="132" spans="1:11" x14ac:dyDescent="0.25">
      <c r="A132" t="s">
        <v>297</v>
      </c>
      <c r="B132" t="s">
        <v>151</v>
      </c>
      <c r="C132" t="s">
        <v>252</v>
      </c>
      <c r="D132" t="s">
        <v>240</v>
      </c>
      <c r="E132" t="s">
        <v>242</v>
      </c>
      <c r="F132">
        <v>2.34</v>
      </c>
      <c r="G132" t="s">
        <v>301</v>
      </c>
      <c r="H132">
        <f>AVERAGE(F132,F134,F135)</f>
        <v>11.026666666666666</v>
      </c>
    </row>
    <row r="133" spans="1:11" x14ac:dyDescent="0.25">
      <c r="A133" t="s">
        <v>297</v>
      </c>
      <c r="B133" t="s">
        <v>151</v>
      </c>
      <c r="C133" t="s">
        <v>252</v>
      </c>
      <c r="D133" t="s">
        <v>240</v>
      </c>
      <c r="E133" t="s">
        <v>163</v>
      </c>
      <c r="F133">
        <v>54.68</v>
      </c>
      <c r="G133" t="s">
        <v>301</v>
      </c>
    </row>
    <row r="134" spans="1:11" x14ac:dyDescent="0.25">
      <c r="A134" t="s">
        <v>297</v>
      </c>
      <c r="B134" t="s">
        <v>151</v>
      </c>
      <c r="C134" t="s">
        <v>252</v>
      </c>
      <c r="D134" t="s">
        <v>240</v>
      </c>
      <c r="E134" t="s">
        <v>242</v>
      </c>
      <c r="F134">
        <v>0.74</v>
      </c>
      <c r="G134" t="s">
        <v>301</v>
      </c>
    </row>
    <row r="135" spans="1:11" x14ac:dyDescent="0.25">
      <c r="A135" t="s">
        <v>297</v>
      </c>
      <c r="B135" t="s">
        <v>151</v>
      </c>
      <c r="C135" t="s">
        <v>252</v>
      </c>
      <c r="D135" t="s">
        <v>240</v>
      </c>
      <c r="E135" t="s">
        <v>242</v>
      </c>
      <c r="F135">
        <v>30</v>
      </c>
      <c r="G135" t="s">
        <v>298</v>
      </c>
    </row>
    <row r="136" spans="1:11" x14ac:dyDescent="0.25">
      <c r="A136" t="s">
        <v>302</v>
      </c>
      <c r="B136" t="s">
        <v>302</v>
      </c>
      <c r="C136" t="s">
        <v>252</v>
      </c>
      <c r="D136" t="s">
        <v>238</v>
      </c>
      <c r="E136" t="s">
        <v>163</v>
      </c>
      <c r="F136">
        <v>2.5</v>
      </c>
      <c r="G136" t="s">
        <v>255</v>
      </c>
      <c r="H136">
        <f>AVERAGE(F136:F137)</f>
        <v>15.75</v>
      </c>
    </row>
    <row r="137" spans="1:11" x14ac:dyDescent="0.25">
      <c r="A137" t="s">
        <v>302</v>
      </c>
      <c r="B137" t="s">
        <v>302</v>
      </c>
      <c r="C137" t="s">
        <v>237</v>
      </c>
      <c r="D137" t="s">
        <v>239</v>
      </c>
      <c r="E137" t="s">
        <v>163</v>
      </c>
      <c r="F137">
        <v>29</v>
      </c>
      <c r="G137" t="s">
        <v>255</v>
      </c>
    </row>
    <row r="138" spans="1:11" x14ac:dyDescent="0.25">
      <c r="A138" t="s">
        <v>304</v>
      </c>
      <c r="B138" t="s">
        <v>188</v>
      </c>
      <c r="C138" t="s">
        <v>252</v>
      </c>
      <c r="D138" t="s">
        <v>239</v>
      </c>
      <c r="E138" t="s">
        <v>195</v>
      </c>
      <c r="F138">
        <v>60</v>
      </c>
      <c r="G138" t="s">
        <v>303</v>
      </c>
    </row>
    <row r="139" spans="1:11" x14ac:dyDescent="0.25">
      <c r="A139" t="s">
        <v>304</v>
      </c>
      <c r="B139" t="s">
        <v>188</v>
      </c>
      <c r="C139" t="s">
        <v>252</v>
      </c>
      <c r="D139" t="s">
        <v>239</v>
      </c>
      <c r="E139" t="s">
        <v>242</v>
      </c>
      <c r="F139">
        <v>16</v>
      </c>
      <c r="G139" t="s">
        <v>303</v>
      </c>
    </row>
    <row r="140" spans="1:11" x14ac:dyDescent="0.25">
      <c r="A140" t="s">
        <v>306</v>
      </c>
      <c r="B140" t="s">
        <v>305</v>
      </c>
      <c r="C140" t="s">
        <v>237</v>
      </c>
      <c r="D140" t="s">
        <v>239</v>
      </c>
      <c r="E140" t="s">
        <v>163</v>
      </c>
      <c r="F140">
        <v>32</v>
      </c>
      <c r="G140" t="s">
        <v>245</v>
      </c>
      <c r="H140">
        <f>AVERAGE(F140:F142)</f>
        <v>23.833333333333332</v>
      </c>
    </row>
    <row r="141" spans="1:11" x14ac:dyDescent="0.25">
      <c r="A141" t="s">
        <v>306</v>
      </c>
      <c r="B141" t="s">
        <v>305</v>
      </c>
      <c r="C141" t="s">
        <v>237</v>
      </c>
      <c r="D141" t="s">
        <v>240</v>
      </c>
      <c r="E141" t="s">
        <v>163</v>
      </c>
      <c r="F141">
        <v>24.5</v>
      </c>
      <c r="G141" t="s">
        <v>245</v>
      </c>
    </row>
    <row r="142" spans="1:11" x14ac:dyDescent="0.25">
      <c r="A142" t="s">
        <v>268</v>
      </c>
      <c r="B142" t="s">
        <v>305</v>
      </c>
      <c r="C142" t="s">
        <v>237</v>
      </c>
      <c r="D142" t="s">
        <v>231</v>
      </c>
      <c r="E142" t="s">
        <v>163</v>
      </c>
      <c r="F142">
        <v>15</v>
      </c>
      <c r="G142" t="s">
        <v>307</v>
      </c>
    </row>
    <row r="143" spans="1:11" x14ac:dyDescent="0.25">
      <c r="A143" t="s">
        <v>268</v>
      </c>
      <c r="B143" t="s">
        <v>305</v>
      </c>
      <c r="C143" t="s">
        <v>237</v>
      </c>
      <c r="D143" t="s">
        <v>231</v>
      </c>
      <c r="E143" t="s">
        <v>242</v>
      </c>
      <c r="F143">
        <v>3.9</v>
      </c>
      <c r="G143" t="s">
        <v>307</v>
      </c>
    </row>
    <row r="144" spans="1:11" x14ac:dyDescent="0.25">
      <c r="A144" t="s">
        <v>308</v>
      </c>
      <c r="B144" t="s">
        <v>174</v>
      </c>
      <c r="C144" t="s">
        <v>237</v>
      </c>
      <c r="D144" t="s">
        <v>240</v>
      </c>
      <c r="E144" t="s">
        <v>163</v>
      </c>
      <c r="F144">
        <v>33.799999999999997</v>
      </c>
      <c r="G144" t="s">
        <v>245</v>
      </c>
      <c r="H144" t="s">
        <v>309</v>
      </c>
    </row>
    <row r="145" spans="1:11" x14ac:dyDescent="0.25">
      <c r="A145" t="s">
        <v>308</v>
      </c>
      <c r="B145" t="s">
        <v>174</v>
      </c>
      <c r="C145" t="s">
        <v>237</v>
      </c>
      <c r="D145" t="s">
        <v>240</v>
      </c>
      <c r="E145" t="s">
        <v>163</v>
      </c>
      <c r="F145">
        <v>27.8</v>
      </c>
      <c r="G145" t="s">
        <v>245</v>
      </c>
      <c r="H145">
        <f>AVERAGE(F144:F146)</f>
        <v>28.366666666666664</v>
      </c>
    </row>
    <row r="146" spans="1:11" x14ac:dyDescent="0.25">
      <c r="A146" t="s">
        <v>308</v>
      </c>
      <c r="B146" t="s">
        <v>174</v>
      </c>
      <c r="C146" t="s">
        <v>237</v>
      </c>
      <c r="D146" t="s">
        <v>240</v>
      </c>
      <c r="E146" t="s">
        <v>163</v>
      </c>
      <c r="F146">
        <v>23.5</v>
      </c>
      <c r="G146" t="s">
        <v>245</v>
      </c>
      <c r="H146">
        <f>AVERAGE(F148)</f>
        <v>3.7</v>
      </c>
    </row>
    <row r="147" spans="1:11" x14ac:dyDescent="0.25">
      <c r="A147" t="s">
        <v>308</v>
      </c>
      <c r="B147" t="s">
        <v>174</v>
      </c>
      <c r="C147" t="s">
        <v>237</v>
      </c>
      <c r="D147" t="s">
        <v>240</v>
      </c>
      <c r="E147" t="s">
        <v>163</v>
      </c>
      <c r="F147">
        <v>23</v>
      </c>
      <c r="G147" t="s">
        <v>255</v>
      </c>
      <c r="H147">
        <f>AVERAGE(F148)</f>
        <v>3.7</v>
      </c>
    </row>
    <row r="148" spans="1:11" x14ac:dyDescent="0.25">
      <c r="A148" t="s">
        <v>308</v>
      </c>
      <c r="B148" t="s">
        <v>174</v>
      </c>
      <c r="C148" t="s">
        <v>237</v>
      </c>
      <c r="D148" t="s">
        <v>240</v>
      </c>
      <c r="E148" t="s">
        <v>242</v>
      </c>
      <c r="F148">
        <v>3.7</v>
      </c>
      <c r="G148" t="s">
        <v>255</v>
      </c>
    </row>
    <row r="149" spans="1:11" x14ac:dyDescent="0.25">
      <c r="A149" t="s">
        <v>310</v>
      </c>
      <c r="B149" t="s">
        <v>174</v>
      </c>
      <c r="C149" t="s">
        <v>237</v>
      </c>
      <c r="D149" t="s">
        <v>231</v>
      </c>
      <c r="E149" t="s">
        <v>163</v>
      </c>
      <c r="F149">
        <v>23.3</v>
      </c>
      <c r="G149" t="s">
        <v>245</v>
      </c>
      <c r="H149">
        <f>AVERAGE(F149:F151)</f>
        <v>17.866666666666664</v>
      </c>
      <c r="K149">
        <f>AVERAGE(H145,H149,H152,H158,H172)</f>
        <v>23.834285714285713</v>
      </c>
    </row>
    <row r="150" spans="1:11" x14ac:dyDescent="0.25">
      <c r="A150" t="s">
        <v>310</v>
      </c>
      <c r="B150" t="s">
        <v>174</v>
      </c>
      <c r="C150" t="s">
        <v>237</v>
      </c>
      <c r="D150" t="s">
        <v>240</v>
      </c>
      <c r="E150" t="s">
        <v>163</v>
      </c>
      <c r="F150">
        <v>19</v>
      </c>
      <c r="G150" t="s">
        <v>245</v>
      </c>
    </row>
    <row r="151" spans="1:11" x14ac:dyDescent="0.25">
      <c r="A151" t="s">
        <v>310</v>
      </c>
      <c r="B151" t="s">
        <v>174</v>
      </c>
      <c r="C151" t="s">
        <v>237</v>
      </c>
      <c r="D151" t="s">
        <v>240</v>
      </c>
      <c r="E151" t="s">
        <v>163</v>
      </c>
      <c r="F151">
        <v>11.3</v>
      </c>
      <c r="G151" t="s">
        <v>245</v>
      </c>
      <c r="K151">
        <f>AVERAGE(H155,H160,H175)</f>
        <v>1.5374999999999999</v>
      </c>
    </row>
    <row r="152" spans="1:11" x14ac:dyDescent="0.25">
      <c r="A152" t="s">
        <v>192</v>
      </c>
      <c r="B152" t="s">
        <v>174</v>
      </c>
      <c r="C152" t="s">
        <v>237</v>
      </c>
      <c r="D152" t="s">
        <v>231</v>
      </c>
      <c r="E152" t="s">
        <v>163</v>
      </c>
      <c r="F152">
        <v>30</v>
      </c>
      <c r="G152" t="s">
        <v>245</v>
      </c>
      <c r="H152">
        <f>AVERAGE(F152:F154)</f>
        <v>26</v>
      </c>
    </row>
    <row r="153" spans="1:11" x14ac:dyDescent="0.25">
      <c r="A153" t="s">
        <v>192</v>
      </c>
      <c r="B153" t="s">
        <v>174</v>
      </c>
      <c r="C153" t="s">
        <v>237</v>
      </c>
      <c r="D153" t="s">
        <v>240</v>
      </c>
      <c r="E153" t="s">
        <v>163</v>
      </c>
      <c r="F153">
        <v>25</v>
      </c>
      <c r="G153" t="s">
        <v>245</v>
      </c>
    </row>
    <row r="154" spans="1:11" x14ac:dyDescent="0.25">
      <c r="A154" t="s">
        <v>192</v>
      </c>
      <c r="B154" t="s">
        <v>174</v>
      </c>
      <c r="C154" t="s">
        <v>237</v>
      </c>
      <c r="D154" t="s">
        <v>240</v>
      </c>
      <c r="E154" t="s">
        <v>163</v>
      </c>
      <c r="F154">
        <v>23</v>
      </c>
      <c r="G154" t="s">
        <v>245</v>
      </c>
    </row>
    <row r="155" spans="1:11" x14ac:dyDescent="0.25">
      <c r="A155" t="s">
        <v>192</v>
      </c>
      <c r="B155" t="s">
        <v>174</v>
      </c>
      <c r="C155" t="s">
        <v>237</v>
      </c>
      <c r="D155" t="s">
        <v>240</v>
      </c>
      <c r="E155" t="s">
        <v>242</v>
      </c>
      <c r="F155">
        <v>1</v>
      </c>
      <c r="G155" t="s">
        <v>255</v>
      </c>
      <c r="H155">
        <v>1</v>
      </c>
    </row>
    <row r="156" spans="1:11" x14ac:dyDescent="0.25">
      <c r="A156" t="s">
        <v>192</v>
      </c>
      <c r="B156" t="s">
        <v>174</v>
      </c>
      <c r="C156" t="s">
        <v>237</v>
      </c>
      <c r="D156" t="s">
        <v>240</v>
      </c>
      <c r="E156" t="s">
        <v>242</v>
      </c>
      <c r="F156">
        <v>1</v>
      </c>
      <c r="G156" t="s">
        <v>255</v>
      </c>
    </row>
    <row r="157" spans="1:11" x14ac:dyDescent="0.25">
      <c r="A157" t="s">
        <v>192</v>
      </c>
      <c r="B157" t="s">
        <v>174</v>
      </c>
      <c r="C157" t="s">
        <v>237</v>
      </c>
      <c r="D157" t="s">
        <v>240</v>
      </c>
      <c r="E157" t="s">
        <v>242</v>
      </c>
      <c r="F157">
        <v>1</v>
      </c>
      <c r="G157" t="s">
        <v>255</v>
      </c>
    </row>
    <row r="158" spans="1:11" x14ac:dyDescent="0.25">
      <c r="A158" t="s">
        <v>269</v>
      </c>
      <c r="B158" t="s">
        <v>174</v>
      </c>
      <c r="C158" t="s">
        <v>256</v>
      </c>
      <c r="D158" t="s">
        <v>231</v>
      </c>
      <c r="E158" t="s">
        <v>163</v>
      </c>
      <c r="F158">
        <v>5</v>
      </c>
      <c r="G158" t="s">
        <v>255</v>
      </c>
      <c r="H158">
        <f>AVERAGE(F158:F159,F162:F166)</f>
        <v>21.271428571428572</v>
      </c>
    </row>
    <row r="159" spans="1:11" x14ac:dyDescent="0.25">
      <c r="A159" t="s">
        <v>269</v>
      </c>
      <c r="B159" t="s">
        <v>174</v>
      </c>
      <c r="C159" t="s">
        <v>256</v>
      </c>
      <c r="D159" t="s">
        <v>231</v>
      </c>
      <c r="E159" t="s">
        <v>163</v>
      </c>
      <c r="F159">
        <v>6</v>
      </c>
      <c r="G159" t="s">
        <v>255</v>
      </c>
    </row>
    <row r="160" spans="1:11" x14ac:dyDescent="0.25">
      <c r="A160" t="s">
        <v>269</v>
      </c>
      <c r="B160" t="s">
        <v>174</v>
      </c>
      <c r="C160" t="s">
        <v>256</v>
      </c>
      <c r="D160" t="s">
        <v>231</v>
      </c>
      <c r="E160" t="s">
        <v>242</v>
      </c>
      <c r="F160">
        <v>0.7</v>
      </c>
      <c r="G160" t="s">
        <v>255</v>
      </c>
      <c r="H160">
        <f>AVERAGE(F160:F161,F167:F171,)</f>
        <v>1.6125</v>
      </c>
    </row>
    <row r="161" spans="1:8" x14ac:dyDescent="0.25">
      <c r="A161" t="s">
        <v>269</v>
      </c>
      <c r="B161" t="s">
        <v>174</v>
      </c>
      <c r="C161" t="s">
        <v>256</v>
      </c>
      <c r="D161" t="s">
        <v>231</v>
      </c>
      <c r="E161" t="s">
        <v>242</v>
      </c>
      <c r="F161">
        <v>0</v>
      </c>
      <c r="G161" t="s">
        <v>255</v>
      </c>
    </row>
    <row r="162" spans="1:8" x14ac:dyDescent="0.25">
      <c r="A162" t="s">
        <v>269</v>
      </c>
      <c r="B162" t="s">
        <v>174</v>
      </c>
      <c r="C162" t="s">
        <v>252</v>
      </c>
      <c r="D162" t="s">
        <v>240</v>
      </c>
      <c r="E162" t="s">
        <v>163</v>
      </c>
      <c r="F162">
        <v>28</v>
      </c>
      <c r="G162" t="s">
        <v>255</v>
      </c>
    </row>
    <row r="163" spans="1:8" x14ac:dyDescent="0.25">
      <c r="A163" t="s">
        <v>269</v>
      </c>
      <c r="B163" t="s">
        <v>174</v>
      </c>
      <c r="C163" t="s">
        <v>252</v>
      </c>
      <c r="D163" t="s">
        <v>240</v>
      </c>
      <c r="E163" t="s">
        <v>163</v>
      </c>
      <c r="F163">
        <v>33</v>
      </c>
      <c r="G163" t="s">
        <v>255</v>
      </c>
    </row>
    <row r="164" spans="1:8" x14ac:dyDescent="0.25">
      <c r="A164" t="s">
        <v>269</v>
      </c>
      <c r="B164" t="s">
        <v>174</v>
      </c>
      <c r="C164" t="s">
        <v>252</v>
      </c>
      <c r="D164" t="s">
        <v>240</v>
      </c>
      <c r="E164" t="s">
        <v>163</v>
      </c>
      <c r="F164">
        <v>18</v>
      </c>
      <c r="G164" t="s">
        <v>255</v>
      </c>
    </row>
    <row r="165" spans="1:8" x14ac:dyDescent="0.25">
      <c r="A165" t="s">
        <v>269</v>
      </c>
      <c r="B165" t="s">
        <v>174</v>
      </c>
      <c r="C165" t="s">
        <v>252</v>
      </c>
      <c r="D165" t="s">
        <v>240</v>
      </c>
      <c r="E165" t="s">
        <v>163</v>
      </c>
      <c r="F165">
        <v>33.700000000000003</v>
      </c>
      <c r="G165" t="s">
        <v>255</v>
      </c>
    </row>
    <row r="166" spans="1:8" x14ac:dyDescent="0.25">
      <c r="A166" t="s">
        <v>269</v>
      </c>
      <c r="B166" t="s">
        <v>174</v>
      </c>
      <c r="C166" t="s">
        <v>252</v>
      </c>
      <c r="D166" t="s">
        <v>240</v>
      </c>
      <c r="E166" t="s">
        <v>163</v>
      </c>
      <c r="F166">
        <v>25.2</v>
      </c>
      <c r="G166" t="s">
        <v>255</v>
      </c>
    </row>
    <row r="167" spans="1:8" x14ac:dyDescent="0.25">
      <c r="A167" t="s">
        <v>269</v>
      </c>
      <c r="B167" t="s">
        <v>174</v>
      </c>
      <c r="C167" t="s">
        <v>252</v>
      </c>
      <c r="D167" t="s">
        <v>240</v>
      </c>
      <c r="E167" t="s">
        <v>242</v>
      </c>
      <c r="F167">
        <v>3</v>
      </c>
      <c r="G167" t="s">
        <v>255</v>
      </c>
    </row>
    <row r="168" spans="1:8" x14ac:dyDescent="0.25">
      <c r="A168" t="s">
        <v>269</v>
      </c>
      <c r="B168" t="s">
        <v>174</v>
      </c>
      <c r="C168" t="s">
        <v>252</v>
      </c>
      <c r="D168" t="s">
        <v>240</v>
      </c>
      <c r="E168" t="s">
        <v>242</v>
      </c>
      <c r="F168">
        <v>3.5</v>
      </c>
      <c r="G168" t="s">
        <v>255</v>
      </c>
    </row>
    <row r="169" spans="1:8" x14ac:dyDescent="0.25">
      <c r="A169" t="s">
        <v>269</v>
      </c>
      <c r="B169" t="s">
        <v>174</v>
      </c>
      <c r="C169" t="s">
        <v>252</v>
      </c>
      <c r="D169" t="s">
        <v>240</v>
      </c>
      <c r="E169" t="s">
        <v>242</v>
      </c>
      <c r="F169">
        <v>0.7</v>
      </c>
      <c r="G169" t="s">
        <v>255</v>
      </c>
    </row>
    <row r="170" spans="1:8" x14ac:dyDescent="0.25">
      <c r="A170" t="s">
        <v>269</v>
      </c>
      <c r="B170" t="s">
        <v>174</v>
      </c>
      <c r="C170" t="s">
        <v>252</v>
      </c>
      <c r="D170" t="s">
        <v>240</v>
      </c>
      <c r="E170" t="s">
        <v>242</v>
      </c>
      <c r="F170">
        <v>5</v>
      </c>
      <c r="G170" t="s">
        <v>255</v>
      </c>
    </row>
    <row r="171" spans="1:8" x14ac:dyDescent="0.25">
      <c r="A171" t="s">
        <v>269</v>
      </c>
      <c r="B171" t="s">
        <v>174</v>
      </c>
      <c r="C171" t="s">
        <v>252</v>
      </c>
      <c r="D171" t="s">
        <v>240</v>
      </c>
      <c r="E171" t="s">
        <v>242</v>
      </c>
      <c r="F171">
        <v>0</v>
      </c>
      <c r="G171" t="s">
        <v>255</v>
      </c>
    </row>
    <row r="172" spans="1:8" x14ac:dyDescent="0.25">
      <c r="A172" t="s">
        <v>270</v>
      </c>
      <c r="B172" t="s">
        <v>174</v>
      </c>
      <c r="C172" t="s">
        <v>237</v>
      </c>
      <c r="D172" t="s">
        <v>231</v>
      </c>
      <c r="E172" t="s">
        <v>163</v>
      </c>
      <c r="F172">
        <v>27</v>
      </c>
      <c r="G172" t="s">
        <v>245</v>
      </c>
      <c r="H172">
        <f>AVERAGE(F172:F174)</f>
        <v>25.666666666666668</v>
      </c>
    </row>
    <row r="173" spans="1:8" x14ac:dyDescent="0.25">
      <c r="A173" t="s">
        <v>270</v>
      </c>
      <c r="B173" t="s">
        <v>174</v>
      </c>
      <c r="C173" t="s">
        <v>237</v>
      </c>
      <c r="D173" t="s">
        <v>240</v>
      </c>
      <c r="E173" t="s">
        <v>163</v>
      </c>
      <c r="F173">
        <v>25</v>
      </c>
      <c r="G173" t="s">
        <v>245</v>
      </c>
    </row>
    <row r="174" spans="1:8" x14ac:dyDescent="0.25">
      <c r="A174" t="s">
        <v>270</v>
      </c>
      <c r="B174" t="s">
        <v>174</v>
      </c>
      <c r="C174" t="s">
        <v>237</v>
      </c>
      <c r="D174" t="s">
        <v>240</v>
      </c>
      <c r="E174" t="s">
        <v>163</v>
      </c>
      <c r="F174">
        <v>25</v>
      </c>
      <c r="G174" t="s">
        <v>245</v>
      </c>
    </row>
    <row r="175" spans="1:8" x14ac:dyDescent="0.25">
      <c r="A175" t="s">
        <v>270</v>
      </c>
      <c r="B175" t="s">
        <v>174</v>
      </c>
      <c r="C175" t="s">
        <v>237</v>
      </c>
      <c r="D175" t="s">
        <v>231</v>
      </c>
      <c r="E175" t="s">
        <v>242</v>
      </c>
      <c r="F175">
        <v>2</v>
      </c>
      <c r="G175" t="s">
        <v>245</v>
      </c>
      <c r="H175">
        <v>2</v>
      </c>
    </row>
    <row r="176" spans="1:8" x14ac:dyDescent="0.25">
      <c r="A176" t="s">
        <v>270</v>
      </c>
      <c r="B176" t="s">
        <v>174</v>
      </c>
      <c r="C176" t="s">
        <v>237</v>
      </c>
      <c r="D176" t="s">
        <v>240</v>
      </c>
      <c r="E176" t="s">
        <v>242</v>
      </c>
      <c r="F176">
        <v>2</v>
      </c>
      <c r="G176" t="s">
        <v>245</v>
      </c>
    </row>
    <row r="177" spans="1:7" x14ac:dyDescent="0.25">
      <c r="A177" t="s">
        <v>270</v>
      </c>
      <c r="B177" t="s">
        <v>174</v>
      </c>
      <c r="C177" t="s">
        <v>237</v>
      </c>
      <c r="D177" t="s">
        <v>240</v>
      </c>
      <c r="E177" t="s">
        <v>242</v>
      </c>
      <c r="F177">
        <v>2</v>
      </c>
      <c r="G177" t="s">
        <v>245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2"/>
  <sheetViews>
    <sheetView zoomScaleNormal="100" workbookViewId="0">
      <pane ySplit="1" topLeftCell="A191" activePane="bottomLeft" state="frozen"/>
      <selection pane="bottomLeft" activeCell="A223" sqref="A223"/>
    </sheetView>
  </sheetViews>
  <sheetFormatPr defaultRowHeight="15" x14ac:dyDescent="0.25"/>
  <cols>
    <col min="2" max="2" width="11.140625" customWidth="1"/>
    <col min="3" max="3" width="26.140625" bestFit="1" customWidth="1"/>
    <col min="5" max="5" width="14.140625" customWidth="1"/>
    <col min="6" max="6" width="25.5703125" bestFit="1" customWidth="1"/>
    <col min="7" max="8" width="10.85546875" customWidth="1"/>
    <col min="9" max="9" width="11.7109375" bestFit="1" customWidth="1"/>
    <col min="10" max="10" width="28.140625" bestFit="1" customWidth="1"/>
    <col min="11" max="11" width="22.42578125" customWidth="1"/>
    <col min="12" max="12" width="15.5703125" customWidth="1"/>
    <col min="13" max="14" width="12.7109375" customWidth="1"/>
    <col min="15" max="15" width="9.7109375" customWidth="1"/>
  </cols>
  <sheetData>
    <row r="1" spans="1:15" x14ac:dyDescent="0.25">
      <c r="A1" s="1" t="s">
        <v>90</v>
      </c>
      <c r="B1" s="1" t="s">
        <v>92</v>
      </c>
      <c r="C1" s="1" t="s">
        <v>94</v>
      </c>
      <c r="D1" s="1" t="s">
        <v>223</v>
      </c>
      <c r="E1" s="1" t="s">
        <v>87</v>
      </c>
      <c r="F1" s="1" t="s">
        <v>86</v>
      </c>
      <c r="G1" s="1" t="s">
        <v>224</v>
      </c>
      <c r="H1" s="1" t="s">
        <v>229</v>
      </c>
      <c r="I1" s="1" t="s">
        <v>93</v>
      </c>
      <c r="J1" s="1" t="s">
        <v>88</v>
      </c>
      <c r="K1" s="1" t="s">
        <v>89</v>
      </c>
      <c r="L1" s="1" t="s">
        <v>228</v>
      </c>
      <c r="M1" s="1" t="s">
        <v>225</v>
      </c>
      <c r="N1" s="1" t="s">
        <v>227</v>
      </c>
      <c r="O1" s="1" t="s">
        <v>226</v>
      </c>
    </row>
    <row r="2" spans="1:15" x14ac:dyDescent="0.25">
      <c r="A2" t="s">
        <v>1</v>
      </c>
      <c r="B2" t="s">
        <v>164</v>
      </c>
      <c r="C2" t="s">
        <v>200</v>
      </c>
      <c r="D2">
        <v>1983</v>
      </c>
      <c r="E2" t="s">
        <v>167</v>
      </c>
      <c r="F2" t="s">
        <v>201</v>
      </c>
      <c r="G2" t="s">
        <v>195</v>
      </c>
      <c r="I2" t="s">
        <v>101</v>
      </c>
      <c r="J2" t="s">
        <v>103</v>
      </c>
      <c r="K2" t="s">
        <v>102</v>
      </c>
      <c r="L2" t="s">
        <v>230</v>
      </c>
      <c r="M2">
        <v>0</v>
      </c>
      <c r="O2">
        <v>1.26</v>
      </c>
    </row>
    <row r="3" spans="1:15" x14ac:dyDescent="0.25">
      <c r="A3" t="s">
        <v>1</v>
      </c>
      <c r="B3" t="s">
        <v>164</v>
      </c>
      <c r="C3" t="s">
        <v>200</v>
      </c>
      <c r="D3">
        <v>1983</v>
      </c>
      <c r="E3" t="s">
        <v>167</v>
      </c>
      <c r="F3" t="s">
        <v>201</v>
      </c>
      <c r="G3" t="s">
        <v>195</v>
      </c>
      <c r="I3" t="s">
        <v>101</v>
      </c>
      <c r="J3" t="s">
        <v>103</v>
      </c>
      <c r="K3" t="s">
        <v>102</v>
      </c>
      <c r="L3" t="s">
        <v>230</v>
      </c>
      <c r="M3">
        <v>15</v>
      </c>
      <c r="O3">
        <v>1.21</v>
      </c>
    </row>
    <row r="4" spans="1:15" x14ac:dyDescent="0.25">
      <c r="A4" t="s">
        <v>1</v>
      </c>
      <c r="B4" t="s">
        <v>164</v>
      </c>
      <c r="C4" t="s">
        <v>200</v>
      </c>
      <c r="D4">
        <v>1983</v>
      </c>
      <c r="E4" t="s">
        <v>167</v>
      </c>
      <c r="F4" t="s">
        <v>201</v>
      </c>
      <c r="G4" t="s">
        <v>195</v>
      </c>
      <c r="I4" t="s">
        <v>101</v>
      </c>
      <c r="J4" t="s">
        <v>103</v>
      </c>
      <c r="K4" t="s">
        <v>102</v>
      </c>
      <c r="L4" t="s">
        <v>230</v>
      </c>
      <c r="M4">
        <v>30</v>
      </c>
      <c r="O4">
        <v>1.42</v>
      </c>
    </row>
    <row r="5" spans="1:15" x14ac:dyDescent="0.25">
      <c r="A5" t="s">
        <v>1</v>
      </c>
      <c r="B5" t="s">
        <v>164</v>
      </c>
      <c r="C5" t="s">
        <v>200</v>
      </c>
      <c r="D5">
        <v>1983</v>
      </c>
      <c r="E5" t="s">
        <v>167</v>
      </c>
      <c r="F5" t="s">
        <v>201</v>
      </c>
      <c r="G5" t="s">
        <v>195</v>
      </c>
      <c r="I5" t="s">
        <v>101</v>
      </c>
      <c r="J5" t="s">
        <v>103</v>
      </c>
      <c r="K5" t="s">
        <v>102</v>
      </c>
      <c r="L5" t="s">
        <v>230</v>
      </c>
      <c r="M5">
        <v>45</v>
      </c>
      <c r="O5">
        <v>1.51</v>
      </c>
    </row>
    <row r="6" spans="1:15" x14ac:dyDescent="0.25">
      <c r="A6" t="s">
        <v>1</v>
      </c>
      <c r="B6" t="s">
        <v>164</v>
      </c>
      <c r="C6" t="s">
        <v>200</v>
      </c>
      <c r="D6">
        <v>1983</v>
      </c>
      <c r="E6" t="s">
        <v>167</v>
      </c>
      <c r="F6" t="s">
        <v>201</v>
      </c>
      <c r="G6" t="s">
        <v>195</v>
      </c>
      <c r="I6" t="s">
        <v>101</v>
      </c>
      <c r="J6" t="s">
        <v>103</v>
      </c>
      <c r="K6" t="s">
        <v>102</v>
      </c>
      <c r="L6" t="s">
        <v>230</v>
      </c>
      <c r="M6">
        <v>60</v>
      </c>
      <c r="O6">
        <v>2.09</v>
      </c>
    </row>
    <row r="7" spans="1:15" x14ac:dyDescent="0.25">
      <c r="A7" t="s">
        <v>1</v>
      </c>
      <c r="B7" t="s">
        <v>164</v>
      </c>
      <c r="C7" t="s">
        <v>200</v>
      </c>
      <c r="D7">
        <v>1983</v>
      </c>
      <c r="E7" t="s">
        <v>167</v>
      </c>
      <c r="F7" t="s">
        <v>201</v>
      </c>
      <c r="G7" t="s">
        <v>195</v>
      </c>
      <c r="I7" t="s">
        <v>101</v>
      </c>
      <c r="J7" t="s">
        <v>103</v>
      </c>
      <c r="K7" t="s">
        <v>102</v>
      </c>
      <c r="L7" t="s">
        <v>230</v>
      </c>
      <c r="M7">
        <v>90</v>
      </c>
      <c r="O7">
        <v>2.33</v>
      </c>
    </row>
    <row r="8" spans="1:15" x14ac:dyDescent="0.25">
      <c r="A8" t="s">
        <v>1</v>
      </c>
      <c r="B8" t="s">
        <v>164</v>
      </c>
      <c r="C8" t="s">
        <v>202</v>
      </c>
      <c r="D8">
        <v>2008</v>
      </c>
      <c r="E8" t="s">
        <v>203</v>
      </c>
      <c r="F8" t="s">
        <v>204</v>
      </c>
      <c r="G8" t="s">
        <v>195</v>
      </c>
      <c r="I8" t="s">
        <v>101</v>
      </c>
      <c r="J8" t="s">
        <v>103</v>
      </c>
      <c r="K8" t="s">
        <v>102</v>
      </c>
      <c r="L8" t="s">
        <v>230</v>
      </c>
      <c r="M8">
        <v>0</v>
      </c>
      <c r="O8">
        <v>2.68</v>
      </c>
    </row>
    <row r="9" spans="1:15" x14ac:dyDescent="0.25">
      <c r="A9" t="s">
        <v>1</v>
      </c>
      <c r="B9" t="s">
        <v>164</v>
      </c>
      <c r="C9" t="s">
        <v>202</v>
      </c>
      <c r="D9">
        <v>2008</v>
      </c>
      <c r="E9" t="s">
        <v>203</v>
      </c>
      <c r="F9" t="s">
        <v>204</v>
      </c>
      <c r="G9" t="s">
        <v>195</v>
      </c>
      <c r="I9" t="s">
        <v>101</v>
      </c>
      <c r="J9" t="s">
        <v>103</v>
      </c>
      <c r="K9" t="s">
        <v>102</v>
      </c>
      <c r="L9" t="s">
        <v>230</v>
      </c>
      <c r="M9">
        <v>10</v>
      </c>
      <c r="O9">
        <v>2.56</v>
      </c>
    </row>
    <row r="10" spans="1:15" x14ac:dyDescent="0.25">
      <c r="A10" t="s">
        <v>1</v>
      </c>
      <c r="B10" t="s">
        <v>164</v>
      </c>
      <c r="C10" t="s">
        <v>202</v>
      </c>
      <c r="D10">
        <v>2008</v>
      </c>
      <c r="E10" t="s">
        <v>203</v>
      </c>
      <c r="F10" t="s">
        <v>204</v>
      </c>
      <c r="G10" t="s">
        <v>195</v>
      </c>
      <c r="I10" t="s">
        <v>101</v>
      </c>
      <c r="J10" t="s">
        <v>103</v>
      </c>
      <c r="K10" t="s">
        <v>102</v>
      </c>
      <c r="L10" t="s">
        <v>230</v>
      </c>
      <c r="M10">
        <v>25</v>
      </c>
      <c r="O10">
        <v>2.56</v>
      </c>
    </row>
    <row r="11" spans="1:15" x14ac:dyDescent="0.25">
      <c r="A11" t="s">
        <v>1</v>
      </c>
      <c r="B11" t="s">
        <v>164</v>
      </c>
      <c r="C11" t="s">
        <v>202</v>
      </c>
      <c r="D11">
        <v>2008</v>
      </c>
      <c r="E11" t="s">
        <v>203</v>
      </c>
      <c r="F11" t="s">
        <v>204</v>
      </c>
      <c r="G11" t="s">
        <v>195</v>
      </c>
      <c r="I11" t="s">
        <v>101</v>
      </c>
      <c r="J11" t="s">
        <v>103</v>
      </c>
      <c r="K11" t="s">
        <v>102</v>
      </c>
      <c r="L11" t="s">
        <v>230</v>
      </c>
      <c r="M11">
        <v>45</v>
      </c>
      <c r="O11">
        <v>2.0299999999999998</v>
      </c>
    </row>
    <row r="12" spans="1:15" x14ac:dyDescent="0.25">
      <c r="A12" t="s">
        <v>1</v>
      </c>
      <c r="B12" t="s">
        <v>164</v>
      </c>
      <c r="C12" t="s">
        <v>202</v>
      </c>
      <c r="D12">
        <v>2008</v>
      </c>
      <c r="E12" t="s">
        <v>203</v>
      </c>
      <c r="F12" t="s">
        <v>194</v>
      </c>
      <c r="G12" t="s">
        <v>195</v>
      </c>
      <c r="I12" t="s">
        <v>101</v>
      </c>
      <c r="J12" t="s">
        <v>103</v>
      </c>
      <c r="K12" t="s">
        <v>102</v>
      </c>
      <c r="L12" t="s">
        <v>230</v>
      </c>
      <c r="M12">
        <v>0</v>
      </c>
      <c r="O12">
        <v>2.68</v>
      </c>
    </row>
    <row r="13" spans="1:15" x14ac:dyDescent="0.25">
      <c r="A13" t="s">
        <v>1</v>
      </c>
      <c r="B13" t="s">
        <v>164</v>
      </c>
      <c r="C13" t="s">
        <v>202</v>
      </c>
      <c r="D13">
        <v>2008</v>
      </c>
      <c r="E13" t="s">
        <v>203</v>
      </c>
      <c r="F13" t="s">
        <v>194</v>
      </c>
      <c r="G13" t="s">
        <v>195</v>
      </c>
      <c r="I13" t="s">
        <v>101</v>
      </c>
      <c r="J13" t="s">
        <v>103</v>
      </c>
      <c r="K13" t="s">
        <v>102</v>
      </c>
      <c r="L13" t="s">
        <v>230</v>
      </c>
      <c r="M13">
        <v>10</v>
      </c>
      <c r="O13">
        <v>2.59</v>
      </c>
    </row>
    <row r="14" spans="1:15" x14ac:dyDescent="0.25">
      <c r="A14" t="s">
        <v>1</v>
      </c>
      <c r="B14" t="s">
        <v>164</v>
      </c>
      <c r="C14" t="s">
        <v>202</v>
      </c>
      <c r="D14">
        <v>2008</v>
      </c>
      <c r="E14" t="s">
        <v>203</v>
      </c>
      <c r="F14" t="s">
        <v>194</v>
      </c>
      <c r="G14" t="s">
        <v>195</v>
      </c>
      <c r="I14" t="s">
        <v>101</v>
      </c>
      <c r="J14" t="s">
        <v>103</v>
      </c>
      <c r="K14" t="s">
        <v>102</v>
      </c>
      <c r="L14" t="s">
        <v>230</v>
      </c>
      <c r="M14">
        <v>25</v>
      </c>
      <c r="O14">
        <v>2.57</v>
      </c>
    </row>
    <row r="15" spans="1:15" x14ac:dyDescent="0.25">
      <c r="A15" t="s">
        <v>1</v>
      </c>
      <c r="B15" t="s">
        <v>164</v>
      </c>
      <c r="C15" t="s">
        <v>202</v>
      </c>
      <c r="D15">
        <v>2008</v>
      </c>
      <c r="E15" t="s">
        <v>203</v>
      </c>
      <c r="F15" t="s">
        <v>194</v>
      </c>
      <c r="G15" t="s">
        <v>195</v>
      </c>
      <c r="I15" t="s">
        <v>101</v>
      </c>
      <c r="J15" t="s">
        <v>103</v>
      </c>
      <c r="K15" t="s">
        <v>102</v>
      </c>
      <c r="L15" t="s">
        <v>230</v>
      </c>
      <c r="M15">
        <v>45</v>
      </c>
      <c r="O15">
        <v>1.76</v>
      </c>
    </row>
    <row r="16" spans="1:15" x14ac:dyDescent="0.25">
      <c r="A16" t="s">
        <v>1</v>
      </c>
      <c r="B16" t="s">
        <v>164</v>
      </c>
      <c r="C16" t="s">
        <v>168</v>
      </c>
      <c r="D16">
        <v>2016</v>
      </c>
      <c r="E16" t="s">
        <v>167</v>
      </c>
      <c r="F16" t="s">
        <v>166</v>
      </c>
      <c r="G16" t="s">
        <v>165</v>
      </c>
      <c r="I16" t="s">
        <v>128</v>
      </c>
      <c r="J16" t="s">
        <v>169</v>
      </c>
      <c r="K16" t="s">
        <v>170</v>
      </c>
      <c r="L16" t="s">
        <v>230</v>
      </c>
      <c r="M16">
        <v>0</v>
      </c>
      <c r="O16">
        <v>0.93</v>
      </c>
    </row>
    <row r="17" spans="1:15" x14ac:dyDescent="0.25">
      <c r="A17" t="s">
        <v>1</v>
      </c>
      <c r="B17" t="s">
        <v>164</v>
      </c>
      <c r="C17" t="s">
        <v>168</v>
      </c>
      <c r="D17">
        <v>2016</v>
      </c>
      <c r="E17" t="s">
        <v>167</v>
      </c>
      <c r="F17" t="s">
        <v>166</v>
      </c>
      <c r="G17" t="s">
        <v>165</v>
      </c>
      <c r="I17" t="s">
        <v>128</v>
      </c>
      <c r="J17" t="s">
        <v>169</v>
      </c>
      <c r="K17" t="s">
        <v>170</v>
      </c>
      <c r="L17" t="s">
        <v>230</v>
      </c>
      <c r="M17">
        <v>40</v>
      </c>
      <c r="O17">
        <v>0.93</v>
      </c>
    </row>
    <row r="18" spans="1:15" x14ac:dyDescent="0.25">
      <c r="A18" t="s">
        <v>1</v>
      </c>
      <c r="B18" t="s">
        <v>164</v>
      </c>
      <c r="C18" t="s">
        <v>168</v>
      </c>
      <c r="D18">
        <v>2016</v>
      </c>
      <c r="E18" t="s">
        <v>167</v>
      </c>
      <c r="F18" t="s">
        <v>166</v>
      </c>
      <c r="G18" t="s">
        <v>165</v>
      </c>
      <c r="I18" t="s">
        <v>128</v>
      </c>
      <c r="J18" t="s">
        <v>169</v>
      </c>
      <c r="K18" t="s">
        <v>170</v>
      </c>
      <c r="L18" t="s">
        <v>230</v>
      </c>
      <c r="M18">
        <v>100</v>
      </c>
      <c r="O18">
        <v>0.95</v>
      </c>
    </row>
    <row r="19" spans="1:15" x14ac:dyDescent="0.25">
      <c r="A19" t="s">
        <v>1</v>
      </c>
      <c r="B19" t="s">
        <v>164</v>
      </c>
      <c r="C19" t="s">
        <v>172</v>
      </c>
      <c r="D19">
        <v>2017</v>
      </c>
      <c r="E19" t="s">
        <v>167</v>
      </c>
      <c r="F19" t="s">
        <v>166</v>
      </c>
      <c r="G19" t="s">
        <v>165</v>
      </c>
      <c r="I19" t="s">
        <v>128</v>
      </c>
      <c r="J19" t="s">
        <v>169</v>
      </c>
      <c r="K19" t="s">
        <v>170</v>
      </c>
      <c r="L19" t="s">
        <v>230</v>
      </c>
      <c r="M19">
        <v>0</v>
      </c>
      <c r="O19">
        <v>0.93</v>
      </c>
    </row>
    <row r="20" spans="1:15" x14ac:dyDescent="0.25">
      <c r="A20" t="s">
        <v>1</v>
      </c>
      <c r="B20" t="s">
        <v>164</v>
      </c>
      <c r="C20" t="s">
        <v>172</v>
      </c>
      <c r="D20">
        <v>2017</v>
      </c>
      <c r="E20" t="s">
        <v>167</v>
      </c>
      <c r="F20" t="s">
        <v>166</v>
      </c>
      <c r="G20" t="s">
        <v>165</v>
      </c>
      <c r="I20" t="s">
        <v>128</v>
      </c>
      <c r="J20" t="s">
        <v>169</v>
      </c>
      <c r="K20" t="s">
        <v>170</v>
      </c>
      <c r="L20" t="s">
        <v>230</v>
      </c>
      <c r="M20">
        <v>40</v>
      </c>
      <c r="O20">
        <v>0.93</v>
      </c>
    </row>
    <row r="21" spans="1:15" x14ac:dyDescent="0.25">
      <c r="A21" t="s">
        <v>1</v>
      </c>
      <c r="B21" t="s">
        <v>164</v>
      </c>
      <c r="C21" t="s">
        <v>172</v>
      </c>
      <c r="D21">
        <v>2017</v>
      </c>
      <c r="E21" t="s">
        <v>167</v>
      </c>
      <c r="F21" t="s">
        <v>166</v>
      </c>
      <c r="G21" t="s">
        <v>165</v>
      </c>
      <c r="I21" t="s">
        <v>128</v>
      </c>
      <c r="J21" t="s">
        <v>169</v>
      </c>
      <c r="K21" t="s">
        <v>170</v>
      </c>
      <c r="L21" t="s">
        <v>230</v>
      </c>
      <c r="M21">
        <v>100</v>
      </c>
      <c r="O21">
        <v>1.1200000000000001</v>
      </c>
    </row>
    <row r="22" spans="1:15" x14ac:dyDescent="0.25">
      <c r="A22" t="s">
        <v>1</v>
      </c>
      <c r="B22" t="s">
        <v>164</v>
      </c>
      <c r="C22" t="s">
        <v>176</v>
      </c>
      <c r="D22">
        <v>2012</v>
      </c>
      <c r="E22" t="s">
        <v>167</v>
      </c>
      <c r="F22" t="s">
        <v>177</v>
      </c>
      <c r="G22" t="s">
        <v>163</v>
      </c>
      <c r="I22" t="s">
        <v>174</v>
      </c>
      <c r="J22" t="s">
        <v>175</v>
      </c>
      <c r="K22" t="s">
        <v>173</v>
      </c>
      <c r="L22" t="s">
        <v>231</v>
      </c>
      <c r="M22">
        <v>0</v>
      </c>
      <c r="O22">
        <v>2.2799999999999998</v>
      </c>
    </row>
    <row r="23" spans="1:15" x14ac:dyDescent="0.25">
      <c r="A23" t="s">
        <v>1</v>
      </c>
      <c r="B23" t="s">
        <v>164</v>
      </c>
      <c r="C23" t="s">
        <v>176</v>
      </c>
      <c r="D23">
        <v>2012</v>
      </c>
      <c r="E23" t="s">
        <v>167</v>
      </c>
      <c r="F23" t="s">
        <v>177</v>
      </c>
      <c r="G23" t="s">
        <v>163</v>
      </c>
      <c r="I23" t="s">
        <v>174</v>
      </c>
      <c r="J23" t="s">
        <v>175</v>
      </c>
      <c r="K23" t="s">
        <v>173</v>
      </c>
      <c r="L23" t="s">
        <v>231</v>
      </c>
      <c r="M23">
        <v>15</v>
      </c>
      <c r="O23">
        <v>2.13</v>
      </c>
    </row>
    <row r="24" spans="1:15" x14ac:dyDescent="0.25">
      <c r="A24" t="s">
        <v>1</v>
      </c>
      <c r="B24" t="s">
        <v>164</v>
      </c>
      <c r="C24" t="s">
        <v>176</v>
      </c>
      <c r="D24">
        <v>2012</v>
      </c>
      <c r="E24" t="s">
        <v>167</v>
      </c>
      <c r="F24" t="s">
        <v>177</v>
      </c>
      <c r="G24" t="s">
        <v>163</v>
      </c>
      <c r="I24" t="s">
        <v>174</v>
      </c>
      <c r="J24" t="s">
        <v>175</v>
      </c>
      <c r="K24" t="s">
        <v>173</v>
      </c>
      <c r="L24" t="s">
        <v>231</v>
      </c>
      <c r="M24">
        <v>25</v>
      </c>
      <c r="O24">
        <v>2.21</v>
      </c>
    </row>
    <row r="25" spans="1:15" x14ac:dyDescent="0.25">
      <c r="A25" t="s">
        <v>1</v>
      </c>
      <c r="B25" t="s">
        <v>164</v>
      </c>
      <c r="C25" t="s">
        <v>176</v>
      </c>
      <c r="D25">
        <v>2012</v>
      </c>
      <c r="E25" t="s">
        <v>167</v>
      </c>
      <c r="F25" t="s">
        <v>177</v>
      </c>
      <c r="G25" t="s">
        <v>163</v>
      </c>
      <c r="I25" t="s">
        <v>174</v>
      </c>
      <c r="J25" t="s">
        <v>175</v>
      </c>
      <c r="K25" t="s">
        <v>173</v>
      </c>
      <c r="L25" t="s">
        <v>231</v>
      </c>
      <c r="M25">
        <v>40</v>
      </c>
      <c r="O25">
        <v>2.27</v>
      </c>
    </row>
    <row r="26" spans="1:15" x14ac:dyDescent="0.25">
      <c r="A26" t="s">
        <v>1</v>
      </c>
      <c r="B26" t="s">
        <v>164</v>
      </c>
      <c r="C26" t="s">
        <v>176</v>
      </c>
      <c r="D26">
        <v>2012</v>
      </c>
      <c r="E26" t="s">
        <v>167</v>
      </c>
      <c r="F26" t="s">
        <v>177</v>
      </c>
      <c r="G26" t="s">
        <v>163</v>
      </c>
      <c r="I26" t="s">
        <v>174</v>
      </c>
      <c r="J26" t="s">
        <v>175</v>
      </c>
      <c r="K26" t="s">
        <v>173</v>
      </c>
      <c r="L26" t="s">
        <v>231</v>
      </c>
      <c r="M26">
        <v>50</v>
      </c>
      <c r="O26">
        <v>2.2200000000000002</v>
      </c>
    </row>
    <row r="27" spans="1:15" x14ac:dyDescent="0.25">
      <c r="A27" t="s">
        <v>1</v>
      </c>
      <c r="B27" t="s">
        <v>164</v>
      </c>
      <c r="C27" t="s">
        <v>191</v>
      </c>
      <c r="D27">
        <v>2012</v>
      </c>
      <c r="E27" t="s">
        <v>167</v>
      </c>
      <c r="F27" t="s">
        <v>189</v>
      </c>
      <c r="G27" t="s">
        <v>163</v>
      </c>
      <c r="I27" t="s">
        <v>106</v>
      </c>
      <c r="J27" t="s">
        <v>114</v>
      </c>
      <c r="K27" t="s">
        <v>115</v>
      </c>
      <c r="L27" t="s">
        <v>230</v>
      </c>
      <c r="M27">
        <v>0</v>
      </c>
      <c r="O27">
        <v>1.46</v>
      </c>
    </row>
    <row r="28" spans="1:15" x14ac:dyDescent="0.25">
      <c r="A28" t="s">
        <v>1</v>
      </c>
      <c r="B28" t="s">
        <v>164</v>
      </c>
      <c r="C28" t="s">
        <v>191</v>
      </c>
      <c r="D28">
        <v>2012</v>
      </c>
      <c r="E28" t="s">
        <v>167</v>
      </c>
      <c r="F28" t="s">
        <v>189</v>
      </c>
      <c r="G28" t="s">
        <v>163</v>
      </c>
      <c r="I28" t="s">
        <v>106</v>
      </c>
      <c r="J28" t="s">
        <v>114</v>
      </c>
      <c r="K28" t="s">
        <v>115</v>
      </c>
      <c r="L28" t="s">
        <v>230</v>
      </c>
      <c r="M28">
        <v>15</v>
      </c>
      <c r="O28">
        <v>1.7</v>
      </c>
    </row>
    <row r="29" spans="1:15" x14ac:dyDescent="0.25">
      <c r="A29" t="s">
        <v>1</v>
      </c>
      <c r="B29" t="s">
        <v>164</v>
      </c>
      <c r="C29" t="s">
        <v>191</v>
      </c>
      <c r="D29">
        <v>2012</v>
      </c>
      <c r="E29" t="s">
        <v>167</v>
      </c>
      <c r="F29" t="s">
        <v>189</v>
      </c>
      <c r="G29" t="s">
        <v>163</v>
      </c>
      <c r="I29" t="s">
        <v>106</v>
      </c>
      <c r="J29" t="s">
        <v>114</v>
      </c>
      <c r="K29" t="s">
        <v>115</v>
      </c>
      <c r="L29" t="s">
        <v>230</v>
      </c>
      <c r="M29">
        <v>30</v>
      </c>
      <c r="O29">
        <v>1.64</v>
      </c>
    </row>
    <row r="30" spans="1:15" x14ac:dyDescent="0.25">
      <c r="A30" t="s">
        <v>1</v>
      </c>
      <c r="B30" t="s">
        <v>164</v>
      </c>
      <c r="C30" t="s">
        <v>191</v>
      </c>
      <c r="D30">
        <v>2012</v>
      </c>
      <c r="E30" t="s">
        <v>167</v>
      </c>
      <c r="F30" t="s">
        <v>190</v>
      </c>
      <c r="G30" t="s">
        <v>163</v>
      </c>
      <c r="I30" t="s">
        <v>106</v>
      </c>
      <c r="J30" t="s">
        <v>114</v>
      </c>
      <c r="K30" t="s">
        <v>115</v>
      </c>
      <c r="L30" t="s">
        <v>230</v>
      </c>
      <c r="M30">
        <v>0</v>
      </c>
      <c r="O30">
        <v>1.46</v>
      </c>
    </row>
    <row r="31" spans="1:15" x14ac:dyDescent="0.25">
      <c r="A31" t="s">
        <v>1</v>
      </c>
      <c r="B31" t="s">
        <v>164</v>
      </c>
      <c r="C31" t="s">
        <v>191</v>
      </c>
      <c r="D31">
        <v>2012</v>
      </c>
      <c r="E31" t="s">
        <v>167</v>
      </c>
      <c r="F31" t="s">
        <v>190</v>
      </c>
      <c r="G31" t="s">
        <v>163</v>
      </c>
      <c r="I31" t="s">
        <v>106</v>
      </c>
      <c r="J31" t="s">
        <v>114</v>
      </c>
      <c r="K31" t="s">
        <v>115</v>
      </c>
      <c r="L31" t="s">
        <v>230</v>
      </c>
      <c r="M31">
        <v>15</v>
      </c>
      <c r="O31">
        <v>1.52</v>
      </c>
    </row>
    <row r="32" spans="1:15" x14ac:dyDescent="0.25">
      <c r="A32" t="s">
        <v>1</v>
      </c>
      <c r="B32" t="s">
        <v>164</v>
      </c>
      <c r="C32" t="s">
        <v>191</v>
      </c>
      <c r="D32">
        <v>2012</v>
      </c>
      <c r="E32" t="s">
        <v>167</v>
      </c>
      <c r="F32" t="s">
        <v>190</v>
      </c>
      <c r="G32" t="s">
        <v>163</v>
      </c>
      <c r="I32" t="s">
        <v>106</v>
      </c>
      <c r="J32" t="s">
        <v>114</v>
      </c>
      <c r="K32" t="s">
        <v>115</v>
      </c>
      <c r="L32" t="s">
        <v>230</v>
      </c>
      <c r="M32">
        <v>30</v>
      </c>
      <c r="O32">
        <v>1.43</v>
      </c>
    </row>
    <row r="33" spans="1:15" x14ac:dyDescent="0.25">
      <c r="A33" t="s">
        <v>1</v>
      </c>
      <c r="B33" t="s">
        <v>164</v>
      </c>
      <c r="C33" t="s">
        <v>191</v>
      </c>
      <c r="D33">
        <v>2012</v>
      </c>
      <c r="E33" t="s">
        <v>167</v>
      </c>
      <c r="F33" t="s">
        <v>189</v>
      </c>
      <c r="G33" t="s">
        <v>163</v>
      </c>
      <c r="I33" t="s">
        <v>174</v>
      </c>
      <c r="J33" t="s">
        <v>192</v>
      </c>
      <c r="K33" t="s">
        <v>173</v>
      </c>
      <c r="L33" t="s">
        <v>230</v>
      </c>
      <c r="M33">
        <v>0</v>
      </c>
      <c r="O33">
        <v>1.91</v>
      </c>
    </row>
    <row r="34" spans="1:15" x14ac:dyDescent="0.25">
      <c r="A34" t="s">
        <v>1</v>
      </c>
      <c r="B34" t="s">
        <v>164</v>
      </c>
      <c r="C34" t="s">
        <v>191</v>
      </c>
      <c r="D34">
        <v>2012</v>
      </c>
      <c r="E34" t="s">
        <v>167</v>
      </c>
      <c r="F34" t="s">
        <v>189</v>
      </c>
      <c r="G34" t="s">
        <v>163</v>
      </c>
      <c r="I34" t="s">
        <v>174</v>
      </c>
      <c r="J34" t="s">
        <v>192</v>
      </c>
      <c r="K34" t="s">
        <v>173</v>
      </c>
      <c r="L34" t="s">
        <v>230</v>
      </c>
      <c r="M34">
        <v>15</v>
      </c>
      <c r="O34">
        <v>1.6</v>
      </c>
    </row>
    <row r="35" spans="1:15" x14ac:dyDescent="0.25">
      <c r="A35" t="s">
        <v>1</v>
      </c>
      <c r="B35" t="s">
        <v>164</v>
      </c>
      <c r="C35" t="s">
        <v>191</v>
      </c>
      <c r="D35">
        <v>2012</v>
      </c>
      <c r="E35" t="s">
        <v>167</v>
      </c>
      <c r="F35" t="s">
        <v>189</v>
      </c>
      <c r="G35" t="s">
        <v>163</v>
      </c>
      <c r="I35" t="s">
        <v>174</v>
      </c>
      <c r="J35" t="s">
        <v>192</v>
      </c>
      <c r="K35" t="s">
        <v>173</v>
      </c>
      <c r="L35" t="s">
        <v>230</v>
      </c>
      <c r="M35">
        <v>30</v>
      </c>
      <c r="O35">
        <v>1.57</v>
      </c>
    </row>
    <row r="36" spans="1:15" x14ac:dyDescent="0.25">
      <c r="A36" t="s">
        <v>1</v>
      </c>
      <c r="B36" t="s">
        <v>164</v>
      </c>
      <c r="C36" t="s">
        <v>191</v>
      </c>
      <c r="D36">
        <v>2012</v>
      </c>
      <c r="E36" t="s">
        <v>167</v>
      </c>
      <c r="F36" t="s">
        <v>190</v>
      </c>
      <c r="G36" t="s">
        <v>163</v>
      </c>
      <c r="I36" t="s">
        <v>174</v>
      </c>
      <c r="J36" t="s">
        <v>192</v>
      </c>
      <c r="K36" t="s">
        <v>173</v>
      </c>
      <c r="L36" t="s">
        <v>230</v>
      </c>
      <c r="M36">
        <v>0</v>
      </c>
      <c r="O36">
        <v>1.91</v>
      </c>
    </row>
    <row r="37" spans="1:15" x14ac:dyDescent="0.25">
      <c r="A37" t="s">
        <v>1</v>
      </c>
      <c r="B37" t="s">
        <v>164</v>
      </c>
      <c r="C37" t="s">
        <v>191</v>
      </c>
      <c r="D37">
        <v>2012</v>
      </c>
      <c r="E37" t="s">
        <v>167</v>
      </c>
      <c r="F37" t="s">
        <v>190</v>
      </c>
      <c r="G37" t="s">
        <v>163</v>
      </c>
      <c r="I37" t="s">
        <v>174</v>
      </c>
      <c r="J37" t="s">
        <v>192</v>
      </c>
      <c r="K37" t="s">
        <v>173</v>
      </c>
      <c r="L37" t="s">
        <v>230</v>
      </c>
      <c r="M37">
        <v>15</v>
      </c>
      <c r="O37">
        <v>1.82</v>
      </c>
    </row>
    <row r="38" spans="1:15" x14ac:dyDescent="0.25">
      <c r="A38" t="s">
        <v>1</v>
      </c>
      <c r="B38" t="s">
        <v>164</v>
      </c>
      <c r="C38" t="s">
        <v>191</v>
      </c>
      <c r="D38">
        <v>2012</v>
      </c>
      <c r="E38" t="s">
        <v>167</v>
      </c>
      <c r="F38" t="s">
        <v>190</v>
      </c>
      <c r="G38" t="s">
        <v>163</v>
      </c>
      <c r="I38" t="s">
        <v>174</v>
      </c>
      <c r="J38" t="s">
        <v>192</v>
      </c>
      <c r="K38" t="s">
        <v>173</v>
      </c>
      <c r="L38" t="s">
        <v>230</v>
      </c>
      <c r="M38">
        <v>30</v>
      </c>
      <c r="O38">
        <v>1.81</v>
      </c>
    </row>
    <row r="39" spans="1:15" x14ac:dyDescent="0.25">
      <c r="A39" t="s">
        <v>1</v>
      </c>
      <c r="B39" t="s">
        <v>164</v>
      </c>
      <c r="C39" t="s">
        <v>191</v>
      </c>
      <c r="D39">
        <v>2012</v>
      </c>
      <c r="E39" t="s">
        <v>167</v>
      </c>
      <c r="F39" t="s">
        <v>189</v>
      </c>
      <c r="G39" t="s">
        <v>163</v>
      </c>
      <c r="I39" t="s">
        <v>97</v>
      </c>
      <c r="J39" t="s">
        <v>145</v>
      </c>
      <c r="K39" t="s">
        <v>146</v>
      </c>
      <c r="L39" t="s">
        <v>230</v>
      </c>
      <c r="M39">
        <v>0</v>
      </c>
      <c r="O39">
        <v>1.1399999999999999</v>
      </c>
    </row>
    <row r="40" spans="1:15" x14ac:dyDescent="0.25">
      <c r="A40" t="s">
        <v>1</v>
      </c>
      <c r="B40" t="s">
        <v>164</v>
      </c>
      <c r="C40" t="s">
        <v>191</v>
      </c>
      <c r="D40">
        <v>2012</v>
      </c>
      <c r="E40" t="s">
        <v>167</v>
      </c>
      <c r="F40" t="s">
        <v>189</v>
      </c>
      <c r="G40" t="s">
        <v>163</v>
      </c>
      <c r="I40" t="s">
        <v>97</v>
      </c>
      <c r="J40" t="s">
        <v>145</v>
      </c>
      <c r="K40" t="s">
        <v>146</v>
      </c>
      <c r="L40" t="s">
        <v>230</v>
      </c>
      <c r="M40">
        <v>15</v>
      </c>
      <c r="O40">
        <v>1.1200000000000001</v>
      </c>
    </row>
    <row r="41" spans="1:15" x14ac:dyDescent="0.25">
      <c r="A41" t="s">
        <v>1</v>
      </c>
      <c r="B41" t="s">
        <v>164</v>
      </c>
      <c r="C41" t="s">
        <v>191</v>
      </c>
      <c r="D41">
        <v>2012</v>
      </c>
      <c r="E41" t="s">
        <v>167</v>
      </c>
      <c r="F41" t="s">
        <v>189</v>
      </c>
      <c r="G41" t="s">
        <v>163</v>
      </c>
      <c r="I41" t="s">
        <v>97</v>
      </c>
      <c r="J41" t="s">
        <v>145</v>
      </c>
      <c r="K41" t="s">
        <v>146</v>
      </c>
      <c r="L41" t="s">
        <v>230</v>
      </c>
      <c r="M41">
        <v>30</v>
      </c>
      <c r="O41">
        <v>1.25</v>
      </c>
    </row>
    <row r="42" spans="1:15" x14ac:dyDescent="0.25">
      <c r="A42" t="s">
        <v>1</v>
      </c>
      <c r="B42" t="s">
        <v>164</v>
      </c>
      <c r="C42" t="s">
        <v>191</v>
      </c>
      <c r="D42">
        <v>2012</v>
      </c>
      <c r="E42" t="s">
        <v>167</v>
      </c>
      <c r="F42" t="s">
        <v>190</v>
      </c>
      <c r="G42" t="s">
        <v>163</v>
      </c>
      <c r="I42" t="s">
        <v>97</v>
      </c>
      <c r="J42" t="s">
        <v>145</v>
      </c>
      <c r="K42" t="s">
        <v>146</v>
      </c>
      <c r="L42" t="s">
        <v>230</v>
      </c>
      <c r="M42">
        <v>0</v>
      </c>
      <c r="O42">
        <v>1.1399999999999999</v>
      </c>
    </row>
    <row r="43" spans="1:15" x14ac:dyDescent="0.25">
      <c r="A43" t="s">
        <v>1</v>
      </c>
      <c r="B43" t="s">
        <v>164</v>
      </c>
      <c r="C43" t="s">
        <v>191</v>
      </c>
      <c r="D43">
        <v>2012</v>
      </c>
      <c r="E43" t="s">
        <v>167</v>
      </c>
      <c r="F43" t="s">
        <v>190</v>
      </c>
      <c r="G43" t="s">
        <v>163</v>
      </c>
      <c r="I43" t="s">
        <v>97</v>
      </c>
      <c r="J43" t="s">
        <v>145</v>
      </c>
      <c r="K43" t="s">
        <v>146</v>
      </c>
      <c r="L43" t="s">
        <v>230</v>
      </c>
      <c r="M43">
        <v>15</v>
      </c>
      <c r="O43">
        <v>1.1200000000000001</v>
      </c>
    </row>
    <row r="44" spans="1:15" x14ac:dyDescent="0.25">
      <c r="A44" t="s">
        <v>1</v>
      </c>
      <c r="B44" t="s">
        <v>164</v>
      </c>
      <c r="C44" t="s">
        <v>191</v>
      </c>
      <c r="D44">
        <v>2012</v>
      </c>
      <c r="E44" t="s">
        <v>167</v>
      </c>
      <c r="F44" t="s">
        <v>190</v>
      </c>
      <c r="G44" t="s">
        <v>163</v>
      </c>
      <c r="I44" t="s">
        <v>97</v>
      </c>
      <c r="J44" t="s">
        <v>145</v>
      </c>
      <c r="K44" t="s">
        <v>146</v>
      </c>
      <c r="L44" t="s">
        <v>230</v>
      </c>
      <c r="M44">
        <v>30</v>
      </c>
      <c r="O44">
        <v>1.17</v>
      </c>
    </row>
    <row r="45" spans="1:15" x14ac:dyDescent="0.25">
      <c r="A45" t="s">
        <v>1</v>
      </c>
      <c r="B45" t="s">
        <v>164</v>
      </c>
      <c r="C45" t="s">
        <v>217</v>
      </c>
      <c r="D45">
        <v>2009</v>
      </c>
      <c r="E45" t="s">
        <v>167</v>
      </c>
      <c r="F45" t="s">
        <v>216</v>
      </c>
      <c r="G45" t="s">
        <v>195</v>
      </c>
      <c r="I45" t="s">
        <v>97</v>
      </c>
      <c r="J45" t="s">
        <v>81</v>
      </c>
      <c r="K45" t="s">
        <v>132</v>
      </c>
      <c r="L45" t="s">
        <v>231</v>
      </c>
      <c r="M45">
        <v>0</v>
      </c>
      <c r="O45">
        <v>0.83</v>
      </c>
    </row>
    <row r="46" spans="1:15" x14ac:dyDescent="0.25">
      <c r="A46" t="s">
        <v>1</v>
      </c>
      <c r="B46" t="s">
        <v>164</v>
      </c>
      <c r="C46" t="s">
        <v>217</v>
      </c>
      <c r="D46">
        <v>2009</v>
      </c>
      <c r="E46" t="s">
        <v>167</v>
      </c>
      <c r="F46" t="s">
        <v>216</v>
      </c>
      <c r="G46" t="s">
        <v>195</v>
      </c>
      <c r="I46" t="s">
        <v>97</v>
      </c>
      <c r="J46" t="s">
        <v>81</v>
      </c>
      <c r="K46" t="s">
        <v>132</v>
      </c>
      <c r="L46" t="s">
        <v>231</v>
      </c>
      <c r="M46">
        <v>5</v>
      </c>
      <c r="O46">
        <v>0.82</v>
      </c>
    </row>
    <row r="47" spans="1:15" x14ac:dyDescent="0.25">
      <c r="A47" t="s">
        <v>1</v>
      </c>
      <c r="B47" t="s">
        <v>164</v>
      </c>
      <c r="C47" t="s">
        <v>217</v>
      </c>
      <c r="D47">
        <v>2009</v>
      </c>
      <c r="E47" t="s">
        <v>167</v>
      </c>
      <c r="F47" t="s">
        <v>216</v>
      </c>
      <c r="G47" t="s">
        <v>195</v>
      </c>
      <c r="I47" t="s">
        <v>97</v>
      </c>
      <c r="J47" t="s">
        <v>81</v>
      </c>
      <c r="K47" t="s">
        <v>132</v>
      </c>
      <c r="L47" t="s">
        <v>231</v>
      </c>
      <c r="M47">
        <v>10</v>
      </c>
      <c r="O47">
        <v>0.83</v>
      </c>
    </row>
    <row r="48" spans="1:15" x14ac:dyDescent="0.25">
      <c r="A48" t="s">
        <v>1</v>
      </c>
      <c r="B48" t="s">
        <v>164</v>
      </c>
      <c r="C48" t="s">
        <v>219</v>
      </c>
      <c r="D48">
        <v>2002</v>
      </c>
      <c r="E48" t="s">
        <v>167</v>
      </c>
      <c r="F48" t="s">
        <v>218</v>
      </c>
      <c r="G48" t="s">
        <v>220</v>
      </c>
      <c r="I48" t="s">
        <v>128</v>
      </c>
      <c r="J48" t="s">
        <v>78</v>
      </c>
      <c r="K48" t="s">
        <v>96</v>
      </c>
      <c r="L48" t="s">
        <v>231</v>
      </c>
      <c r="M48">
        <v>0</v>
      </c>
      <c r="O48">
        <v>1.35</v>
      </c>
    </row>
    <row r="49" spans="1:15" x14ac:dyDescent="0.25">
      <c r="A49" t="s">
        <v>1</v>
      </c>
      <c r="B49" t="s">
        <v>164</v>
      </c>
      <c r="C49" t="s">
        <v>219</v>
      </c>
      <c r="D49">
        <v>2002</v>
      </c>
      <c r="E49" t="s">
        <v>167</v>
      </c>
      <c r="F49" t="s">
        <v>218</v>
      </c>
      <c r="G49" t="s">
        <v>220</v>
      </c>
      <c r="I49" t="s">
        <v>128</v>
      </c>
      <c r="J49" t="s">
        <v>78</v>
      </c>
      <c r="K49" t="s">
        <v>96</v>
      </c>
      <c r="L49" t="s">
        <v>231</v>
      </c>
      <c r="M49">
        <v>10</v>
      </c>
      <c r="O49">
        <v>1.41</v>
      </c>
    </row>
    <row r="50" spans="1:15" x14ac:dyDescent="0.25">
      <c r="A50" t="s">
        <v>1</v>
      </c>
      <c r="B50" t="s">
        <v>164</v>
      </c>
      <c r="C50" t="s">
        <v>219</v>
      </c>
      <c r="D50">
        <v>2002</v>
      </c>
      <c r="E50" t="s">
        <v>167</v>
      </c>
      <c r="F50" t="s">
        <v>218</v>
      </c>
      <c r="G50" t="s">
        <v>220</v>
      </c>
      <c r="I50" t="s">
        <v>128</v>
      </c>
      <c r="J50" t="s">
        <v>78</v>
      </c>
      <c r="K50" t="s">
        <v>96</v>
      </c>
      <c r="L50" t="s">
        <v>231</v>
      </c>
      <c r="M50">
        <v>20</v>
      </c>
      <c r="O50">
        <v>1.43</v>
      </c>
    </row>
    <row r="51" spans="1:15" x14ac:dyDescent="0.25">
      <c r="A51" t="s">
        <v>1</v>
      </c>
      <c r="B51" t="s">
        <v>164</v>
      </c>
      <c r="C51" t="s">
        <v>193</v>
      </c>
      <c r="D51">
        <v>2014</v>
      </c>
      <c r="E51" t="s">
        <v>167</v>
      </c>
      <c r="F51" t="s">
        <v>194</v>
      </c>
      <c r="G51" t="s">
        <v>195</v>
      </c>
      <c r="I51" t="s">
        <v>128</v>
      </c>
      <c r="J51" t="s">
        <v>95</v>
      </c>
      <c r="K51" t="s">
        <v>77</v>
      </c>
      <c r="L51" t="s">
        <v>231</v>
      </c>
      <c r="M51">
        <v>0</v>
      </c>
      <c r="O51">
        <v>1.92</v>
      </c>
    </row>
    <row r="52" spans="1:15" x14ac:dyDescent="0.25">
      <c r="A52" t="s">
        <v>1</v>
      </c>
      <c r="B52" t="s">
        <v>164</v>
      </c>
      <c r="C52" t="s">
        <v>193</v>
      </c>
      <c r="D52">
        <v>2014</v>
      </c>
      <c r="E52" t="s">
        <v>167</v>
      </c>
      <c r="F52" t="s">
        <v>194</v>
      </c>
      <c r="G52" t="s">
        <v>195</v>
      </c>
      <c r="I52" t="s">
        <v>128</v>
      </c>
      <c r="J52" t="s">
        <v>95</v>
      </c>
      <c r="K52" t="s">
        <v>77</v>
      </c>
      <c r="L52" t="s">
        <v>231</v>
      </c>
      <c r="M52">
        <v>15</v>
      </c>
      <c r="O52">
        <v>2.11</v>
      </c>
    </row>
    <row r="53" spans="1:15" x14ac:dyDescent="0.25">
      <c r="A53" t="s">
        <v>1</v>
      </c>
      <c r="B53" t="s">
        <v>164</v>
      </c>
      <c r="C53" t="s">
        <v>193</v>
      </c>
      <c r="D53">
        <v>2014</v>
      </c>
      <c r="E53" t="s">
        <v>167</v>
      </c>
      <c r="F53" t="s">
        <v>194</v>
      </c>
      <c r="G53" t="s">
        <v>195</v>
      </c>
      <c r="I53" t="s">
        <v>128</v>
      </c>
      <c r="J53" t="s">
        <v>95</v>
      </c>
      <c r="K53" t="s">
        <v>77</v>
      </c>
      <c r="L53" t="s">
        <v>231</v>
      </c>
      <c r="M53">
        <v>25</v>
      </c>
      <c r="O53">
        <v>1.7</v>
      </c>
    </row>
    <row r="54" spans="1:15" x14ac:dyDescent="0.25">
      <c r="A54" t="s">
        <v>1</v>
      </c>
      <c r="B54" t="s">
        <v>164</v>
      </c>
      <c r="C54" t="s">
        <v>193</v>
      </c>
      <c r="D54">
        <v>2014</v>
      </c>
      <c r="E54" t="s">
        <v>167</v>
      </c>
      <c r="F54" t="s">
        <v>194</v>
      </c>
      <c r="G54" t="s">
        <v>195</v>
      </c>
      <c r="I54" t="s">
        <v>128</v>
      </c>
      <c r="J54" t="s">
        <v>95</v>
      </c>
      <c r="K54" t="s">
        <v>77</v>
      </c>
      <c r="L54" t="s">
        <v>231</v>
      </c>
      <c r="M54">
        <v>30</v>
      </c>
      <c r="O54">
        <v>1.86</v>
      </c>
    </row>
    <row r="55" spans="1:15" x14ac:dyDescent="0.25">
      <c r="A55" t="s">
        <v>1</v>
      </c>
      <c r="B55" t="s">
        <v>164</v>
      </c>
      <c r="C55" t="s">
        <v>193</v>
      </c>
      <c r="D55">
        <v>2014</v>
      </c>
      <c r="E55" t="s">
        <v>167</v>
      </c>
      <c r="F55" t="s">
        <v>194</v>
      </c>
      <c r="G55" t="s">
        <v>195</v>
      </c>
      <c r="I55" t="s">
        <v>128</v>
      </c>
      <c r="J55" t="s">
        <v>95</v>
      </c>
      <c r="K55" t="s">
        <v>77</v>
      </c>
      <c r="L55" t="s">
        <v>231</v>
      </c>
      <c r="M55">
        <v>45</v>
      </c>
      <c r="O55">
        <v>1.91</v>
      </c>
    </row>
    <row r="56" spans="1:15" x14ac:dyDescent="0.25">
      <c r="A56" t="s">
        <v>1</v>
      </c>
      <c r="B56" t="s">
        <v>164</v>
      </c>
      <c r="C56" t="s">
        <v>185</v>
      </c>
      <c r="D56">
        <v>2011</v>
      </c>
      <c r="E56" t="s">
        <v>167</v>
      </c>
      <c r="F56" t="s">
        <v>184</v>
      </c>
      <c r="G56" t="s">
        <v>163</v>
      </c>
      <c r="I56" t="s">
        <v>128</v>
      </c>
      <c r="J56" t="s">
        <v>182</v>
      </c>
      <c r="K56" t="s">
        <v>183</v>
      </c>
      <c r="L56" t="s">
        <v>231</v>
      </c>
      <c r="M56">
        <v>0</v>
      </c>
      <c r="O56">
        <v>1.17</v>
      </c>
    </row>
    <row r="57" spans="1:15" x14ac:dyDescent="0.25">
      <c r="A57" t="s">
        <v>1</v>
      </c>
      <c r="B57" t="s">
        <v>164</v>
      </c>
      <c r="C57" t="s">
        <v>185</v>
      </c>
      <c r="D57">
        <v>2011</v>
      </c>
      <c r="E57" t="s">
        <v>167</v>
      </c>
      <c r="F57" t="s">
        <v>184</v>
      </c>
      <c r="G57" t="s">
        <v>163</v>
      </c>
      <c r="I57" t="s">
        <v>128</v>
      </c>
      <c r="J57" t="s">
        <v>182</v>
      </c>
      <c r="K57" t="s">
        <v>183</v>
      </c>
      <c r="L57" t="s">
        <v>231</v>
      </c>
      <c r="M57">
        <v>15</v>
      </c>
      <c r="O57">
        <v>3.86</v>
      </c>
    </row>
    <row r="58" spans="1:15" x14ac:dyDescent="0.25">
      <c r="A58" t="s">
        <v>1</v>
      </c>
      <c r="B58" t="s">
        <v>164</v>
      </c>
      <c r="C58" t="s">
        <v>222</v>
      </c>
      <c r="D58">
        <v>2002</v>
      </c>
      <c r="E58" t="s">
        <v>167</v>
      </c>
      <c r="F58" t="s">
        <v>221</v>
      </c>
      <c r="G58" t="s">
        <v>163</v>
      </c>
      <c r="I58" t="s">
        <v>128</v>
      </c>
      <c r="J58" t="s">
        <v>182</v>
      </c>
      <c r="K58" t="s">
        <v>183</v>
      </c>
      <c r="L58" t="s">
        <v>231</v>
      </c>
      <c r="M58">
        <v>0</v>
      </c>
      <c r="O58">
        <v>1.21</v>
      </c>
    </row>
    <row r="59" spans="1:15" x14ac:dyDescent="0.25">
      <c r="A59" t="s">
        <v>1</v>
      </c>
      <c r="B59" t="s">
        <v>164</v>
      </c>
      <c r="C59" t="s">
        <v>222</v>
      </c>
      <c r="D59">
        <v>2002</v>
      </c>
      <c r="E59" t="s">
        <v>167</v>
      </c>
      <c r="F59" t="s">
        <v>221</v>
      </c>
      <c r="G59" t="s">
        <v>163</v>
      </c>
      <c r="I59" t="s">
        <v>128</v>
      </c>
      <c r="J59" t="s">
        <v>182</v>
      </c>
      <c r="K59" t="s">
        <v>183</v>
      </c>
      <c r="L59" t="s">
        <v>231</v>
      </c>
      <c r="M59">
        <v>15</v>
      </c>
      <c r="O59">
        <v>1.25</v>
      </c>
    </row>
    <row r="60" spans="1:15" x14ac:dyDescent="0.25">
      <c r="A60" t="s">
        <v>1</v>
      </c>
      <c r="B60" t="s">
        <v>164</v>
      </c>
      <c r="C60" t="s">
        <v>222</v>
      </c>
      <c r="D60">
        <v>2002</v>
      </c>
      <c r="E60" t="s">
        <v>167</v>
      </c>
      <c r="F60" t="s">
        <v>221</v>
      </c>
      <c r="G60" t="s">
        <v>163</v>
      </c>
      <c r="I60" t="s">
        <v>128</v>
      </c>
      <c r="J60" t="s">
        <v>182</v>
      </c>
      <c r="K60" t="s">
        <v>183</v>
      </c>
      <c r="L60" t="s">
        <v>231</v>
      </c>
      <c r="M60">
        <v>30</v>
      </c>
      <c r="O60">
        <v>1.32</v>
      </c>
    </row>
    <row r="61" spans="1:15" x14ac:dyDescent="0.25">
      <c r="A61" t="s">
        <v>1</v>
      </c>
      <c r="B61" t="s">
        <v>164</v>
      </c>
      <c r="C61" t="s">
        <v>187</v>
      </c>
      <c r="D61">
        <v>2011</v>
      </c>
      <c r="E61" t="s">
        <v>167</v>
      </c>
      <c r="F61" t="s">
        <v>186</v>
      </c>
      <c r="G61" t="s">
        <v>163</v>
      </c>
      <c r="I61" t="s">
        <v>128</v>
      </c>
      <c r="J61" t="s">
        <v>182</v>
      </c>
      <c r="K61" t="s">
        <v>183</v>
      </c>
      <c r="L61" t="s">
        <v>231</v>
      </c>
      <c r="M61">
        <v>0</v>
      </c>
      <c r="O61">
        <v>1.21</v>
      </c>
    </row>
    <row r="62" spans="1:15" x14ac:dyDescent="0.25">
      <c r="A62" t="s">
        <v>1</v>
      </c>
      <c r="B62" t="s">
        <v>164</v>
      </c>
      <c r="C62" t="s">
        <v>187</v>
      </c>
      <c r="D62">
        <v>2011</v>
      </c>
      <c r="E62" t="s">
        <v>167</v>
      </c>
      <c r="F62" t="s">
        <v>186</v>
      </c>
      <c r="G62" t="s">
        <v>163</v>
      </c>
      <c r="I62" t="s">
        <v>128</v>
      </c>
      <c r="J62" t="s">
        <v>182</v>
      </c>
      <c r="K62" t="s">
        <v>183</v>
      </c>
      <c r="L62" t="s">
        <v>231</v>
      </c>
      <c r="M62">
        <v>15</v>
      </c>
      <c r="O62">
        <v>1.25</v>
      </c>
    </row>
    <row r="63" spans="1:15" x14ac:dyDescent="0.25">
      <c r="A63" t="s">
        <v>1</v>
      </c>
      <c r="B63" t="s">
        <v>164</v>
      </c>
      <c r="C63" t="s">
        <v>187</v>
      </c>
      <c r="D63">
        <v>2011</v>
      </c>
      <c r="E63" t="s">
        <v>167</v>
      </c>
      <c r="F63" t="s">
        <v>186</v>
      </c>
      <c r="G63" t="s">
        <v>163</v>
      </c>
      <c r="I63" t="s">
        <v>128</v>
      </c>
      <c r="J63" t="s">
        <v>182</v>
      </c>
      <c r="K63" t="s">
        <v>183</v>
      </c>
      <c r="L63" t="s">
        <v>231</v>
      </c>
      <c r="M63">
        <v>30</v>
      </c>
      <c r="O63">
        <v>1.32</v>
      </c>
    </row>
    <row r="64" spans="1:15" x14ac:dyDescent="0.25">
      <c r="A64" t="s">
        <v>1</v>
      </c>
      <c r="B64" t="s">
        <v>171</v>
      </c>
      <c r="C64" t="s">
        <v>199</v>
      </c>
      <c r="D64">
        <v>2013</v>
      </c>
      <c r="E64" t="s">
        <v>167</v>
      </c>
      <c r="F64" t="s">
        <v>198</v>
      </c>
      <c r="G64" t="s">
        <v>195</v>
      </c>
      <c r="I64" t="s">
        <v>151</v>
      </c>
      <c r="J64" t="s">
        <v>196</v>
      </c>
      <c r="K64" t="s">
        <v>197</v>
      </c>
      <c r="M64">
        <v>0</v>
      </c>
      <c r="O64">
        <v>2.25</v>
      </c>
    </row>
    <row r="65" spans="1:15" x14ac:dyDescent="0.25">
      <c r="A65" t="s">
        <v>1</v>
      </c>
      <c r="B65" t="s">
        <v>171</v>
      </c>
      <c r="C65" t="s">
        <v>199</v>
      </c>
      <c r="D65">
        <v>2013</v>
      </c>
      <c r="E65" t="s">
        <v>167</v>
      </c>
      <c r="F65" t="s">
        <v>198</v>
      </c>
      <c r="G65" t="s">
        <v>195</v>
      </c>
      <c r="I65" t="s">
        <v>151</v>
      </c>
      <c r="J65" t="s">
        <v>196</v>
      </c>
      <c r="K65" t="s">
        <v>197</v>
      </c>
      <c r="M65">
        <v>5</v>
      </c>
      <c r="O65">
        <v>1.98</v>
      </c>
    </row>
    <row r="66" spans="1:15" x14ac:dyDescent="0.25">
      <c r="A66" t="s">
        <v>1</v>
      </c>
      <c r="B66" t="s">
        <v>171</v>
      </c>
      <c r="C66" t="s">
        <v>199</v>
      </c>
      <c r="D66">
        <v>2013</v>
      </c>
      <c r="E66" t="s">
        <v>167</v>
      </c>
      <c r="F66" t="s">
        <v>198</v>
      </c>
      <c r="G66" t="s">
        <v>195</v>
      </c>
      <c r="I66" t="s">
        <v>151</v>
      </c>
      <c r="J66" t="s">
        <v>196</v>
      </c>
      <c r="K66" t="s">
        <v>197</v>
      </c>
      <c r="M66">
        <v>10</v>
      </c>
      <c r="O66">
        <v>2.23</v>
      </c>
    </row>
    <row r="67" spans="1:15" x14ac:dyDescent="0.25">
      <c r="A67" t="s">
        <v>1</v>
      </c>
      <c r="B67" t="s">
        <v>171</v>
      </c>
      <c r="C67" t="s">
        <v>199</v>
      </c>
      <c r="D67">
        <v>2013</v>
      </c>
      <c r="E67" t="s">
        <v>167</v>
      </c>
      <c r="F67" t="s">
        <v>198</v>
      </c>
      <c r="G67" t="s">
        <v>195</v>
      </c>
      <c r="I67" t="s">
        <v>151</v>
      </c>
      <c r="J67" t="s">
        <v>196</v>
      </c>
      <c r="K67" t="s">
        <v>197</v>
      </c>
      <c r="M67">
        <v>15</v>
      </c>
      <c r="O67">
        <v>2.27</v>
      </c>
    </row>
    <row r="68" spans="1:15" x14ac:dyDescent="0.25">
      <c r="A68" t="s">
        <v>1</v>
      </c>
      <c r="B68" t="s">
        <v>171</v>
      </c>
      <c r="C68" t="s">
        <v>126</v>
      </c>
      <c r="D68">
        <v>2013</v>
      </c>
      <c r="E68" t="s">
        <v>127</v>
      </c>
      <c r="G68" t="s">
        <v>163</v>
      </c>
      <c r="I68" t="s">
        <v>128</v>
      </c>
      <c r="J68" t="s">
        <v>125</v>
      </c>
      <c r="K68" t="s">
        <v>124</v>
      </c>
      <c r="M68">
        <v>0</v>
      </c>
      <c r="O68">
        <v>0.92592592600000001</v>
      </c>
    </row>
    <row r="69" spans="1:15" x14ac:dyDescent="0.25">
      <c r="A69" t="s">
        <v>1</v>
      </c>
      <c r="B69" t="s">
        <v>171</v>
      </c>
      <c r="C69" t="s">
        <v>126</v>
      </c>
      <c r="D69">
        <v>2013</v>
      </c>
      <c r="E69" t="s">
        <v>127</v>
      </c>
      <c r="G69" t="s">
        <v>163</v>
      </c>
      <c r="I69" t="s">
        <v>128</v>
      </c>
      <c r="J69" t="s">
        <v>125</v>
      </c>
      <c r="K69" t="s">
        <v>124</v>
      </c>
      <c r="M69">
        <v>10</v>
      </c>
      <c r="O69">
        <v>0.87719298199999995</v>
      </c>
    </row>
    <row r="70" spans="1:15" x14ac:dyDescent="0.25">
      <c r="A70" t="s">
        <v>1</v>
      </c>
      <c r="B70" t="s">
        <v>171</v>
      </c>
      <c r="C70" t="s">
        <v>126</v>
      </c>
      <c r="D70">
        <v>2013</v>
      </c>
      <c r="E70" t="s">
        <v>127</v>
      </c>
      <c r="G70" t="s">
        <v>163</v>
      </c>
      <c r="I70" t="s">
        <v>128</v>
      </c>
      <c r="J70" t="s">
        <v>125</v>
      </c>
      <c r="K70" t="s">
        <v>124</v>
      </c>
      <c r="M70">
        <v>20</v>
      </c>
      <c r="O70">
        <v>0.94339622599999995</v>
      </c>
    </row>
    <row r="71" spans="1:15" x14ac:dyDescent="0.25">
      <c r="A71" t="s">
        <v>1</v>
      </c>
      <c r="B71" t="s">
        <v>171</v>
      </c>
      <c r="C71" t="s">
        <v>126</v>
      </c>
      <c r="D71">
        <v>2013</v>
      </c>
      <c r="E71" t="s">
        <v>127</v>
      </c>
      <c r="G71" t="s">
        <v>163</v>
      </c>
      <c r="I71" t="s">
        <v>128</v>
      </c>
      <c r="J71" t="s">
        <v>125</v>
      </c>
      <c r="K71" t="s">
        <v>124</v>
      </c>
      <c r="M71">
        <v>40</v>
      </c>
      <c r="O71">
        <v>1.123595506</v>
      </c>
    </row>
    <row r="72" spans="1:15" x14ac:dyDescent="0.25">
      <c r="A72" t="s">
        <v>1</v>
      </c>
      <c r="B72" t="s">
        <v>171</v>
      </c>
      <c r="C72" t="s">
        <v>209</v>
      </c>
      <c r="D72">
        <v>2001</v>
      </c>
      <c r="E72" t="s">
        <v>167</v>
      </c>
      <c r="F72" t="s">
        <v>210</v>
      </c>
      <c r="G72" t="s">
        <v>195</v>
      </c>
      <c r="I72" t="s">
        <v>106</v>
      </c>
      <c r="J72" t="s">
        <v>205</v>
      </c>
      <c r="K72" t="s">
        <v>207</v>
      </c>
      <c r="M72">
        <v>0</v>
      </c>
      <c r="O72">
        <v>2.14</v>
      </c>
    </row>
    <row r="73" spans="1:15" x14ac:dyDescent="0.25">
      <c r="A73" t="s">
        <v>1</v>
      </c>
      <c r="B73" t="s">
        <v>171</v>
      </c>
      <c r="C73" t="s">
        <v>209</v>
      </c>
      <c r="D73">
        <v>2001</v>
      </c>
      <c r="E73" t="s">
        <v>167</v>
      </c>
      <c r="F73" t="s">
        <v>210</v>
      </c>
      <c r="G73" t="s">
        <v>195</v>
      </c>
      <c r="I73" t="s">
        <v>106</v>
      </c>
      <c r="J73" t="s">
        <v>205</v>
      </c>
      <c r="K73" t="s">
        <v>207</v>
      </c>
      <c r="M73">
        <v>25</v>
      </c>
      <c r="O73">
        <v>2.31</v>
      </c>
    </row>
    <row r="74" spans="1:15" x14ac:dyDescent="0.25">
      <c r="A74" t="s">
        <v>1</v>
      </c>
      <c r="B74" t="s">
        <v>171</v>
      </c>
      <c r="C74" t="s">
        <v>209</v>
      </c>
      <c r="D74">
        <v>2001</v>
      </c>
      <c r="E74" t="s">
        <v>167</v>
      </c>
      <c r="F74" t="s">
        <v>210</v>
      </c>
      <c r="G74" t="s">
        <v>195</v>
      </c>
      <c r="I74" t="s">
        <v>106</v>
      </c>
      <c r="J74" t="s">
        <v>205</v>
      </c>
      <c r="K74" t="s">
        <v>207</v>
      </c>
      <c r="M74">
        <v>50</v>
      </c>
      <c r="O74">
        <v>2.5</v>
      </c>
    </row>
    <row r="75" spans="1:15" x14ac:dyDescent="0.25">
      <c r="A75" t="s">
        <v>1</v>
      </c>
      <c r="B75" t="s">
        <v>171</v>
      </c>
      <c r="C75" t="s">
        <v>209</v>
      </c>
      <c r="D75">
        <v>2001</v>
      </c>
      <c r="E75" t="s">
        <v>167</v>
      </c>
      <c r="F75" t="s">
        <v>210</v>
      </c>
      <c r="G75" t="s">
        <v>195</v>
      </c>
      <c r="I75" t="s">
        <v>106</v>
      </c>
      <c r="J75" t="s">
        <v>205</v>
      </c>
      <c r="K75" t="s">
        <v>207</v>
      </c>
      <c r="M75">
        <v>75</v>
      </c>
      <c r="O75">
        <v>2.2400000000000002</v>
      </c>
    </row>
    <row r="76" spans="1:15" x14ac:dyDescent="0.25">
      <c r="A76" t="s">
        <v>1</v>
      </c>
      <c r="B76" t="s">
        <v>171</v>
      </c>
      <c r="C76" t="s">
        <v>209</v>
      </c>
      <c r="D76">
        <v>2001</v>
      </c>
      <c r="E76" t="s">
        <v>167</v>
      </c>
      <c r="F76" t="s">
        <v>210</v>
      </c>
      <c r="G76" t="s">
        <v>195</v>
      </c>
      <c r="I76" t="s">
        <v>106</v>
      </c>
      <c r="J76" t="s">
        <v>205</v>
      </c>
      <c r="K76" t="s">
        <v>207</v>
      </c>
      <c r="M76">
        <v>100</v>
      </c>
      <c r="O76">
        <v>2.2799999999999998</v>
      </c>
    </row>
    <row r="77" spans="1:15" x14ac:dyDescent="0.25">
      <c r="A77" t="s">
        <v>1</v>
      </c>
      <c r="B77" t="s">
        <v>171</v>
      </c>
      <c r="C77" t="s">
        <v>211</v>
      </c>
      <c r="D77">
        <v>2002</v>
      </c>
      <c r="E77" t="s">
        <v>167</v>
      </c>
      <c r="F77" t="s">
        <v>210</v>
      </c>
      <c r="G77" t="s">
        <v>195</v>
      </c>
      <c r="I77" t="s">
        <v>106</v>
      </c>
      <c r="J77" t="s">
        <v>206</v>
      </c>
      <c r="K77" t="s">
        <v>109</v>
      </c>
      <c r="M77">
        <v>0</v>
      </c>
      <c r="O77">
        <v>2.1</v>
      </c>
    </row>
    <row r="78" spans="1:15" x14ac:dyDescent="0.25">
      <c r="A78" t="s">
        <v>1</v>
      </c>
      <c r="B78" t="s">
        <v>171</v>
      </c>
      <c r="C78" t="s">
        <v>211</v>
      </c>
      <c r="D78">
        <v>2002</v>
      </c>
      <c r="E78" t="s">
        <v>167</v>
      </c>
      <c r="F78" t="s">
        <v>210</v>
      </c>
      <c r="G78" t="s">
        <v>195</v>
      </c>
      <c r="I78" t="s">
        <v>106</v>
      </c>
      <c r="J78" t="s">
        <v>206</v>
      </c>
      <c r="K78" t="s">
        <v>109</v>
      </c>
      <c r="M78">
        <v>25</v>
      </c>
      <c r="O78">
        <v>2.06</v>
      </c>
    </row>
    <row r="79" spans="1:15" x14ac:dyDescent="0.25">
      <c r="A79" t="s">
        <v>1</v>
      </c>
      <c r="B79" t="s">
        <v>171</v>
      </c>
      <c r="C79" t="s">
        <v>211</v>
      </c>
      <c r="D79">
        <v>2002</v>
      </c>
      <c r="E79" t="s">
        <v>167</v>
      </c>
      <c r="F79" t="s">
        <v>210</v>
      </c>
      <c r="G79" t="s">
        <v>195</v>
      </c>
      <c r="I79" t="s">
        <v>106</v>
      </c>
      <c r="J79" t="s">
        <v>206</v>
      </c>
      <c r="K79" t="s">
        <v>109</v>
      </c>
      <c r="M79">
        <v>50</v>
      </c>
      <c r="O79">
        <v>2.12</v>
      </c>
    </row>
    <row r="80" spans="1:15" x14ac:dyDescent="0.25">
      <c r="A80" t="s">
        <v>1</v>
      </c>
      <c r="B80" t="s">
        <v>171</v>
      </c>
      <c r="C80" t="s">
        <v>211</v>
      </c>
      <c r="D80">
        <v>2002</v>
      </c>
      <c r="E80" t="s">
        <v>167</v>
      </c>
      <c r="F80" t="s">
        <v>210</v>
      </c>
      <c r="G80" t="s">
        <v>195</v>
      </c>
      <c r="I80" t="s">
        <v>106</v>
      </c>
      <c r="J80" t="s">
        <v>206</v>
      </c>
      <c r="K80" t="s">
        <v>109</v>
      </c>
      <c r="M80">
        <v>75</v>
      </c>
      <c r="O80">
        <v>2.56</v>
      </c>
    </row>
    <row r="81" spans="1:15" x14ac:dyDescent="0.25">
      <c r="A81" t="s">
        <v>1</v>
      </c>
      <c r="B81" t="s">
        <v>171</v>
      </c>
      <c r="C81" t="s">
        <v>211</v>
      </c>
      <c r="D81">
        <v>2002</v>
      </c>
      <c r="E81" t="s">
        <v>167</v>
      </c>
      <c r="F81" t="s">
        <v>210</v>
      </c>
      <c r="G81" t="s">
        <v>195</v>
      </c>
      <c r="I81" t="s">
        <v>106</v>
      </c>
      <c r="J81" t="s">
        <v>206</v>
      </c>
      <c r="K81" t="s">
        <v>109</v>
      </c>
      <c r="M81">
        <v>100</v>
      </c>
      <c r="O81">
        <v>2.5099999999999998</v>
      </c>
    </row>
    <row r="82" spans="1:15" x14ac:dyDescent="0.25">
      <c r="A82" t="s">
        <v>1</v>
      </c>
      <c r="B82" t="s">
        <v>171</v>
      </c>
      <c r="C82" t="s">
        <v>214</v>
      </c>
      <c r="D82">
        <v>1998</v>
      </c>
      <c r="E82" t="s">
        <v>167</v>
      </c>
      <c r="F82" t="s">
        <v>213</v>
      </c>
      <c r="G82" t="s">
        <v>195</v>
      </c>
      <c r="I82" t="s">
        <v>101</v>
      </c>
      <c r="J82" t="s">
        <v>103</v>
      </c>
      <c r="K82" t="s">
        <v>215</v>
      </c>
      <c r="M82">
        <v>0</v>
      </c>
      <c r="O82">
        <v>1.03</v>
      </c>
    </row>
    <row r="83" spans="1:15" x14ac:dyDescent="0.25">
      <c r="A83" t="s">
        <v>1</v>
      </c>
      <c r="B83" t="s">
        <v>171</v>
      </c>
      <c r="C83" t="s">
        <v>214</v>
      </c>
      <c r="D83">
        <v>1998</v>
      </c>
      <c r="E83" t="s">
        <v>167</v>
      </c>
      <c r="F83" t="s">
        <v>213</v>
      </c>
      <c r="G83" t="s">
        <v>195</v>
      </c>
      <c r="I83" t="s">
        <v>101</v>
      </c>
      <c r="J83" t="s">
        <v>103</v>
      </c>
      <c r="K83" t="s">
        <v>215</v>
      </c>
      <c r="M83">
        <v>20</v>
      </c>
      <c r="O83">
        <v>1.07</v>
      </c>
    </row>
    <row r="84" spans="1:15" x14ac:dyDescent="0.25">
      <c r="A84" t="s">
        <v>1</v>
      </c>
      <c r="B84" t="s">
        <v>171</v>
      </c>
      <c r="C84" t="s">
        <v>214</v>
      </c>
      <c r="D84">
        <v>1998</v>
      </c>
      <c r="E84" t="s">
        <v>167</v>
      </c>
      <c r="F84" t="s">
        <v>213</v>
      </c>
      <c r="G84" t="s">
        <v>195</v>
      </c>
      <c r="I84" t="s">
        <v>101</v>
      </c>
      <c r="J84" t="s">
        <v>103</v>
      </c>
      <c r="K84" t="s">
        <v>215</v>
      </c>
      <c r="M84">
        <v>40</v>
      </c>
      <c r="O84">
        <v>1.28</v>
      </c>
    </row>
    <row r="85" spans="1:15" x14ac:dyDescent="0.25">
      <c r="A85" t="s">
        <v>1</v>
      </c>
      <c r="B85" t="s">
        <v>171</v>
      </c>
      <c r="C85" t="s">
        <v>214</v>
      </c>
      <c r="D85">
        <v>1998</v>
      </c>
      <c r="E85" t="s">
        <v>167</v>
      </c>
      <c r="F85" t="s">
        <v>213</v>
      </c>
      <c r="G85" t="s">
        <v>195</v>
      </c>
      <c r="I85" t="s">
        <v>101</v>
      </c>
      <c r="J85" t="s">
        <v>103</v>
      </c>
      <c r="K85" t="s">
        <v>215</v>
      </c>
      <c r="M85">
        <v>60</v>
      </c>
      <c r="O85">
        <v>1.45</v>
      </c>
    </row>
    <row r="86" spans="1:15" x14ac:dyDescent="0.25">
      <c r="A86" t="s">
        <v>1</v>
      </c>
      <c r="B86" t="s">
        <v>171</v>
      </c>
      <c r="C86" t="s">
        <v>214</v>
      </c>
      <c r="D86">
        <v>1998</v>
      </c>
      <c r="E86" t="s">
        <v>167</v>
      </c>
      <c r="F86" t="s">
        <v>213</v>
      </c>
      <c r="G86" t="s">
        <v>195</v>
      </c>
      <c r="I86" t="s">
        <v>101</v>
      </c>
      <c r="J86" t="s">
        <v>103</v>
      </c>
      <c r="K86" t="s">
        <v>215</v>
      </c>
      <c r="M86">
        <v>80</v>
      </c>
      <c r="O86">
        <v>1.91</v>
      </c>
    </row>
    <row r="87" spans="1:15" x14ac:dyDescent="0.25">
      <c r="A87" t="s">
        <v>1</v>
      </c>
      <c r="B87" t="s">
        <v>171</v>
      </c>
      <c r="C87" t="s">
        <v>214</v>
      </c>
      <c r="D87">
        <v>1998</v>
      </c>
      <c r="E87" t="s">
        <v>167</v>
      </c>
      <c r="F87" t="s">
        <v>213</v>
      </c>
      <c r="G87" t="s">
        <v>195</v>
      </c>
      <c r="I87" t="s">
        <v>101</v>
      </c>
      <c r="J87" t="s">
        <v>103</v>
      </c>
      <c r="K87" t="s">
        <v>215</v>
      </c>
      <c r="M87">
        <v>100</v>
      </c>
      <c r="O87">
        <v>1.96</v>
      </c>
    </row>
    <row r="88" spans="1:15" x14ac:dyDescent="0.25">
      <c r="A88" t="s">
        <v>1</v>
      </c>
      <c r="B88" t="s">
        <v>129</v>
      </c>
      <c r="C88" t="s">
        <v>160</v>
      </c>
      <c r="D88">
        <v>2010</v>
      </c>
      <c r="E88" t="s">
        <v>159</v>
      </c>
      <c r="F88" t="s">
        <v>153</v>
      </c>
      <c r="G88" t="s">
        <v>163</v>
      </c>
      <c r="I88" t="s">
        <v>31</v>
      </c>
      <c r="J88" t="s">
        <v>32</v>
      </c>
      <c r="K88" t="s">
        <v>91</v>
      </c>
      <c r="M88">
        <v>0</v>
      </c>
      <c r="O88">
        <v>1.34</v>
      </c>
    </row>
    <row r="89" spans="1:15" x14ac:dyDescent="0.25">
      <c r="A89" t="s">
        <v>1</v>
      </c>
      <c r="B89" t="s">
        <v>129</v>
      </c>
      <c r="C89" t="s">
        <v>160</v>
      </c>
      <c r="D89">
        <v>2010</v>
      </c>
      <c r="E89" t="s">
        <v>159</v>
      </c>
      <c r="F89" t="s">
        <v>153</v>
      </c>
      <c r="G89" t="s">
        <v>163</v>
      </c>
      <c r="I89" t="s">
        <v>31</v>
      </c>
      <c r="J89" t="s">
        <v>32</v>
      </c>
      <c r="K89" t="s">
        <v>91</v>
      </c>
      <c r="M89">
        <v>25</v>
      </c>
      <c r="O89">
        <v>1.36</v>
      </c>
    </row>
    <row r="90" spans="1:15" x14ac:dyDescent="0.25">
      <c r="A90" t="s">
        <v>1</v>
      </c>
      <c r="B90" t="s">
        <v>129</v>
      </c>
      <c r="C90" t="s">
        <v>160</v>
      </c>
      <c r="D90">
        <v>2010</v>
      </c>
      <c r="E90" t="s">
        <v>159</v>
      </c>
      <c r="F90" t="s">
        <v>153</v>
      </c>
      <c r="G90" t="s">
        <v>163</v>
      </c>
      <c r="I90" t="s">
        <v>31</v>
      </c>
      <c r="J90" t="s">
        <v>32</v>
      </c>
      <c r="K90" t="s">
        <v>91</v>
      </c>
      <c r="M90">
        <v>50</v>
      </c>
      <c r="O90">
        <v>1.44</v>
      </c>
    </row>
    <row r="91" spans="1:15" x14ac:dyDescent="0.25">
      <c r="A91" t="s">
        <v>1</v>
      </c>
      <c r="B91" t="s">
        <v>129</v>
      </c>
      <c r="C91" t="s">
        <v>160</v>
      </c>
      <c r="D91">
        <v>2010</v>
      </c>
      <c r="E91" t="s">
        <v>159</v>
      </c>
      <c r="F91" t="s">
        <v>153</v>
      </c>
      <c r="G91" t="s">
        <v>163</v>
      </c>
      <c r="I91" t="s">
        <v>31</v>
      </c>
      <c r="J91" t="s">
        <v>32</v>
      </c>
      <c r="K91" t="s">
        <v>91</v>
      </c>
      <c r="M91">
        <v>75</v>
      </c>
      <c r="O91">
        <v>1.61</v>
      </c>
    </row>
    <row r="92" spans="1:15" x14ac:dyDescent="0.25">
      <c r="A92" t="s">
        <v>1</v>
      </c>
      <c r="B92" t="s">
        <v>129</v>
      </c>
      <c r="C92" t="s">
        <v>160</v>
      </c>
      <c r="D92">
        <v>2010</v>
      </c>
      <c r="E92" t="s">
        <v>159</v>
      </c>
      <c r="F92" t="s">
        <v>153</v>
      </c>
      <c r="G92" t="s">
        <v>163</v>
      </c>
      <c r="I92" t="s">
        <v>31</v>
      </c>
      <c r="J92" t="s">
        <v>32</v>
      </c>
      <c r="K92" t="s">
        <v>91</v>
      </c>
      <c r="M92">
        <v>100</v>
      </c>
      <c r="O92">
        <v>1.67</v>
      </c>
    </row>
    <row r="93" spans="1:15" x14ac:dyDescent="0.25">
      <c r="A93" t="s">
        <v>1</v>
      </c>
      <c r="B93" t="s">
        <v>129</v>
      </c>
      <c r="C93" t="s">
        <v>110</v>
      </c>
      <c r="D93">
        <v>1994</v>
      </c>
      <c r="E93" t="s">
        <v>105</v>
      </c>
      <c r="F93" t="s">
        <v>108</v>
      </c>
      <c r="G93" t="s">
        <v>163</v>
      </c>
      <c r="I93" t="s">
        <v>106</v>
      </c>
      <c r="J93" t="s">
        <v>107</v>
      </c>
      <c r="K93" t="s">
        <v>109</v>
      </c>
      <c r="M93">
        <v>0</v>
      </c>
      <c r="O93">
        <v>2.0499999999999998</v>
      </c>
    </row>
    <row r="94" spans="1:15" x14ac:dyDescent="0.25">
      <c r="A94" t="s">
        <v>1</v>
      </c>
      <c r="B94" t="s">
        <v>129</v>
      </c>
      <c r="C94" t="s">
        <v>110</v>
      </c>
      <c r="D94">
        <v>1994</v>
      </c>
      <c r="E94" t="s">
        <v>105</v>
      </c>
      <c r="F94" t="s">
        <v>108</v>
      </c>
      <c r="G94" t="s">
        <v>163</v>
      </c>
      <c r="I94" t="s">
        <v>106</v>
      </c>
      <c r="J94" t="s">
        <v>107</v>
      </c>
      <c r="K94" t="s">
        <v>109</v>
      </c>
      <c r="M94">
        <v>35</v>
      </c>
      <c r="O94">
        <v>1.96</v>
      </c>
    </row>
    <row r="95" spans="1:15" x14ac:dyDescent="0.25">
      <c r="A95" t="s">
        <v>1</v>
      </c>
      <c r="B95" t="s">
        <v>129</v>
      </c>
      <c r="C95" t="s">
        <v>110</v>
      </c>
      <c r="D95">
        <v>1994</v>
      </c>
      <c r="E95" t="s">
        <v>105</v>
      </c>
      <c r="F95" t="s">
        <v>108</v>
      </c>
      <c r="G95" t="s">
        <v>163</v>
      </c>
      <c r="I95" t="s">
        <v>106</v>
      </c>
      <c r="J95" t="s">
        <v>107</v>
      </c>
      <c r="K95" t="s">
        <v>109</v>
      </c>
      <c r="M95">
        <v>60</v>
      </c>
      <c r="O95">
        <v>1.92</v>
      </c>
    </row>
    <row r="96" spans="1:15" x14ac:dyDescent="0.25">
      <c r="A96" t="s">
        <v>1</v>
      </c>
      <c r="B96" t="s">
        <v>129</v>
      </c>
      <c r="C96" t="s">
        <v>110</v>
      </c>
      <c r="D96">
        <v>1994</v>
      </c>
      <c r="E96" t="s">
        <v>105</v>
      </c>
      <c r="F96" t="s">
        <v>108</v>
      </c>
      <c r="G96" t="s">
        <v>163</v>
      </c>
      <c r="I96" t="s">
        <v>106</v>
      </c>
      <c r="J96" t="s">
        <v>107</v>
      </c>
      <c r="K96" t="s">
        <v>109</v>
      </c>
      <c r="M96">
        <v>80</v>
      </c>
      <c r="O96">
        <v>2</v>
      </c>
    </row>
    <row r="97" spans="1:15" x14ac:dyDescent="0.25">
      <c r="A97" t="s">
        <v>1</v>
      </c>
      <c r="B97" t="s">
        <v>129</v>
      </c>
      <c r="C97" t="s">
        <v>110</v>
      </c>
      <c r="D97">
        <v>1994</v>
      </c>
      <c r="E97" t="s">
        <v>105</v>
      </c>
      <c r="F97" t="s">
        <v>108</v>
      </c>
      <c r="G97" t="s">
        <v>163</v>
      </c>
      <c r="I97" t="s">
        <v>106</v>
      </c>
      <c r="J97" t="s">
        <v>107</v>
      </c>
      <c r="K97" t="s">
        <v>109</v>
      </c>
      <c r="M97">
        <v>100</v>
      </c>
      <c r="O97">
        <v>2.0699999999999998</v>
      </c>
    </row>
    <row r="98" spans="1:15" x14ac:dyDescent="0.25">
      <c r="A98" t="s">
        <v>1</v>
      </c>
      <c r="B98" t="s">
        <v>129</v>
      </c>
      <c r="C98" t="s">
        <v>178</v>
      </c>
      <c r="D98">
        <v>2016</v>
      </c>
      <c r="E98" t="s">
        <v>179</v>
      </c>
      <c r="F98" t="s">
        <v>177</v>
      </c>
      <c r="G98" t="s">
        <v>163</v>
      </c>
      <c r="I98" t="s">
        <v>188</v>
      </c>
      <c r="J98" t="s">
        <v>180</v>
      </c>
      <c r="K98" t="s">
        <v>181</v>
      </c>
      <c r="M98">
        <v>0</v>
      </c>
      <c r="O98">
        <v>0.8</v>
      </c>
    </row>
    <row r="99" spans="1:15" x14ac:dyDescent="0.25">
      <c r="A99" t="s">
        <v>1</v>
      </c>
      <c r="B99" t="s">
        <v>129</v>
      </c>
      <c r="C99" t="s">
        <v>178</v>
      </c>
      <c r="D99">
        <v>2016</v>
      </c>
      <c r="E99" t="s">
        <v>179</v>
      </c>
      <c r="F99" t="s">
        <v>177</v>
      </c>
      <c r="G99" t="s">
        <v>163</v>
      </c>
      <c r="I99" t="s">
        <v>188</v>
      </c>
      <c r="J99" t="s">
        <v>180</v>
      </c>
      <c r="K99" t="s">
        <v>181</v>
      </c>
      <c r="M99">
        <v>5</v>
      </c>
      <c r="O99">
        <v>0.8</v>
      </c>
    </row>
    <row r="100" spans="1:15" x14ac:dyDescent="0.25">
      <c r="A100" t="s">
        <v>1</v>
      </c>
      <c r="B100" t="s">
        <v>129</v>
      </c>
      <c r="C100" t="s">
        <v>178</v>
      </c>
      <c r="D100">
        <v>2016</v>
      </c>
      <c r="E100" t="s">
        <v>179</v>
      </c>
      <c r="F100" t="s">
        <v>177</v>
      </c>
      <c r="G100" t="s">
        <v>163</v>
      </c>
      <c r="I100" t="s">
        <v>188</v>
      </c>
      <c r="J100" t="s">
        <v>180</v>
      </c>
      <c r="K100" t="s">
        <v>181</v>
      </c>
      <c r="M100">
        <v>10</v>
      </c>
      <c r="O100">
        <v>0.8</v>
      </c>
    </row>
    <row r="101" spans="1:15" x14ac:dyDescent="0.25">
      <c r="A101" t="s">
        <v>1</v>
      </c>
      <c r="B101" t="s">
        <v>129</v>
      </c>
      <c r="C101" t="s">
        <v>178</v>
      </c>
      <c r="D101">
        <v>2016</v>
      </c>
      <c r="E101" t="s">
        <v>179</v>
      </c>
      <c r="F101" t="s">
        <v>177</v>
      </c>
      <c r="G101" t="s">
        <v>163</v>
      </c>
      <c r="I101" t="s">
        <v>188</v>
      </c>
      <c r="J101" t="s">
        <v>180</v>
      </c>
      <c r="K101" t="s">
        <v>181</v>
      </c>
      <c r="M101">
        <v>15</v>
      </c>
      <c r="O101">
        <v>0.8</v>
      </c>
    </row>
    <row r="102" spans="1:15" x14ac:dyDescent="0.25">
      <c r="A102" t="s">
        <v>1</v>
      </c>
      <c r="B102" t="s">
        <v>129</v>
      </c>
      <c r="C102" t="s">
        <v>178</v>
      </c>
      <c r="D102">
        <v>2016</v>
      </c>
      <c r="E102" t="s">
        <v>179</v>
      </c>
      <c r="F102" t="s">
        <v>177</v>
      </c>
      <c r="G102" t="s">
        <v>163</v>
      </c>
      <c r="I102" t="s">
        <v>188</v>
      </c>
      <c r="J102" t="s">
        <v>180</v>
      </c>
      <c r="K102" t="s">
        <v>181</v>
      </c>
      <c r="M102">
        <v>20</v>
      </c>
      <c r="O102">
        <v>0.8</v>
      </c>
    </row>
    <row r="103" spans="1:15" x14ac:dyDescent="0.25">
      <c r="A103" t="s">
        <v>1</v>
      </c>
      <c r="B103" t="s">
        <v>129</v>
      </c>
      <c r="C103" t="s">
        <v>126</v>
      </c>
      <c r="D103">
        <v>2013</v>
      </c>
      <c r="E103" t="s">
        <v>133</v>
      </c>
      <c r="F103" t="s">
        <v>108</v>
      </c>
      <c r="G103" t="s">
        <v>163</v>
      </c>
      <c r="I103" t="s">
        <v>128</v>
      </c>
      <c r="J103" t="s">
        <v>125</v>
      </c>
      <c r="K103" t="s">
        <v>124</v>
      </c>
      <c r="M103">
        <v>0</v>
      </c>
      <c r="O103">
        <v>0.92592592600000001</v>
      </c>
    </row>
    <row r="104" spans="1:15" x14ac:dyDescent="0.25">
      <c r="A104" t="s">
        <v>1</v>
      </c>
      <c r="B104" t="s">
        <v>129</v>
      </c>
      <c r="C104" t="s">
        <v>126</v>
      </c>
      <c r="D104">
        <v>2013</v>
      </c>
      <c r="E104" t="s">
        <v>133</v>
      </c>
      <c r="F104" t="s">
        <v>108</v>
      </c>
      <c r="G104" t="s">
        <v>163</v>
      </c>
      <c r="I104" t="s">
        <v>128</v>
      </c>
      <c r="J104" t="s">
        <v>125</v>
      </c>
      <c r="K104" t="s">
        <v>124</v>
      </c>
      <c r="M104">
        <v>10</v>
      </c>
      <c r="O104">
        <v>0.869565217</v>
      </c>
    </row>
    <row r="105" spans="1:15" x14ac:dyDescent="0.25">
      <c r="A105" t="s">
        <v>1</v>
      </c>
      <c r="B105" t="s">
        <v>129</v>
      </c>
      <c r="C105" t="s">
        <v>126</v>
      </c>
      <c r="D105">
        <v>2013</v>
      </c>
      <c r="E105" t="s">
        <v>133</v>
      </c>
      <c r="F105" t="s">
        <v>108</v>
      </c>
      <c r="G105" t="s">
        <v>163</v>
      </c>
      <c r="I105" t="s">
        <v>128</v>
      </c>
      <c r="J105" t="s">
        <v>125</v>
      </c>
      <c r="K105" t="s">
        <v>124</v>
      </c>
      <c r="M105">
        <v>20</v>
      </c>
      <c r="O105">
        <v>1.063829787</v>
      </c>
    </row>
    <row r="106" spans="1:15" x14ac:dyDescent="0.25">
      <c r="A106" t="s">
        <v>1</v>
      </c>
      <c r="B106" t="s">
        <v>10</v>
      </c>
      <c r="C106" t="s">
        <v>69</v>
      </c>
      <c r="D106">
        <v>2011</v>
      </c>
      <c r="E106" t="s">
        <v>68</v>
      </c>
      <c r="F106" t="s">
        <v>70</v>
      </c>
      <c r="G106" t="s">
        <v>163</v>
      </c>
      <c r="I106" t="s">
        <v>31</v>
      </c>
      <c r="J106" t="s">
        <v>32</v>
      </c>
      <c r="K106" t="s">
        <v>91</v>
      </c>
      <c r="M106">
        <v>0</v>
      </c>
      <c r="O106">
        <v>1.51</v>
      </c>
    </row>
    <row r="107" spans="1:15" x14ac:dyDescent="0.25">
      <c r="A107" t="s">
        <v>1</v>
      </c>
      <c r="B107" t="s">
        <v>10</v>
      </c>
      <c r="C107" t="s">
        <v>69</v>
      </c>
      <c r="D107">
        <v>2011</v>
      </c>
      <c r="E107" t="s">
        <v>68</v>
      </c>
      <c r="F107" t="s">
        <v>70</v>
      </c>
      <c r="G107" t="s">
        <v>163</v>
      </c>
      <c r="I107" t="s">
        <v>31</v>
      </c>
      <c r="J107" t="s">
        <v>32</v>
      </c>
      <c r="K107" t="s">
        <v>91</v>
      </c>
      <c r="M107">
        <v>25</v>
      </c>
      <c r="O107">
        <v>1.46</v>
      </c>
    </row>
    <row r="108" spans="1:15" x14ac:dyDescent="0.25">
      <c r="A108" t="s">
        <v>1</v>
      </c>
      <c r="B108" t="s">
        <v>10</v>
      </c>
      <c r="C108" t="s">
        <v>69</v>
      </c>
      <c r="D108">
        <v>2011</v>
      </c>
      <c r="E108" t="s">
        <v>68</v>
      </c>
      <c r="F108" t="s">
        <v>70</v>
      </c>
      <c r="G108" t="s">
        <v>163</v>
      </c>
      <c r="I108" t="s">
        <v>31</v>
      </c>
      <c r="J108" t="s">
        <v>32</v>
      </c>
      <c r="K108" t="s">
        <v>91</v>
      </c>
      <c r="M108">
        <v>50</v>
      </c>
      <c r="O108">
        <v>1.81</v>
      </c>
    </row>
    <row r="109" spans="1:15" x14ac:dyDescent="0.25">
      <c r="A109" t="s">
        <v>1</v>
      </c>
      <c r="B109" t="s">
        <v>10</v>
      </c>
      <c r="C109" t="s">
        <v>69</v>
      </c>
      <c r="D109">
        <v>2011</v>
      </c>
      <c r="E109" t="s">
        <v>68</v>
      </c>
      <c r="F109" t="s">
        <v>70</v>
      </c>
      <c r="G109" t="s">
        <v>163</v>
      </c>
      <c r="I109" t="s">
        <v>31</v>
      </c>
      <c r="J109" t="s">
        <v>32</v>
      </c>
      <c r="K109" t="s">
        <v>91</v>
      </c>
      <c r="M109">
        <v>75</v>
      </c>
      <c r="O109">
        <v>1.72</v>
      </c>
    </row>
    <row r="110" spans="1:15" x14ac:dyDescent="0.25">
      <c r="A110" t="s">
        <v>1</v>
      </c>
      <c r="B110" t="s">
        <v>10</v>
      </c>
      <c r="C110" t="s">
        <v>69</v>
      </c>
      <c r="D110">
        <v>2011</v>
      </c>
      <c r="E110" t="s">
        <v>68</v>
      </c>
      <c r="F110" t="s">
        <v>70</v>
      </c>
      <c r="G110" t="s">
        <v>163</v>
      </c>
      <c r="I110" t="s">
        <v>31</v>
      </c>
      <c r="J110" t="s">
        <v>32</v>
      </c>
      <c r="K110" t="s">
        <v>91</v>
      </c>
      <c r="M110">
        <v>100</v>
      </c>
      <c r="O110">
        <v>1.91</v>
      </c>
    </row>
    <row r="111" spans="1:15" x14ac:dyDescent="0.25">
      <c r="A111" t="s">
        <v>1</v>
      </c>
      <c r="B111" t="s">
        <v>10</v>
      </c>
      <c r="C111" t="s">
        <v>157</v>
      </c>
      <c r="D111">
        <v>2009</v>
      </c>
      <c r="E111" t="s">
        <v>152</v>
      </c>
      <c r="F111" t="s">
        <v>153</v>
      </c>
      <c r="G111" t="s">
        <v>163</v>
      </c>
      <c r="I111" t="s">
        <v>31</v>
      </c>
      <c r="J111" t="s">
        <v>32</v>
      </c>
      <c r="K111" t="s">
        <v>91</v>
      </c>
      <c r="M111">
        <v>0</v>
      </c>
      <c r="O111">
        <v>1.1499999999999999</v>
      </c>
    </row>
    <row r="112" spans="1:15" x14ac:dyDescent="0.25">
      <c r="A112" t="s">
        <v>1</v>
      </c>
      <c r="B112" t="s">
        <v>10</v>
      </c>
      <c r="C112" t="s">
        <v>157</v>
      </c>
      <c r="D112">
        <v>2009</v>
      </c>
      <c r="E112" t="s">
        <v>152</v>
      </c>
      <c r="F112" t="s">
        <v>153</v>
      </c>
      <c r="G112" t="s">
        <v>163</v>
      </c>
      <c r="I112" t="s">
        <v>31</v>
      </c>
      <c r="J112" t="s">
        <v>32</v>
      </c>
      <c r="K112" t="s">
        <v>91</v>
      </c>
      <c r="M112">
        <v>50</v>
      </c>
      <c r="O112">
        <v>1.17</v>
      </c>
    </row>
    <row r="113" spans="1:15" x14ac:dyDescent="0.25">
      <c r="A113" t="s">
        <v>1</v>
      </c>
      <c r="B113" t="s">
        <v>10</v>
      </c>
      <c r="C113" t="s">
        <v>157</v>
      </c>
      <c r="D113">
        <v>2009</v>
      </c>
      <c r="E113" t="s">
        <v>152</v>
      </c>
      <c r="F113" t="s">
        <v>153</v>
      </c>
      <c r="G113" t="s">
        <v>163</v>
      </c>
      <c r="I113" t="s">
        <v>31</v>
      </c>
      <c r="J113" t="s">
        <v>32</v>
      </c>
      <c r="K113" t="s">
        <v>91</v>
      </c>
      <c r="M113">
        <v>100</v>
      </c>
      <c r="O113">
        <v>1.1599999999999999</v>
      </c>
    </row>
    <row r="114" spans="1:15" x14ac:dyDescent="0.25">
      <c r="A114" t="s">
        <v>1</v>
      </c>
      <c r="B114" t="s">
        <v>10</v>
      </c>
      <c r="C114" t="s">
        <v>82</v>
      </c>
      <c r="D114">
        <v>2015</v>
      </c>
      <c r="E114" t="s">
        <v>17</v>
      </c>
      <c r="F114" t="s">
        <v>4</v>
      </c>
      <c r="G114" t="s">
        <v>163</v>
      </c>
      <c r="I114" t="s">
        <v>97</v>
      </c>
      <c r="J114" t="s">
        <v>81</v>
      </c>
      <c r="K114" t="s">
        <v>132</v>
      </c>
      <c r="M114">
        <v>0</v>
      </c>
      <c r="O114">
        <v>1.2</v>
      </c>
    </row>
    <row r="115" spans="1:15" x14ac:dyDescent="0.25">
      <c r="A115" t="s">
        <v>1</v>
      </c>
      <c r="B115" t="s">
        <v>10</v>
      </c>
      <c r="C115" t="s">
        <v>82</v>
      </c>
      <c r="D115">
        <v>2015</v>
      </c>
      <c r="E115" t="s">
        <v>17</v>
      </c>
      <c r="F115" t="s">
        <v>4</v>
      </c>
      <c r="G115" t="s">
        <v>163</v>
      </c>
      <c r="I115" t="s">
        <v>97</v>
      </c>
      <c r="J115" t="s">
        <v>81</v>
      </c>
      <c r="K115" t="s">
        <v>132</v>
      </c>
      <c r="M115">
        <v>35</v>
      </c>
      <c r="O115">
        <v>1</v>
      </c>
    </row>
    <row r="116" spans="1:15" x14ac:dyDescent="0.25">
      <c r="A116" t="s">
        <v>1</v>
      </c>
      <c r="B116" t="s">
        <v>10</v>
      </c>
      <c r="C116" t="s">
        <v>82</v>
      </c>
      <c r="D116">
        <v>2015</v>
      </c>
      <c r="E116" t="s">
        <v>17</v>
      </c>
      <c r="F116" t="s">
        <v>4</v>
      </c>
      <c r="G116" t="s">
        <v>163</v>
      </c>
      <c r="I116" t="s">
        <v>97</v>
      </c>
      <c r="J116" t="s">
        <v>81</v>
      </c>
      <c r="K116" t="s">
        <v>132</v>
      </c>
      <c r="M116">
        <v>75</v>
      </c>
      <c r="O116">
        <v>1</v>
      </c>
    </row>
    <row r="117" spans="1:15" x14ac:dyDescent="0.25">
      <c r="A117" t="s">
        <v>1</v>
      </c>
      <c r="B117" t="s">
        <v>10</v>
      </c>
      <c r="C117" t="s">
        <v>85</v>
      </c>
      <c r="D117">
        <v>2010</v>
      </c>
      <c r="E117" t="s">
        <v>84</v>
      </c>
      <c r="F117" t="s">
        <v>83</v>
      </c>
      <c r="G117" t="s">
        <v>163</v>
      </c>
      <c r="I117" t="s">
        <v>98</v>
      </c>
      <c r="J117" t="s">
        <v>71</v>
      </c>
      <c r="K117" t="s">
        <v>91</v>
      </c>
      <c r="M117">
        <v>0</v>
      </c>
      <c r="O117">
        <v>0.89</v>
      </c>
    </row>
    <row r="118" spans="1:15" x14ac:dyDescent="0.25">
      <c r="A118" t="s">
        <v>1</v>
      </c>
      <c r="B118" t="s">
        <v>10</v>
      </c>
      <c r="C118" t="s">
        <v>85</v>
      </c>
      <c r="D118">
        <v>2010</v>
      </c>
      <c r="E118" t="s">
        <v>84</v>
      </c>
      <c r="F118" t="s">
        <v>83</v>
      </c>
      <c r="G118" t="s">
        <v>163</v>
      </c>
      <c r="I118" t="s">
        <v>98</v>
      </c>
      <c r="J118" t="s">
        <v>71</v>
      </c>
      <c r="K118" t="s">
        <v>91</v>
      </c>
      <c r="M118">
        <v>25</v>
      </c>
      <c r="O118">
        <v>0.7</v>
      </c>
    </row>
    <row r="119" spans="1:15" x14ac:dyDescent="0.25">
      <c r="A119" t="s">
        <v>1</v>
      </c>
      <c r="B119" t="s">
        <v>10</v>
      </c>
      <c r="C119" t="s">
        <v>85</v>
      </c>
      <c r="D119">
        <v>2010</v>
      </c>
      <c r="E119" t="s">
        <v>84</v>
      </c>
      <c r="F119" t="s">
        <v>83</v>
      </c>
      <c r="G119" t="s">
        <v>163</v>
      </c>
      <c r="I119" t="s">
        <v>98</v>
      </c>
      <c r="J119" t="s">
        <v>71</v>
      </c>
      <c r="K119" t="s">
        <v>91</v>
      </c>
      <c r="M119">
        <v>50</v>
      </c>
      <c r="O119">
        <v>0.99</v>
      </c>
    </row>
    <row r="120" spans="1:15" x14ac:dyDescent="0.25">
      <c r="A120" t="s">
        <v>1</v>
      </c>
      <c r="B120" t="s">
        <v>10</v>
      </c>
      <c r="C120" t="s">
        <v>85</v>
      </c>
      <c r="D120">
        <v>2010</v>
      </c>
      <c r="E120" t="s">
        <v>84</v>
      </c>
      <c r="F120" t="s">
        <v>83</v>
      </c>
      <c r="G120" t="s">
        <v>163</v>
      </c>
      <c r="I120" t="s">
        <v>98</v>
      </c>
      <c r="J120" t="s">
        <v>71</v>
      </c>
      <c r="K120" t="s">
        <v>91</v>
      </c>
      <c r="M120">
        <v>75</v>
      </c>
      <c r="O120">
        <v>1.04</v>
      </c>
    </row>
    <row r="121" spans="1:15" x14ac:dyDescent="0.25">
      <c r="A121" t="s">
        <v>1</v>
      </c>
      <c r="B121" t="s">
        <v>10</v>
      </c>
      <c r="C121" t="s">
        <v>158</v>
      </c>
      <c r="D121">
        <v>2003</v>
      </c>
      <c r="E121" t="s">
        <v>152</v>
      </c>
      <c r="F121" t="s">
        <v>153</v>
      </c>
      <c r="G121" t="s">
        <v>163</v>
      </c>
      <c r="I121" t="s">
        <v>31</v>
      </c>
      <c r="J121" t="s">
        <v>32</v>
      </c>
      <c r="K121" t="s">
        <v>91</v>
      </c>
      <c r="M121">
        <v>0</v>
      </c>
      <c r="O121">
        <v>2.2599999999999998</v>
      </c>
    </row>
    <row r="122" spans="1:15" x14ac:dyDescent="0.25">
      <c r="A122" t="s">
        <v>1</v>
      </c>
      <c r="B122" t="s">
        <v>10</v>
      </c>
      <c r="C122" t="s">
        <v>158</v>
      </c>
      <c r="D122">
        <v>2003</v>
      </c>
      <c r="E122" t="s">
        <v>152</v>
      </c>
      <c r="F122" t="s">
        <v>153</v>
      </c>
      <c r="G122" t="s">
        <v>163</v>
      </c>
      <c r="I122" t="s">
        <v>31</v>
      </c>
      <c r="J122" t="s">
        <v>32</v>
      </c>
      <c r="K122" t="s">
        <v>91</v>
      </c>
      <c r="M122">
        <v>0</v>
      </c>
      <c r="O122">
        <v>2.2599999999999998</v>
      </c>
    </row>
    <row r="123" spans="1:15" x14ac:dyDescent="0.25">
      <c r="A123" t="s">
        <v>1</v>
      </c>
      <c r="B123" t="s">
        <v>10</v>
      </c>
      <c r="C123" t="s">
        <v>158</v>
      </c>
      <c r="D123">
        <v>2003</v>
      </c>
      <c r="E123" t="s">
        <v>152</v>
      </c>
      <c r="F123" t="s">
        <v>153</v>
      </c>
      <c r="G123" t="s">
        <v>163</v>
      </c>
      <c r="I123" t="s">
        <v>31</v>
      </c>
      <c r="J123" t="s">
        <v>32</v>
      </c>
      <c r="K123" t="s">
        <v>91</v>
      </c>
      <c r="M123">
        <v>0</v>
      </c>
      <c r="O123">
        <v>2.2599999999999998</v>
      </c>
    </row>
    <row r="124" spans="1:15" x14ac:dyDescent="0.25">
      <c r="A124" t="s">
        <v>1</v>
      </c>
      <c r="B124" t="s">
        <v>10</v>
      </c>
      <c r="C124" t="s">
        <v>158</v>
      </c>
      <c r="D124">
        <v>2003</v>
      </c>
      <c r="E124" t="s">
        <v>152</v>
      </c>
      <c r="F124" t="s">
        <v>153</v>
      </c>
      <c r="G124" t="s">
        <v>163</v>
      </c>
      <c r="I124" t="s">
        <v>31</v>
      </c>
      <c r="J124" t="s">
        <v>32</v>
      </c>
      <c r="K124" t="s">
        <v>91</v>
      </c>
      <c r="M124">
        <v>0</v>
      </c>
      <c r="O124">
        <v>2.2599999999999998</v>
      </c>
    </row>
    <row r="125" spans="1:15" x14ac:dyDescent="0.25">
      <c r="A125" t="s">
        <v>1</v>
      </c>
      <c r="B125" t="s">
        <v>10</v>
      </c>
      <c r="C125" t="s">
        <v>158</v>
      </c>
      <c r="D125">
        <v>2003</v>
      </c>
      <c r="E125" t="s">
        <v>152</v>
      </c>
      <c r="F125" t="s">
        <v>153</v>
      </c>
      <c r="G125" t="s">
        <v>163</v>
      </c>
      <c r="I125" t="s">
        <v>31</v>
      </c>
      <c r="J125" t="s">
        <v>32</v>
      </c>
      <c r="K125" t="s">
        <v>91</v>
      </c>
      <c r="M125">
        <v>100</v>
      </c>
      <c r="O125">
        <v>2.58</v>
      </c>
    </row>
    <row r="126" spans="1:15" x14ac:dyDescent="0.25">
      <c r="A126" t="s">
        <v>1</v>
      </c>
      <c r="B126" t="s">
        <v>10</v>
      </c>
      <c r="C126" t="s">
        <v>158</v>
      </c>
      <c r="D126">
        <v>2003</v>
      </c>
      <c r="E126" t="s">
        <v>152</v>
      </c>
      <c r="F126" t="s">
        <v>153</v>
      </c>
      <c r="G126" t="s">
        <v>163</v>
      </c>
      <c r="I126" t="s">
        <v>31</v>
      </c>
      <c r="J126" t="s">
        <v>32</v>
      </c>
      <c r="K126" t="s">
        <v>91</v>
      </c>
      <c r="M126">
        <v>100</v>
      </c>
      <c r="O126">
        <v>3.52</v>
      </c>
    </row>
    <row r="127" spans="1:15" x14ac:dyDescent="0.25">
      <c r="A127" t="s">
        <v>1</v>
      </c>
      <c r="B127" t="s">
        <v>10</v>
      </c>
      <c r="C127" t="s">
        <v>158</v>
      </c>
      <c r="D127">
        <v>2003</v>
      </c>
      <c r="E127" t="s">
        <v>152</v>
      </c>
      <c r="F127" t="s">
        <v>153</v>
      </c>
      <c r="G127" t="s">
        <v>163</v>
      </c>
      <c r="I127" t="s">
        <v>31</v>
      </c>
      <c r="J127" t="s">
        <v>32</v>
      </c>
      <c r="K127" t="s">
        <v>91</v>
      </c>
      <c r="M127">
        <v>100</v>
      </c>
      <c r="O127">
        <v>2.2400000000000002</v>
      </c>
    </row>
    <row r="128" spans="1:15" x14ac:dyDescent="0.25">
      <c r="A128" t="s">
        <v>1</v>
      </c>
      <c r="B128" t="s">
        <v>10</v>
      </c>
      <c r="C128" t="s">
        <v>158</v>
      </c>
      <c r="D128">
        <v>2003</v>
      </c>
      <c r="E128" t="s">
        <v>152</v>
      </c>
      <c r="F128" t="s">
        <v>153</v>
      </c>
      <c r="G128" t="s">
        <v>163</v>
      </c>
      <c r="I128" t="s">
        <v>31</v>
      </c>
      <c r="J128" t="s">
        <v>32</v>
      </c>
      <c r="K128" t="s">
        <v>91</v>
      </c>
      <c r="M128">
        <v>100</v>
      </c>
      <c r="O128">
        <v>2.65</v>
      </c>
    </row>
    <row r="129" spans="1:15" x14ac:dyDescent="0.25">
      <c r="A129" t="s">
        <v>1</v>
      </c>
      <c r="B129" t="s">
        <v>10</v>
      </c>
      <c r="C129" t="s">
        <v>80</v>
      </c>
      <c r="D129">
        <v>2016</v>
      </c>
      <c r="E129" t="s">
        <v>17</v>
      </c>
      <c r="F129" t="s">
        <v>4</v>
      </c>
      <c r="G129" t="s">
        <v>163</v>
      </c>
      <c r="I129" t="s">
        <v>128</v>
      </c>
      <c r="J129" t="s">
        <v>78</v>
      </c>
      <c r="K129" t="s">
        <v>96</v>
      </c>
      <c r="M129">
        <v>0</v>
      </c>
      <c r="O129">
        <v>0.9</v>
      </c>
    </row>
    <row r="130" spans="1:15" x14ac:dyDescent="0.25">
      <c r="A130" t="s">
        <v>1</v>
      </c>
      <c r="B130" t="s">
        <v>10</v>
      </c>
      <c r="C130" t="s">
        <v>80</v>
      </c>
      <c r="D130">
        <v>2016</v>
      </c>
      <c r="E130" t="s">
        <v>17</v>
      </c>
      <c r="F130" t="s">
        <v>4</v>
      </c>
      <c r="G130" t="s">
        <v>163</v>
      </c>
      <c r="I130" t="s">
        <v>128</v>
      </c>
      <c r="J130" t="s">
        <v>78</v>
      </c>
      <c r="K130" t="s">
        <v>96</v>
      </c>
      <c r="M130">
        <v>35</v>
      </c>
      <c r="O130">
        <v>0.91</v>
      </c>
    </row>
    <row r="131" spans="1:15" x14ac:dyDescent="0.25">
      <c r="A131" t="s">
        <v>1</v>
      </c>
      <c r="B131" t="s">
        <v>10</v>
      </c>
      <c r="C131" t="s">
        <v>80</v>
      </c>
      <c r="D131">
        <v>2016</v>
      </c>
      <c r="E131" t="s">
        <v>17</v>
      </c>
      <c r="F131" t="s">
        <v>4</v>
      </c>
      <c r="G131" t="s">
        <v>163</v>
      </c>
      <c r="I131" t="s">
        <v>128</v>
      </c>
      <c r="J131" t="s">
        <v>78</v>
      </c>
      <c r="K131" t="s">
        <v>96</v>
      </c>
      <c r="M131">
        <v>70</v>
      </c>
      <c r="O131">
        <v>0.99</v>
      </c>
    </row>
    <row r="132" spans="1:15" x14ac:dyDescent="0.25">
      <c r="A132" t="s">
        <v>1</v>
      </c>
      <c r="B132" t="s">
        <v>10</v>
      </c>
      <c r="C132" t="s">
        <v>104</v>
      </c>
      <c r="D132">
        <v>2012</v>
      </c>
      <c r="E132" t="s">
        <v>100</v>
      </c>
      <c r="F132" t="s">
        <v>99</v>
      </c>
      <c r="G132" t="s">
        <v>163</v>
      </c>
      <c r="I132" t="s">
        <v>101</v>
      </c>
      <c r="J132" t="s">
        <v>103</v>
      </c>
      <c r="K132" t="s">
        <v>102</v>
      </c>
      <c r="M132">
        <v>0</v>
      </c>
      <c r="O132">
        <v>1.47</v>
      </c>
    </row>
    <row r="133" spans="1:15" x14ac:dyDescent="0.25">
      <c r="A133" t="s">
        <v>1</v>
      </c>
      <c r="B133" t="s">
        <v>10</v>
      </c>
      <c r="C133" t="s">
        <v>104</v>
      </c>
      <c r="D133">
        <v>2012</v>
      </c>
      <c r="E133" t="s">
        <v>100</v>
      </c>
      <c r="F133" t="s">
        <v>99</v>
      </c>
      <c r="G133" t="s">
        <v>163</v>
      </c>
      <c r="I133" t="s">
        <v>101</v>
      </c>
      <c r="J133" t="s">
        <v>103</v>
      </c>
      <c r="K133" t="s">
        <v>102</v>
      </c>
      <c r="M133">
        <v>25</v>
      </c>
      <c r="O133">
        <v>1.25</v>
      </c>
    </row>
    <row r="134" spans="1:15" x14ac:dyDescent="0.25">
      <c r="A134" t="s">
        <v>1</v>
      </c>
      <c r="B134" t="s">
        <v>10</v>
      </c>
      <c r="C134" t="s">
        <v>104</v>
      </c>
      <c r="D134">
        <v>2012</v>
      </c>
      <c r="E134" t="s">
        <v>100</v>
      </c>
      <c r="F134" t="s">
        <v>99</v>
      </c>
      <c r="G134" t="s">
        <v>163</v>
      </c>
      <c r="I134" t="s">
        <v>101</v>
      </c>
      <c r="J134" t="s">
        <v>103</v>
      </c>
      <c r="K134" t="s">
        <v>102</v>
      </c>
      <c r="M134">
        <v>50</v>
      </c>
      <c r="O134">
        <v>1.36</v>
      </c>
    </row>
    <row r="135" spans="1:15" x14ac:dyDescent="0.25">
      <c r="A135" t="s">
        <v>1</v>
      </c>
      <c r="B135" t="s">
        <v>10</v>
      </c>
      <c r="C135" t="s">
        <v>104</v>
      </c>
      <c r="D135">
        <v>2012</v>
      </c>
      <c r="E135" t="s">
        <v>100</v>
      </c>
      <c r="F135" t="s">
        <v>99</v>
      </c>
      <c r="G135" t="s">
        <v>163</v>
      </c>
      <c r="I135" t="s">
        <v>101</v>
      </c>
      <c r="J135" t="s">
        <v>103</v>
      </c>
      <c r="K135" t="s">
        <v>102</v>
      </c>
      <c r="M135">
        <v>75</v>
      </c>
      <c r="O135">
        <v>1.42</v>
      </c>
    </row>
    <row r="136" spans="1:15" x14ac:dyDescent="0.25">
      <c r="A136" t="s">
        <v>1</v>
      </c>
      <c r="B136" t="s">
        <v>10</v>
      </c>
      <c r="C136" t="s">
        <v>104</v>
      </c>
      <c r="D136">
        <v>2012</v>
      </c>
      <c r="E136" t="s">
        <v>100</v>
      </c>
      <c r="F136" t="s">
        <v>99</v>
      </c>
      <c r="G136" t="s">
        <v>163</v>
      </c>
      <c r="I136" t="s">
        <v>101</v>
      </c>
      <c r="J136" t="s">
        <v>103</v>
      </c>
      <c r="K136" t="s">
        <v>102</v>
      </c>
      <c r="M136">
        <v>100</v>
      </c>
      <c r="O136">
        <v>1.5</v>
      </c>
    </row>
    <row r="137" spans="1:15" x14ac:dyDescent="0.25">
      <c r="A137" t="s">
        <v>1</v>
      </c>
      <c r="B137" t="s">
        <v>10</v>
      </c>
      <c r="C137" t="s">
        <v>117</v>
      </c>
      <c r="D137">
        <v>2013</v>
      </c>
      <c r="E137" t="s">
        <v>113</v>
      </c>
      <c r="F137" t="s">
        <v>108</v>
      </c>
      <c r="G137" t="s">
        <v>163</v>
      </c>
      <c r="I137" t="s">
        <v>106</v>
      </c>
      <c r="J137" t="s">
        <v>116</v>
      </c>
      <c r="K137" t="s">
        <v>115</v>
      </c>
      <c r="M137">
        <v>0</v>
      </c>
      <c r="O137">
        <v>1.41</v>
      </c>
    </row>
    <row r="138" spans="1:15" x14ac:dyDescent="0.25">
      <c r="A138" t="s">
        <v>1</v>
      </c>
      <c r="B138" t="s">
        <v>10</v>
      </c>
      <c r="C138" t="s">
        <v>117</v>
      </c>
      <c r="D138">
        <v>2013</v>
      </c>
      <c r="E138" t="s">
        <v>113</v>
      </c>
      <c r="F138" t="s">
        <v>108</v>
      </c>
      <c r="G138" t="s">
        <v>163</v>
      </c>
      <c r="I138" t="s">
        <v>106</v>
      </c>
      <c r="J138" t="s">
        <v>116</v>
      </c>
      <c r="K138" t="s">
        <v>115</v>
      </c>
      <c r="M138">
        <v>50</v>
      </c>
      <c r="O138">
        <v>1.36</v>
      </c>
    </row>
    <row r="139" spans="1:15" x14ac:dyDescent="0.25">
      <c r="A139" t="s">
        <v>1</v>
      </c>
      <c r="B139" t="s">
        <v>10</v>
      </c>
      <c r="C139" t="s">
        <v>117</v>
      </c>
      <c r="D139">
        <v>2013</v>
      </c>
      <c r="E139" t="s">
        <v>113</v>
      </c>
      <c r="F139" t="s">
        <v>108</v>
      </c>
      <c r="G139" t="s">
        <v>163</v>
      </c>
      <c r="I139" t="s">
        <v>106</v>
      </c>
      <c r="J139" t="s">
        <v>116</v>
      </c>
      <c r="K139" t="s">
        <v>115</v>
      </c>
      <c r="M139">
        <v>60</v>
      </c>
      <c r="O139">
        <v>1.35</v>
      </c>
    </row>
    <row r="140" spans="1:15" x14ac:dyDescent="0.25">
      <c r="A140" t="s">
        <v>1</v>
      </c>
      <c r="B140" t="s">
        <v>10</v>
      </c>
      <c r="C140" t="s">
        <v>117</v>
      </c>
      <c r="D140">
        <v>2013</v>
      </c>
      <c r="E140" t="s">
        <v>113</v>
      </c>
      <c r="F140" t="s">
        <v>108</v>
      </c>
      <c r="G140" t="s">
        <v>163</v>
      </c>
      <c r="I140" t="s">
        <v>106</v>
      </c>
      <c r="J140" t="s">
        <v>116</v>
      </c>
      <c r="K140" t="s">
        <v>115</v>
      </c>
      <c r="M140">
        <v>70</v>
      </c>
      <c r="O140">
        <v>1.44</v>
      </c>
    </row>
    <row r="141" spans="1:15" x14ac:dyDescent="0.25">
      <c r="A141" t="s">
        <v>1</v>
      </c>
      <c r="B141" t="s">
        <v>10</v>
      </c>
      <c r="C141" t="s">
        <v>117</v>
      </c>
      <c r="D141">
        <v>2013</v>
      </c>
      <c r="E141" t="s">
        <v>113</v>
      </c>
      <c r="F141" t="s">
        <v>108</v>
      </c>
      <c r="G141" t="s">
        <v>163</v>
      </c>
      <c r="I141" t="s">
        <v>106</v>
      </c>
      <c r="J141" t="s">
        <v>116</v>
      </c>
      <c r="K141" t="s">
        <v>115</v>
      </c>
      <c r="M141">
        <v>80</v>
      </c>
      <c r="O141">
        <v>1.46</v>
      </c>
    </row>
    <row r="142" spans="1:15" x14ac:dyDescent="0.25">
      <c r="A142" t="s">
        <v>1</v>
      </c>
      <c r="B142" t="s">
        <v>10</v>
      </c>
      <c r="C142" t="s">
        <v>156</v>
      </c>
      <c r="D142">
        <v>2013</v>
      </c>
      <c r="E142" t="s">
        <v>29</v>
      </c>
      <c r="F142" t="s">
        <v>138</v>
      </c>
      <c r="G142" t="s">
        <v>163</v>
      </c>
      <c r="I142" t="s">
        <v>151</v>
      </c>
      <c r="J142" t="s">
        <v>150</v>
      </c>
      <c r="K142" t="s">
        <v>149</v>
      </c>
      <c r="M142">
        <v>0</v>
      </c>
      <c r="O142">
        <v>0.41666666699999999</v>
      </c>
    </row>
    <row r="143" spans="1:15" x14ac:dyDescent="0.25">
      <c r="A143" t="s">
        <v>1</v>
      </c>
      <c r="B143" t="s">
        <v>10</v>
      </c>
      <c r="C143" t="s">
        <v>156</v>
      </c>
      <c r="D143">
        <v>2013</v>
      </c>
      <c r="E143" t="s">
        <v>29</v>
      </c>
      <c r="F143" t="s">
        <v>138</v>
      </c>
      <c r="G143" t="s">
        <v>163</v>
      </c>
      <c r="I143" t="s">
        <v>151</v>
      </c>
      <c r="J143" t="s">
        <v>150</v>
      </c>
      <c r="K143" t="s">
        <v>149</v>
      </c>
      <c r="M143">
        <v>15</v>
      </c>
      <c r="O143">
        <v>0.41666666699999999</v>
      </c>
    </row>
    <row r="144" spans="1:15" x14ac:dyDescent="0.25">
      <c r="A144" t="s">
        <v>1</v>
      </c>
      <c r="B144" t="s">
        <v>10</v>
      </c>
      <c r="C144" t="s">
        <v>156</v>
      </c>
      <c r="D144">
        <v>2013</v>
      </c>
      <c r="E144" t="s">
        <v>29</v>
      </c>
      <c r="F144" t="s">
        <v>138</v>
      </c>
      <c r="G144" t="s">
        <v>163</v>
      </c>
      <c r="I144" t="s">
        <v>151</v>
      </c>
      <c r="J144" t="s">
        <v>150</v>
      </c>
      <c r="K144" t="s">
        <v>149</v>
      </c>
      <c r="M144">
        <v>30</v>
      </c>
      <c r="O144">
        <v>0.43478260899999999</v>
      </c>
    </row>
    <row r="145" spans="1:15" x14ac:dyDescent="0.25">
      <c r="A145" t="s">
        <v>1</v>
      </c>
      <c r="B145" t="s">
        <v>10</v>
      </c>
      <c r="C145" t="s">
        <v>156</v>
      </c>
      <c r="D145">
        <v>2013</v>
      </c>
      <c r="E145" t="s">
        <v>29</v>
      </c>
      <c r="F145" t="s">
        <v>138</v>
      </c>
      <c r="G145" t="s">
        <v>163</v>
      </c>
      <c r="I145" t="s">
        <v>151</v>
      </c>
      <c r="J145" t="s">
        <v>150</v>
      </c>
      <c r="K145" t="s">
        <v>149</v>
      </c>
      <c r="M145">
        <v>50</v>
      </c>
      <c r="O145">
        <v>0.45454545499999999</v>
      </c>
    </row>
    <row r="146" spans="1:15" x14ac:dyDescent="0.25">
      <c r="A146" t="s">
        <v>1</v>
      </c>
      <c r="B146" t="s">
        <v>10</v>
      </c>
      <c r="C146" t="s">
        <v>156</v>
      </c>
      <c r="D146">
        <v>2013</v>
      </c>
      <c r="E146" t="s">
        <v>29</v>
      </c>
      <c r="F146" t="s">
        <v>138</v>
      </c>
      <c r="G146" t="s">
        <v>163</v>
      </c>
      <c r="I146" t="s">
        <v>151</v>
      </c>
      <c r="J146" t="s">
        <v>150</v>
      </c>
      <c r="K146" t="s">
        <v>149</v>
      </c>
      <c r="M146">
        <v>65</v>
      </c>
      <c r="O146">
        <v>0.52631578899999998</v>
      </c>
    </row>
    <row r="147" spans="1:15" x14ac:dyDescent="0.25">
      <c r="A147" t="s">
        <v>1</v>
      </c>
      <c r="B147" t="s">
        <v>10</v>
      </c>
      <c r="C147" t="s">
        <v>156</v>
      </c>
      <c r="D147">
        <v>2013</v>
      </c>
      <c r="E147" t="s">
        <v>29</v>
      </c>
      <c r="F147" t="s">
        <v>138</v>
      </c>
      <c r="G147" t="s">
        <v>163</v>
      </c>
      <c r="I147" t="s">
        <v>151</v>
      </c>
      <c r="J147" t="s">
        <v>150</v>
      </c>
      <c r="K147" t="s">
        <v>149</v>
      </c>
      <c r="M147">
        <v>75</v>
      </c>
      <c r="O147">
        <v>0.625</v>
      </c>
    </row>
    <row r="148" spans="1:15" x14ac:dyDescent="0.25">
      <c r="A148" t="s">
        <v>1</v>
      </c>
      <c r="B148" t="s">
        <v>10</v>
      </c>
      <c r="C148" t="s">
        <v>123</v>
      </c>
      <c r="D148">
        <v>2012</v>
      </c>
      <c r="E148" t="s">
        <v>113</v>
      </c>
      <c r="F148" t="s">
        <v>108</v>
      </c>
      <c r="G148" t="s">
        <v>163</v>
      </c>
      <c r="I148" t="s">
        <v>128</v>
      </c>
      <c r="J148" t="s">
        <v>125</v>
      </c>
      <c r="K148" t="s">
        <v>124</v>
      </c>
      <c r="M148">
        <v>0</v>
      </c>
      <c r="O148">
        <v>0.92592592600000001</v>
      </c>
    </row>
    <row r="149" spans="1:15" x14ac:dyDescent="0.25">
      <c r="A149" t="s">
        <v>1</v>
      </c>
      <c r="B149" t="s">
        <v>10</v>
      </c>
      <c r="C149" t="s">
        <v>123</v>
      </c>
      <c r="D149">
        <v>2012</v>
      </c>
      <c r="E149" t="s">
        <v>113</v>
      </c>
      <c r="F149" t="s">
        <v>108</v>
      </c>
      <c r="G149" t="s">
        <v>163</v>
      </c>
      <c r="I149" t="s">
        <v>128</v>
      </c>
      <c r="J149" t="s">
        <v>125</v>
      </c>
      <c r="K149" t="s">
        <v>124</v>
      </c>
      <c r="M149">
        <v>10</v>
      </c>
      <c r="O149">
        <v>0.89285714299999996</v>
      </c>
    </row>
    <row r="150" spans="1:15" x14ac:dyDescent="0.25">
      <c r="A150" t="s">
        <v>1</v>
      </c>
      <c r="B150" t="s">
        <v>10</v>
      </c>
      <c r="C150" t="s">
        <v>123</v>
      </c>
      <c r="D150">
        <v>2012</v>
      </c>
      <c r="E150" t="s">
        <v>113</v>
      </c>
      <c r="F150" t="s">
        <v>108</v>
      </c>
      <c r="G150" t="s">
        <v>163</v>
      </c>
      <c r="I150" t="s">
        <v>128</v>
      </c>
      <c r="J150" t="s">
        <v>125</v>
      </c>
      <c r="K150" t="s">
        <v>124</v>
      </c>
      <c r="M150">
        <v>20</v>
      </c>
      <c r="O150">
        <v>0.92592592600000001</v>
      </c>
    </row>
    <row r="151" spans="1:15" x14ac:dyDescent="0.25">
      <c r="A151" t="s">
        <v>1</v>
      </c>
      <c r="B151" t="s">
        <v>10</v>
      </c>
      <c r="C151" t="s">
        <v>144</v>
      </c>
      <c r="D151">
        <v>2016</v>
      </c>
      <c r="E151" t="s">
        <v>29</v>
      </c>
      <c r="F151" t="s">
        <v>138</v>
      </c>
      <c r="G151" t="s">
        <v>163</v>
      </c>
      <c r="I151" t="s">
        <v>97</v>
      </c>
      <c r="J151" t="s">
        <v>145</v>
      </c>
      <c r="K151" t="s">
        <v>146</v>
      </c>
      <c r="M151">
        <v>0</v>
      </c>
      <c r="O151">
        <v>1.25</v>
      </c>
    </row>
    <row r="152" spans="1:15" x14ac:dyDescent="0.25">
      <c r="A152" t="s">
        <v>1</v>
      </c>
      <c r="B152" t="s">
        <v>10</v>
      </c>
      <c r="C152" t="s">
        <v>144</v>
      </c>
      <c r="D152">
        <v>2016</v>
      </c>
      <c r="E152" t="s">
        <v>29</v>
      </c>
      <c r="F152" t="s">
        <v>138</v>
      </c>
      <c r="G152" t="s">
        <v>163</v>
      </c>
      <c r="I152" t="s">
        <v>97</v>
      </c>
      <c r="J152" t="s">
        <v>145</v>
      </c>
      <c r="K152" t="s">
        <v>146</v>
      </c>
      <c r="M152">
        <v>25</v>
      </c>
      <c r="O152">
        <v>1.24</v>
      </c>
    </row>
    <row r="153" spans="1:15" x14ac:dyDescent="0.25">
      <c r="A153" t="s">
        <v>1</v>
      </c>
      <c r="B153" t="s">
        <v>10</v>
      </c>
      <c r="C153" t="s">
        <v>144</v>
      </c>
      <c r="D153">
        <v>2016</v>
      </c>
      <c r="E153" t="s">
        <v>29</v>
      </c>
      <c r="F153" t="s">
        <v>138</v>
      </c>
      <c r="G153" t="s">
        <v>163</v>
      </c>
      <c r="I153" t="s">
        <v>97</v>
      </c>
      <c r="J153" t="s">
        <v>145</v>
      </c>
      <c r="K153" t="s">
        <v>146</v>
      </c>
      <c r="M153">
        <v>50</v>
      </c>
      <c r="O153">
        <v>1.1599999999999999</v>
      </c>
    </row>
    <row r="154" spans="1:15" x14ac:dyDescent="0.25">
      <c r="A154" t="s">
        <v>1</v>
      </c>
      <c r="B154" t="s">
        <v>10</v>
      </c>
      <c r="C154" t="s">
        <v>144</v>
      </c>
      <c r="D154">
        <v>2016</v>
      </c>
      <c r="E154" t="s">
        <v>29</v>
      </c>
      <c r="F154" t="s">
        <v>138</v>
      </c>
      <c r="G154" t="s">
        <v>163</v>
      </c>
      <c r="I154" t="s">
        <v>97</v>
      </c>
      <c r="J154" t="s">
        <v>145</v>
      </c>
      <c r="K154" t="s">
        <v>146</v>
      </c>
      <c r="M154">
        <v>100</v>
      </c>
      <c r="O154">
        <v>1.1399999999999999</v>
      </c>
    </row>
    <row r="155" spans="1:15" x14ac:dyDescent="0.25">
      <c r="A155" t="s">
        <v>1</v>
      </c>
      <c r="B155" t="s">
        <v>10</v>
      </c>
      <c r="C155" t="s">
        <v>147</v>
      </c>
      <c r="D155">
        <v>2017</v>
      </c>
      <c r="E155" t="s">
        <v>29</v>
      </c>
      <c r="F155" t="s">
        <v>138</v>
      </c>
      <c r="G155" t="s">
        <v>163</v>
      </c>
      <c r="I155" t="s">
        <v>97</v>
      </c>
      <c r="J155" t="s">
        <v>145</v>
      </c>
      <c r="K155" t="s">
        <v>146</v>
      </c>
      <c r="M155">
        <v>0</v>
      </c>
      <c r="O155">
        <v>1.25</v>
      </c>
    </row>
    <row r="156" spans="1:15" x14ac:dyDescent="0.25">
      <c r="A156" t="s">
        <v>1</v>
      </c>
      <c r="B156" t="s">
        <v>10</v>
      </c>
      <c r="C156" t="s">
        <v>147</v>
      </c>
      <c r="D156">
        <v>2017</v>
      </c>
      <c r="E156" t="s">
        <v>29</v>
      </c>
      <c r="F156" t="s">
        <v>138</v>
      </c>
      <c r="G156" t="s">
        <v>163</v>
      </c>
      <c r="I156" t="s">
        <v>97</v>
      </c>
      <c r="J156" t="s">
        <v>145</v>
      </c>
      <c r="K156" t="s">
        <v>146</v>
      </c>
      <c r="M156">
        <v>25</v>
      </c>
      <c r="O156">
        <v>0.98</v>
      </c>
    </row>
    <row r="157" spans="1:15" x14ac:dyDescent="0.25">
      <c r="A157" t="s">
        <v>1</v>
      </c>
      <c r="B157" t="s">
        <v>10</v>
      </c>
      <c r="C157" t="s">
        <v>147</v>
      </c>
      <c r="D157">
        <v>2017</v>
      </c>
      <c r="E157" t="s">
        <v>29</v>
      </c>
      <c r="F157" t="s">
        <v>138</v>
      </c>
      <c r="G157" t="s">
        <v>163</v>
      </c>
      <c r="I157" t="s">
        <v>97</v>
      </c>
      <c r="J157" t="s">
        <v>145</v>
      </c>
      <c r="K157" t="s">
        <v>146</v>
      </c>
      <c r="M157">
        <v>100</v>
      </c>
      <c r="O157">
        <v>1.45</v>
      </c>
    </row>
    <row r="158" spans="1:15" x14ac:dyDescent="0.25">
      <c r="A158" t="s">
        <v>1</v>
      </c>
      <c r="B158" t="s">
        <v>10</v>
      </c>
      <c r="C158" t="s">
        <v>148</v>
      </c>
      <c r="D158">
        <v>2018</v>
      </c>
      <c r="E158" t="s">
        <v>29</v>
      </c>
      <c r="F158" t="s">
        <v>138</v>
      </c>
      <c r="G158" t="s">
        <v>163</v>
      </c>
      <c r="I158" t="s">
        <v>151</v>
      </c>
      <c r="J158" t="s">
        <v>150</v>
      </c>
      <c r="K158" t="s">
        <v>149</v>
      </c>
      <c r="M158">
        <v>0</v>
      </c>
      <c r="O158">
        <v>0.76</v>
      </c>
    </row>
    <row r="159" spans="1:15" x14ac:dyDescent="0.25">
      <c r="A159" t="s">
        <v>1</v>
      </c>
      <c r="B159" t="s">
        <v>10</v>
      </c>
      <c r="C159" t="s">
        <v>148</v>
      </c>
      <c r="D159">
        <v>2018</v>
      </c>
      <c r="E159" t="s">
        <v>29</v>
      </c>
      <c r="F159" t="s">
        <v>138</v>
      </c>
      <c r="G159" t="s">
        <v>163</v>
      </c>
      <c r="I159" t="s">
        <v>151</v>
      </c>
      <c r="J159" t="s">
        <v>150</v>
      </c>
      <c r="K159" t="s">
        <v>149</v>
      </c>
      <c r="M159">
        <v>20</v>
      </c>
      <c r="O159">
        <v>0.76</v>
      </c>
    </row>
    <row r="160" spans="1:15" x14ac:dyDescent="0.25">
      <c r="A160" t="s">
        <v>1</v>
      </c>
      <c r="B160" t="s">
        <v>10</v>
      </c>
      <c r="C160" t="s">
        <v>148</v>
      </c>
      <c r="D160">
        <v>2018</v>
      </c>
      <c r="E160" t="s">
        <v>29</v>
      </c>
      <c r="F160" t="s">
        <v>138</v>
      </c>
      <c r="G160" t="s">
        <v>163</v>
      </c>
      <c r="I160" t="s">
        <v>151</v>
      </c>
      <c r="J160" t="s">
        <v>150</v>
      </c>
      <c r="K160" t="s">
        <v>149</v>
      </c>
      <c r="M160">
        <v>35</v>
      </c>
      <c r="O160">
        <v>0.82</v>
      </c>
    </row>
    <row r="161" spans="1:15" x14ac:dyDescent="0.25">
      <c r="A161" t="s">
        <v>1</v>
      </c>
      <c r="B161" t="s">
        <v>10</v>
      </c>
      <c r="C161" t="s">
        <v>148</v>
      </c>
      <c r="D161">
        <v>2018</v>
      </c>
      <c r="E161" t="s">
        <v>29</v>
      </c>
      <c r="F161" t="s">
        <v>138</v>
      </c>
      <c r="G161" t="s">
        <v>163</v>
      </c>
      <c r="I161" t="s">
        <v>151</v>
      </c>
      <c r="J161" t="s">
        <v>150</v>
      </c>
      <c r="K161" t="s">
        <v>149</v>
      </c>
      <c r="M161">
        <v>50</v>
      </c>
      <c r="O161">
        <v>0.86</v>
      </c>
    </row>
    <row r="162" spans="1:15" x14ac:dyDescent="0.25">
      <c r="A162" t="s">
        <v>1</v>
      </c>
      <c r="B162" t="s">
        <v>10</v>
      </c>
      <c r="C162" t="s">
        <v>148</v>
      </c>
      <c r="D162">
        <v>2018</v>
      </c>
      <c r="E162" t="s">
        <v>29</v>
      </c>
      <c r="F162" t="s">
        <v>138</v>
      </c>
      <c r="G162" t="s">
        <v>163</v>
      </c>
      <c r="I162" t="s">
        <v>151</v>
      </c>
      <c r="J162" t="s">
        <v>150</v>
      </c>
      <c r="K162" t="s">
        <v>149</v>
      </c>
      <c r="M162">
        <v>70</v>
      </c>
      <c r="O162">
        <v>0.98</v>
      </c>
    </row>
    <row r="163" spans="1:15" x14ac:dyDescent="0.25">
      <c r="A163" t="s">
        <v>1</v>
      </c>
      <c r="B163" t="s">
        <v>10</v>
      </c>
      <c r="C163" t="s">
        <v>148</v>
      </c>
      <c r="D163">
        <v>2018</v>
      </c>
      <c r="E163" t="s">
        <v>29</v>
      </c>
      <c r="F163" t="s">
        <v>138</v>
      </c>
      <c r="G163" t="s">
        <v>163</v>
      </c>
      <c r="I163" t="s">
        <v>151</v>
      </c>
      <c r="J163" t="s">
        <v>150</v>
      </c>
      <c r="K163" t="s">
        <v>149</v>
      </c>
      <c r="M163">
        <v>80</v>
      </c>
      <c r="O163">
        <v>1.21</v>
      </c>
    </row>
    <row r="164" spans="1:15" x14ac:dyDescent="0.25">
      <c r="A164" t="s">
        <v>1</v>
      </c>
      <c r="B164" t="s">
        <v>10</v>
      </c>
      <c r="C164" t="s">
        <v>112</v>
      </c>
      <c r="D164">
        <v>1990</v>
      </c>
      <c r="E164" t="s">
        <v>113</v>
      </c>
      <c r="F164" t="s">
        <v>108</v>
      </c>
      <c r="G164" t="s">
        <v>163</v>
      </c>
      <c r="I164" t="s">
        <v>106</v>
      </c>
      <c r="J164" t="s">
        <v>114</v>
      </c>
      <c r="K164" t="s">
        <v>115</v>
      </c>
      <c r="M164">
        <v>0</v>
      </c>
      <c r="O164">
        <v>3.31</v>
      </c>
    </row>
    <row r="165" spans="1:15" x14ac:dyDescent="0.25">
      <c r="A165" t="s">
        <v>1</v>
      </c>
      <c r="B165" t="s">
        <v>10</v>
      </c>
      <c r="C165" t="s">
        <v>112</v>
      </c>
      <c r="D165">
        <v>1990</v>
      </c>
      <c r="E165" t="s">
        <v>113</v>
      </c>
      <c r="F165" t="s">
        <v>108</v>
      </c>
      <c r="G165" t="s">
        <v>163</v>
      </c>
      <c r="I165" t="s">
        <v>106</v>
      </c>
      <c r="J165" t="s">
        <v>114</v>
      </c>
      <c r="K165" t="s">
        <v>115</v>
      </c>
      <c r="M165">
        <v>50</v>
      </c>
      <c r="O165">
        <v>3.19</v>
      </c>
    </row>
    <row r="166" spans="1:15" x14ac:dyDescent="0.25">
      <c r="A166" t="s">
        <v>1</v>
      </c>
      <c r="B166" t="s">
        <v>10</v>
      </c>
      <c r="C166" t="s">
        <v>112</v>
      </c>
      <c r="D166">
        <v>1990</v>
      </c>
      <c r="E166" t="s">
        <v>113</v>
      </c>
      <c r="F166" t="s">
        <v>108</v>
      </c>
      <c r="G166" t="s">
        <v>163</v>
      </c>
      <c r="I166" t="s">
        <v>106</v>
      </c>
      <c r="J166" t="s">
        <v>114</v>
      </c>
      <c r="K166" t="s">
        <v>115</v>
      </c>
      <c r="M166">
        <v>100</v>
      </c>
      <c r="O166">
        <v>3.38</v>
      </c>
    </row>
    <row r="167" spans="1:15" x14ac:dyDescent="0.25">
      <c r="A167" t="s">
        <v>1</v>
      </c>
      <c r="B167" t="s">
        <v>10</v>
      </c>
      <c r="C167" t="s">
        <v>136</v>
      </c>
      <c r="D167">
        <v>2005</v>
      </c>
      <c r="E167" t="s">
        <v>137</v>
      </c>
      <c r="F167" t="s">
        <v>138</v>
      </c>
      <c r="G167" t="s">
        <v>163</v>
      </c>
      <c r="I167" t="s">
        <v>31</v>
      </c>
      <c r="J167" t="s">
        <v>135</v>
      </c>
      <c r="K167" t="s">
        <v>134</v>
      </c>
      <c r="M167">
        <v>0</v>
      </c>
      <c r="O167">
        <v>0.675675676</v>
      </c>
    </row>
    <row r="168" spans="1:15" x14ac:dyDescent="0.25">
      <c r="A168" t="s">
        <v>1</v>
      </c>
      <c r="B168" t="s">
        <v>10</v>
      </c>
      <c r="C168" t="s">
        <v>136</v>
      </c>
      <c r="D168">
        <v>2005</v>
      </c>
      <c r="E168" t="s">
        <v>137</v>
      </c>
      <c r="F168" t="s">
        <v>138</v>
      </c>
      <c r="G168" t="s">
        <v>163</v>
      </c>
      <c r="I168" t="s">
        <v>31</v>
      </c>
      <c r="J168" t="s">
        <v>135</v>
      </c>
      <c r="K168" t="s">
        <v>134</v>
      </c>
      <c r="M168">
        <v>100</v>
      </c>
      <c r="O168">
        <v>0.59523809500000002</v>
      </c>
    </row>
    <row r="169" spans="1:15" x14ac:dyDescent="0.25">
      <c r="A169" t="s">
        <v>1</v>
      </c>
      <c r="B169" t="s">
        <v>10</v>
      </c>
      <c r="C169" t="s">
        <v>34</v>
      </c>
      <c r="D169">
        <v>2001</v>
      </c>
      <c r="E169" t="s">
        <v>17</v>
      </c>
      <c r="F169" t="s">
        <v>4</v>
      </c>
      <c r="G169" t="s">
        <v>163</v>
      </c>
      <c r="I169" t="s">
        <v>31</v>
      </c>
      <c r="J169" t="s">
        <v>32</v>
      </c>
      <c r="K169" t="s">
        <v>91</v>
      </c>
      <c r="M169">
        <v>0</v>
      </c>
      <c r="O169">
        <v>0.76</v>
      </c>
    </row>
    <row r="170" spans="1:15" x14ac:dyDescent="0.25">
      <c r="A170" t="s">
        <v>1</v>
      </c>
      <c r="B170" t="s">
        <v>10</v>
      </c>
      <c r="C170" t="s">
        <v>34</v>
      </c>
      <c r="D170">
        <v>2001</v>
      </c>
      <c r="E170" t="s">
        <v>17</v>
      </c>
      <c r="F170" t="s">
        <v>4</v>
      </c>
      <c r="G170" t="s">
        <v>163</v>
      </c>
      <c r="I170" t="s">
        <v>31</v>
      </c>
      <c r="J170" t="s">
        <v>32</v>
      </c>
      <c r="K170" t="s">
        <v>91</v>
      </c>
      <c r="M170">
        <v>20</v>
      </c>
      <c r="O170">
        <v>0.75187969899999996</v>
      </c>
    </row>
    <row r="171" spans="1:15" x14ac:dyDescent="0.25">
      <c r="A171" t="s">
        <v>1</v>
      </c>
      <c r="B171" t="s">
        <v>10</v>
      </c>
      <c r="C171" t="s">
        <v>34</v>
      </c>
      <c r="D171">
        <v>2001</v>
      </c>
      <c r="E171" t="s">
        <v>17</v>
      </c>
      <c r="F171" t="s">
        <v>4</v>
      </c>
      <c r="G171" t="s">
        <v>163</v>
      </c>
      <c r="I171" t="s">
        <v>31</v>
      </c>
      <c r="J171" t="s">
        <v>32</v>
      </c>
      <c r="K171" t="s">
        <v>91</v>
      </c>
      <c r="M171">
        <v>40</v>
      </c>
      <c r="O171">
        <v>0.84033613399999996</v>
      </c>
    </row>
    <row r="172" spans="1:15" x14ac:dyDescent="0.25">
      <c r="A172" t="s">
        <v>1</v>
      </c>
      <c r="B172" t="s">
        <v>10</v>
      </c>
      <c r="C172" t="s">
        <v>34</v>
      </c>
      <c r="D172">
        <v>2001</v>
      </c>
      <c r="E172" t="s">
        <v>17</v>
      </c>
      <c r="F172" t="s">
        <v>4</v>
      </c>
      <c r="G172" t="s">
        <v>163</v>
      </c>
      <c r="I172" t="s">
        <v>31</v>
      </c>
      <c r="J172" t="s">
        <v>32</v>
      </c>
      <c r="K172" t="s">
        <v>91</v>
      </c>
      <c r="M172">
        <v>60</v>
      </c>
      <c r="O172">
        <v>0.98039215700000004</v>
      </c>
    </row>
    <row r="173" spans="1:15" x14ac:dyDescent="0.25">
      <c r="A173" t="s">
        <v>1</v>
      </c>
      <c r="B173" t="s">
        <v>10</v>
      </c>
      <c r="C173" t="s">
        <v>34</v>
      </c>
      <c r="D173">
        <v>2001</v>
      </c>
      <c r="E173" t="s">
        <v>17</v>
      </c>
      <c r="F173" t="s">
        <v>4</v>
      </c>
      <c r="G173" t="s">
        <v>163</v>
      </c>
      <c r="I173" t="s">
        <v>31</v>
      </c>
      <c r="J173" t="s">
        <v>32</v>
      </c>
      <c r="K173" t="s">
        <v>91</v>
      </c>
      <c r="M173">
        <v>80</v>
      </c>
      <c r="O173">
        <v>0.89285714299999996</v>
      </c>
    </row>
    <row r="174" spans="1:15" x14ac:dyDescent="0.25">
      <c r="A174" t="s">
        <v>1</v>
      </c>
      <c r="B174" t="s">
        <v>10</v>
      </c>
      <c r="C174" t="s">
        <v>34</v>
      </c>
      <c r="D174">
        <v>2001</v>
      </c>
      <c r="E174" t="s">
        <v>17</v>
      </c>
      <c r="F174" t="s">
        <v>4</v>
      </c>
      <c r="G174" t="s">
        <v>163</v>
      </c>
      <c r="I174" t="s">
        <v>31</v>
      </c>
      <c r="J174" t="s">
        <v>32</v>
      </c>
      <c r="K174" t="s">
        <v>91</v>
      </c>
      <c r="M174">
        <v>100</v>
      </c>
      <c r="O174">
        <v>1.123595506</v>
      </c>
    </row>
    <row r="175" spans="1:15" x14ac:dyDescent="0.25">
      <c r="A175" t="s">
        <v>1</v>
      </c>
      <c r="B175" t="s">
        <v>10</v>
      </c>
      <c r="C175" t="s">
        <v>155</v>
      </c>
      <c r="D175">
        <v>2007</v>
      </c>
      <c r="E175" t="s">
        <v>152</v>
      </c>
      <c r="F175" t="s">
        <v>153</v>
      </c>
      <c r="G175" t="s">
        <v>163</v>
      </c>
      <c r="I175" t="s">
        <v>101</v>
      </c>
      <c r="J175" t="s">
        <v>103</v>
      </c>
      <c r="K175" t="s">
        <v>102</v>
      </c>
      <c r="M175">
        <v>0</v>
      </c>
      <c r="O175">
        <v>1.1000000000000001</v>
      </c>
    </row>
    <row r="176" spans="1:15" x14ac:dyDescent="0.25">
      <c r="A176" t="s">
        <v>1</v>
      </c>
      <c r="B176" t="s">
        <v>10</v>
      </c>
      <c r="C176" t="s">
        <v>155</v>
      </c>
      <c r="D176">
        <v>2007</v>
      </c>
      <c r="E176" t="s">
        <v>152</v>
      </c>
      <c r="F176" t="s">
        <v>153</v>
      </c>
      <c r="G176" t="s">
        <v>163</v>
      </c>
      <c r="I176" t="s">
        <v>101</v>
      </c>
      <c r="J176" t="s">
        <v>103</v>
      </c>
      <c r="K176" t="s">
        <v>102</v>
      </c>
      <c r="M176">
        <v>30</v>
      </c>
      <c r="O176">
        <v>1.1000000000000001</v>
      </c>
    </row>
    <row r="177" spans="1:15" x14ac:dyDescent="0.25">
      <c r="A177" t="s">
        <v>1</v>
      </c>
      <c r="B177" t="s">
        <v>10</v>
      </c>
      <c r="C177" t="s">
        <v>155</v>
      </c>
      <c r="D177">
        <v>2007</v>
      </c>
      <c r="E177" t="s">
        <v>152</v>
      </c>
      <c r="F177" t="s">
        <v>153</v>
      </c>
      <c r="G177" t="s">
        <v>163</v>
      </c>
      <c r="I177" t="s">
        <v>101</v>
      </c>
      <c r="J177" t="s">
        <v>103</v>
      </c>
      <c r="K177" t="s">
        <v>102</v>
      </c>
      <c r="M177">
        <v>45</v>
      </c>
      <c r="O177">
        <v>1.1000000000000001</v>
      </c>
    </row>
    <row r="178" spans="1:15" x14ac:dyDescent="0.25">
      <c r="A178" t="s">
        <v>1</v>
      </c>
      <c r="B178" t="s">
        <v>10</v>
      </c>
      <c r="C178" t="s">
        <v>155</v>
      </c>
      <c r="D178">
        <v>2007</v>
      </c>
      <c r="E178" t="s">
        <v>152</v>
      </c>
      <c r="F178" t="s">
        <v>153</v>
      </c>
      <c r="G178" t="s">
        <v>163</v>
      </c>
      <c r="I178" t="s">
        <v>101</v>
      </c>
      <c r="J178" t="s">
        <v>103</v>
      </c>
      <c r="K178" t="s">
        <v>102</v>
      </c>
      <c r="M178">
        <v>60</v>
      </c>
      <c r="O178">
        <v>1.1000000000000001</v>
      </c>
    </row>
    <row r="179" spans="1:15" x14ac:dyDescent="0.25">
      <c r="A179" t="s">
        <v>1</v>
      </c>
      <c r="B179" t="s">
        <v>10</v>
      </c>
      <c r="C179" t="s">
        <v>155</v>
      </c>
      <c r="D179">
        <v>2007</v>
      </c>
      <c r="E179" t="s">
        <v>152</v>
      </c>
      <c r="F179" t="s">
        <v>153</v>
      </c>
      <c r="G179" t="s">
        <v>163</v>
      </c>
      <c r="I179" t="s">
        <v>101</v>
      </c>
      <c r="J179" t="s">
        <v>103</v>
      </c>
      <c r="K179" t="s">
        <v>102</v>
      </c>
      <c r="M179">
        <v>75</v>
      </c>
      <c r="O179">
        <v>1.1000000000000001</v>
      </c>
    </row>
    <row r="180" spans="1:15" x14ac:dyDescent="0.25">
      <c r="A180" t="s">
        <v>1</v>
      </c>
      <c r="B180" t="s">
        <v>10</v>
      </c>
      <c r="C180" t="s">
        <v>155</v>
      </c>
      <c r="D180">
        <v>2007</v>
      </c>
      <c r="E180" t="s">
        <v>152</v>
      </c>
      <c r="F180" t="s">
        <v>153</v>
      </c>
      <c r="G180" t="s">
        <v>163</v>
      </c>
      <c r="I180" t="s">
        <v>101</v>
      </c>
      <c r="J180" t="s">
        <v>103</v>
      </c>
      <c r="K180" t="s">
        <v>102</v>
      </c>
      <c r="M180">
        <v>85</v>
      </c>
      <c r="O180">
        <v>1.2</v>
      </c>
    </row>
    <row r="181" spans="1:15" x14ac:dyDescent="0.25">
      <c r="A181" t="s">
        <v>1</v>
      </c>
      <c r="B181" t="s">
        <v>10</v>
      </c>
      <c r="C181" t="s">
        <v>155</v>
      </c>
      <c r="D181">
        <v>2007</v>
      </c>
      <c r="E181" t="s">
        <v>152</v>
      </c>
      <c r="F181" t="s">
        <v>153</v>
      </c>
      <c r="G181" t="s">
        <v>163</v>
      </c>
      <c r="I181" t="s">
        <v>101</v>
      </c>
      <c r="J181" t="s">
        <v>103</v>
      </c>
      <c r="K181" t="s">
        <v>102</v>
      </c>
      <c r="M181">
        <v>100</v>
      </c>
      <c r="O181">
        <v>1.2</v>
      </c>
    </row>
    <row r="182" spans="1:15" x14ac:dyDescent="0.25">
      <c r="A182" t="s">
        <v>1</v>
      </c>
      <c r="B182" t="s">
        <v>10</v>
      </c>
      <c r="C182" t="s">
        <v>154</v>
      </c>
      <c r="D182">
        <v>2008</v>
      </c>
      <c r="E182" t="s">
        <v>152</v>
      </c>
      <c r="F182" t="s">
        <v>153</v>
      </c>
      <c r="G182" t="s">
        <v>163</v>
      </c>
      <c r="I182" t="s">
        <v>101</v>
      </c>
      <c r="J182" t="s">
        <v>103</v>
      </c>
      <c r="K182" t="s">
        <v>102</v>
      </c>
      <c r="M182">
        <v>0</v>
      </c>
      <c r="O182">
        <v>1.1399999999999999</v>
      </c>
    </row>
    <row r="183" spans="1:15" x14ac:dyDescent="0.25">
      <c r="A183" t="s">
        <v>1</v>
      </c>
      <c r="B183" t="s">
        <v>10</v>
      </c>
      <c r="C183" t="s">
        <v>154</v>
      </c>
      <c r="D183">
        <v>2008</v>
      </c>
      <c r="E183" t="s">
        <v>152</v>
      </c>
      <c r="F183" t="s">
        <v>153</v>
      </c>
      <c r="G183" t="s">
        <v>163</v>
      </c>
      <c r="I183" t="s">
        <v>101</v>
      </c>
      <c r="J183" t="s">
        <v>103</v>
      </c>
      <c r="K183" t="s">
        <v>102</v>
      </c>
      <c r="M183">
        <v>30</v>
      </c>
      <c r="O183">
        <v>1.1200000000000001</v>
      </c>
    </row>
    <row r="184" spans="1:15" x14ac:dyDescent="0.25">
      <c r="A184" t="s">
        <v>1</v>
      </c>
      <c r="B184" t="s">
        <v>10</v>
      </c>
      <c r="C184" t="s">
        <v>154</v>
      </c>
      <c r="D184">
        <v>2008</v>
      </c>
      <c r="E184" t="s">
        <v>152</v>
      </c>
      <c r="F184" t="s">
        <v>153</v>
      </c>
      <c r="G184" t="s">
        <v>163</v>
      </c>
      <c r="I184" t="s">
        <v>101</v>
      </c>
      <c r="J184" t="s">
        <v>103</v>
      </c>
      <c r="K184" t="s">
        <v>102</v>
      </c>
      <c r="M184">
        <v>45</v>
      </c>
      <c r="O184">
        <v>1.05</v>
      </c>
    </row>
    <row r="185" spans="1:15" x14ac:dyDescent="0.25">
      <c r="A185" t="s">
        <v>1</v>
      </c>
      <c r="B185" t="s">
        <v>10</v>
      </c>
      <c r="C185" t="s">
        <v>154</v>
      </c>
      <c r="D185">
        <v>2008</v>
      </c>
      <c r="E185" t="s">
        <v>152</v>
      </c>
      <c r="F185" t="s">
        <v>153</v>
      </c>
      <c r="G185" t="s">
        <v>163</v>
      </c>
      <c r="I185" t="s">
        <v>101</v>
      </c>
      <c r="J185" t="s">
        <v>103</v>
      </c>
      <c r="K185" t="s">
        <v>102</v>
      </c>
      <c r="M185">
        <v>60</v>
      </c>
      <c r="O185">
        <v>1.1000000000000001</v>
      </c>
    </row>
    <row r="186" spans="1:15" x14ac:dyDescent="0.25">
      <c r="A186" t="s">
        <v>1</v>
      </c>
      <c r="B186" t="s">
        <v>10</v>
      </c>
      <c r="C186" t="s">
        <v>154</v>
      </c>
      <c r="D186">
        <v>2008</v>
      </c>
      <c r="E186" t="s">
        <v>152</v>
      </c>
      <c r="F186" t="s">
        <v>153</v>
      </c>
      <c r="G186" t="s">
        <v>163</v>
      </c>
      <c r="I186" t="s">
        <v>101</v>
      </c>
      <c r="J186" t="s">
        <v>103</v>
      </c>
      <c r="K186" t="s">
        <v>102</v>
      </c>
      <c r="M186">
        <v>75</v>
      </c>
      <c r="O186">
        <v>1.06</v>
      </c>
    </row>
    <row r="187" spans="1:15" x14ac:dyDescent="0.25">
      <c r="A187" t="s">
        <v>1</v>
      </c>
      <c r="B187" t="s">
        <v>10</v>
      </c>
      <c r="C187" t="s">
        <v>154</v>
      </c>
      <c r="D187">
        <v>2008</v>
      </c>
      <c r="E187" t="s">
        <v>152</v>
      </c>
      <c r="F187" t="s">
        <v>153</v>
      </c>
      <c r="G187" t="s">
        <v>163</v>
      </c>
      <c r="I187" t="s">
        <v>101</v>
      </c>
      <c r="J187" t="s">
        <v>103</v>
      </c>
      <c r="K187" t="s">
        <v>102</v>
      </c>
      <c r="M187">
        <v>85</v>
      </c>
      <c r="O187">
        <v>1.1499999999999999</v>
      </c>
    </row>
    <row r="188" spans="1:15" x14ac:dyDescent="0.25">
      <c r="A188" t="s">
        <v>1</v>
      </c>
      <c r="B188" t="s">
        <v>10</v>
      </c>
      <c r="C188" t="s">
        <v>154</v>
      </c>
      <c r="D188">
        <v>2008</v>
      </c>
      <c r="E188" t="s">
        <v>152</v>
      </c>
      <c r="F188" t="s">
        <v>153</v>
      </c>
      <c r="G188" t="s">
        <v>163</v>
      </c>
      <c r="I188" t="s">
        <v>101</v>
      </c>
      <c r="J188" t="s">
        <v>103</v>
      </c>
      <c r="K188" t="s">
        <v>102</v>
      </c>
      <c r="M188">
        <v>100</v>
      </c>
      <c r="O188">
        <v>1.22</v>
      </c>
    </row>
    <row r="189" spans="1:15" x14ac:dyDescent="0.25">
      <c r="A189" t="s">
        <v>1</v>
      </c>
      <c r="B189" t="s">
        <v>10</v>
      </c>
      <c r="C189" t="s">
        <v>162</v>
      </c>
      <c r="D189">
        <v>2009</v>
      </c>
      <c r="E189" t="s">
        <v>152</v>
      </c>
      <c r="F189" t="s">
        <v>153</v>
      </c>
      <c r="G189" t="s">
        <v>163</v>
      </c>
      <c r="I189" t="s">
        <v>101</v>
      </c>
      <c r="J189" t="s">
        <v>103</v>
      </c>
      <c r="K189" t="s">
        <v>102</v>
      </c>
      <c r="M189">
        <v>0</v>
      </c>
      <c r="O189">
        <v>1.1200000000000001</v>
      </c>
    </row>
    <row r="190" spans="1:15" x14ac:dyDescent="0.25">
      <c r="A190" t="s">
        <v>1</v>
      </c>
      <c r="B190" t="s">
        <v>10</v>
      </c>
      <c r="C190" t="s">
        <v>162</v>
      </c>
      <c r="D190">
        <v>2009</v>
      </c>
      <c r="E190" t="s">
        <v>152</v>
      </c>
      <c r="F190" t="s">
        <v>153</v>
      </c>
      <c r="G190" t="s">
        <v>163</v>
      </c>
      <c r="I190" t="s">
        <v>101</v>
      </c>
      <c r="J190" t="s">
        <v>103</v>
      </c>
      <c r="K190" t="s">
        <v>102</v>
      </c>
      <c r="M190">
        <v>25</v>
      </c>
      <c r="O190">
        <v>1.29</v>
      </c>
    </row>
    <row r="191" spans="1:15" x14ac:dyDescent="0.25">
      <c r="A191" t="s">
        <v>1</v>
      </c>
      <c r="B191" t="s">
        <v>10</v>
      </c>
      <c r="C191" t="s">
        <v>162</v>
      </c>
      <c r="D191">
        <v>2009</v>
      </c>
      <c r="E191" t="s">
        <v>152</v>
      </c>
      <c r="F191" t="s">
        <v>153</v>
      </c>
      <c r="G191" t="s">
        <v>163</v>
      </c>
      <c r="I191" t="s">
        <v>101</v>
      </c>
      <c r="J191" t="s">
        <v>103</v>
      </c>
      <c r="K191" t="s">
        <v>102</v>
      </c>
      <c r="M191">
        <v>50</v>
      </c>
      <c r="O191">
        <v>1.45</v>
      </c>
    </row>
    <row r="192" spans="1:15" x14ac:dyDescent="0.25">
      <c r="A192" t="s">
        <v>1</v>
      </c>
      <c r="B192" t="s">
        <v>10</v>
      </c>
      <c r="C192" t="s">
        <v>130</v>
      </c>
      <c r="D192">
        <v>2011</v>
      </c>
      <c r="E192" t="s">
        <v>131</v>
      </c>
      <c r="G192" t="s">
        <v>163</v>
      </c>
      <c r="I192" t="s">
        <v>97</v>
      </c>
      <c r="J192" t="s">
        <v>81</v>
      </c>
      <c r="K192" t="s">
        <v>132</v>
      </c>
      <c r="M192">
        <v>0</v>
      </c>
      <c r="O192">
        <v>0.98</v>
      </c>
    </row>
    <row r="193" spans="1:15" x14ac:dyDescent="0.25">
      <c r="A193" t="s">
        <v>1</v>
      </c>
      <c r="B193" t="s">
        <v>10</v>
      </c>
      <c r="C193" t="s">
        <v>79</v>
      </c>
      <c r="D193">
        <v>2018</v>
      </c>
      <c r="E193" t="s">
        <v>17</v>
      </c>
      <c r="F193" t="s">
        <v>4</v>
      </c>
      <c r="G193" t="s">
        <v>163</v>
      </c>
      <c r="I193" t="s">
        <v>128</v>
      </c>
      <c r="J193" t="s">
        <v>95</v>
      </c>
      <c r="K193" t="s">
        <v>77</v>
      </c>
      <c r="M193">
        <v>0</v>
      </c>
      <c r="O193">
        <v>1.34</v>
      </c>
    </row>
    <row r="194" spans="1:15" x14ac:dyDescent="0.25">
      <c r="A194" t="s">
        <v>1</v>
      </c>
      <c r="B194" t="s">
        <v>10</v>
      </c>
      <c r="C194" t="s">
        <v>79</v>
      </c>
      <c r="D194">
        <v>2018</v>
      </c>
      <c r="E194" t="s">
        <v>17</v>
      </c>
      <c r="F194" t="s">
        <v>4</v>
      </c>
      <c r="G194" t="s">
        <v>163</v>
      </c>
      <c r="I194" t="s">
        <v>128</v>
      </c>
      <c r="J194" t="s">
        <v>95</v>
      </c>
      <c r="K194" t="s">
        <v>77</v>
      </c>
      <c r="M194">
        <v>35</v>
      </c>
      <c r="O194">
        <v>1.02</v>
      </c>
    </row>
    <row r="195" spans="1:15" x14ac:dyDescent="0.25">
      <c r="A195" t="s">
        <v>1</v>
      </c>
      <c r="B195" t="s">
        <v>10</v>
      </c>
      <c r="C195" t="s">
        <v>79</v>
      </c>
      <c r="D195">
        <v>2018</v>
      </c>
      <c r="E195" t="s">
        <v>17</v>
      </c>
      <c r="F195" t="s">
        <v>4</v>
      </c>
      <c r="G195" t="s">
        <v>163</v>
      </c>
      <c r="I195" t="s">
        <v>128</v>
      </c>
      <c r="J195" t="s">
        <v>95</v>
      </c>
      <c r="K195" t="s">
        <v>77</v>
      </c>
      <c r="M195">
        <v>70</v>
      </c>
      <c r="O195">
        <v>1.28</v>
      </c>
    </row>
    <row r="196" spans="1:15" x14ac:dyDescent="0.25">
      <c r="A196" t="s">
        <v>1</v>
      </c>
      <c r="B196" t="s">
        <v>10</v>
      </c>
      <c r="C196" t="s">
        <v>118</v>
      </c>
      <c r="D196">
        <v>2003</v>
      </c>
      <c r="E196" t="s">
        <v>120</v>
      </c>
      <c r="F196" t="s">
        <v>108</v>
      </c>
      <c r="G196" t="s">
        <v>163</v>
      </c>
      <c r="I196" t="s">
        <v>106</v>
      </c>
      <c r="J196" t="s">
        <v>208</v>
      </c>
      <c r="K196" t="s">
        <v>119</v>
      </c>
      <c r="M196">
        <v>0</v>
      </c>
      <c r="O196">
        <v>3.16</v>
      </c>
    </row>
    <row r="197" spans="1:15" x14ac:dyDescent="0.25">
      <c r="A197" t="s">
        <v>1</v>
      </c>
      <c r="B197" t="s">
        <v>10</v>
      </c>
      <c r="C197" t="s">
        <v>118</v>
      </c>
      <c r="D197">
        <v>2003</v>
      </c>
      <c r="E197" t="s">
        <v>120</v>
      </c>
      <c r="F197" t="s">
        <v>108</v>
      </c>
      <c r="G197" t="s">
        <v>163</v>
      </c>
      <c r="I197" t="s">
        <v>106</v>
      </c>
      <c r="J197" t="s">
        <v>208</v>
      </c>
      <c r="K197" t="s">
        <v>119</v>
      </c>
      <c r="M197">
        <v>100</v>
      </c>
      <c r="O197">
        <v>2.1</v>
      </c>
    </row>
    <row r="198" spans="1:15" x14ac:dyDescent="0.25">
      <c r="A198" t="s">
        <v>1</v>
      </c>
      <c r="B198" t="s">
        <v>10</v>
      </c>
      <c r="C198" t="s">
        <v>121</v>
      </c>
      <c r="D198">
        <v>2004</v>
      </c>
      <c r="E198" t="s">
        <v>122</v>
      </c>
      <c r="F198" t="s">
        <v>108</v>
      </c>
      <c r="G198" t="s">
        <v>163</v>
      </c>
      <c r="I198" t="s">
        <v>106</v>
      </c>
      <c r="J198" t="s">
        <v>208</v>
      </c>
      <c r="K198" t="s">
        <v>119</v>
      </c>
      <c r="M198">
        <v>0</v>
      </c>
      <c r="O198">
        <v>3.16</v>
      </c>
    </row>
    <row r="199" spans="1:15" x14ac:dyDescent="0.25">
      <c r="A199" t="s">
        <v>1</v>
      </c>
      <c r="B199" t="s">
        <v>10</v>
      </c>
      <c r="C199" t="s">
        <v>121</v>
      </c>
      <c r="D199">
        <v>2004</v>
      </c>
      <c r="E199" t="s">
        <v>122</v>
      </c>
      <c r="F199" t="s">
        <v>108</v>
      </c>
      <c r="G199" t="s">
        <v>163</v>
      </c>
      <c r="I199" t="s">
        <v>106</v>
      </c>
      <c r="J199" t="s">
        <v>208</v>
      </c>
      <c r="K199" t="s">
        <v>119</v>
      </c>
      <c r="M199">
        <v>100</v>
      </c>
      <c r="O199">
        <v>2.98</v>
      </c>
    </row>
    <row r="200" spans="1:15" x14ac:dyDescent="0.25">
      <c r="A200" t="s">
        <v>1</v>
      </c>
      <c r="B200" t="s">
        <v>10</v>
      </c>
      <c r="C200" t="s">
        <v>75</v>
      </c>
      <c r="D200">
        <v>2015</v>
      </c>
      <c r="E200" t="s">
        <v>17</v>
      </c>
      <c r="F200" t="s">
        <v>4</v>
      </c>
      <c r="G200" t="s">
        <v>163</v>
      </c>
      <c r="I200" t="s">
        <v>31</v>
      </c>
      <c r="J200" t="s">
        <v>76</v>
      </c>
      <c r="K200" t="s">
        <v>212</v>
      </c>
      <c r="M200">
        <v>0</v>
      </c>
      <c r="O200">
        <v>3.8</v>
      </c>
    </row>
    <row r="201" spans="1:15" x14ac:dyDescent="0.25">
      <c r="A201" t="s">
        <v>1</v>
      </c>
      <c r="B201" t="s">
        <v>10</v>
      </c>
      <c r="C201" t="s">
        <v>75</v>
      </c>
      <c r="D201">
        <v>2015</v>
      </c>
      <c r="E201" t="s">
        <v>17</v>
      </c>
      <c r="F201" t="s">
        <v>4</v>
      </c>
      <c r="G201" t="s">
        <v>163</v>
      </c>
      <c r="I201" t="s">
        <v>31</v>
      </c>
      <c r="J201" t="s">
        <v>76</v>
      </c>
      <c r="K201" t="s">
        <v>212</v>
      </c>
      <c r="M201">
        <v>50</v>
      </c>
      <c r="O201">
        <v>4.0999999999999996</v>
      </c>
    </row>
    <row r="202" spans="1:15" x14ac:dyDescent="0.25">
      <c r="A202" t="s">
        <v>1</v>
      </c>
      <c r="B202" t="s">
        <v>10</v>
      </c>
      <c r="C202" t="s">
        <v>139</v>
      </c>
      <c r="D202">
        <v>2011</v>
      </c>
      <c r="E202" t="s">
        <v>137</v>
      </c>
      <c r="F202" t="s">
        <v>138</v>
      </c>
      <c r="G202" t="s">
        <v>163</v>
      </c>
      <c r="I202" t="s">
        <v>97</v>
      </c>
      <c r="J202" t="s">
        <v>81</v>
      </c>
      <c r="K202" t="s">
        <v>132</v>
      </c>
      <c r="M202">
        <v>0</v>
      </c>
      <c r="O202">
        <v>1.2</v>
      </c>
    </row>
    <row r="203" spans="1:15" x14ac:dyDescent="0.25">
      <c r="A203" t="s">
        <v>1</v>
      </c>
      <c r="B203" t="s">
        <v>10</v>
      </c>
      <c r="C203" t="s">
        <v>139</v>
      </c>
      <c r="D203">
        <v>2011</v>
      </c>
      <c r="E203" t="s">
        <v>137</v>
      </c>
      <c r="F203" t="s">
        <v>138</v>
      </c>
      <c r="G203" t="s">
        <v>163</v>
      </c>
      <c r="I203" t="s">
        <v>97</v>
      </c>
      <c r="J203" t="s">
        <v>81</v>
      </c>
      <c r="K203" t="s">
        <v>132</v>
      </c>
      <c r="M203">
        <v>25</v>
      </c>
      <c r="O203">
        <v>1</v>
      </c>
    </row>
    <row r="204" spans="1:15" x14ac:dyDescent="0.25">
      <c r="A204" t="s">
        <v>1</v>
      </c>
      <c r="B204" t="s">
        <v>10</v>
      </c>
      <c r="C204" t="s">
        <v>139</v>
      </c>
      <c r="D204">
        <v>2011</v>
      </c>
      <c r="E204" t="s">
        <v>137</v>
      </c>
      <c r="F204" t="s">
        <v>138</v>
      </c>
      <c r="G204" t="s">
        <v>163</v>
      </c>
      <c r="I204" t="s">
        <v>97</v>
      </c>
      <c r="J204" t="s">
        <v>81</v>
      </c>
      <c r="K204" t="s">
        <v>132</v>
      </c>
      <c r="M204">
        <v>50</v>
      </c>
      <c r="O204">
        <v>1</v>
      </c>
    </row>
    <row r="205" spans="1:15" x14ac:dyDescent="0.25">
      <c r="A205" t="s">
        <v>1</v>
      </c>
      <c r="B205" t="s">
        <v>10</v>
      </c>
      <c r="C205" t="s">
        <v>140</v>
      </c>
      <c r="D205">
        <v>2012</v>
      </c>
      <c r="E205" t="s">
        <v>141</v>
      </c>
      <c r="F205" t="s">
        <v>138</v>
      </c>
      <c r="G205" t="s">
        <v>163</v>
      </c>
      <c r="I205" t="s">
        <v>97</v>
      </c>
      <c r="J205" t="s">
        <v>81</v>
      </c>
      <c r="K205" t="s">
        <v>132</v>
      </c>
      <c r="M205">
        <v>0</v>
      </c>
      <c r="O205">
        <v>1.2</v>
      </c>
    </row>
    <row r="206" spans="1:15" x14ac:dyDescent="0.25">
      <c r="A206" t="s">
        <v>1</v>
      </c>
      <c r="B206" t="s">
        <v>10</v>
      </c>
      <c r="C206" t="s">
        <v>140</v>
      </c>
      <c r="D206">
        <v>2012</v>
      </c>
      <c r="E206" t="s">
        <v>141</v>
      </c>
      <c r="F206" t="s">
        <v>138</v>
      </c>
      <c r="G206" t="s">
        <v>163</v>
      </c>
      <c r="I206" t="s">
        <v>97</v>
      </c>
      <c r="J206" t="s">
        <v>81</v>
      </c>
      <c r="K206" t="s">
        <v>132</v>
      </c>
      <c r="M206">
        <v>25</v>
      </c>
      <c r="O206">
        <v>1</v>
      </c>
    </row>
    <row r="207" spans="1:15" x14ac:dyDescent="0.25">
      <c r="A207" t="s">
        <v>1</v>
      </c>
      <c r="B207" t="s">
        <v>10</v>
      </c>
      <c r="C207" t="s">
        <v>140</v>
      </c>
      <c r="D207">
        <v>2012</v>
      </c>
      <c r="E207" t="s">
        <v>141</v>
      </c>
      <c r="F207" t="s">
        <v>138</v>
      </c>
      <c r="G207" t="s">
        <v>163</v>
      </c>
      <c r="I207" t="s">
        <v>97</v>
      </c>
      <c r="J207" t="s">
        <v>81</v>
      </c>
      <c r="K207" t="s">
        <v>132</v>
      </c>
      <c r="M207">
        <v>50</v>
      </c>
      <c r="O207">
        <v>1.1000000000000001</v>
      </c>
    </row>
    <row r="208" spans="1:15" x14ac:dyDescent="0.25">
      <c r="A208" t="s">
        <v>1</v>
      </c>
      <c r="B208" t="s">
        <v>10</v>
      </c>
      <c r="C208" t="s">
        <v>74</v>
      </c>
      <c r="D208">
        <v>2009</v>
      </c>
      <c r="E208" t="s">
        <v>72</v>
      </c>
      <c r="F208" t="s">
        <v>73</v>
      </c>
      <c r="G208" t="s">
        <v>163</v>
      </c>
      <c r="I208" t="s">
        <v>31</v>
      </c>
      <c r="J208" t="s">
        <v>71</v>
      </c>
      <c r="K208" t="s">
        <v>91</v>
      </c>
      <c r="M208">
        <v>0</v>
      </c>
      <c r="O208">
        <v>2.96</v>
      </c>
    </row>
    <row r="209" spans="1:15" x14ac:dyDescent="0.25">
      <c r="A209" t="s">
        <v>1</v>
      </c>
      <c r="B209" t="s">
        <v>10</v>
      </c>
      <c r="C209" t="s">
        <v>74</v>
      </c>
      <c r="D209">
        <v>2009</v>
      </c>
      <c r="E209" t="s">
        <v>72</v>
      </c>
      <c r="F209" t="s">
        <v>73</v>
      </c>
      <c r="G209" t="s">
        <v>163</v>
      </c>
      <c r="I209" t="s">
        <v>31</v>
      </c>
      <c r="J209" t="s">
        <v>71</v>
      </c>
      <c r="K209" t="s">
        <v>91</v>
      </c>
      <c r="M209">
        <v>25</v>
      </c>
      <c r="O209">
        <v>3.09</v>
      </c>
    </row>
    <row r="210" spans="1:15" x14ac:dyDescent="0.25">
      <c r="A210" t="s">
        <v>1</v>
      </c>
      <c r="B210" t="s">
        <v>10</v>
      </c>
      <c r="C210" t="s">
        <v>74</v>
      </c>
      <c r="D210">
        <v>2009</v>
      </c>
      <c r="E210" t="s">
        <v>72</v>
      </c>
      <c r="F210" t="s">
        <v>73</v>
      </c>
      <c r="G210" t="s">
        <v>163</v>
      </c>
      <c r="I210" t="s">
        <v>31</v>
      </c>
      <c r="J210" t="s">
        <v>71</v>
      </c>
      <c r="K210" t="s">
        <v>91</v>
      </c>
      <c r="M210">
        <v>50</v>
      </c>
      <c r="O210">
        <v>2.88</v>
      </c>
    </row>
    <row r="211" spans="1:15" x14ac:dyDescent="0.25">
      <c r="A211" t="s">
        <v>1</v>
      </c>
      <c r="B211" t="s">
        <v>10</v>
      </c>
      <c r="C211" t="s">
        <v>74</v>
      </c>
      <c r="D211">
        <v>2009</v>
      </c>
      <c r="E211" t="s">
        <v>72</v>
      </c>
      <c r="F211" t="s">
        <v>73</v>
      </c>
      <c r="G211" t="s">
        <v>163</v>
      </c>
      <c r="I211" t="s">
        <v>31</v>
      </c>
      <c r="J211" t="s">
        <v>71</v>
      </c>
      <c r="K211" t="s">
        <v>91</v>
      </c>
      <c r="M211">
        <v>75</v>
      </c>
      <c r="O211">
        <v>3.67</v>
      </c>
    </row>
    <row r="212" spans="1:15" x14ac:dyDescent="0.25">
      <c r="A212" t="s">
        <v>1</v>
      </c>
      <c r="B212" t="s">
        <v>10</v>
      </c>
      <c r="C212" t="s">
        <v>74</v>
      </c>
      <c r="D212">
        <v>2009</v>
      </c>
      <c r="E212" t="s">
        <v>72</v>
      </c>
      <c r="F212" t="s">
        <v>73</v>
      </c>
      <c r="G212" t="s">
        <v>163</v>
      </c>
      <c r="I212" t="s">
        <v>31</v>
      </c>
      <c r="J212" t="s">
        <v>71</v>
      </c>
      <c r="K212" t="s">
        <v>91</v>
      </c>
      <c r="M212">
        <v>100</v>
      </c>
      <c r="O212">
        <v>3.44</v>
      </c>
    </row>
    <row r="213" spans="1:15" x14ac:dyDescent="0.25">
      <c r="A213" t="s">
        <v>1</v>
      </c>
      <c r="B213" t="s">
        <v>10</v>
      </c>
      <c r="C213" t="s">
        <v>142</v>
      </c>
      <c r="D213">
        <v>2007</v>
      </c>
      <c r="E213" t="s">
        <v>29</v>
      </c>
      <c r="F213" t="s">
        <v>138</v>
      </c>
      <c r="G213" t="s">
        <v>163</v>
      </c>
      <c r="I213" t="s">
        <v>97</v>
      </c>
      <c r="J213" t="s">
        <v>81</v>
      </c>
      <c r="K213" t="s">
        <v>132</v>
      </c>
      <c r="M213">
        <v>0</v>
      </c>
      <c r="O213">
        <v>1.18</v>
      </c>
    </row>
    <row r="214" spans="1:15" x14ac:dyDescent="0.25">
      <c r="A214" t="s">
        <v>1</v>
      </c>
      <c r="B214" t="s">
        <v>10</v>
      </c>
      <c r="C214" t="s">
        <v>142</v>
      </c>
      <c r="D214">
        <v>2007</v>
      </c>
      <c r="E214" t="s">
        <v>29</v>
      </c>
      <c r="F214" t="s">
        <v>138</v>
      </c>
      <c r="G214" t="s">
        <v>163</v>
      </c>
      <c r="I214" t="s">
        <v>97</v>
      </c>
      <c r="J214" t="s">
        <v>81</v>
      </c>
      <c r="K214" t="s">
        <v>132</v>
      </c>
      <c r="M214">
        <v>35</v>
      </c>
      <c r="O214">
        <v>1.22</v>
      </c>
    </row>
    <row r="215" spans="1:15" x14ac:dyDescent="0.25">
      <c r="A215" t="s">
        <v>1</v>
      </c>
      <c r="B215" t="s">
        <v>10</v>
      </c>
      <c r="C215" t="s">
        <v>142</v>
      </c>
      <c r="D215">
        <v>2007</v>
      </c>
      <c r="E215" t="s">
        <v>29</v>
      </c>
      <c r="F215" t="s">
        <v>138</v>
      </c>
      <c r="G215" t="s">
        <v>163</v>
      </c>
      <c r="I215" t="s">
        <v>97</v>
      </c>
      <c r="J215" t="s">
        <v>81</v>
      </c>
      <c r="K215" t="s">
        <v>132</v>
      </c>
      <c r="M215">
        <v>60</v>
      </c>
      <c r="O215">
        <v>1.47</v>
      </c>
    </row>
    <row r="216" spans="1:15" x14ac:dyDescent="0.25">
      <c r="A216" t="s">
        <v>1</v>
      </c>
      <c r="B216" t="s">
        <v>10</v>
      </c>
      <c r="C216" t="s">
        <v>143</v>
      </c>
      <c r="D216">
        <v>2008</v>
      </c>
      <c r="E216" t="s">
        <v>152</v>
      </c>
      <c r="F216" t="s">
        <v>153</v>
      </c>
      <c r="G216" t="s">
        <v>163</v>
      </c>
      <c r="I216" t="s">
        <v>97</v>
      </c>
      <c r="J216" t="s">
        <v>81</v>
      </c>
      <c r="K216" t="s">
        <v>132</v>
      </c>
      <c r="M216">
        <v>0</v>
      </c>
      <c r="O216">
        <v>1.18</v>
      </c>
    </row>
    <row r="217" spans="1:15" x14ac:dyDescent="0.25">
      <c r="A217" t="s">
        <v>1</v>
      </c>
      <c r="B217" t="s">
        <v>10</v>
      </c>
      <c r="C217" t="s">
        <v>143</v>
      </c>
      <c r="D217">
        <v>2008</v>
      </c>
      <c r="E217" t="s">
        <v>152</v>
      </c>
      <c r="F217" t="s">
        <v>153</v>
      </c>
      <c r="G217" t="s">
        <v>163</v>
      </c>
      <c r="I217" t="s">
        <v>97</v>
      </c>
      <c r="J217" t="s">
        <v>81</v>
      </c>
      <c r="K217" t="s">
        <v>132</v>
      </c>
      <c r="M217">
        <v>25</v>
      </c>
      <c r="O217">
        <v>1.22</v>
      </c>
    </row>
    <row r="218" spans="1:15" x14ac:dyDescent="0.25">
      <c r="A218" t="s">
        <v>1</v>
      </c>
      <c r="B218" t="s">
        <v>10</v>
      </c>
      <c r="C218" t="s">
        <v>161</v>
      </c>
      <c r="D218">
        <v>2017</v>
      </c>
      <c r="E218" t="s">
        <v>152</v>
      </c>
      <c r="F218" t="s">
        <v>153</v>
      </c>
      <c r="G218" t="s">
        <v>163</v>
      </c>
      <c r="I218" t="s">
        <v>101</v>
      </c>
      <c r="J218" t="s">
        <v>103</v>
      </c>
      <c r="K218" t="s">
        <v>102</v>
      </c>
      <c r="M218">
        <v>0</v>
      </c>
      <c r="O218">
        <v>1.36</v>
      </c>
    </row>
    <row r="219" spans="1:15" x14ac:dyDescent="0.25">
      <c r="A219" t="s">
        <v>1</v>
      </c>
      <c r="B219" t="s">
        <v>10</v>
      </c>
      <c r="C219" t="s">
        <v>161</v>
      </c>
      <c r="D219">
        <v>2017</v>
      </c>
      <c r="E219" t="s">
        <v>152</v>
      </c>
      <c r="F219" t="s">
        <v>153</v>
      </c>
      <c r="G219" t="s">
        <v>163</v>
      </c>
      <c r="I219" t="s">
        <v>101</v>
      </c>
      <c r="J219" t="s">
        <v>103</v>
      </c>
      <c r="K219" t="s">
        <v>102</v>
      </c>
      <c r="M219">
        <v>30</v>
      </c>
      <c r="O219">
        <v>1.45</v>
      </c>
    </row>
    <row r="220" spans="1:15" x14ac:dyDescent="0.25">
      <c r="A220" t="s">
        <v>1</v>
      </c>
      <c r="B220" t="s">
        <v>10</v>
      </c>
      <c r="C220" t="s">
        <v>161</v>
      </c>
      <c r="D220">
        <v>2017</v>
      </c>
      <c r="E220" t="s">
        <v>152</v>
      </c>
      <c r="F220" t="s">
        <v>153</v>
      </c>
      <c r="G220" t="s">
        <v>163</v>
      </c>
      <c r="I220" t="s">
        <v>101</v>
      </c>
      <c r="J220" t="s">
        <v>103</v>
      </c>
      <c r="K220" t="s">
        <v>102</v>
      </c>
      <c r="M220">
        <v>55</v>
      </c>
      <c r="O220">
        <v>1.45</v>
      </c>
    </row>
    <row r="221" spans="1:15" x14ac:dyDescent="0.25">
      <c r="A221" t="s">
        <v>1</v>
      </c>
      <c r="B221" t="s">
        <v>10</v>
      </c>
      <c r="C221" t="s">
        <v>161</v>
      </c>
      <c r="D221">
        <v>2017</v>
      </c>
      <c r="E221" t="s">
        <v>152</v>
      </c>
      <c r="F221" t="s">
        <v>153</v>
      </c>
      <c r="G221" t="s">
        <v>163</v>
      </c>
      <c r="I221" t="s">
        <v>101</v>
      </c>
      <c r="J221" t="s">
        <v>103</v>
      </c>
      <c r="K221" t="s">
        <v>102</v>
      </c>
      <c r="M221">
        <v>80</v>
      </c>
      <c r="O221">
        <v>1.32</v>
      </c>
    </row>
    <row r="222" spans="1:15" x14ac:dyDescent="0.25">
      <c r="A222" t="s">
        <v>1</v>
      </c>
      <c r="B222" t="s">
        <v>10</v>
      </c>
      <c r="C222" t="s">
        <v>161</v>
      </c>
      <c r="D222">
        <v>2017</v>
      </c>
      <c r="E222" t="s">
        <v>152</v>
      </c>
      <c r="F222" t="s">
        <v>153</v>
      </c>
      <c r="G222" t="s">
        <v>163</v>
      </c>
      <c r="I222" t="s">
        <v>101</v>
      </c>
      <c r="J222" t="s">
        <v>103</v>
      </c>
      <c r="K222" t="s">
        <v>102</v>
      </c>
      <c r="M222">
        <v>100</v>
      </c>
      <c r="O222">
        <v>1.86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zoomScaleNormal="100" workbookViewId="0">
      <pane xSplit="3" ySplit="1" topLeftCell="D23" activePane="bottomRight" state="frozen"/>
      <selection pane="topRight" activeCell="D1" sqref="D1"/>
      <selection pane="bottomLeft" activeCell="A2" sqref="A2"/>
      <selection pane="bottomRight" activeCell="C41" sqref="C41"/>
    </sheetView>
  </sheetViews>
  <sheetFormatPr defaultRowHeight="15" x14ac:dyDescent="0.25"/>
  <cols>
    <col min="1" max="1" width="21.42578125" customWidth="1"/>
    <col min="2" max="2" width="28.85546875" bestFit="1" customWidth="1"/>
    <col min="3" max="3" width="24.140625" bestFit="1" customWidth="1"/>
    <col min="4" max="4" width="17.7109375" customWidth="1"/>
    <col min="5" max="6" width="16.42578125" customWidth="1"/>
    <col min="7" max="7" width="20.140625" bestFit="1" customWidth="1"/>
    <col min="8" max="8" width="15.5703125" customWidth="1"/>
    <col min="9" max="9" width="28.28515625" bestFit="1" customWidth="1"/>
  </cols>
  <sheetData>
    <row r="1" spans="1:10" s="1" customFormat="1" x14ac:dyDescent="0.25">
      <c r="A1" s="1" t="s">
        <v>0</v>
      </c>
      <c r="B1" s="1" t="s">
        <v>6</v>
      </c>
      <c r="C1" s="1" t="s">
        <v>5</v>
      </c>
      <c r="D1" s="1" t="s">
        <v>36</v>
      </c>
      <c r="E1" s="1" t="s">
        <v>35</v>
      </c>
      <c r="F1" s="1" t="s">
        <v>28</v>
      </c>
      <c r="G1" s="1" t="s">
        <v>7</v>
      </c>
      <c r="H1" s="1" t="s">
        <v>27</v>
      </c>
      <c r="I1" s="1" t="s">
        <v>2</v>
      </c>
      <c r="J1" s="1" t="s">
        <v>3</v>
      </c>
    </row>
    <row r="2" spans="1:10" x14ac:dyDescent="0.25">
      <c r="A2" t="s">
        <v>10</v>
      </c>
      <c r="B2" t="s">
        <v>25</v>
      </c>
      <c r="I2" t="s">
        <v>13</v>
      </c>
      <c r="J2" t="s">
        <v>37</v>
      </c>
    </row>
    <row r="3" spans="1:10" x14ac:dyDescent="0.25">
      <c r="A3" t="s">
        <v>10</v>
      </c>
      <c r="B3" t="s">
        <v>17</v>
      </c>
      <c r="C3" t="s">
        <v>4</v>
      </c>
      <c r="D3" t="s">
        <v>39</v>
      </c>
      <c r="E3">
        <v>61</v>
      </c>
      <c r="F3">
        <v>9</v>
      </c>
      <c r="G3" t="s">
        <v>21</v>
      </c>
      <c r="I3" t="s">
        <v>14</v>
      </c>
    </row>
    <row r="4" spans="1:10" x14ac:dyDescent="0.25">
      <c r="A4" t="s">
        <v>11</v>
      </c>
      <c r="B4" t="s">
        <v>9</v>
      </c>
      <c r="C4" t="s">
        <v>8</v>
      </c>
      <c r="D4" t="s">
        <v>39</v>
      </c>
      <c r="E4">
        <v>68</v>
      </c>
      <c r="F4">
        <v>10</v>
      </c>
      <c r="G4" t="s">
        <v>21</v>
      </c>
      <c r="I4" t="s">
        <v>14</v>
      </c>
    </row>
    <row r="5" spans="1:10" x14ac:dyDescent="0.25">
      <c r="A5" t="s">
        <v>11</v>
      </c>
      <c r="B5" t="s">
        <v>18</v>
      </c>
      <c r="C5" t="s">
        <v>12</v>
      </c>
      <c r="D5" t="s">
        <v>39</v>
      </c>
      <c r="E5">
        <v>110</v>
      </c>
      <c r="F5">
        <v>21</v>
      </c>
      <c r="G5" t="s">
        <v>21</v>
      </c>
      <c r="I5" t="s">
        <v>14</v>
      </c>
    </row>
    <row r="6" spans="1:10" x14ac:dyDescent="0.25">
      <c r="A6" t="s">
        <v>11</v>
      </c>
      <c r="B6" t="s">
        <v>16</v>
      </c>
      <c r="C6" t="s">
        <v>15</v>
      </c>
      <c r="D6" t="s">
        <v>39</v>
      </c>
      <c r="E6">
        <v>50</v>
      </c>
      <c r="F6">
        <v>22</v>
      </c>
      <c r="G6" t="s">
        <v>21</v>
      </c>
      <c r="I6" t="s">
        <v>14</v>
      </c>
    </row>
    <row r="7" spans="1:10" x14ac:dyDescent="0.25">
      <c r="A7" t="s">
        <v>11</v>
      </c>
      <c r="B7" t="s">
        <v>20</v>
      </c>
      <c r="C7" t="s">
        <v>19</v>
      </c>
      <c r="D7" t="s">
        <v>39</v>
      </c>
      <c r="E7">
        <v>19</v>
      </c>
      <c r="F7">
        <v>3</v>
      </c>
      <c r="G7" t="s">
        <v>21</v>
      </c>
      <c r="I7" t="s">
        <v>14</v>
      </c>
    </row>
    <row r="8" spans="1:10" x14ac:dyDescent="0.25">
      <c r="A8" t="s">
        <v>10</v>
      </c>
      <c r="B8" t="s">
        <v>17</v>
      </c>
      <c r="C8" t="s">
        <v>4</v>
      </c>
      <c r="D8" t="s">
        <v>39</v>
      </c>
      <c r="E8">
        <v>61</v>
      </c>
      <c r="F8">
        <v>9</v>
      </c>
      <c r="G8" t="s">
        <v>22</v>
      </c>
      <c r="I8" t="s">
        <v>14</v>
      </c>
    </row>
    <row r="9" spans="1:10" x14ac:dyDescent="0.25">
      <c r="A9" t="s">
        <v>11</v>
      </c>
      <c r="B9" t="s">
        <v>9</v>
      </c>
      <c r="C9" t="s">
        <v>8</v>
      </c>
      <c r="D9" t="s">
        <v>39</v>
      </c>
      <c r="E9">
        <v>68</v>
      </c>
      <c r="F9">
        <v>10</v>
      </c>
      <c r="G9" t="s">
        <v>22</v>
      </c>
      <c r="I9" t="s">
        <v>14</v>
      </c>
    </row>
    <row r="10" spans="1:10" x14ac:dyDescent="0.25">
      <c r="A10" t="s">
        <v>11</v>
      </c>
      <c r="B10" t="s">
        <v>18</v>
      </c>
      <c r="C10" t="s">
        <v>12</v>
      </c>
      <c r="D10" t="s">
        <v>39</v>
      </c>
      <c r="E10">
        <v>110</v>
      </c>
      <c r="F10">
        <v>21</v>
      </c>
      <c r="G10" t="s">
        <v>22</v>
      </c>
      <c r="I10" t="s">
        <v>14</v>
      </c>
    </row>
    <row r="11" spans="1:10" x14ac:dyDescent="0.25">
      <c r="A11" t="s">
        <v>11</v>
      </c>
      <c r="B11" t="s">
        <v>16</v>
      </c>
      <c r="C11" t="s">
        <v>15</v>
      </c>
      <c r="D11" t="s">
        <v>39</v>
      </c>
      <c r="E11">
        <v>50</v>
      </c>
      <c r="F11">
        <v>22</v>
      </c>
      <c r="G11" t="s">
        <v>22</v>
      </c>
      <c r="I11" t="s">
        <v>14</v>
      </c>
    </row>
    <row r="12" spans="1:10" x14ac:dyDescent="0.25">
      <c r="A12" t="s">
        <v>11</v>
      </c>
      <c r="B12" t="s">
        <v>20</v>
      </c>
      <c r="C12" t="s">
        <v>19</v>
      </c>
      <c r="D12" t="s">
        <v>39</v>
      </c>
      <c r="E12">
        <v>19</v>
      </c>
      <c r="F12">
        <v>3</v>
      </c>
      <c r="G12" t="s">
        <v>22</v>
      </c>
      <c r="I12" t="s">
        <v>14</v>
      </c>
    </row>
    <row r="13" spans="1:10" x14ac:dyDescent="0.25">
      <c r="A13" t="s">
        <v>10</v>
      </c>
      <c r="B13" t="s">
        <v>17</v>
      </c>
      <c r="C13" t="s">
        <v>4</v>
      </c>
      <c r="D13" t="s">
        <v>39</v>
      </c>
      <c r="E13">
        <v>0</v>
      </c>
      <c r="F13">
        <v>2E-3</v>
      </c>
      <c r="G13" t="s">
        <v>23</v>
      </c>
      <c r="I13" t="s">
        <v>14</v>
      </c>
    </row>
    <row r="14" spans="1:10" x14ac:dyDescent="0.25">
      <c r="A14" t="s">
        <v>11</v>
      </c>
      <c r="B14" t="s">
        <v>9</v>
      </c>
      <c r="C14" t="s">
        <v>8</v>
      </c>
      <c r="D14" t="s">
        <v>39</v>
      </c>
      <c r="E14">
        <v>0</v>
      </c>
      <c r="F14">
        <v>2E-3</v>
      </c>
      <c r="G14" t="s">
        <v>23</v>
      </c>
      <c r="I14" t="s">
        <v>14</v>
      </c>
    </row>
    <row r="15" spans="1:10" x14ac:dyDescent="0.25">
      <c r="A15" t="s">
        <v>11</v>
      </c>
      <c r="B15" t="s">
        <v>18</v>
      </c>
      <c r="C15" t="s">
        <v>12</v>
      </c>
      <c r="D15" t="s">
        <v>39</v>
      </c>
      <c r="E15">
        <v>0</v>
      </c>
      <c r="F15">
        <v>1.7000000000000001E-2</v>
      </c>
      <c r="G15" t="s">
        <v>23</v>
      </c>
      <c r="I15" t="s">
        <v>14</v>
      </c>
    </row>
    <row r="16" spans="1:10" x14ac:dyDescent="0.25">
      <c r="A16" t="s">
        <v>11</v>
      </c>
      <c r="B16" t="s">
        <v>16</v>
      </c>
      <c r="C16" t="s">
        <v>15</v>
      </c>
      <c r="D16" t="s">
        <v>43</v>
      </c>
      <c r="E16">
        <v>0.16</v>
      </c>
      <c r="F16">
        <v>8.5000000000000006E-2</v>
      </c>
      <c r="G16" t="s">
        <v>23</v>
      </c>
      <c r="I16" t="s">
        <v>14</v>
      </c>
    </row>
    <row r="17" spans="1:10" x14ac:dyDescent="0.25">
      <c r="A17" t="s">
        <v>11</v>
      </c>
      <c r="B17" t="s">
        <v>20</v>
      </c>
      <c r="C17" t="s">
        <v>19</v>
      </c>
      <c r="D17" t="s">
        <v>43</v>
      </c>
      <c r="E17">
        <v>0.08</v>
      </c>
      <c r="F17">
        <v>2.1000000000000001E-2</v>
      </c>
      <c r="G17" t="s">
        <v>23</v>
      </c>
      <c r="I17" t="s">
        <v>14</v>
      </c>
    </row>
    <row r="18" spans="1:10" x14ac:dyDescent="0.25">
      <c r="A18" t="s">
        <v>10</v>
      </c>
      <c r="B18" t="s">
        <v>17</v>
      </c>
      <c r="C18" t="s">
        <v>4</v>
      </c>
      <c r="D18" t="s">
        <v>43</v>
      </c>
      <c r="E18">
        <v>1.5</v>
      </c>
      <c r="F18">
        <v>0.13</v>
      </c>
      <c r="G18" t="s">
        <v>24</v>
      </c>
      <c r="I18" t="s">
        <v>14</v>
      </c>
    </row>
    <row r="19" spans="1:10" x14ac:dyDescent="0.25">
      <c r="A19" t="s">
        <v>11</v>
      </c>
      <c r="B19" t="s">
        <v>9</v>
      </c>
      <c r="C19" t="s">
        <v>8</v>
      </c>
      <c r="D19" t="s">
        <v>43</v>
      </c>
      <c r="E19">
        <v>0.1</v>
      </c>
      <c r="F19">
        <v>0.13</v>
      </c>
      <c r="G19" t="s">
        <v>24</v>
      </c>
      <c r="I19" t="s">
        <v>14</v>
      </c>
    </row>
    <row r="20" spans="1:10" x14ac:dyDescent="0.25">
      <c r="A20" t="s">
        <v>11</v>
      </c>
      <c r="B20" t="s">
        <v>18</v>
      </c>
      <c r="C20" t="s">
        <v>12</v>
      </c>
      <c r="D20" t="s">
        <v>43</v>
      </c>
      <c r="E20">
        <v>8</v>
      </c>
      <c r="F20">
        <v>13.5</v>
      </c>
      <c r="G20" t="s">
        <v>24</v>
      </c>
      <c r="I20" t="s">
        <v>14</v>
      </c>
    </row>
    <row r="21" spans="1:10" x14ac:dyDescent="0.25">
      <c r="A21" t="s">
        <v>11</v>
      </c>
      <c r="B21" t="s">
        <v>16</v>
      </c>
      <c r="C21" t="s">
        <v>15</v>
      </c>
      <c r="D21" t="s">
        <v>43</v>
      </c>
      <c r="E21">
        <v>0</v>
      </c>
      <c r="F21">
        <v>0.03</v>
      </c>
      <c r="G21" t="s">
        <v>24</v>
      </c>
      <c r="I21" t="s">
        <v>14</v>
      </c>
    </row>
    <row r="22" spans="1:10" x14ac:dyDescent="0.25">
      <c r="A22" t="s">
        <v>11</v>
      </c>
      <c r="B22" t="s">
        <v>20</v>
      </c>
      <c r="C22" t="s">
        <v>19</v>
      </c>
      <c r="D22" t="s">
        <v>43</v>
      </c>
      <c r="E22">
        <v>0.3</v>
      </c>
      <c r="F22">
        <v>0.24</v>
      </c>
      <c r="G22" t="s">
        <v>24</v>
      </c>
      <c r="I22" t="s">
        <v>14</v>
      </c>
    </row>
    <row r="23" spans="1:10" x14ac:dyDescent="0.25">
      <c r="A23" t="s">
        <v>10</v>
      </c>
      <c r="B23" t="s">
        <v>17</v>
      </c>
      <c r="C23" t="s">
        <v>4</v>
      </c>
      <c r="D23" t="s">
        <v>43</v>
      </c>
      <c r="E23">
        <v>0.45</v>
      </c>
      <c r="F23">
        <v>0.04</v>
      </c>
      <c r="G23" t="s">
        <v>26</v>
      </c>
      <c r="I23" t="s">
        <v>14</v>
      </c>
    </row>
    <row r="24" spans="1:10" x14ac:dyDescent="0.25">
      <c r="A24" t="s">
        <v>11</v>
      </c>
      <c r="B24" t="s">
        <v>9</v>
      </c>
      <c r="C24" t="s">
        <v>8</v>
      </c>
      <c r="D24" t="s">
        <v>43</v>
      </c>
      <c r="E24">
        <v>0.05</v>
      </c>
      <c r="F24">
        <v>0.04</v>
      </c>
      <c r="G24" t="s">
        <v>26</v>
      </c>
      <c r="I24" t="s">
        <v>14</v>
      </c>
    </row>
    <row r="25" spans="1:10" x14ac:dyDescent="0.25">
      <c r="A25" t="s">
        <v>11</v>
      </c>
      <c r="B25" t="s">
        <v>18</v>
      </c>
      <c r="C25" t="s">
        <v>12</v>
      </c>
      <c r="D25" t="s">
        <v>43</v>
      </c>
      <c r="E25">
        <v>2.37</v>
      </c>
      <c r="F25">
        <v>4.0199999999999996</v>
      </c>
      <c r="G25" t="s">
        <v>26</v>
      </c>
      <c r="I25" t="s">
        <v>14</v>
      </c>
    </row>
    <row r="26" spans="1:10" x14ac:dyDescent="0.25">
      <c r="A26" t="s">
        <v>11</v>
      </c>
      <c r="B26" t="s">
        <v>16</v>
      </c>
      <c r="C26" t="s">
        <v>15</v>
      </c>
      <c r="D26" t="s">
        <v>43</v>
      </c>
      <c r="E26">
        <v>4</v>
      </c>
      <c r="F26">
        <v>2.13</v>
      </c>
      <c r="G26" t="s">
        <v>26</v>
      </c>
      <c r="I26" t="s">
        <v>14</v>
      </c>
    </row>
    <row r="27" spans="1:10" x14ac:dyDescent="0.25">
      <c r="A27" t="s">
        <v>11</v>
      </c>
      <c r="B27" t="s">
        <v>20</v>
      </c>
      <c r="C27" t="s">
        <v>19</v>
      </c>
      <c r="D27" t="s">
        <v>43</v>
      </c>
      <c r="E27">
        <v>2.12</v>
      </c>
      <c r="F27">
        <v>0.56999999999999995</v>
      </c>
      <c r="G27" t="s">
        <v>26</v>
      </c>
      <c r="I27" t="s">
        <v>14</v>
      </c>
    </row>
    <row r="28" spans="1:10" x14ac:dyDescent="0.25">
      <c r="A28" t="s">
        <v>11</v>
      </c>
      <c r="B28" t="s">
        <v>29</v>
      </c>
      <c r="C28" t="s">
        <v>30</v>
      </c>
      <c r="D28" t="s">
        <v>40</v>
      </c>
      <c r="H28">
        <v>0.42</v>
      </c>
      <c r="I28" t="s">
        <v>33</v>
      </c>
    </row>
    <row r="29" spans="1:10" x14ac:dyDescent="0.25">
      <c r="A29" t="s">
        <v>10</v>
      </c>
      <c r="B29" t="s">
        <v>17</v>
      </c>
      <c r="C29" t="s">
        <v>4</v>
      </c>
      <c r="D29" t="s">
        <v>44</v>
      </c>
      <c r="E29">
        <v>2.65</v>
      </c>
      <c r="G29" t="s">
        <v>46</v>
      </c>
      <c r="H29">
        <v>0.53</v>
      </c>
      <c r="I29" t="s">
        <v>38</v>
      </c>
      <c r="J29" t="s">
        <v>45</v>
      </c>
    </row>
    <row r="30" spans="1:10" x14ac:dyDescent="0.25">
      <c r="A30" t="s">
        <v>10</v>
      </c>
      <c r="B30" t="s">
        <v>42</v>
      </c>
      <c r="C30" t="s">
        <v>41</v>
      </c>
      <c r="D30" t="s">
        <v>44</v>
      </c>
      <c r="E30">
        <v>2.65</v>
      </c>
      <c r="G30" t="s">
        <v>46</v>
      </c>
      <c r="H30">
        <v>0.45</v>
      </c>
      <c r="I30" t="s">
        <v>38</v>
      </c>
      <c r="J30" t="s">
        <v>50</v>
      </c>
    </row>
    <row r="31" spans="1:10" x14ac:dyDescent="0.25">
      <c r="A31" t="s">
        <v>10</v>
      </c>
      <c r="B31" t="s">
        <v>17</v>
      </c>
      <c r="C31" t="s">
        <v>4</v>
      </c>
      <c r="D31" t="s">
        <v>47</v>
      </c>
      <c r="E31">
        <v>3.6</v>
      </c>
      <c r="G31" t="s">
        <v>54</v>
      </c>
      <c r="I31" t="s">
        <v>38</v>
      </c>
      <c r="J31" t="s">
        <v>50</v>
      </c>
    </row>
    <row r="32" spans="1:10" x14ac:dyDescent="0.25">
      <c r="A32" t="s">
        <v>10</v>
      </c>
      <c r="B32" t="s">
        <v>17</v>
      </c>
      <c r="C32" t="s">
        <v>4</v>
      </c>
      <c r="D32" t="s">
        <v>48</v>
      </c>
      <c r="E32">
        <v>34</v>
      </c>
      <c r="G32" t="s">
        <v>49</v>
      </c>
      <c r="I32" t="s">
        <v>57</v>
      </c>
      <c r="J32" t="s">
        <v>50</v>
      </c>
    </row>
    <row r="33" spans="1:10" x14ac:dyDescent="0.25">
      <c r="A33" t="s">
        <v>10</v>
      </c>
      <c r="B33" t="s">
        <v>17</v>
      </c>
      <c r="C33" t="s">
        <v>4</v>
      </c>
      <c r="D33" t="s">
        <v>51</v>
      </c>
      <c r="E33">
        <v>14</v>
      </c>
      <c r="G33" t="s">
        <v>52</v>
      </c>
      <c r="I33" t="s">
        <v>58</v>
      </c>
      <c r="J33" t="s">
        <v>50</v>
      </c>
    </row>
    <row r="34" spans="1:10" x14ac:dyDescent="0.25">
      <c r="A34" t="s">
        <v>10</v>
      </c>
      <c r="B34" t="s">
        <v>17</v>
      </c>
      <c r="C34" t="s">
        <v>4</v>
      </c>
      <c r="D34" t="s">
        <v>48</v>
      </c>
      <c r="E34">
        <v>173</v>
      </c>
      <c r="G34" t="s">
        <v>53</v>
      </c>
      <c r="I34" t="s">
        <v>59</v>
      </c>
      <c r="J34" t="s">
        <v>50</v>
      </c>
    </row>
    <row r="35" spans="1:10" x14ac:dyDescent="0.25">
      <c r="A35" t="s">
        <v>10</v>
      </c>
      <c r="B35" t="s">
        <v>17</v>
      </c>
      <c r="C35" t="s">
        <v>4</v>
      </c>
      <c r="D35" t="s">
        <v>47</v>
      </c>
      <c r="E35">
        <v>18</v>
      </c>
      <c r="G35" t="s">
        <v>55</v>
      </c>
      <c r="I35" t="s">
        <v>60</v>
      </c>
      <c r="J35" t="s">
        <v>50</v>
      </c>
    </row>
    <row r="36" spans="1:10" x14ac:dyDescent="0.25">
      <c r="A36" t="s">
        <v>10</v>
      </c>
      <c r="B36" t="s">
        <v>17</v>
      </c>
      <c r="C36" t="s">
        <v>4</v>
      </c>
      <c r="D36" t="s">
        <v>56</v>
      </c>
      <c r="E36">
        <v>4341</v>
      </c>
      <c r="G36" t="s">
        <v>61</v>
      </c>
      <c r="H36">
        <v>0.186</v>
      </c>
      <c r="I36" t="s">
        <v>64</v>
      </c>
      <c r="J36" t="s">
        <v>50</v>
      </c>
    </row>
    <row r="37" spans="1:10" x14ac:dyDescent="0.25">
      <c r="A37" t="s">
        <v>10</v>
      </c>
      <c r="B37" t="s">
        <v>17</v>
      </c>
      <c r="C37" t="s">
        <v>4</v>
      </c>
      <c r="D37" t="s">
        <v>56</v>
      </c>
      <c r="E37">
        <v>4.3410000000000002</v>
      </c>
      <c r="G37" t="s">
        <v>67</v>
      </c>
      <c r="I37" t="s">
        <v>65</v>
      </c>
      <c r="J37" t="s">
        <v>50</v>
      </c>
    </row>
    <row r="38" spans="1:10" x14ac:dyDescent="0.25">
      <c r="A38" t="s">
        <v>10</v>
      </c>
      <c r="B38" t="s">
        <v>17</v>
      </c>
      <c r="C38" t="s">
        <v>4</v>
      </c>
      <c r="D38" t="s">
        <v>56</v>
      </c>
      <c r="E38">
        <v>23</v>
      </c>
      <c r="G38" t="s">
        <v>62</v>
      </c>
      <c r="I38" t="s">
        <v>65</v>
      </c>
      <c r="J38" t="s">
        <v>50</v>
      </c>
    </row>
    <row r="39" spans="1:10" x14ac:dyDescent="0.25">
      <c r="A39" t="s">
        <v>10</v>
      </c>
      <c r="B39" t="s">
        <v>17</v>
      </c>
      <c r="C39" t="s">
        <v>4</v>
      </c>
      <c r="D39" t="s">
        <v>56</v>
      </c>
      <c r="E39">
        <v>23</v>
      </c>
      <c r="G39" t="s">
        <v>63</v>
      </c>
      <c r="I39" t="s">
        <v>66</v>
      </c>
      <c r="J39" t="s">
        <v>50</v>
      </c>
    </row>
    <row r="40" spans="1:10" x14ac:dyDescent="0.25">
      <c r="A40" t="s">
        <v>10</v>
      </c>
      <c r="B40" t="s">
        <v>111</v>
      </c>
      <c r="H40">
        <v>0.41</v>
      </c>
      <c r="I40" t="s">
        <v>112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C3"/>
    </sheetView>
  </sheetViews>
  <sheetFormatPr defaultRowHeight="15" x14ac:dyDescent="0.25"/>
  <cols>
    <col min="1" max="1" width="13.5703125" style="1" bestFit="1" customWidth="1"/>
  </cols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Dietary FMFO</vt:lpstr>
      <vt:lpstr>FCRs</vt:lpstr>
      <vt:lpstr>Footprints </vt:lpstr>
      <vt:lpstr>Codes </vt:lpstr>
    </vt:vector>
  </TitlesOfParts>
  <Company>University of Tasmania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Cottrell</dc:creator>
  <cp:lastModifiedBy>Richard Cottrell</cp:lastModifiedBy>
  <dcterms:created xsi:type="dcterms:W3CDTF">2018-05-11T23:00:52Z</dcterms:created>
  <dcterms:modified xsi:type="dcterms:W3CDTF">2018-07-27T06:54:43Z</dcterms:modified>
</cp:coreProperties>
</file>