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 activeTab="2"/>
  </bookViews>
  <sheets>
    <sheet name="Footprints " sheetId="1" r:id="rId1"/>
    <sheet name="FCR " sheetId="3" r:id="rId2"/>
    <sheet name="FCR2" sheetId="4" r:id="rId3"/>
    <sheet name="Codes 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0" i="3" l="1"/>
  <c r="X50" i="3"/>
  <c r="U50" i="3"/>
  <c r="Q50" i="3"/>
  <c r="N50" i="3"/>
  <c r="K50" i="3"/>
  <c r="AE39" i="3" l="1"/>
  <c r="K39" i="3"/>
  <c r="O29" i="3"/>
  <c r="M29" i="3"/>
  <c r="K29" i="3"/>
  <c r="S24" i="3"/>
  <c r="O24" i="3"/>
  <c r="M24" i="3"/>
  <c r="K24" i="3"/>
  <c r="O48" i="3"/>
  <c r="M48" i="3"/>
  <c r="K48" i="3"/>
  <c r="AE35" i="3" l="1"/>
  <c r="AA35" i="3"/>
  <c r="W35" i="3"/>
  <c r="S35" i="3"/>
  <c r="O35" i="3"/>
</calcChain>
</file>

<file path=xl/sharedStrings.xml><?xml version="1.0" encoding="utf-8"?>
<sst xmlns="http://schemas.openxmlformats.org/spreadsheetml/2006/main" count="2899" uniqueCount="259">
  <si>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</si>
  <si>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</si>
  <si>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</si>
  <si>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</si>
  <si>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</si>
  <si>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</si>
  <si>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</si>
  <si>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</si>
  <si>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</si>
  <si>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</si>
  <si>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</si>
  <si>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</si>
  <si>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</si>
  <si>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</si>
  <si>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</si>
  <si>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</si>
  <si>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</si>
  <si>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</si>
  <si>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</si>
  <si>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</si>
  <si>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</si>
  <si>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</si>
  <si>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</si>
  <si>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</si>
  <si>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</si>
  <si>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</si>
  <si>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</si>
  <si>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</si>
  <si>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</si>
  <si>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</si>
  <si>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</si>
  <si>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</si>
  <si>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</si>
  <si>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</si>
  <si>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</si>
  <si>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</si>
  <si>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</si>
  <si>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</si>
  <si>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</si>
  <si>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</si>
  <si>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</si>
  <si>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</si>
  <si>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</si>
  <si>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</si>
  <si>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</si>
  <si>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</si>
  <si>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</si>
  <si>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</si>
  <si>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</si>
  <si>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</si>
  <si>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</si>
  <si>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</si>
  <si>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</si>
  <si>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</si>
  <si>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</si>
  <si>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</si>
  <si>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</si>
  <si>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</si>
  <si>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</si>
  <si>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</si>
  <si>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</si>
  <si>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</si>
  <si>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</si>
  <si>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</si>
  <si>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</si>
  <si>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</si>
  <si>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</si>
  <si>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</si>
  <si>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</si>
  <si>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</si>
  <si>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</si>
  <si>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</si>
  <si>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</si>
  <si>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</si>
  <si>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</si>
  <si>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</si>
  <si>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</si>
  <si>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</si>
  <si>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</si>
  <si>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</si>
  <si>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</si>
  <si>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</si>
  <si>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</si>
  <si>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</si>
  <si>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</si>
  <si>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</si>
  <si>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</si>
  <si>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</si>
  <si>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</si>
  <si>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</si>
  <si>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</si>
  <si>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</si>
  <si>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</si>
  <si>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R_5</t>
  </si>
  <si>
    <t>R_10</t>
  </si>
  <si>
    <t>R_15</t>
  </si>
  <si>
    <t>R_20</t>
  </si>
  <si>
    <t>R_25</t>
  </si>
  <si>
    <t>R_30</t>
  </si>
  <si>
    <t>R_35</t>
  </si>
  <si>
    <t>R_40</t>
  </si>
  <si>
    <t>R_45</t>
  </si>
  <si>
    <t>R_50</t>
  </si>
  <si>
    <t>R_55</t>
  </si>
  <si>
    <t>R_60</t>
  </si>
  <si>
    <t>R_65</t>
  </si>
  <si>
    <t>R_70</t>
  </si>
  <si>
    <t>R_75</t>
  </si>
  <si>
    <t>R_80</t>
  </si>
  <si>
    <t>R_85</t>
  </si>
  <si>
    <t>R_90</t>
  </si>
  <si>
    <t>R_95</t>
  </si>
  <si>
    <t>R_100</t>
  </si>
  <si>
    <t>Target_Type</t>
  </si>
  <si>
    <t>Ref</t>
  </si>
  <si>
    <t>R_0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</si>
  <si>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</si>
  <si>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</si>
  <si>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</si>
  <si>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</si>
  <si>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</si>
  <si>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</si>
  <si>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</si>
  <si>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</si>
  <si>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</si>
  <si>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</si>
  <si>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</si>
  <si>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</si>
  <si>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</si>
  <si>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</si>
  <si>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</si>
  <si>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</si>
  <si>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</si>
  <si>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</si>
  <si>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</si>
  <si>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</si>
  <si>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</si>
  <si>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</si>
  <si>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</si>
  <si>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</si>
  <si>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</si>
  <si>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</si>
  <si>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</si>
  <si>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</si>
  <si>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</si>
  <si>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</si>
  <si>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</si>
  <si>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</si>
  <si>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</si>
  <si>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 xml:space="preserve">MDemersals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</si>
  <si>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</si>
  <si>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</si>
  <si>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</si>
  <si>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</si>
  <si>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</si>
  <si>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</si>
  <si>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</si>
  <si>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</si>
  <si>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</si>
  <si>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</si>
  <si>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</si>
  <si>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</si>
  <si>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</si>
  <si>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</si>
  <si>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</si>
  <si>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</si>
  <si>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</si>
  <si>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</si>
  <si>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</si>
  <si>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</si>
  <si>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</si>
  <si>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</si>
  <si>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</si>
  <si>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</si>
  <si>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</si>
  <si>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</si>
  <si>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</si>
  <si>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</si>
  <si>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</si>
  <si>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</si>
  <si>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</si>
  <si>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</si>
  <si>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</si>
  <si>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</si>
  <si>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 xml:space="preserve">Replacing 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</si>
  <si>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</si>
  <si>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</si>
  <si>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</si>
  <si>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</si>
  <si>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</si>
  <si>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</si>
  <si>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</si>
  <si>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</si>
  <si>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</si>
  <si>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</si>
  <si>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</si>
  <si>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</si>
  <si>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</si>
  <si>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</si>
  <si>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</si>
  <si>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</si>
  <si>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</si>
  <si>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</si>
  <si>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</si>
  <si>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</si>
  <si>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</si>
  <si>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</si>
  <si>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</si>
  <si>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</si>
  <si>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</si>
  <si>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</si>
  <si>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</si>
  <si>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</si>
  <si>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</si>
  <si>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Whiteleg shrimp</t>
  </si>
  <si>
    <t>Vizcaino et al 2014</t>
  </si>
  <si>
    <t>Scenedesmus almeriensis</t>
  </si>
  <si>
    <t xml:space="preserve">Fishmeal </t>
  </si>
  <si>
    <t>Parrot fish</t>
  </si>
  <si>
    <t>Oplegnathus fasciatus</t>
  </si>
  <si>
    <t xml:space="preserve">Spirulina pacifica </t>
  </si>
  <si>
    <t>Kim et al 2013</t>
  </si>
  <si>
    <t>Appler and Kelley 1983</t>
  </si>
  <si>
    <t xml:space="preserve">Cladophora glomerata </t>
  </si>
  <si>
    <t xml:space="preserve">Bawdy 2008 </t>
  </si>
  <si>
    <t xml:space="preserve">Algal meal </t>
  </si>
  <si>
    <t xml:space="preserve">Chlorella spp </t>
  </si>
  <si>
    <t xml:space="preserve">Year </t>
  </si>
  <si>
    <t>Catla</t>
  </si>
  <si>
    <t>Rohu</t>
  </si>
  <si>
    <t>Catla catla</t>
  </si>
  <si>
    <t xml:space="preserve">Mixed: Silver, mrigal, rohu, catla </t>
  </si>
  <si>
    <t>Nandeesha et al 2001</t>
  </si>
  <si>
    <t>Spirulina platensis</t>
  </si>
  <si>
    <t>Nandeesha et al 2002</t>
  </si>
  <si>
    <t xml:space="preserve">Ameiurus melas </t>
  </si>
  <si>
    <t>Spirulina maxima</t>
  </si>
  <si>
    <t xml:space="preserve">Olivera-Novoa </t>
  </si>
  <si>
    <t xml:space="preserve">Oreochromis mossambicus </t>
  </si>
  <si>
    <t xml:space="preserve">Isocrysis sp. </t>
  </si>
  <si>
    <t>Palmegianao et al 2009</t>
  </si>
  <si>
    <t>*Not clear values for replacement percentages</t>
  </si>
  <si>
    <t xml:space="preserve">Poryphora dioica </t>
  </si>
  <si>
    <t>Solar-Vila 2009</t>
  </si>
  <si>
    <t>Tetraselmis suecica</t>
  </si>
  <si>
    <t xml:space="preserve">Tulli et al 2002 </t>
  </si>
  <si>
    <t xml:space="preserve">Fish trimmings </t>
  </si>
  <si>
    <t>Poryphora sp</t>
  </si>
  <si>
    <t xml:space="preserve">Walker et al 2009 </t>
  </si>
  <si>
    <t xml:space="preserve">%of algae as protein source </t>
  </si>
  <si>
    <t>Year</t>
  </si>
  <si>
    <t>Replacing</t>
  </si>
  <si>
    <t>replacement</t>
  </si>
  <si>
    <t>fcr</t>
  </si>
  <si>
    <t>repl_ratio</t>
  </si>
  <si>
    <t>Life_stage</t>
  </si>
  <si>
    <t>Supplement</t>
  </si>
  <si>
    <t>Fingerlings</t>
  </si>
  <si>
    <t>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</si>
</sst>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1" sqref="C41"/>
    </sheetView>
  </sheetViews>
  <sheetFormatPr defaultRowHeight="14.5" x14ac:dyDescent="0.35"/>
  <cols>
    <col min="1" max="1" width="21.453125" customWidth="1"/>
    <col min="2" max="2" width="28.81640625" bestFit="1" customWidth="1"/>
    <col min="3" max="3" width="24.1796875" bestFit="1" customWidth="1"/>
    <col min="4" max="4" width="17.7265625" customWidth="1"/>
    <col min="5" max="6" width="16.453125" customWidth="1"/>
    <col min="7" max="7" width="20.1796875" bestFit="1" customWidth="1"/>
    <col min="8" max="8" width="15.54296875" customWidth="1"/>
    <col min="9" max="9" width="28.26953125" bestFit="1" customWidth="1"/>
  </cols>
  <sheetData>
    <row r="1" spans="1:10" s="1" customFormat="1" x14ac:dyDescent="0.3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35">
      <c r="A2" t="s">
        <v>10</v>
      </c>
      <c r="B2" t="s">
        <v>25</v>
      </c>
      <c r="I2" t="s">
        <v>13</v>
      </c>
      <c r="J2" t="s">
        <v>37</v>
      </c>
    </row>
    <row r="3" spans="1:10" x14ac:dyDescent="0.3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3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3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3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3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3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3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3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3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3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3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3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3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3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3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3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3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3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3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3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3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3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3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3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3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3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3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3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3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3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3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3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3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3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3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3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3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35">
      <c r="A40" t="s">
        <v>10</v>
      </c>
      <c r="B40" t="s">
        <v>132</v>
      </c>
      <c r="H40">
        <v>0.41</v>
      </c>
      <c r="I40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zoomScaleNormal="100" workbookViewId="0">
      <pane xSplit="10" ySplit="1" topLeftCell="M16" activePane="bottomRight" state="frozen"/>
      <selection pane="topRight" activeCell="I1" sqref="I1"/>
      <selection pane="bottomLeft" activeCell="A2" sqref="A2"/>
      <selection pane="bottomRight" activeCell="B72" sqref="B72:C74"/>
    </sheetView>
  </sheetViews>
  <sheetFormatPr defaultRowHeight="14.5" x14ac:dyDescent="0.35"/>
  <cols>
    <col min="3" max="3" width="27.453125" bestFit="1" customWidth="1"/>
    <col min="4" max="4" width="5" bestFit="1" customWidth="1"/>
    <col min="5" max="5" width="22.7265625" bestFit="1" customWidth="1"/>
    <col min="6" max="6" width="24.1796875" bestFit="1" customWidth="1"/>
    <col min="7" max="7" width="9.1796875" bestFit="1" customWidth="1"/>
    <col min="8" max="8" width="17.453125" customWidth="1"/>
    <col min="9" max="9" width="18" bestFit="1" customWidth="1"/>
    <col min="10" max="10" width="25.1796875" customWidth="1"/>
    <col min="11" max="11" width="12.1796875" customWidth="1"/>
    <col min="12" max="12" width="12" customWidth="1"/>
    <col min="13" max="13" width="8.1796875" customWidth="1"/>
    <col min="14" max="14" width="8.54296875" customWidth="1"/>
    <col min="15" max="15" width="8.7265625" customWidth="1"/>
    <col min="16" max="16" width="10.1796875" customWidth="1"/>
    <col min="17" max="17" width="8.54296875" customWidth="1"/>
  </cols>
  <sheetData>
    <row r="1" spans="1:31" x14ac:dyDescent="0.35">
      <c r="A1" s="1" t="s">
        <v>90</v>
      </c>
      <c r="B1" s="1" t="s">
        <v>92</v>
      </c>
      <c r="C1" s="1" t="s">
        <v>114</v>
      </c>
      <c r="D1" s="1" t="s">
        <v>227</v>
      </c>
      <c r="E1" s="1" t="s">
        <v>87</v>
      </c>
      <c r="F1" s="1" t="s">
        <v>86</v>
      </c>
      <c r="G1" s="1" t="s">
        <v>184</v>
      </c>
      <c r="H1" s="1" t="s">
        <v>113</v>
      </c>
      <c r="I1" s="1" t="s">
        <v>88</v>
      </c>
      <c r="J1" s="1" t="s">
        <v>89</v>
      </c>
      <c r="K1" s="1" t="s">
        <v>115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</row>
    <row r="2" spans="1:31" x14ac:dyDescent="0.35">
      <c r="A2" t="s">
        <v>1</v>
      </c>
      <c r="B2" t="s">
        <v>186</v>
      </c>
      <c r="C2" t="s">
        <v>213</v>
      </c>
      <c r="D2">
        <v>2012</v>
      </c>
      <c r="E2" t="s">
        <v>189</v>
      </c>
      <c r="F2" t="s">
        <v>211</v>
      </c>
      <c r="G2" t="s">
        <v>185</v>
      </c>
      <c r="H2" t="s">
        <v>127</v>
      </c>
      <c r="I2" t="s">
        <v>135</v>
      </c>
      <c r="J2" t="s">
        <v>136</v>
      </c>
      <c r="K2">
        <v>1.46</v>
      </c>
      <c r="N2">
        <v>1.7</v>
      </c>
      <c r="Q2">
        <v>1.64</v>
      </c>
    </row>
    <row r="3" spans="1:31" x14ac:dyDescent="0.35">
      <c r="A3" t="s">
        <v>1</v>
      </c>
      <c r="B3" t="s">
        <v>186</v>
      </c>
      <c r="C3" t="s">
        <v>213</v>
      </c>
      <c r="D3">
        <v>2012</v>
      </c>
      <c r="E3" t="s">
        <v>189</v>
      </c>
      <c r="F3" t="s">
        <v>212</v>
      </c>
      <c r="G3" t="s">
        <v>185</v>
      </c>
      <c r="H3" t="s">
        <v>127</v>
      </c>
      <c r="I3" t="s">
        <v>135</v>
      </c>
      <c r="J3" t="s">
        <v>136</v>
      </c>
      <c r="K3">
        <v>1.46</v>
      </c>
      <c r="N3">
        <v>1.52</v>
      </c>
      <c r="Q3">
        <v>1.43</v>
      </c>
    </row>
    <row r="4" spans="1:31" x14ac:dyDescent="0.35">
      <c r="A4" t="s">
        <v>1</v>
      </c>
      <c r="B4" t="s">
        <v>186</v>
      </c>
      <c r="C4" t="s">
        <v>190</v>
      </c>
      <c r="D4">
        <v>2016</v>
      </c>
      <c r="E4" t="s">
        <v>189</v>
      </c>
      <c r="F4" t="s">
        <v>188</v>
      </c>
      <c r="G4" t="s">
        <v>187</v>
      </c>
      <c r="H4" t="s">
        <v>149</v>
      </c>
      <c r="I4" t="s">
        <v>191</v>
      </c>
      <c r="J4" t="s">
        <v>192</v>
      </c>
      <c r="K4">
        <v>0.93</v>
      </c>
      <c r="S4">
        <v>0.93</v>
      </c>
      <c r="AE4">
        <v>0.95</v>
      </c>
    </row>
    <row r="5" spans="1:31" x14ac:dyDescent="0.35">
      <c r="A5" t="s">
        <v>1</v>
      </c>
      <c r="B5" t="s">
        <v>186</v>
      </c>
      <c r="C5" t="s">
        <v>194</v>
      </c>
      <c r="D5">
        <v>2017</v>
      </c>
      <c r="E5" t="s">
        <v>189</v>
      </c>
      <c r="F5" t="s">
        <v>188</v>
      </c>
      <c r="G5" t="s">
        <v>187</v>
      </c>
      <c r="H5" t="s">
        <v>149</v>
      </c>
      <c r="I5" t="s">
        <v>191</v>
      </c>
      <c r="J5" t="s">
        <v>192</v>
      </c>
      <c r="K5">
        <v>0.93</v>
      </c>
      <c r="S5">
        <v>0.93</v>
      </c>
      <c r="AE5">
        <v>1.1200000000000001</v>
      </c>
    </row>
    <row r="6" spans="1:31" x14ac:dyDescent="0.35">
      <c r="A6" t="s">
        <v>1</v>
      </c>
      <c r="B6" t="s">
        <v>186</v>
      </c>
      <c r="C6" t="s">
        <v>207</v>
      </c>
      <c r="D6">
        <v>2011</v>
      </c>
      <c r="E6" t="s">
        <v>189</v>
      </c>
      <c r="F6" t="s">
        <v>206</v>
      </c>
      <c r="G6" t="s">
        <v>185</v>
      </c>
      <c r="H6" t="s">
        <v>149</v>
      </c>
      <c r="I6" t="s">
        <v>204</v>
      </c>
      <c r="J6" t="s">
        <v>205</v>
      </c>
      <c r="K6">
        <v>1.17</v>
      </c>
      <c r="N6">
        <v>3.86</v>
      </c>
    </row>
    <row r="7" spans="1:31" x14ac:dyDescent="0.35">
      <c r="A7" t="s">
        <v>1</v>
      </c>
      <c r="B7" t="s">
        <v>186</v>
      </c>
      <c r="C7" t="s">
        <v>209</v>
      </c>
      <c r="D7">
        <v>2011</v>
      </c>
      <c r="E7" t="s">
        <v>189</v>
      </c>
      <c r="F7" t="s">
        <v>208</v>
      </c>
      <c r="G7" t="s">
        <v>185</v>
      </c>
      <c r="H7" t="s">
        <v>149</v>
      </c>
      <c r="I7" t="s">
        <v>204</v>
      </c>
      <c r="J7" t="s">
        <v>205</v>
      </c>
      <c r="K7">
        <v>1.21</v>
      </c>
      <c r="N7">
        <v>1.25</v>
      </c>
      <c r="Q7">
        <v>1.32</v>
      </c>
    </row>
    <row r="8" spans="1:31" x14ac:dyDescent="0.35">
      <c r="A8" t="s">
        <v>1</v>
      </c>
      <c r="B8" t="s">
        <v>186</v>
      </c>
      <c r="C8" t="s">
        <v>215</v>
      </c>
      <c r="D8">
        <v>2014</v>
      </c>
      <c r="E8" t="s">
        <v>189</v>
      </c>
      <c r="F8" t="s">
        <v>216</v>
      </c>
      <c r="G8" t="s">
        <v>217</v>
      </c>
      <c r="H8" t="s">
        <v>149</v>
      </c>
      <c r="I8" t="s">
        <v>116</v>
      </c>
      <c r="J8" t="s">
        <v>77</v>
      </c>
      <c r="K8">
        <v>1.92</v>
      </c>
      <c r="N8">
        <v>2.11</v>
      </c>
      <c r="P8">
        <v>1.7</v>
      </c>
      <c r="Q8">
        <v>1.86</v>
      </c>
      <c r="T8">
        <v>1.91</v>
      </c>
    </row>
    <row r="9" spans="1:31" x14ac:dyDescent="0.35">
      <c r="A9" t="s">
        <v>1</v>
      </c>
      <c r="B9" t="s">
        <v>186</v>
      </c>
      <c r="C9" t="s">
        <v>215</v>
      </c>
      <c r="D9">
        <v>2015</v>
      </c>
      <c r="E9" t="s">
        <v>189</v>
      </c>
      <c r="F9" t="s">
        <v>216</v>
      </c>
      <c r="G9" t="s">
        <v>217</v>
      </c>
      <c r="H9" t="s">
        <v>149</v>
      </c>
      <c r="I9" t="s">
        <v>116</v>
      </c>
      <c r="J9" t="s">
        <v>77</v>
      </c>
    </row>
    <row r="10" spans="1:31" x14ac:dyDescent="0.35">
      <c r="A10" t="s">
        <v>1</v>
      </c>
      <c r="B10" t="s">
        <v>186</v>
      </c>
      <c r="C10" t="s">
        <v>240</v>
      </c>
      <c r="D10">
        <v>2009</v>
      </c>
      <c r="E10" t="s">
        <v>189</v>
      </c>
      <c r="F10" t="s">
        <v>239</v>
      </c>
      <c r="G10" t="s">
        <v>217</v>
      </c>
      <c r="H10" t="s">
        <v>149</v>
      </c>
      <c r="I10" t="s">
        <v>116</v>
      </c>
      <c r="J10" t="s">
        <v>77</v>
      </c>
      <c r="K10" t="s">
        <v>241</v>
      </c>
    </row>
    <row r="11" spans="1:31" x14ac:dyDescent="0.35">
      <c r="A11" t="s">
        <v>1</v>
      </c>
      <c r="B11" t="s">
        <v>186</v>
      </c>
      <c r="C11" t="s">
        <v>245</v>
      </c>
      <c r="D11">
        <v>2002</v>
      </c>
      <c r="E11" t="s">
        <v>189</v>
      </c>
      <c r="F11" t="s">
        <v>244</v>
      </c>
      <c r="G11" t="s">
        <v>246</v>
      </c>
      <c r="H11" t="s">
        <v>149</v>
      </c>
      <c r="I11" t="s">
        <v>78</v>
      </c>
      <c r="J11" t="s">
        <v>117</v>
      </c>
      <c r="K11">
        <v>1.35</v>
      </c>
      <c r="M11">
        <v>1.41</v>
      </c>
      <c r="O11">
        <v>1.43</v>
      </c>
    </row>
    <row r="12" spans="1:31" x14ac:dyDescent="0.35">
      <c r="A12" t="s">
        <v>1</v>
      </c>
      <c r="B12" t="s">
        <v>186</v>
      </c>
      <c r="C12" t="s">
        <v>248</v>
      </c>
      <c r="D12">
        <v>2002</v>
      </c>
      <c r="E12" t="s">
        <v>189</v>
      </c>
      <c r="F12" t="s">
        <v>247</v>
      </c>
      <c r="G12" t="s">
        <v>185</v>
      </c>
      <c r="H12" t="s">
        <v>149</v>
      </c>
      <c r="I12" t="s">
        <v>204</v>
      </c>
      <c r="J12" t="s">
        <v>205</v>
      </c>
      <c r="K12">
        <v>1.21</v>
      </c>
      <c r="N12">
        <v>1.25</v>
      </c>
      <c r="Q12">
        <v>1.32</v>
      </c>
    </row>
    <row r="13" spans="1:31" x14ac:dyDescent="0.35">
      <c r="A13" t="s">
        <v>1</v>
      </c>
      <c r="B13" t="s">
        <v>186</v>
      </c>
      <c r="C13" t="s">
        <v>213</v>
      </c>
      <c r="D13">
        <v>2012</v>
      </c>
      <c r="E13" t="s">
        <v>189</v>
      </c>
      <c r="F13" t="s">
        <v>211</v>
      </c>
      <c r="G13" t="s">
        <v>185</v>
      </c>
      <c r="H13" t="s">
        <v>118</v>
      </c>
      <c r="I13" t="s">
        <v>166</v>
      </c>
      <c r="J13" t="s">
        <v>167</v>
      </c>
      <c r="K13">
        <v>1.1399999999999999</v>
      </c>
      <c r="N13">
        <v>1.1200000000000001</v>
      </c>
      <c r="Q13">
        <v>1.25</v>
      </c>
    </row>
    <row r="14" spans="1:31" x14ac:dyDescent="0.35">
      <c r="A14" t="s">
        <v>1</v>
      </c>
      <c r="B14" t="s">
        <v>186</v>
      </c>
      <c r="C14" t="s">
        <v>213</v>
      </c>
      <c r="D14">
        <v>2012</v>
      </c>
      <c r="E14" t="s">
        <v>189</v>
      </c>
      <c r="F14" t="s">
        <v>212</v>
      </c>
      <c r="G14" t="s">
        <v>185</v>
      </c>
      <c r="H14" t="s">
        <v>118</v>
      </c>
      <c r="I14" t="s">
        <v>166</v>
      </c>
      <c r="J14" t="s">
        <v>167</v>
      </c>
      <c r="K14">
        <v>1.1399999999999999</v>
      </c>
      <c r="N14">
        <v>1.1200000000000001</v>
      </c>
      <c r="Q14">
        <v>1.17</v>
      </c>
    </row>
    <row r="15" spans="1:31" x14ac:dyDescent="0.35">
      <c r="A15" t="s">
        <v>1</v>
      </c>
      <c r="B15" t="s">
        <v>186</v>
      </c>
      <c r="C15" t="s">
        <v>243</v>
      </c>
      <c r="D15">
        <v>2009</v>
      </c>
      <c r="E15" t="s">
        <v>189</v>
      </c>
      <c r="F15" t="s">
        <v>242</v>
      </c>
      <c r="G15" t="s">
        <v>217</v>
      </c>
      <c r="H15" t="s">
        <v>118</v>
      </c>
      <c r="I15" t="s">
        <v>81</v>
      </c>
      <c r="J15" t="s">
        <v>153</v>
      </c>
      <c r="K15">
        <v>0.83</v>
      </c>
      <c r="L15">
        <v>0.82</v>
      </c>
      <c r="M15">
        <v>0.83</v>
      </c>
    </row>
    <row r="16" spans="1:31" x14ac:dyDescent="0.35">
      <c r="A16" t="s">
        <v>1</v>
      </c>
      <c r="B16" t="s">
        <v>186</v>
      </c>
      <c r="C16" t="s">
        <v>198</v>
      </c>
      <c r="D16">
        <v>2012</v>
      </c>
      <c r="E16" t="s">
        <v>189</v>
      </c>
      <c r="F16" t="s">
        <v>199</v>
      </c>
      <c r="G16" t="s">
        <v>185</v>
      </c>
      <c r="H16" t="s">
        <v>196</v>
      </c>
      <c r="I16" t="s">
        <v>197</v>
      </c>
      <c r="J16" t="s">
        <v>195</v>
      </c>
      <c r="K16">
        <v>2.2799999999999998</v>
      </c>
      <c r="N16">
        <v>2.13</v>
      </c>
      <c r="P16">
        <v>2.21</v>
      </c>
      <c r="S16">
        <v>2.27</v>
      </c>
      <c r="U16">
        <v>2.2200000000000002</v>
      </c>
    </row>
    <row r="17" spans="1:32" x14ac:dyDescent="0.35">
      <c r="A17" t="s">
        <v>1</v>
      </c>
      <c r="B17" t="s">
        <v>186</v>
      </c>
      <c r="C17" t="s">
        <v>213</v>
      </c>
      <c r="D17">
        <v>2012</v>
      </c>
      <c r="E17" t="s">
        <v>189</v>
      </c>
      <c r="F17" t="s">
        <v>211</v>
      </c>
      <c r="G17" t="s">
        <v>185</v>
      </c>
      <c r="H17" t="s">
        <v>196</v>
      </c>
      <c r="I17" t="s">
        <v>214</v>
      </c>
      <c r="J17" t="s">
        <v>195</v>
      </c>
      <c r="K17">
        <v>1.91</v>
      </c>
      <c r="N17">
        <v>1.6</v>
      </c>
      <c r="Q17">
        <v>1.57</v>
      </c>
    </row>
    <row r="18" spans="1:32" x14ac:dyDescent="0.35">
      <c r="A18" t="s">
        <v>1</v>
      </c>
      <c r="B18" t="s">
        <v>186</v>
      </c>
      <c r="C18" t="s">
        <v>213</v>
      </c>
      <c r="D18">
        <v>2012</v>
      </c>
      <c r="E18" t="s">
        <v>189</v>
      </c>
      <c r="F18" t="s">
        <v>212</v>
      </c>
      <c r="G18" t="s">
        <v>185</v>
      </c>
      <c r="H18" t="s">
        <v>196</v>
      </c>
      <c r="I18" t="s">
        <v>214</v>
      </c>
      <c r="J18" t="s">
        <v>195</v>
      </c>
      <c r="K18">
        <v>1.91</v>
      </c>
      <c r="N18">
        <v>1.82</v>
      </c>
      <c r="Q18">
        <v>1.81</v>
      </c>
    </row>
    <row r="19" spans="1:32" x14ac:dyDescent="0.35">
      <c r="A19" t="s">
        <v>1</v>
      </c>
      <c r="B19" t="s">
        <v>186</v>
      </c>
      <c r="C19" t="s">
        <v>222</v>
      </c>
      <c r="D19">
        <v>1983</v>
      </c>
      <c r="E19" t="s">
        <v>189</v>
      </c>
      <c r="F19" t="s">
        <v>223</v>
      </c>
      <c r="G19" t="s">
        <v>217</v>
      </c>
      <c r="H19" t="s">
        <v>122</v>
      </c>
      <c r="I19" t="s">
        <v>124</v>
      </c>
      <c r="J19" t="s">
        <v>123</v>
      </c>
      <c r="K19">
        <v>1.26</v>
      </c>
      <c r="N19">
        <v>1.21</v>
      </c>
      <c r="Q19">
        <v>1.42</v>
      </c>
      <c r="T19">
        <v>1.51</v>
      </c>
      <c r="W19">
        <v>2.09</v>
      </c>
      <c r="AC19">
        <v>2.33</v>
      </c>
    </row>
    <row r="20" spans="1:32" x14ac:dyDescent="0.35">
      <c r="A20" t="s">
        <v>1</v>
      </c>
      <c r="B20" t="s">
        <v>186</v>
      </c>
      <c r="C20" t="s">
        <v>224</v>
      </c>
      <c r="D20">
        <v>2008</v>
      </c>
      <c r="E20" t="s">
        <v>225</v>
      </c>
      <c r="F20" t="s">
        <v>226</v>
      </c>
      <c r="G20" t="s">
        <v>217</v>
      </c>
      <c r="H20" t="s">
        <v>122</v>
      </c>
      <c r="I20" t="s">
        <v>124</v>
      </c>
      <c r="J20" t="s">
        <v>123</v>
      </c>
      <c r="K20">
        <v>2.68</v>
      </c>
      <c r="M20">
        <v>2.56</v>
      </c>
      <c r="P20">
        <v>2.56</v>
      </c>
      <c r="T20">
        <v>2.0299999999999998</v>
      </c>
    </row>
    <row r="21" spans="1:32" x14ac:dyDescent="0.35">
      <c r="A21" t="s">
        <v>1</v>
      </c>
      <c r="B21" t="s">
        <v>186</v>
      </c>
      <c r="C21" t="s">
        <v>224</v>
      </c>
      <c r="D21">
        <v>2008</v>
      </c>
      <c r="E21" t="s">
        <v>225</v>
      </c>
      <c r="F21" t="s">
        <v>216</v>
      </c>
      <c r="G21" t="s">
        <v>217</v>
      </c>
      <c r="H21" t="s">
        <v>122</v>
      </c>
      <c r="I21" t="s">
        <v>124</v>
      </c>
      <c r="J21" t="s">
        <v>123</v>
      </c>
      <c r="K21">
        <v>2.68</v>
      </c>
      <c r="M21">
        <v>2.59</v>
      </c>
      <c r="P21">
        <v>2.57</v>
      </c>
      <c r="T21">
        <v>1.76</v>
      </c>
    </row>
    <row r="22" spans="1:32" x14ac:dyDescent="0.35">
      <c r="A22" t="s">
        <v>1</v>
      </c>
      <c r="B22" t="s">
        <v>193</v>
      </c>
      <c r="C22" t="s">
        <v>232</v>
      </c>
      <c r="D22">
        <v>2001</v>
      </c>
      <c r="E22" t="s">
        <v>189</v>
      </c>
      <c r="F22" t="s">
        <v>233</v>
      </c>
      <c r="G22" t="s">
        <v>217</v>
      </c>
      <c r="H22" t="s">
        <v>127</v>
      </c>
      <c r="I22" t="s">
        <v>228</v>
      </c>
      <c r="J22" t="s">
        <v>230</v>
      </c>
      <c r="K22">
        <v>2.14</v>
      </c>
      <c r="P22">
        <v>2.31</v>
      </c>
      <c r="U22">
        <v>2.5</v>
      </c>
      <c r="Z22">
        <v>2.2400000000000002</v>
      </c>
      <c r="AE22">
        <v>2.2799999999999998</v>
      </c>
    </row>
    <row r="23" spans="1:32" x14ac:dyDescent="0.35">
      <c r="A23" t="s">
        <v>1</v>
      </c>
      <c r="B23" t="s">
        <v>193</v>
      </c>
      <c r="C23" t="s">
        <v>234</v>
      </c>
      <c r="D23">
        <v>2002</v>
      </c>
      <c r="E23" t="s">
        <v>189</v>
      </c>
      <c r="F23" t="s">
        <v>233</v>
      </c>
      <c r="G23" t="s">
        <v>217</v>
      </c>
      <c r="H23" t="s">
        <v>127</v>
      </c>
      <c r="I23" t="s">
        <v>229</v>
      </c>
      <c r="J23" t="s">
        <v>130</v>
      </c>
      <c r="K23">
        <v>2.1</v>
      </c>
      <c r="P23">
        <v>2.06</v>
      </c>
      <c r="U23">
        <v>2.12</v>
      </c>
      <c r="Z23">
        <v>2.56</v>
      </c>
      <c r="AE23">
        <v>2.5099999999999998</v>
      </c>
    </row>
    <row r="24" spans="1:32" x14ac:dyDescent="0.35">
      <c r="A24" t="s">
        <v>1</v>
      </c>
      <c r="B24" t="s">
        <v>193</v>
      </c>
      <c r="C24" t="s">
        <v>147</v>
      </c>
      <c r="D24">
        <v>2013</v>
      </c>
      <c r="E24" t="s">
        <v>148</v>
      </c>
      <c r="G24" t="s">
        <v>185</v>
      </c>
      <c r="H24" t="s">
        <v>149</v>
      </c>
      <c r="I24" t="s">
        <v>146</v>
      </c>
      <c r="J24" t="s">
        <v>145</v>
      </c>
      <c r="K24">
        <f>1/1.08</f>
        <v>0.92592592592592582</v>
      </c>
      <c r="M24">
        <f>1/1.14</f>
        <v>0.87719298245614041</v>
      </c>
      <c r="O24">
        <f>1/1.06</f>
        <v>0.94339622641509424</v>
      </c>
      <c r="S24">
        <f>1/0.89</f>
        <v>1.1235955056179776</v>
      </c>
    </row>
    <row r="25" spans="1:32" x14ac:dyDescent="0.35">
      <c r="A25" t="s">
        <v>1</v>
      </c>
      <c r="B25" t="s">
        <v>193</v>
      </c>
      <c r="C25" t="s">
        <v>221</v>
      </c>
      <c r="D25">
        <v>2013</v>
      </c>
      <c r="E25" t="s">
        <v>189</v>
      </c>
      <c r="F25" t="s">
        <v>220</v>
      </c>
      <c r="G25" t="s">
        <v>217</v>
      </c>
      <c r="H25" t="s">
        <v>172</v>
      </c>
      <c r="I25" t="s">
        <v>218</v>
      </c>
      <c r="J25" t="s">
        <v>219</v>
      </c>
      <c r="K25">
        <v>2.25</v>
      </c>
      <c r="L25">
        <v>1.98</v>
      </c>
      <c r="M25">
        <v>2.23</v>
      </c>
      <c r="N25">
        <v>2.27</v>
      </c>
    </row>
    <row r="26" spans="1:32" x14ac:dyDescent="0.35">
      <c r="A26" t="s">
        <v>1</v>
      </c>
      <c r="B26" t="s">
        <v>193</v>
      </c>
      <c r="C26" t="s">
        <v>237</v>
      </c>
      <c r="D26">
        <v>1998</v>
      </c>
      <c r="E26" t="s">
        <v>189</v>
      </c>
      <c r="F26" t="s">
        <v>236</v>
      </c>
      <c r="G26" t="s">
        <v>217</v>
      </c>
      <c r="H26" t="s">
        <v>122</v>
      </c>
      <c r="I26" t="s">
        <v>124</v>
      </c>
      <c r="J26" t="s">
        <v>238</v>
      </c>
      <c r="K26">
        <v>1.03</v>
      </c>
      <c r="O26">
        <v>1.07</v>
      </c>
      <c r="S26">
        <v>1.28</v>
      </c>
      <c r="W26">
        <v>1.45</v>
      </c>
      <c r="AA26">
        <v>1.91</v>
      </c>
      <c r="AE26">
        <v>1.96</v>
      </c>
    </row>
    <row r="27" spans="1:32" x14ac:dyDescent="0.35">
      <c r="A27" t="s">
        <v>1</v>
      </c>
      <c r="B27" t="s">
        <v>150</v>
      </c>
      <c r="C27" t="s">
        <v>131</v>
      </c>
      <c r="D27">
        <v>1994</v>
      </c>
      <c r="E27" t="s">
        <v>126</v>
      </c>
      <c r="F27" t="s">
        <v>129</v>
      </c>
      <c r="G27" t="s">
        <v>185</v>
      </c>
      <c r="H27" t="s">
        <v>127</v>
      </c>
      <c r="I27" t="s">
        <v>128</v>
      </c>
      <c r="J27" t="s">
        <v>130</v>
      </c>
      <c r="K27">
        <v>2.0499999999999998</v>
      </c>
      <c r="R27">
        <v>1.96</v>
      </c>
      <c r="W27">
        <v>1.92</v>
      </c>
      <c r="AA27">
        <v>2</v>
      </c>
      <c r="AE27">
        <v>2.0699999999999998</v>
      </c>
    </row>
    <row r="28" spans="1:32" x14ac:dyDescent="0.35">
      <c r="A28" t="s">
        <v>1</v>
      </c>
      <c r="B28" t="s">
        <v>150</v>
      </c>
      <c r="C28" t="s">
        <v>181</v>
      </c>
      <c r="D28">
        <v>2010</v>
      </c>
      <c r="E28" t="s">
        <v>180</v>
      </c>
      <c r="F28" t="s">
        <v>174</v>
      </c>
      <c r="G28" t="s">
        <v>185</v>
      </c>
      <c r="H28" t="s">
        <v>31</v>
      </c>
      <c r="I28" t="s">
        <v>32</v>
      </c>
      <c r="J28" t="s">
        <v>91</v>
      </c>
      <c r="K28">
        <v>1.34</v>
      </c>
      <c r="P28">
        <v>1.36</v>
      </c>
      <c r="U28">
        <v>1.44</v>
      </c>
      <c r="Z28">
        <v>1.61</v>
      </c>
      <c r="AE28">
        <v>1.67</v>
      </c>
    </row>
    <row r="29" spans="1:32" x14ac:dyDescent="0.35">
      <c r="A29" t="s">
        <v>1</v>
      </c>
      <c r="B29" t="s">
        <v>150</v>
      </c>
      <c r="C29" t="s">
        <v>147</v>
      </c>
      <c r="D29">
        <v>2013</v>
      </c>
      <c r="E29" t="s">
        <v>154</v>
      </c>
      <c r="F29" t="s">
        <v>129</v>
      </c>
      <c r="G29" t="s">
        <v>185</v>
      </c>
      <c r="H29" t="s">
        <v>149</v>
      </c>
      <c r="I29" t="s">
        <v>146</v>
      </c>
      <c r="J29" t="s">
        <v>145</v>
      </c>
      <c r="K29">
        <f>1/1.08</f>
        <v>0.92592592592592582</v>
      </c>
      <c r="M29">
        <f>1/1.15</f>
        <v>0.86956521739130443</v>
      </c>
      <c r="O29">
        <f>1/0.94</f>
        <v>1.0638297872340425</v>
      </c>
    </row>
    <row r="30" spans="1:32" x14ac:dyDescent="0.35">
      <c r="A30" t="s">
        <v>1</v>
      </c>
      <c r="B30" t="s">
        <v>150</v>
      </c>
      <c r="C30" t="s">
        <v>200</v>
      </c>
      <c r="D30">
        <v>2016</v>
      </c>
      <c r="E30" t="s">
        <v>201</v>
      </c>
      <c r="F30" t="s">
        <v>199</v>
      </c>
      <c r="G30" t="s">
        <v>185</v>
      </c>
      <c r="H30" t="s">
        <v>210</v>
      </c>
      <c r="I30" t="s">
        <v>202</v>
      </c>
      <c r="J30" t="s">
        <v>203</v>
      </c>
      <c r="K30">
        <v>0.8</v>
      </c>
      <c r="L30">
        <v>0.8</v>
      </c>
      <c r="M30">
        <v>0.8</v>
      </c>
      <c r="N30">
        <v>0.8</v>
      </c>
      <c r="O30">
        <v>0.8</v>
      </c>
      <c r="AF30" t="s">
        <v>249</v>
      </c>
    </row>
    <row r="31" spans="1:32" x14ac:dyDescent="0.35">
      <c r="A31" t="s">
        <v>1</v>
      </c>
      <c r="B31" t="s">
        <v>10</v>
      </c>
      <c r="C31" t="s">
        <v>133</v>
      </c>
      <c r="D31">
        <v>1990</v>
      </c>
      <c r="E31" t="s">
        <v>134</v>
      </c>
      <c r="F31" t="s">
        <v>129</v>
      </c>
      <c r="G31" t="s">
        <v>185</v>
      </c>
      <c r="H31" t="s">
        <v>127</v>
      </c>
      <c r="I31" t="s">
        <v>135</v>
      </c>
      <c r="J31" t="s">
        <v>136</v>
      </c>
      <c r="K31">
        <v>3.31</v>
      </c>
      <c r="U31">
        <v>3.19</v>
      </c>
      <c r="AE31">
        <v>3.38</v>
      </c>
    </row>
    <row r="32" spans="1:32" x14ac:dyDescent="0.35">
      <c r="A32" t="s">
        <v>1</v>
      </c>
      <c r="B32" t="s">
        <v>10</v>
      </c>
      <c r="C32" t="s">
        <v>138</v>
      </c>
      <c r="D32">
        <v>2013</v>
      </c>
      <c r="E32" t="s">
        <v>134</v>
      </c>
      <c r="F32" t="s">
        <v>129</v>
      </c>
      <c r="G32" t="s">
        <v>185</v>
      </c>
      <c r="H32" t="s">
        <v>127</v>
      </c>
      <c r="I32" t="s">
        <v>137</v>
      </c>
      <c r="J32" t="s">
        <v>136</v>
      </c>
      <c r="K32">
        <v>1.41</v>
      </c>
      <c r="U32">
        <v>1.36</v>
      </c>
      <c r="W32">
        <v>1.35</v>
      </c>
      <c r="Y32">
        <v>1.44</v>
      </c>
      <c r="AA32">
        <v>1.46</v>
      </c>
    </row>
    <row r="33" spans="1:31" x14ac:dyDescent="0.35">
      <c r="A33" t="s">
        <v>1</v>
      </c>
      <c r="B33" t="s">
        <v>10</v>
      </c>
      <c r="C33" t="s">
        <v>139</v>
      </c>
      <c r="D33">
        <v>2003</v>
      </c>
      <c r="E33" t="s">
        <v>141</v>
      </c>
      <c r="F33" t="s">
        <v>129</v>
      </c>
      <c r="G33" t="s">
        <v>185</v>
      </c>
      <c r="H33" t="s">
        <v>127</v>
      </c>
      <c r="I33" t="s">
        <v>231</v>
      </c>
      <c r="J33" t="s">
        <v>140</v>
      </c>
      <c r="K33">
        <v>3.16</v>
      </c>
      <c r="AE33">
        <v>2.1</v>
      </c>
    </row>
    <row r="34" spans="1:31" x14ac:dyDescent="0.35">
      <c r="A34" t="s">
        <v>1</v>
      </c>
      <c r="B34" t="s">
        <v>10</v>
      </c>
      <c r="C34" t="s">
        <v>142</v>
      </c>
      <c r="D34">
        <v>2004</v>
      </c>
      <c r="E34" t="s">
        <v>143</v>
      </c>
      <c r="F34" t="s">
        <v>129</v>
      </c>
      <c r="G34" t="s">
        <v>185</v>
      </c>
      <c r="H34" t="s">
        <v>127</v>
      </c>
      <c r="I34" t="s">
        <v>231</v>
      </c>
      <c r="J34" t="s">
        <v>140</v>
      </c>
      <c r="K34">
        <v>3.16</v>
      </c>
      <c r="AE34">
        <v>2.98</v>
      </c>
    </row>
    <row r="35" spans="1:31" x14ac:dyDescent="0.35">
      <c r="A35" t="s">
        <v>1</v>
      </c>
      <c r="B35" t="s">
        <v>10</v>
      </c>
      <c r="C35" t="s">
        <v>34</v>
      </c>
      <c r="D35">
        <v>2001</v>
      </c>
      <c r="E35" t="s">
        <v>17</v>
      </c>
      <c r="F35" t="s">
        <v>4</v>
      </c>
      <c r="G35" t="s">
        <v>185</v>
      </c>
      <c r="H35" t="s">
        <v>31</v>
      </c>
      <c r="I35" t="s">
        <v>32</v>
      </c>
      <c r="J35" t="s">
        <v>91</v>
      </c>
      <c r="K35">
        <v>0.76</v>
      </c>
      <c r="O35">
        <f>1/1.33</f>
        <v>0.75187969924812026</v>
      </c>
      <c r="S35">
        <f>1/1.19</f>
        <v>0.84033613445378152</v>
      </c>
      <c r="W35">
        <f>1/1.02</f>
        <v>0.98039215686274506</v>
      </c>
      <c r="AA35">
        <f>1/1.12</f>
        <v>0.89285714285714279</v>
      </c>
      <c r="AE35">
        <f>1/0.89</f>
        <v>1.1235955056179776</v>
      </c>
    </row>
    <row r="36" spans="1:31" x14ac:dyDescent="0.35">
      <c r="A36" t="s">
        <v>1</v>
      </c>
      <c r="B36" t="s">
        <v>10</v>
      </c>
      <c r="C36" t="s">
        <v>69</v>
      </c>
      <c r="D36">
        <v>2011</v>
      </c>
      <c r="E36" t="s">
        <v>68</v>
      </c>
      <c r="F36" t="s">
        <v>70</v>
      </c>
      <c r="G36" t="s">
        <v>185</v>
      </c>
      <c r="H36" t="s">
        <v>31</v>
      </c>
      <c r="I36" t="s">
        <v>32</v>
      </c>
      <c r="J36" t="s">
        <v>91</v>
      </c>
      <c r="K36">
        <v>1.51</v>
      </c>
      <c r="P36">
        <v>1.46</v>
      </c>
      <c r="U36">
        <v>1.81</v>
      </c>
      <c r="Z36">
        <v>1.72</v>
      </c>
      <c r="AE36">
        <v>1.91</v>
      </c>
    </row>
    <row r="37" spans="1:31" x14ac:dyDescent="0.35">
      <c r="A37" t="s">
        <v>1</v>
      </c>
      <c r="B37" t="s">
        <v>10</v>
      </c>
      <c r="C37" t="s">
        <v>74</v>
      </c>
      <c r="D37">
        <v>2009</v>
      </c>
      <c r="E37" t="s">
        <v>72</v>
      </c>
      <c r="F37" t="s">
        <v>73</v>
      </c>
      <c r="G37" t="s">
        <v>185</v>
      </c>
      <c r="H37" t="s">
        <v>31</v>
      </c>
      <c r="I37" t="s">
        <v>71</v>
      </c>
      <c r="J37" t="s">
        <v>91</v>
      </c>
      <c r="K37">
        <v>2.96</v>
      </c>
      <c r="P37">
        <v>3.09</v>
      </c>
      <c r="U37">
        <v>2.88</v>
      </c>
      <c r="Z37">
        <v>3.67</v>
      </c>
      <c r="AE37">
        <v>3.44</v>
      </c>
    </row>
    <row r="38" spans="1:31" x14ac:dyDescent="0.35">
      <c r="A38" t="s">
        <v>1</v>
      </c>
      <c r="B38" t="s">
        <v>10</v>
      </c>
      <c r="C38" t="s">
        <v>75</v>
      </c>
      <c r="D38">
        <v>2015</v>
      </c>
      <c r="E38" t="s">
        <v>17</v>
      </c>
      <c r="F38" t="s">
        <v>4</v>
      </c>
      <c r="G38" t="s">
        <v>185</v>
      </c>
      <c r="H38" t="s">
        <v>31</v>
      </c>
      <c r="I38" t="s">
        <v>76</v>
      </c>
      <c r="J38" t="s">
        <v>235</v>
      </c>
      <c r="K38">
        <v>3.8</v>
      </c>
      <c r="U38">
        <v>4.0999999999999996</v>
      </c>
    </row>
    <row r="39" spans="1:31" x14ac:dyDescent="0.35">
      <c r="A39" t="s">
        <v>1</v>
      </c>
      <c r="B39" t="s">
        <v>10</v>
      </c>
      <c r="C39" t="s">
        <v>157</v>
      </c>
      <c r="D39">
        <v>2005</v>
      </c>
      <c r="E39" t="s">
        <v>158</v>
      </c>
      <c r="F39" t="s">
        <v>159</v>
      </c>
      <c r="G39" t="s">
        <v>185</v>
      </c>
      <c r="H39" t="s">
        <v>31</v>
      </c>
      <c r="I39" t="s">
        <v>156</v>
      </c>
      <c r="J39" t="s">
        <v>155</v>
      </c>
      <c r="K39">
        <f>1/1.48</f>
        <v>0.67567567567567566</v>
      </c>
      <c r="AE39">
        <f>1/1.68</f>
        <v>0.59523809523809523</v>
      </c>
    </row>
    <row r="40" spans="1:31" x14ac:dyDescent="0.35">
      <c r="A40" t="s">
        <v>1</v>
      </c>
      <c r="B40" t="s">
        <v>10</v>
      </c>
      <c r="C40" t="s">
        <v>178</v>
      </c>
      <c r="D40">
        <v>2009</v>
      </c>
      <c r="E40" t="s">
        <v>173</v>
      </c>
      <c r="F40" t="s">
        <v>174</v>
      </c>
      <c r="G40" t="s">
        <v>185</v>
      </c>
      <c r="H40" t="s">
        <v>31</v>
      </c>
      <c r="I40" t="s">
        <v>32</v>
      </c>
      <c r="J40" t="s">
        <v>91</v>
      </c>
      <c r="K40">
        <v>1.1499999999999999</v>
      </c>
      <c r="U40">
        <v>1.17</v>
      </c>
      <c r="AE40">
        <v>1.1599999999999999</v>
      </c>
    </row>
    <row r="41" spans="1:31" x14ac:dyDescent="0.35">
      <c r="A41" t="s">
        <v>1</v>
      </c>
      <c r="B41" t="s">
        <v>10</v>
      </c>
      <c r="C41" t="s">
        <v>179</v>
      </c>
      <c r="D41">
        <v>2003</v>
      </c>
      <c r="E41" t="s">
        <v>173</v>
      </c>
      <c r="F41" t="s">
        <v>174</v>
      </c>
      <c r="G41" t="s">
        <v>185</v>
      </c>
      <c r="H41" t="s">
        <v>31</v>
      </c>
      <c r="I41" t="s">
        <v>32</v>
      </c>
      <c r="J41" t="s">
        <v>91</v>
      </c>
      <c r="K41">
        <v>2.2599999999999998</v>
      </c>
      <c r="AE41">
        <v>2.58</v>
      </c>
    </row>
    <row r="42" spans="1:31" x14ac:dyDescent="0.35">
      <c r="A42" t="s">
        <v>1</v>
      </c>
      <c r="B42" t="s">
        <v>10</v>
      </c>
      <c r="C42" t="s">
        <v>179</v>
      </c>
      <c r="D42">
        <v>2003</v>
      </c>
      <c r="E42" t="s">
        <v>173</v>
      </c>
      <c r="F42" t="s">
        <v>174</v>
      </c>
      <c r="G42" t="s">
        <v>185</v>
      </c>
      <c r="H42" t="s">
        <v>31</v>
      </c>
      <c r="I42" t="s">
        <v>32</v>
      </c>
      <c r="J42" t="s">
        <v>91</v>
      </c>
      <c r="K42">
        <v>2.2599999999999998</v>
      </c>
      <c r="AE42">
        <v>3.52</v>
      </c>
    </row>
    <row r="43" spans="1:31" x14ac:dyDescent="0.35">
      <c r="A43" t="s">
        <v>1</v>
      </c>
      <c r="B43" t="s">
        <v>10</v>
      </c>
      <c r="C43" t="s">
        <v>179</v>
      </c>
      <c r="D43">
        <v>2003</v>
      </c>
      <c r="E43" t="s">
        <v>173</v>
      </c>
      <c r="F43" t="s">
        <v>174</v>
      </c>
      <c r="G43" t="s">
        <v>185</v>
      </c>
      <c r="H43" t="s">
        <v>31</v>
      </c>
      <c r="I43" t="s">
        <v>32</v>
      </c>
      <c r="J43" t="s">
        <v>91</v>
      </c>
      <c r="K43">
        <v>2.2599999999999998</v>
      </c>
      <c r="AE43">
        <v>2.2400000000000002</v>
      </c>
    </row>
    <row r="44" spans="1:31" x14ac:dyDescent="0.35">
      <c r="A44" t="s">
        <v>1</v>
      </c>
      <c r="B44" t="s">
        <v>10</v>
      </c>
      <c r="C44" t="s">
        <v>179</v>
      </c>
      <c r="D44">
        <v>2003</v>
      </c>
      <c r="E44" t="s">
        <v>173</v>
      </c>
      <c r="F44" t="s">
        <v>174</v>
      </c>
      <c r="G44" t="s">
        <v>185</v>
      </c>
      <c r="H44" t="s">
        <v>31</v>
      </c>
      <c r="I44" t="s">
        <v>32</v>
      </c>
      <c r="J44" t="s">
        <v>91</v>
      </c>
      <c r="K44">
        <v>2.2599999999999998</v>
      </c>
      <c r="AE44">
        <v>2.65</v>
      </c>
    </row>
    <row r="45" spans="1:31" x14ac:dyDescent="0.35">
      <c r="A45" t="s">
        <v>1</v>
      </c>
      <c r="B45" t="s">
        <v>10</v>
      </c>
      <c r="C45" t="s">
        <v>85</v>
      </c>
      <c r="D45">
        <v>2010</v>
      </c>
      <c r="E45" t="s">
        <v>84</v>
      </c>
      <c r="F45" t="s">
        <v>83</v>
      </c>
      <c r="G45" t="s">
        <v>185</v>
      </c>
      <c r="H45" t="s">
        <v>119</v>
      </c>
      <c r="I45" t="s">
        <v>71</v>
      </c>
      <c r="J45" t="s">
        <v>91</v>
      </c>
      <c r="K45">
        <v>0.89</v>
      </c>
      <c r="P45">
        <v>0.7</v>
      </c>
      <c r="U45">
        <v>0.99</v>
      </c>
      <c r="Z45">
        <v>1.04</v>
      </c>
    </row>
    <row r="46" spans="1:31" x14ac:dyDescent="0.35">
      <c r="A46" t="s">
        <v>1</v>
      </c>
      <c r="B46" t="s">
        <v>10</v>
      </c>
      <c r="C46" t="s">
        <v>79</v>
      </c>
      <c r="D46">
        <v>2018</v>
      </c>
      <c r="E46" t="s">
        <v>17</v>
      </c>
      <c r="F46" t="s">
        <v>4</v>
      </c>
      <c r="G46" t="s">
        <v>185</v>
      </c>
      <c r="H46" t="s">
        <v>149</v>
      </c>
      <c r="I46" t="s">
        <v>116</v>
      </c>
      <c r="J46" t="s">
        <v>77</v>
      </c>
      <c r="K46">
        <v>1.34</v>
      </c>
      <c r="R46">
        <v>1.02</v>
      </c>
      <c r="Y46">
        <v>1.28</v>
      </c>
    </row>
    <row r="47" spans="1:31" x14ac:dyDescent="0.35">
      <c r="A47" t="s">
        <v>1</v>
      </c>
      <c r="B47" t="s">
        <v>10</v>
      </c>
      <c r="C47" t="s">
        <v>80</v>
      </c>
      <c r="D47">
        <v>2016</v>
      </c>
      <c r="E47" t="s">
        <v>17</v>
      </c>
      <c r="F47" t="s">
        <v>4</v>
      </c>
      <c r="G47" t="s">
        <v>185</v>
      </c>
      <c r="H47" t="s">
        <v>149</v>
      </c>
      <c r="I47" t="s">
        <v>78</v>
      </c>
      <c r="J47" t="s">
        <v>117</v>
      </c>
      <c r="K47">
        <v>0.9</v>
      </c>
      <c r="R47">
        <v>0.91</v>
      </c>
      <c r="Y47">
        <v>0.99</v>
      </c>
    </row>
    <row r="48" spans="1:31" x14ac:dyDescent="0.35">
      <c r="A48" t="s">
        <v>1</v>
      </c>
      <c r="B48" t="s">
        <v>10</v>
      </c>
      <c r="C48" t="s">
        <v>144</v>
      </c>
      <c r="D48">
        <v>2012</v>
      </c>
      <c r="E48" t="s">
        <v>134</v>
      </c>
      <c r="F48" t="s">
        <v>129</v>
      </c>
      <c r="G48" t="s">
        <v>185</v>
      </c>
      <c r="H48" t="s">
        <v>149</v>
      </c>
      <c r="I48" t="s">
        <v>146</v>
      </c>
      <c r="J48" t="s">
        <v>145</v>
      </c>
      <c r="K48">
        <f>1/1.08</f>
        <v>0.92592592592592582</v>
      </c>
      <c r="M48">
        <f>1/1.12</f>
        <v>0.89285714285714279</v>
      </c>
      <c r="O48">
        <f>1/1.08</f>
        <v>0.92592592592592582</v>
      </c>
    </row>
    <row r="49" spans="1:31" x14ac:dyDescent="0.35">
      <c r="A49" t="s">
        <v>1</v>
      </c>
      <c r="B49" t="s">
        <v>10</v>
      </c>
      <c r="C49" t="s">
        <v>169</v>
      </c>
      <c r="D49">
        <v>2018</v>
      </c>
      <c r="E49" t="s">
        <v>29</v>
      </c>
      <c r="F49" t="s">
        <v>159</v>
      </c>
      <c r="G49" t="s">
        <v>185</v>
      </c>
      <c r="H49" t="s">
        <v>172</v>
      </c>
      <c r="I49" t="s">
        <v>171</v>
      </c>
      <c r="J49" t="s">
        <v>170</v>
      </c>
      <c r="K49">
        <v>0.76</v>
      </c>
      <c r="O49">
        <v>0.76</v>
      </c>
      <c r="R49">
        <v>0.82</v>
      </c>
      <c r="U49">
        <v>0.86</v>
      </c>
      <c r="Y49">
        <v>0.98</v>
      </c>
      <c r="AA49">
        <v>1.21</v>
      </c>
    </row>
    <row r="50" spans="1:31" x14ac:dyDescent="0.35">
      <c r="A50" t="s">
        <v>1</v>
      </c>
      <c r="B50" t="s">
        <v>10</v>
      </c>
      <c r="C50" t="s">
        <v>177</v>
      </c>
      <c r="D50">
        <v>2013</v>
      </c>
      <c r="E50" t="s">
        <v>29</v>
      </c>
      <c r="F50" t="s">
        <v>159</v>
      </c>
      <c r="G50" t="s">
        <v>185</v>
      </c>
      <c r="H50" t="s">
        <v>172</v>
      </c>
      <c r="I50" t="s">
        <v>171</v>
      </c>
      <c r="J50" t="s">
        <v>170</v>
      </c>
      <c r="K50">
        <f>1/2.4</f>
        <v>0.41666666666666669</v>
      </c>
      <c r="N50">
        <f>1/2.4</f>
        <v>0.41666666666666669</v>
      </c>
      <c r="Q50">
        <f>1/2.3</f>
        <v>0.43478260869565222</v>
      </c>
      <c r="U50">
        <f>1/2.2</f>
        <v>0.45454545454545453</v>
      </c>
      <c r="X50">
        <f>1/1.9</f>
        <v>0.52631578947368418</v>
      </c>
      <c r="Z50">
        <f>1/1.6</f>
        <v>0.625</v>
      </c>
    </row>
    <row r="51" spans="1:31" x14ac:dyDescent="0.35">
      <c r="A51" t="s">
        <v>1</v>
      </c>
      <c r="B51" t="s">
        <v>10</v>
      </c>
      <c r="C51" t="s">
        <v>82</v>
      </c>
      <c r="D51">
        <v>2015</v>
      </c>
      <c r="E51" t="s">
        <v>17</v>
      </c>
      <c r="F51" t="s">
        <v>4</v>
      </c>
      <c r="G51" t="s">
        <v>185</v>
      </c>
      <c r="H51" t="s">
        <v>118</v>
      </c>
      <c r="I51" t="s">
        <v>81</v>
      </c>
      <c r="J51" t="s">
        <v>153</v>
      </c>
      <c r="K51">
        <v>1.2</v>
      </c>
      <c r="R51">
        <v>1</v>
      </c>
      <c r="Z51">
        <v>1</v>
      </c>
    </row>
    <row r="52" spans="1:31" x14ac:dyDescent="0.35">
      <c r="A52" t="s">
        <v>1</v>
      </c>
      <c r="B52" t="s">
        <v>10</v>
      </c>
      <c r="C52" t="s">
        <v>151</v>
      </c>
      <c r="D52">
        <v>2011</v>
      </c>
      <c r="E52" t="s">
        <v>152</v>
      </c>
      <c r="G52" t="s">
        <v>185</v>
      </c>
      <c r="H52" t="s">
        <v>118</v>
      </c>
      <c r="I52" t="s">
        <v>81</v>
      </c>
      <c r="J52" t="s">
        <v>153</v>
      </c>
      <c r="K52">
        <v>0.98</v>
      </c>
    </row>
    <row r="53" spans="1:31" x14ac:dyDescent="0.35">
      <c r="A53" t="s">
        <v>1</v>
      </c>
      <c r="B53" t="s">
        <v>10</v>
      </c>
      <c r="C53" t="s">
        <v>160</v>
      </c>
      <c r="D53">
        <v>2011</v>
      </c>
      <c r="E53" t="s">
        <v>158</v>
      </c>
      <c r="F53" t="s">
        <v>159</v>
      </c>
      <c r="G53" t="s">
        <v>185</v>
      </c>
      <c r="H53" t="s">
        <v>118</v>
      </c>
      <c r="I53" t="s">
        <v>81</v>
      </c>
      <c r="J53" t="s">
        <v>153</v>
      </c>
      <c r="K53">
        <v>1.2</v>
      </c>
      <c r="P53">
        <v>1</v>
      </c>
      <c r="U53">
        <v>1</v>
      </c>
    </row>
    <row r="54" spans="1:31" x14ac:dyDescent="0.35">
      <c r="A54" t="s">
        <v>1</v>
      </c>
      <c r="B54" t="s">
        <v>10</v>
      </c>
      <c r="C54" t="s">
        <v>161</v>
      </c>
      <c r="D54">
        <v>2012</v>
      </c>
      <c r="E54" t="s">
        <v>162</v>
      </c>
      <c r="F54" t="s">
        <v>159</v>
      </c>
      <c r="G54" t="s">
        <v>185</v>
      </c>
      <c r="H54" t="s">
        <v>118</v>
      </c>
      <c r="I54" t="s">
        <v>81</v>
      </c>
      <c r="J54" t="s">
        <v>153</v>
      </c>
      <c r="K54">
        <v>1.2</v>
      </c>
      <c r="P54">
        <v>1</v>
      </c>
      <c r="U54">
        <v>1.1000000000000001</v>
      </c>
    </row>
    <row r="55" spans="1:31" x14ac:dyDescent="0.35">
      <c r="A55" t="s">
        <v>1</v>
      </c>
      <c r="B55" t="s">
        <v>10</v>
      </c>
      <c r="C55" t="s">
        <v>163</v>
      </c>
      <c r="D55">
        <v>2007</v>
      </c>
      <c r="E55" t="s">
        <v>29</v>
      </c>
      <c r="F55" t="s">
        <v>159</v>
      </c>
      <c r="G55" t="s">
        <v>185</v>
      </c>
      <c r="H55" t="s">
        <v>118</v>
      </c>
      <c r="I55" t="s">
        <v>81</v>
      </c>
      <c r="J55" t="s">
        <v>153</v>
      </c>
      <c r="K55">
        <v>1.18</v>
      </c>
      <c r="R55">
        <v>1.22</v>
      </c>
      <c r="W55">
        <v>1.47</v>
      </c>
    </row>
    <row r="56" spans="1:31" x14ac:dyDescent="0.35">
      <c r="A56" t="s">
        <v>1</v>
      </c>
      <c r="B56" t="s">
        <v>10</v>
      </c>
      <c r="C56" t="s">
        <v>164</v>
      </c>
      <c r="D56">
        <v>2008</v>
      </c>
      <c r="E56" t="s">
        <v>173</v>
      </c>
      <c r="F56" t="s">
        <v>174</v>
      </c>
      <c r="G56" t="s">
        <v>185</v>
      </c>
      <c r="H56" t="s">
        <v>118</v>
      </c>
      <c r="I56" t="s">
        <v>81</v>
      </c>
      <c r="J56" t="s">
        <v>153</v>
      </c>
      <c r="K56">
        <v>1.18</v>
      </c>
      <c r="P56">
        <v>1.22</v>
      </c>
    </row>
    <row r="57" spans="1:31" x14ac:dyDescent="0.35">
      <c r="A57" t="s">
        <v>1</v>
      </c>
      <c r="B57" t="s">
        <v>10</v>
      </c>
      <c r="C57" t="s">
        <v>165</v>
      </c>
      <c r="D57">
        <v>2016</v>
      </c>
      <c r="E57" t="s">
        <v>29</v>
      </c>
      <c r="F57" t="s">
        <v>159</v>
      </c>
      <c r="G57" t="s">
        <v>185</v>
      </c>
      <c r="H57" t="s">
        <v>118</v>
      </c>
      <c r="I57" t="s">
        <v>166</v>
      </c>
      <c r="J57" t="s">
        <v>167</v>
      </c>
      <c r="K57">
        <v>1.25</v>
      </c>
      <c r="P57">
        <v>1.24</v>
      </c>
      <c r="U57">
        <v>1.1599999999999999</v>
      </c>
      <c r="AE57">
        <v>1.1399999999999999</v>
      </c>
    </row>
    <row r="58" spans="1:31" x14ac:dyDescent="0.35">
      <c r="A58" t="s">
        <v>1</v>
      </c>
      <c r="B58" t="s">
        <v>10</v>
      </c>
      <c r="C58" t="s">
        <v>168</v>
      </c>
      <c r="D58">
        <v>2017</v>
      </c>
      <c r="E58" t="s">
        <v>29</v>
      </c>
      <c r="F58" t="s">
        <v>159</v>
      </c>
      <c r="G58" t="s">
        <v>185</v>
      </c>
      <c r="H58" t="s">
        <v>118</v>
      </c>
      <c r="I58" t="s">
        <v>166</v>
      </c>
      <c r="J58" t="s">
        <v>167</v>
      </c>
      <c r="K58">
        <v>1.25</v>
      </c>
      <c r="P58">
        <v>0.98</v>
      </c>
      <c r="AE58">
        <v>1.45</v>
      </c>
    </row>
    <row r="59" spans="1:31" x14ac:dyDescent="0.35">
      <c r="A59" t="s">
        <v>1</v>
      </c>
      <c r="B59" t="s">
        <v>10</v>
      </c>
      <c r="C59" t="s">
        <v>125</v>
      </c>
      <c r="D59">
        <v>2012</v>
      </c>
      <c r="E59" t="s">
        <v>121</v>
      </c>
      <c r="F59" t="s">
        <v>120</v>
      </c>
      <c r="G59" t="s">
        <v>185</v>
      </c>
      <c r="H59" t="s">
        <v>122</v>
      </c>
      <c r="I59" t="s">
        <v>124</v>
      </c>
      <c r="J59" t="s">
        <v>123</v>
      </c>
      <c r="K59">
        <v>1.47</v>
      </c>
      <c r="P59">
        <v>1.25</v>
      </c>
      <c r="U59">
        <v>1.36</v>
      </c>
      <c r="Z59">
        <v>1.42</v>
      </c>
      <c r="AE59">
        <v>1.5</v>
      </c>
    </row>
    <row r="60" spans="1:31" x14ac:dyDescent="0.35">
      <c r="A60" t="s">
        <v>1</v>
      </c>
      <c r="B60" t="s">
        <v>10</v>
      </c>
      <c r="C60" t="s">
        <v>175</v>
      </c>
      <c r="D60">
        <v>2008</v>
      </c>
      <c r="E60" t="s">
        <v>173</v>
      </c>
      <c r="F60" t="s">
        <v>174</v>
      </c>
      <c r="G60" t="s">
        <v>185</v>
      </c>
      <c r="H60" t="s">
        <v>122</v>
      </c>
      <c r="I60" t="s">
        <v>124</v>
      </c>
      <c r="J60" t="s">
        <v>123</v>
      </c>
      <c r="K60">
        <v>1.1399999999999999</v>
      </c>
      <c r="Q60">
        <v>1.1200000000000001</v>
      </c>
      <c r="T60">
        <v>1.05</v>
      </c>
      <c r="W60">
        <v>1.1000000000000001</v>
      </c>
      <c r="Z60">
        <v>1.06</v>
      </c>
      <c r="AB60">
        <v>1.1499999999999999</v>
      </c>
      <c r="AE60">
        <v>1.22</v>
      </c>
    </row>
    <row r="61" spans="1:31" x14ac:dyDescent="0.35">
      <c r="A61" t="s">
        <v>1</v>
      </c>
      <c r="B61" t="s">
        <v>10</v>
      </c>
      <c r="C61" t="s">
        <v>176</v>
      </c>
      <c r="D61">
        <v>2007</v>
      </c>
      <c r="E61" t="s">
        <v>173</v>
      </c>
      <c r="F61" t="s">
        <v>174</v>
      </c>
      <c r="G61" t="s">
        <v>185</v>
      </c>
      <c r="H61" t="s">
        <v>122</v>
      </c>
      <c r="I61" t="s">
        <v>124</v>
      </c>
      <c r="J61" t="s">
        <v>123</v>
      </c>
      <c r="K61">
        <v>1.1000000000000001</v>
      </c>
      <c r="Q61">
        <v>1.1000000000000001</v>
      </c>
      <c r="T61">
        <v>1.1000000000000001</v>
      </c>
      <c r="W61">
        <v>1.1000000000000001</v>
      </c>
      <c r="Z61">
        <v>1.1000000000000001</v>
      </c>
      <c r="AB61">
        <v>1.2</v>
      </c>
      <c r="AE61">
        <v>1.2</v>
      </c>
    </row>
    <row r="62" spans="1:31" x14ac:dyDescent="0.35">
      <c r="A62" t="s">
        <v>1</v>
      </c>
      <c r="B62" t="s">
        <v>10</v>
      </c>
      <c r="C62" t="s">
        <v>182</v>
      </c>
      <c r="D62">
        <v>2017</v>
      </c>
      <c r="E62" t="s">
        <v>173</v>
      </c>
      <c r="F62" t="s">
        <v>174</v>
      </c>
      <c r="G62" t="s">
        <v>185</v>
      </c>
      <c r="H62" t="s">
        <v>122</v>
      </c>
      <c r="I62" t="s">
        <v>124</v>
      </c>
      <c r="J62" t="s">
        <v>123</v>
      </c>
      <c r="K62">
        <v>1.36</v>
      </c>
      <c r="Q62">
        <v>1.45</v>
      </c>
      <c r="V62">
        <v>1.45</v>
      </c>
      <c r="AA62">
        <v>1.32</v>
      </c>
      <c r="AE62">
        <v>1.86</v>
      </c>
    </row>
    <row r="63" spans="1:31" x14ac:dyDescent="0.35">
      <c r="A63" t="s">
        <v>1</v>
      </c>
      <c r="B63" t="s">
        <v>10</v>
      </c>
      <c r="C63" t="s">
        <v>183</v>
      </c>
      <c r="D63">
        <v>2009</v>
      </c>
      <c r="E63" t="s">
        <v>173</v>
      </c>
      <c r="F63" t="s">
        <v>174</v>
      </c>
      <c r="G63" t="s">
        <v>185</v>
      </c>
      <c r="H63" t="s">
        <v>122</v>
      </c>
      <c r="I63" t="s">
        <v>124</v>
      </c>
      <c r="J63" t="s">
        <v>123</v>
      </c>
      <c r="K63">
        <v>1.1200000000000001</v>
      </c>
      <c r="P63">
        <v>1.29</v>
      </c>
      <c r="U63">
        <v>1.45</v>
      </c>
    </row>
  </sheetData>
  <sortState ref="A2:AF73">
    <sortCondition ref="B2:B73"/>
    <sortCondition ref="H2:H73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zoomScale="55" zoomScaleNormal="55" workbookViewId="0">
      <pane ySplit="1" topLeftCell="A44" activePane="bottomLeft" state="frozen"/>
      <selection pane="bottomLeft" activeCell="J64" sqref="J64"/>
    </sheetView>
  </sheetViews>
  <sheetFormatPr defaultRowHeight="14.5" x14ac:dyDescent="0.35"/>
  <cols>
    <col min="2" max="2" width="11.1796875" customWidth="1"/>
    <col min="3" max="3" width="26.08984375" bestFit="1" customWidth="1"/>
    <col min="5" max="5" width="14.1796875" customWidth="1"/>
    <col min="6" max="6" width="25.54296875" bestFit="1" customWidth="1"/>
    <col min="7" max="8" width="10.90625" customWidth="1"/>
    <col min="9" max="9" width="11.7265625" bestFit="1" customWidth="1"/>
    <col min="10" max="10" width="28.08984375" bestFit="1" customWidth="1"/>
    <col min="11" max="11" width="22.36328125" customWidth="1"/>
    <col min="12" max="12" width="15.54296875" customWidth="1"/>
    <col min="13" max="14" width="12.7265625" customWidth="1"/>
    <col min="15" max="15" width="9.7265625" customWidth="1"/>
  </cols>
  <sheetData>
    <row r="1" spans="1:15" x14ac:dyDescent="0.35">
      <c r="A1" s="1" t="s">
        <v>90</v>
      </c>
      <c r="B1" s="1" t="s">
        <v>92</v>
      </c>
      <c r="C1" s="1" t="s">
        <v>114</v>
      </c>
      <c r="D1" s="1" t="s">
        <v>250</v>
      </c>
      <c r="E1" s="1" t="s">
        <v>87</v>
      </c>
      <c r="F1" s="1" t="s">
        <v>86</v>
      </c>
      <c r="G1" s="1" t="s">
        <v>251</v>
      </c>
      <c r="H1" s="1" t="s">
        <v>256</v>
      </c>
      <c r="I1" s="1" t="s">
        <v>113</v>
      </c>
      <c r="J1" s="1" t="s">
        <v>88</v>
      </c>
      <c r="K1" s="1" t="s">
        <v>89</v>
      </c>
      <c r="L1" s="1" t="s">
        <v>255</v>
      </c>
      <c r="M1" s="1" t="s">
        <v>252</v>
      </c>
      <c r="N1" s="1" t="s">
        <v>254</v>
      </c>
      <c r="O1" s="1" t="s">
        <v>253</v>
      </c>
    </row>
    <row r="2" spans="1:15" x14ac:dyDescent="0.35">
      <c r="A2" t="s">
        <v>1</v>
      </c>
      <c r="B2" t="s">
        <v>186</v>
      </c>
      <c r="C2" t="s">
        <v>222</v>
      </c>
      <c r="D2">
        <v>1983</v>
      </c>
      <c r="E2" t="s">
        <v>189</v>
      </c>
      <c r="F2" t="s">
        <v>223</v>
      </c>
      <c r="G2" t="s">
        <v>217</v>
      </c>
      <c r="I2" t="s">
        <v>122</v>
      </c>
      <c r="J2" t="s">
        <v>124</v>
      </c>
      <c r="K2" t="s">
        <v>123</v>
      </c>
      <c r="L2" t="s">
        <v>257</v>
      </c>
      <c r="M2">
        <v>0</v>
      </c>
      <c r="O2">
        <v>1.26</v>
      </c>
    </row>
    <row r="3" spans="1:15" x14ac:dyDescent="0.35">
      <c r="A3" t="s">
        <v>1</v>
      </c>
      <c r="B3" t="s">
        <v>186</v>
      </c>
      <c r="C3" t="s">
        <v>222</v>
      </c>
      <c r="D3">
        <v>1983</v>
      </c>
      <c r="E3" t="s">
        <v>189</v>
      </c>
      <c r="F3" t="s">
        <v>223</v>
      </c>
      <c r="G3" t="s">
        <v>217</v>
      </c>
      <c r="I3" t="s">
        <v>122</v>
      </c>
      <c r="J3" t="s">
        <v>124</v>
      </c>
      <c r="K3" t="s">
        <v>123</v>
      </c>
      <c r="L3" t="s">
        <v>257</v>
      </c>
      <c r="M3">
        <v>15</v>
      </c>
      <c r="O3">
        <v>1.21</v>
      </c>
    </row>
    <row r="4" spans="1:15" x14ac:dyDescent="0.35">
      <c r="A4" t="s">
        <v>1</v>
      </c>
      <c r="B4" t="s">
        <v>186</v>
      </c>
      <c r="C4" t="s">
        <v>222</v>
      </c>
      <c r="D4">
        <v>1983</v>
      </c>
      <c r="E4" t="s">
        <v>189</v>
      </c>
      <c r="F4" t="s">
        <v>223</v>
      </c>
      <c r="G4" t="s">
        <v>217</v>
      </c>
      <c r="I4" t="s">
        <v>122</v>
      </c>
      <c r="J4" t="s">
        <v>124</v>
      </c>
      <c r="K4" t="s">
        <v>123</v>
      </c>
      <c r="L4" t="s">
        <v>257</v>
      </c>
      <c r="M4">
        <v>30</v>
      </c>
      <c r="O4">
        <v>1.42</v>
      </c>
    </row>
    <row r="5" spans="1:15" x14ac:dyDescent="0.35">
      <c r="A5" t="s">
        <v>1</v>
      </c>
      <c r="B5" t="s">
        <v>186</v>
      </c>
      <c r="C5" t="s">
        <v>222</v>
      </c>
      <c r="D5">
        <v>1983</v>
      </c>
      <c r="E5" t="s">
        <v>189</v>
      </c>
      <c r="F5" t="s">
        <v>223</v>
      </c>
      <c r="G5" t="s">
        <v>217</v>
      </c>
      <c r="I5" t="s">
        <v>122</v>
      </c>
      <c r="J5" t="s">
        <v>124</v>
      </c>
      <c r="K5" t="s">
        <v>123</v>
      </c>
      <c r="L5" t="s">
        <v>257</v>
      </c>
      <c r="M5">
        <v>45</v>
      </c>
      <c r="O5">
        <v>1.51</v>
      </c>
    </row>
    <row r="6" spans="1:15" x14ac:dyDescent="0.35">
      <c r="A6" t="s">
        <v>1</v>
      </c>
      <c r="B6" t="s">
        <v>186</v>
      </c>
      <c r="C6" t="s">
        <v>222</v>
      </c>
      <c r="D6">
        <v>1983</v>
      </c>
      <c r="E6" t="s">
        <v>189</v>
      </c>
      <c r="F6" t="s">
        <v>223</v>
      </c>
      <c r="G6" t="s">
        <v>217</v>
      </c>
      <c r="I6" t="s">
        <v>122</v>
      </c>
      <c r="J6" t="s">
        <v>124</v>
      </c>
      <c r="K6" t="s">
        <v>123</v>
      </c>
      <c r="L6" t="s">
        <v>257</v>
      </c>
      <c r="M6">
        <v>60</v>
      </c>
      <c r="O6">
        <v>2.09</v>
      </c>
    </row>
    <row r="7" spans="1:15" x14ac:dyDescent="0.35">
      <c r="A7" t="s">
        <v>1</v>
      </c>
      <c r="B7" t="s">
        <v>186</v>
      </c>
      <c r="C7" t="s">
        <v>222</v>
      </c>
      <c r="D7">
        <v>1983</v>
      </c>
      <c r="E7" t="s">
        <v>189</v>
      </c>
      <c r="F7" t="s">
        <v>223</v>
      </c>
      <c r="G7" t="s">
        <v>217</v>
      </c>
      <c r="I7" t="s">
        <v>122</v>
      </c>
      <c r="J7" t="s">
        <v>124</v>
      </c>
      <c r="K7" t="s">
        <v>123</v>
      </c>
      <c r="L7" t="s">
        <v>257</v>
      </c>
      <c r="M7">
        <v>90</v>
      </c>
      <c r="O7">
        <v>2.33</v>
      </c>
    </row>
    <row r="8" spans="1:15" x14ac:dyDescent="0.35">
      <c r="A8" t="s">
        <v>1</v>
      </c>
      <c r="B8" t="s">
        <v>186</v>
      </c>
      <c r="C8" t="s">
        <v>224</v>
      </c>
      <c r="D8">
        <v>2008</v>
      </c>
      <c r="E8" t="s">
        <v>225</v>
      </c>
      <c r="F8" t="s">
        <v>226</v>
      </c>
      <c r="G8" t="s">
        <v>217</v>
      </c>
      <c r="I8" t="s">
        <v>122</v>
      </c>
      <c r="J8" t="s">
        <v>124</v>
      </c>
      <c r="K8" t="s">
        <v>123</v>
      </c>
      <c r="L8" t="s">
        <v>257</v>
      </c>
      <c r="M8">
        <v>0</v>
      </c>
      <c r="O8">
        <v>2.68</v>
      </c>
    </row>
    <row r="9" spans="1:15" x14ac:dyDescent="0.35">
      <c r="A9" t="s">
        <v>1</v>
      </c>
      <c r="B9" t="s">
        <v>186</v>
      </c>
      <c r="C9" t="s">
        <v>224</v>
      </c>
      <c r="D9">
        <v>2008</v>
      </c>
      <c r="E9" t="s">
        <v>225</v>
      </c>
      <c r="F9" t="s">
        <v>226</v>
      </c>
      <c r="G9" t="s">
        <v>217</v>
      </c>
      <c r="I9" t="s">
        <v>122</v>
      </c>
      <c r="J9" t="s">
        <v>124</v>
      </c>
      <c r="K9" t="s">
        <v>123</v>
      </c>
      <c r="L9" t="s">
        <v>257</v>
      </c>
      <c r="M9">
        <v>10</v>
      </c>
      <c r="O9">
        <v>2.56</v>
      </c>
    </row>
    <row r="10" spans="1:15" x14ac:dyDescent="0.35">
      <c r="A10" t="s">
        <v>1</v>
      </c>
      <c r="B10" t="s">
        <v>186</v>
      </c>
      <c r="C10" t="s">
        <v>224</v>
      </c>
      <c r="D10">
        <v>2008</v>
      </c>
      <c r="E10" t="s">
        <v>225</v>
      </c>
      <c r="F10" t="s">
        <v>226</v>
      </c>
      <c r="G10" t="s">
        <v>217</v>
      </c>
      <c r="I10" t="s">
        <v>122</v>
      </c>
      <c r="J10" t="s">
        <v>124</v>
      </c>
      <c r="K10" t="s">
        <v>123</v>
      </c>
      <c r="L10" t="s">
        <v>257</v>
      </c>
      <c r="M10">
        <v>25</v>
      </c>
      <c r="O10">
        <v>2.56</v>
      </c>
    </row>
    <row r="11" spans="1:15" x14ac:dyDescent="0.35">
      <c r="A11" t="s">
        <v>1</v>
      </c>
      <c r="B11" t="s">
        <v>186</v>
      </c>
      <c r="C11" t="s">
        <v>224</v>
      </c>
      <c r="D11">
        <v>2008</v>
      </c>
      <c r="E11" t="s">
        <v>225</v>
      </c>
      <c r="F11" t="s">
        <v>226</v>
      </c>
      <c r="G11" t="s">
        <v>217</v>
      </c>
      <c r="I11" t="s">
        <v>122</v>
      </c>
      <c r="J11" t="s">
        <v>124</v>
      </c>
      <c r="K11" t="s">
        <v>123</v>
      </c>
      <c r="L11" t="s">
        <v>257</v>
      </c>
      <c r="M11">
        <v>45</v>
      </c>
      <c r="O11">
        <v>2.0299999999999998</v>
      </c>
    </row>
    <row r="12" spans="1:15" x14ac:dyDescent="0.35">
      <c r="A12" t="s">
        <v>1</v>
      </c>
      <c r="B12" t="s">
        <v>186</v>
      </c>
      <c r="C12" t="s">
        <v>224</v>
      </c>
      <c r="D12">
        <v>2008</v>
      </c>
      <c r="E12" t="s">
        <v>225</v>
      </c>
      <c r="F12" t="s">
        <v>216</v>
      </c>
      <c r="G12" t="s">
        <v>217</v>
      </c>
      <c r="I12" t="s">
        <v>122</v>
      </c>
      <c r="J12" t="s">
        <v>124</v>
      </c>
      <c r="K12" t="s">
        <v>123</v>
      </c>
      <c r="L12" t="s">
        <v>257</v>
      </c>
      <c r="M12">
        <v>0</v>
      </c>
      <c r="O12">
        <v>2.68</v>
      </c>
    </row>
    <row r="13" spans="1:15" x14ac:dyDescent="0.35">
      <c r="A13" t="s">
        <v>1</v>
      </c>
      <c r="B13" t="s">
        <v>186</v>
      </c>
      <c r="C13" t="s">
        <v>224</v>
      </c>
      <c r="D13">
        <v>2008</v>
      </c>
      <c r="E13" t="s">
        <v>225</v>
      </c>
      <c r="F13" t="s">
        <v>216</v>
      </c>
      <c r="G13" t="s">
        <v>217</v>
      </c>
      <c r="I13" t="s">
        <v>122</v>
      </c>
      <c r="J13" t="s">
        <v>124</v>
      </c>
      <c r="K13" t="s">
        <v>123</v>
      </c>
      <c r="L13" t="s">
        <v>257</v>
      </c>
      <c r="M13">
        <v>10</v>
      </c>
      <c r="O13">
        <v>2.59</v>
      </c>
    </row>
    <row r="14" spans="1:15" x14ac:dyDescent="0.35">
      <c r="A14" t="s">
        <v>1</v>
      </c>
      <c r="B14" t="s">
        <v>186</v>
      </c>
      <c r="C14" t="s">
        <v>224</v>
      </c>
      <c r="D14">
        <v>2008</v>
      </c>
      <c r="E14" t="s">
        <v>225</v>
      </c>
      <c r="F14" t="s">
        <v>216</v>
      </c>
      <c r="G14" t="s">
        <v>217</v>
      </c>
      <c r="I14" t="s">
        <v>122</v>
      </c>
      <c r="J14" t="s">
        <v>124</v>
      </c>
      <c r="K14" t="s">
        <v>123</v>
      </c>
      <c r="L14" t="s">
        <v>257</v>
      </c>
      <c r="M14">
        <v>25</v>
      </c>
      <c r="O14">
        <v>2.57</v>
      </c>
    </row>
    <row r="15" spans="1:15" x14ac:dyDescent="0.35">
      <c r="A15" t="s">
        <v>1</v>
      </c>
      <c r="B15" t="s">
        <v>186</v>
      </c>
      <c r="C15" t="s">
        <v>224</v>
      </c>
      <c r="D15">
        <v>2008</v>
      </c>
      <c r="E15" t="s">
        <v>225</v>
      </c>
      <c r="F15" t="s">
        <v>216</v>
      </c>
      <c r="G15" t="s">
        <v>217</v>
      </c>
      <c r="I15" t="s">
        <v>122</v>
      </c>
      <c r="J15" t="s">
        <v>124</v>
      </c>
      <c r="K15" t="s">
        <v>123</v>
      </c>
      <c r="L15" t="s">
        <v>257</v>
      </c>
      <c r="M15">
        <v>45</v>
      </c>
      <c r="O15">
        <v>1.76</v>
      </c>
    </row>
    <row r="16" spans="1:15" x14ac:dyDescent="0.35">
      <c r="A16" t="s">
        <v>1</v>
      </c>
      <c r="B16" t="s">
        <v>186</v>
      </c>
      <c r="C16" t="s">
        <v>190</v>
      </c>
      <c r="D16">
        <v>2016</v>
      </c>
      <c r="E16" t="s">
        <v>189</v>
      </c>
      <c r="F16" t="s">
        <v>188</v>
      </c>
      <c r="G16" t="s">
        <v>187</v>
      </c>
      <c r="I16" t="s">
        <v>149</v>
      </c>
      <c r="J16" t="s">
        <v>191</v>
      </c>
      <c r="K16" t="s">
        <v>192</v>
      </c>
      <c r="L16" t="s">
        <v>257</v>
      </c>
      <c r="M16">
        <v>0</v>
      </c>
      <c r="O16">
        <v>0.93</v>
      </c>
    </row>
    <row r="17" spans="1:15" x14ac:dyDescent="0.35">
      <c r="A17" t="s">
        <v>1</v>
      </c>
      <c r="B17" t="s">
        <v>186</v>
      </c>
      <c r="C17" t="s">
        <v>190</v>
      </c>
      <c r="D17">
        <v>2016</v>
      </c>
      <c r="E17" t="s">
        <v>189</v>
      </c>
      <c r="F17" t="s">
        <v>188</v>
      </c>
      <c r="G17" t="s">
        <v>187</v>
      </c>
      <c r="I17" t="s">
        <v>149</v>
      </c>
      <c r="J17" t="s">
        <v>191</v>
      </c>
      <c r="K17" t="s">
        <v>192</v>
      </c>
      <c r="L17" t="s">
        <v>257</v>
      </c>
      <c r="M17">
        <v>40</v>
      </c>
      <c r="O17">
        <v>0.93</v>
      </c>
    </row>
    <row r="18" spans="1:15" x14ac:dyDescent="0.35">
      <c r="A18" t="s">
        <v>1</v>
      </c>
      <c r="B18" t="s">
        <v>186</v>
      </c>
      <c r="C18" t="s">
        <v>190</v>
      </c>
      <c r="D18">
        <v>2016</v>
      </c>
      <c r="E18" t="s">
        <v>189</v>
      </c>
      <c r="F18" t="s">
        <v>188</v>
      </c>
      <c r="G18" t="s">
        <v>187</v>
      </c>
      <c r="I18" t="s">
        <v>149</v>
      </c>
      <c r="J18" t="s">
        <v>191</v>
      </c>
      <c r="K18" t="s">
        <v>192</v>
      </c>
      <c r="L18" t="s">
        <v>257</v>
      </c>
      <c r="M18">
        <v>100</v>
      </c>
      <c r="O18">
        <v>0.95</v>
      </c>
    </row>
    <row r="19" spans="1:15" x14ac:dyDescent="0.35">
      <c r="A19" t="s">
        <v>1</v>
      </c>
      <c r="B19" t="s">
        <v>186</v>
      </c>
      <c r="C19" t="s">
        <v>194</v>
      </c>
      <c r="D19">
        <v>2017</v>
      </c>
      <c r="E19" t="s">
        <v>189</v>
      </c>
      <c r="F19" t="s">
        <v>188</v>
      </c>
      <c r="G19" t="s">
        <v>187</v>
      </c>
      <c r="I19" t="s">
        <v>149</v>
      </c>
      <c r="J19" t="s">
        <v>191</v>
      </c>
      <c r="K19" t="s">
        <v>192</v>
      </c>
      <c r="L19" t="s">
        <v>257</v>
      </c>
      <c r="M19">
        <v>0</v>
      </c>
      <c r="O19">
        <v>0.93</v>
      </c>
    </row>
    <row r="20" spans="1:15" x14ac:dyDescent="0.35">
      <c r="A20" t="s">
        <v>1</v>
      </c>
      <c r="B20" t="s">
        <v>186</v>
      </c>
      <c r="C20" t="s">
        <v>194</v>
      </c>
      <c r="D20">
        <v>2017</v>
      </c>
      <c r="E20" t="s">
        <v>189</v>
      </c>
      <c r="F20" t="s">
        <v>188</v>
      </c>
      <c r="G20" t="s">
        <v>187</v>
      </c>
      <c r="I20" t="s">
        <v>149</v>
      </c>
      <c r="J20" t="s">
        <v>191</v>
      </c>
      <c r="K20" t="s">
        <v>192</v>
      </c>
      <c r="L20" t="s">
        <v>257</v>
      </c>
      <c r="M20">
        <v>40</v>
      </c>
      <c r="O20">
        <v>0.93</v>
      </c>
    </row>
    <row r="21" spans="1:15" x14ac:dyDescent="0.35">
      <c r="A21" t="s">
        <v>1</v>
      </c>
      <c r="B21" t="s">
        <v>186</v>
      </c>
      <c r="C21" t="s">
        <v>194</v>
      </c>
      <c r="D21">
        <v>2017</v>
      </c>
      <c r="E21" t="s">
        <v>189</v>
      </c>
      <c r="F21" t="s">
        <v>188</v>
      </c>
      <c r="G21" t="s">
        <v>187</v>
      </c>
      <c r="I21" t="s">
        <v>149</v>
      </c>
      <c r="J21" t="s">
        <v>191</v>
      </c>
      <c r="K21" t="s">
        <v>192</v>
      </c>
      <c r="L21" t="s">
        <v>257</v>
      </c>
      <c r="M21">
        <v>100</v>
      </c>
      <c r="O21">
        <v>1.1200000000000001</v>
      </c>
    </row>
    <row r="22" spans="1:15" x14ac:dyDescent="0.35">
      <c r="A22" t="s">
        <v>1</v>
      </c>
      <c r="B22" t="s">
        <v>186</v>
      </c>
      <c r="C22" t="s">
        <v>198</v>
      </c>
      <c r="D22">
        <v>2012</v>
      </c>
      <c r="E22" t="s">
        <v>189</v>
      </c>
      <c r="F22" t="s">
        <v>199</v>
      </c>
      <c r="G22" t="s">
        <v>185</v>
      </c>
      <c r="I22" t="s">
        <v>196</v>
      </c>
      <c r="J22" t="s">
        <v>197</v>
      </c>
      <c r="K22" t="s">
        <v>195</v>
      </c>
      <c r="L22" t="s">
        <v>258</v>
      </c>
      <c r="M22">
        <v>0</v>
      </c>
      <c r="O22">
        <v>2.2799999999999998</v>
      </c>
    </row>
    <row r="23" spans="1:15" x14ac:dyDescent="0.35">
      <c r="A23" t="s">
        <v>1</v>
      </c>
      <c r="B23" t="s">
        <v>186</v>
      </c>
      <c r="C23" t="s">
        <v>198</v>
      </c>
      <c r="D23">
        <v>2012</v>
      </c>
      <c r="E23" t="s">
        <v>189</v>
      </c>
      <c r="F23" t="s">
        <v>199</v>
      </c>
      <c r="G23" t="s">
        <v>185</v>
      </c>
      <c r="I23" t="s">
        <v>196</v>
      </c>
      <c r="J23" t="s">
        <v>197</v>
      </c>
      <c r="K23" t="s">
        <v>195</v>
      </c>
      <c r="L23" t="s">
        <v>258</v>
      </c>
      <c r="M23">
        <v>15</v>
      </c>
      <c r="O23">
        <v>2.13</v>
      </c>
    </row>
    <row r="24" spans="1:15" x14ac:dyDescent="0.35">
      <c r="A24" t="s">
        <v>1</v>
      </c>
      <c r="B24" t="s">
        <v>186</v>
      </c>
      <c r="C24" t="s">
        <v>198</v>
      </c>
      <c r="D24">
        <v>2012</v>
      </c>
      <c r="E24" t="s">
        <v>189</v>
      </c>
      <c r="F24" t="s">
        <v>199</v>
      </c>
      <c r="G24" t="s">
        <v>185</v>
      </c>
      <c r="I24" t="s">
        <v>196</v>
      </c>
      <c r="J24" t="s">
        <v>197</v>
      </c>
      <c r="K24" t="s">
        <v>195</v>
      </c>
      <c r="L24" t="s">
        <v>258</v>
      </c>
      <c r="M24">
        <v>25</v>
      </c>
      <c r="O24">
        <v>2.21</v>
      </c>
    </row>
    <row r="25" spans="1:15" x14ac:dyDescent="0.35">
      <c r="A25" t="s">
        <v>1</v>
      </c>
      <c r="B25" t="s">
        <v>186</v>
      </c>
      <c r="C25" t="s">
        <v>198</v>
      </c>
      <c r="D25">
        <v>2012</v>
      </c>
      <c r="E25" t="s">
        <v>189</v>
      </c>
      <c r="F25" t="s">
        <v>199</v>
      </c>
      <c r="G25" t="s">
        <v>185</v>
      </c>
      <c r="I25" t="s">
        <v>196</v>
      </c>
      <c r="J25" t="s">
        <v>197</v>
      </c>
      <c r="K25" t="s">
        <v>195</v>
      </c>
      <c r="L25" t="s">
        <v>258</v>
      </c>
      <c r="M25">
        <v>40</v>
      </c>
      <c r="O25">
        <v>2.27</v>
      </c>
    </row>
    <row r="26" spans="1:15" x14ac:dyDescent="0.35">
      <c r="A26" t="s">
        <v>1</v>
      </c>
      <c r="B26" t="s">
        <v>186</v>
      </c>
      <c r="C26" t="s">
        <v>198</v>
      </c>
      <c r="D26">
        <v>2012</v>
      </c>
      <c r="E26" t="s">
        <v>189</v>
      </c>
      <c r="F26" t="s">
        <v>199</v>
      </c>
      <c r="G26" t="s">
        <v>185</v>
      </c>
      <c r="I26" t="s">
        <v>196</v>
      </c>
      <c r="J26" t="s">
        <v>197</v>
      </c>
      <c r="K26" t="s">
        <v>195</v>
      </c>
      <c r="L26" t="s">
        <v>258</v>
      </c>
      <c r="M26">
        <v>50</v>
      </c>
      <c r="O26">
        <v>2.2200000000000002</v>
      </c>
    </row>
    <row r="27" spans="1:15" x14ac:dyDescent="0.35">
      <c r="A27" t="s">
        <v>1</v>
      </c>
      <c r="B27" t="s">
        <v>186</v>
      </c>
      <c r="C27" t="s">
        <v>213</v>
      </c>
      <c r="D27">
        <v>2012</v>
      </c>
      <c r="E27" t="s">
        <v>189</v>
      </c>
      <c r="F27" t="s">
        <v>211</v>
      </c>
      <c r="G27" t="s">
        <v>185</v>
      </c>
      <c r="I27" t="s">
        <v>127</v>
      </c>
      <c r="J27" t="s">
        <v>135</v>
      </c>
      <c r="K27" t="s">
        <v>136</v>
      </c>
      <c r="L27" t="s">
        <v>257</v>
      </c>
      <c r="M27">
        <v>0</v>
      </c>
      <c r="O27">
        <v>1.46</v>
      </c>
    </row>
    <row r="28" spans="1:15" x14ac:dyDescent="0.35">
      <c r="A28" t="s">
        <v>1</v>
      </c>
      <c r="B28" t="s">
        <v>186</v>
      </c>
      <c r="C28" t="s">
        <v>213</v>
      </c>
      <c r="D28">
        <v>2012</v>
      </c>
      <c r="E28" t="s">
        <v>189</v>
      </c>
      <c r="F28" t="s">
        <v>211</v>
      </c>
      <c r="G28" t="s">
        <v>185</v>
      </c>
      <c r="I28" t="s">
        <v>127</v>
      </c>
      <c r="J28" t="s">
        <v>135</v>
      </c>
      <c r="K28" t="s">
        <v>136</v>
      </c>
      <c r="L28" t="s">
        <v>257</v>
      </c>
      <c r="M28">
        <v>15</v>
      </c>
      <c r="O28">
        <v>1.7</v>
      </c>
    </row>
    <row r="29" spans="1:15" x14ac:dyDescent="0.35">
      <c r="A29" t="s">
        <v>1</v>
      </c>
      <c r="B29" t="s">
        <v>186</v>
      </c>
      <c r="C29" t="s">
        <v>213</v>
      </c>
      <c r="D29">
        <v>2012</v>
      </c>
      <c r="E29" t="s">
        <v>189</v>
      </c>
      <c r="F29" t="s">
        <v>211</v>
      </c>
      <c r="G29" t="s">
        <v>185</v>
      </c>
      <c r="I29" t="s">
        <v>127</v>
      </c>
      <c r="J29" t="s">
        <v>135</v>
      </c>
      <c r="K29" t="s">
        <v>136</v>
      </c>
      <c r="L29" t="s">
        <v>257</v>
      </c>
      <c r="M29">
        <v>30</v>
      </c>
      <c r="O29">
        <v>1.64</v>
      </c>
    </row>
    <row r="30" spans="1:15" x14ac:dyDescent="0.35">
      <c r="A30" t="s">
        <v>1</v>
      </c>
      <c r="B30" t="s">
        <v>186</v>
      </c>
      <c r="C30" t="s">
        <v>213</v>
      </c>
      <c r="D30">
        <v>2012</v>
      </c>
      <c r="E30" t="s">
        <v>189</v>
      </c>
      <c r="F30" t="s">
        <v>212</v>
      </c>
      <c r="G30" t="s">
        <v>185</v>
      </c>
      <c r="I30" t="s">
        <v>127</v>
      </c>
      <c r="J30" t="s">
        <v>135</v>
      </c>
      <c r="K30" t="s">
        <v>136</v>
      </c>
      <c r="L30" t="s">
        <v>257</v>
      </c>
      <c r="M30">
        <v>0</v>
      </c>
      <c r="O30">
        <v>1.46</v>
      </c>
    </row>
    <row r="31" spans="1:15" x14ac:dyDescent="0.35">
      <c r="A31" t="s">
        <v>1</v>
      </c>
      <c r="B31" t="s">
        <v>186</v>
      </c>
      <c r="C31" t="s">
        <v>213</v>
      </c>
      <c r="D31">
        <v>2012</v>
      </c>
      <c r="E31" t="s">
        <v>189</v>
      </c>
      <c r="F31" t="s">
        <v>212</v>
      </c>
      <c r="G31" t="s">
        <v>185</v>
      </c>
      <c r="I31" t="s">
        <v>127</v>
      </c>
      <c r="J31" t="s">
        <v>135</v>
      </c>
      <c r="K31" t="s">
        <v>136</v>
      </c>
      <c r="L31" t="s">
        <v>257</v>
      </c>
      <c r="M31">
        <v>15</v>
      </c>
      <c r="O31">
        <v>1.52</v>
      </c>
    </row>
    <row r="32" spans="1:15" x14ac:dyDescent="0.35">
      <c r="A32" t="s">
        <v>1</v>
      </c>
      <c r="B32" t="s">
        <v>186</v>
      </c>
      <c r="C32" t="s">
        <v>213</v>
      </c>
      <c r="D32">
        <v>2012</v>
      </c>
      <c r="E32" t="s">
        <v>189</v>
      </c>
      <c r="F32" t="s">
        <v>212</v>
      </c>
      <c r="G32" t="s">
        <v>185</v>
      </c>
      <c r="I32" t="s">
        <v>127</v>
      </c>
      <c r="J32" t="s">
        <v>135</v>
      </c>
      <c r="K32" t="s">
        <v>136</v>
      </c>
      <c r="L32" t="s">
        <v>257</v>
      </c>
      <c r="M32">
        <v>30</v>
      </c>
      <c r="O32">
        <v>1.43</v>
      </c>
    </row>
    <row r="33" spans="1:15" x14ac:dyDescent="0.35">
      <c r="A33" t="s">
        <v>1</v>
      </c>
      <c r="B33" t="s">
        <v>186</v>
      </c>
      <c r="C33" t="s">
        <v>213</v>
      </c>
      <c r="D33">
        <v>2012</v>
      </c>
      <c r="E33" t="s">
        <v>189</v>
      </c>
      <c r="F33" t="s">
        <v>211</v>
      </c>
      <c r="G33" t="s">
        <v>185</v>
      </c>
      <c r="I33" t="s">
        <v>196</v>
      </c>
      <c r="J33" t="s">
        <v>214</v>
      </c>
      <c r="K33" t="s">
        <v>195</v>
      </c>
      <c r="L33" t="s">
        <v>257</v>
      </c>
      <c r="M33">
        <v>0</v>
      </c>
      <c r="O33">
        <v>1.91</v>
      </c>
    </row>
    <row r="34" spans="1:15" x14ac:dyDescent="0.35">
      <c r="A34" t="s">
        <v>1</v>
      </c>
      <c r="B34" t="s">
        <v>186</v>
      </c>
      <c r="C34" t="s">
        <v>213</v>
      </c>
      <c r="D34">
        <v>2012</v>
      </c>
      <c r="E34" t="s">
        <v>189</v>
      </c>
      <c r="F34" t="s">
        <v>211</v>
      </c>
      <c r="G34" t="s">
        <v>185</v>
      </c>
      <c r="I34" t="s">
        <v>196</v>
      </c>
      <c r="J34" t="s">
        <v>214</v>
      </c>
      <c r="K34" t="s">
        <v>195</v>
      </c>
      <c r="L34" t="s">
        <v>257</v>
      </c>
      <c r="M34">
        <v>15</v>
      </c>
      <c r="O34">
        <v>1.6</v>
      </c>
    </row>
    <row r="35" spans="1:15" x14ac:dyDescent="0.35">
      <c r="A35" t="s">
        <v>1</v>
      </c>
      <c r="B35" t="s">
        <v>186</v>
      </c>
      <c r="C35" t="s">
        <v>213</v>
      </c>
      <c r="D35">
        <v>2012</v>
      </c>
      <c r="E35" t="s">
        <v>189</v>
      </c>
      <c r="F35" t="s">
        <v>211</v>
      </c>
      <c r="G35" t="s">
        <v>185</v>
      </c>
      <c r="I35" t="s">
        <v>196</v>
      </c>
      <c r="J35" t="s">
        <v>214</v>
      </c>
      <c r="K35" t="s">
        <v>195</v>
      </c>
      <c r="L35" t="s">
        <v>257</v>
      </c>
      <c r="M35">
        <v>30</v>
      </c>
      <c r="O35">
        <v>1.57</v>
      </c>
    </row>
    <row r="36" spans="1:15" x14ac:dyDescent="0.35">
      <c r="A36" t="s">
        <v>1</v>
      </c>
      <c r="B36" t="s">
        <v>186</v>
      </c>
      <c r="C36" t="s">
        <v>213</v>
      </c>
      <c r="D36">
        <v>2012</v>
      </c>
      <c r="E36" t="s">
        <v>189</v>
      </c>
      <c r="F36" t="s">
        <v>212</v>
      </c>
      <c r="G36" t="s">
        <v>185</v>
      </c>
      <c r="I36" t="s">
        <v>196</v>
      </c>
      <c r="J36" t="s">
        <v>214</v>
      </c>
      <c r="K36" t="s">
        <v>195</v>
      </c>
      <c r="L36" t="s">
        <v>257</v>
      </c>
      <c r="M36">
        <v>0</v>
      </c>
      <c r="O36">
        <v>1.91</v>
      </c>
    </row>
    <row r="37" spans="1:15" x14ac:dyDescent="0.35">
      <c r="A37" t="s">
        <v>1</v>
      </c>
      <c r="B37" t="s">
        <v>186</v>
      </c>
      <c r="C37" t="s">
        <v>213</v>
      </c>
      <c r="D37">
        <v>2012</v>
      </c>
      <c r="E37" t="s">
        <v>189</v>
      </c>
      <c r="F37" t="s">
        <v>212</v>
      </c>
      <c r="G37" t="s">
        <v>185</v>
      </c>
      <c r="I37" t="s">
        <v>196</v>
      </c>
      <c r="J37" t="s">
        <v>214</v>
      </c>
      <c r="K37" t="s">
        <v>195</v>
      </c>
      <c r="L37" t="s">
        <v>257</v>
      </c>
      <c r="M37">
        <v>15</v>
      </c>
      <c r="O37">
        <v>1.82</v>
      </c>
    </row>
    <row r="38" spans="1:15" x14ac:dyDescent="0.35">
      <c r="A38" t="s">
        <v>1</v>
      </c>
      <c r="B38" t="s">
        <v>186</v>
      </c>
      <c r="C38" t="s">
        <v>213</v>
      </c>
      <c r="D38">
        <v>2012</v>
      </c>
      <c r="E38" t="s">
        <v>189</v>
      </c>
      <c r="F38" t="s">
        <v>212</v>
      </c>
      <c r="G38" t="s">
        <v>185</v>
      </c>
      <c r="I38" t="s">
        <v>196</v>
      </c>
      <c r="J38" t="s">
        <v>214</v>
      </c>
      <c r="K38" t="s">
        <v>195</v>
      </c>
      <c r="L38" t="s">
        <v>257</v>
      </c>
      <c r="M38">
        <v>30</v>
      </c>
      <c r="O38">
        <v>1.81</v>
      </c>
    </row>
    <row r="39" spans="1:15" x14ac:dyDescent="0.35">
      <c r="A39" t="s">
        <v>1</v>
      </c>
      <c r="B39" t="s">
        <v>186</v>
      </c>
      <c r="C39" t="s">
        <v>213</v>
      </c>
      <c r="D39">
        <v>2012</v>
      </c>
      <c r="E39" t="s">
        <v>189</v>
      </c>
      <c r="F39" t="s">
        <v>211</v>
      </c>
      <c r="G39" t="s">
        <v>185</v>
      </c>
      <c r="I39" t="s">
        <v>118</v>
      </c>
      <c r="J39" t="s">
        <v>166</v>
      </c>
      <c r="K39" t="s">
        <v>167</v>
      </c>
      <c r="L39" t="s">
        <v>257</v>
      </c>
      <c r="M39">
        <v>0</v>
      </c>
      <c r="O39">
        <v>1.1399999999999999</v>
      </c>
    </row>
    <row r="40" spans="1:15" x14ac:dyDescent="0.35">
      <c r="A40" t="s">
        <v>1</v>
      </c>
      <c r="B40" t="s">
        <v>186</v>
      </c>
      <c r="C40" t="s">
        <v>213</v>
      </c>
      <c r="D40">
        <v>2012</v>
      </c>
      <c r="E40" t="s">
        <v>189</v>
      </c>
      <c r="F40" t="s">
        <v>211</v>
      </c>
      <c r="G40" t="s">
        <v>185</v>
      </c>
      <c r="I40" t="s">
        <v>118</v>
      </c>
      <c r="J40" t="s">
        <v>166</v>
      </c>
      <c r="K40" t="s">
        <v>167</v>
      </c>
      <c r="L40" t="s">
        <v>257</v>
      </c>
      <c r="M40">
        <v>15</v>
      </c>
      <c r="O40">
        <v>1.1200000000000001</v>
      </c>
    </row>
    <row r="41" spans="1:15" x14ac:dyDescent="0.35">
      <c r="A41" t="s">
        <v>1</v>
      </c>
      <c r="B41" t="s">
        <v>186</v>
      </c>
      <c r="C41" t="s">
        <v>213</v>
      </c>
      <c r="D41">
        <v>2012</v>
      </c>
      <c r="E41" t="s">
        <v>189</v>
      </c>
      <c r="F41" t="s">
        <v>211</v>
      </c>
      <c r="G41" t="s">
        <v>185</v>
      </c>
      <c r="I41" t="s">
        <v>118</v>
      </c>
      <c r="J41" t="s">
        <v>166</v>
      </c>
      <c r="K41" t="s">
        <v>167</v>
      </c>
      <c r="L41" t="s">
        <v>257</v>
      </c>
      <c r="M41">
        <v>30</v>
      </c>
      <c r="O41">
        <v>1.25</v>
      </c>
    </row>
    <row r="42" spans="1:15" x14ac:dyDescent="0.35">
      <c r="A42" t="s">
        <v>1</v>
      </c>
      <c r="B42" t="s">
        <v>186</v>
      </c>
      <c r="C42" t="s">
        <v>213</v>
      </c>
      <c r="D42">
        <v>2012</v>
      </c>
      <c r="E42" t="s">
        <v>189</v>
      </c>
      <c r="F42" t="s">
        <v>212</v>
      </c>
      <c r="G42" t="s">
        <v>185</v>
      </c>
      <c r="I42" t="s">
        <v>118</v>
      </c>
      <c r="J42" t="s">
        <v>166</v>
      </c>
      <c r="K42" t="s">
        <v>167</v>
      </c>
      <c r="L42" t="s">
        <v>257</v>
      </c>
      <c r="M42">
        <v>0</v>
      </c>
      <c r="O42">
        <v>1.1399999999999999</v>
      </c>
    </row>
    <row r="43" spans="1:15" x14ac:dyDescent="0.35">
      <c r="A43" t="s">
        <v>1</v>
      </c>
      <c r="B43" t="s">
        <v>186</v>
      </c>
      <c r="C43" t="s">
        <v>213</v>
      </c>
      <c r="D43">
        <v>2012</v>
      </c>
      <c r="E43" t="s">
        <v>189</v>
      </c>
      <c r="F43" t="s">
        <v>212</v>
      </c>
      <c r="G43" t="s">
        <v>185</v>
      </c>
      <c r="I43" t="s">
        <v>118</v>
      </c>
      <c r="J43" t="s">
        <v>166</v>
      </c>
      <c r="K43" t="s">
        <v>167</v>
      </c>
      <c r="L43" t="s">
        <v>257</v>
      </c>
      <c r="M43">
        <v>15</v>
      </c>
      <c r="O43">
        <v>1.1200000000000001</v>
      </c>
    </row>
    <row r="44" spans="1:15" x14ac:dyDescent="0.35">
      <c r="A44" t="s">
        <v>1</v>
      </c>
      <c r="B44" t="s">
        <v>186</v>
      </c>
      <c r="C44" t="s">
        <v>213</v>
      </c>
      <c r="D44">
        <v>2012</v>
      </c>
      <c r="E44" t="s">
        <v>189</v>
      </c>
      <c r="F44" t="s">
        <v>212</v>
      </c>
      <c r="G44" t="s">
        <v>185</v>
      </c>
      <c r="I44" t="s">
        <v>118</v>
      </c>
      <c r="J44" t="s">
        <v>166</v>
      </c>
      <c r="K44" t="s">
        <v>167</v>
      </c>
      <c r="L44" t="s">
        <v>257</v>
      </c>
      <c r="M44">
        <v>30</v>
      </c>
      <c r="O44">
        <v>1.17</v>
      </c>
    </row>
    <row r="45" spans="1:15" x14ac:dyDescent="0.35">
      <c r="A45" t="s">
        <v>1</v>
      </c>
      <c r="B45" t="s">
        <v>186</v>
      </c>
      <c r="C45" t="s">
        <v>243</v>
      </c>
      <c r="D45">
        <v>2009</v>
      </c>
      <c r="E45" t="s">
        <v>189</v>
      </c>
      <c r="F45" t="s">
        <v>242</v>
      </c>
      <c r="G45" t="s">
        <v>217</v>
      </c>
      <c r="I45" t="s">
        <v>118</v>
      </c>
      <c r="J45" t="s">
        <v>81</v>
      </c>
      <c r="K45" t="s">
        <v>153</v>
      </c>
      <c r="L45" t="s">
        <v>258</v>
      </c>
      <c r="M45">
        <v>0</v>
      </c>
      <c r="O45">
        <v>0.83</v>
      </c>
    </row>
    <row r="46" spans="1:15" x14ac:dyDescent="0.35">
      <c r="A46" t="s">
        <v>1</v>
      </c>
      <c r="B46" t="s">
        <v>186</v>
      </c>
      <c r="C46" t="s">
        <v>243</v>
      </c>
      <c r="D46">
        <v>2009</v>
      </c>
      <c r="E46" t="s">
        <v>189</v>
      </c>
      <c r="F46" t="s">
        <v>242</v>
      </c>
      <c r="G46" t="s">
        <v>217</v>
      </c>
      <c r="I46" t="s">
        <v>118</v>
      </c>
      <c r="J46" t="s">
        <v>81</v>
      </c>
      <c r="K46" t="s">
        <v>153</v>
      </c>
      <c r="L46" t="s">
        <v>258</v>
      </c>
      <c r="M46">
        <v>5</v>
      </c>
      <c r="O46">
        <v>0.82</v>
      </c>
    </row>
    <row r="47" spans="1:15" x14ac:dyDescent="0.35">
      <c r="A47" t="s">
        <v>1</v>
      </c>
      <c r="B47" t="s">
        <v>186</v>
      </c>
      <c r="C47" t="s">
        <v>243</v>
      </c>
      <c r="D47">
        <v>2009</v>
      </c>
      <c r="E47" t="s">
        <v>189</v>
      </c>
      <c r="F47" t="s">
        <v>242</v>
      </c>
      <c r="G47" t="s">
        <v>217</v>
      </c>
      <c r="I47" t="s">
        <v>118</v>
      </c>
      <c r="J47" t="s">
        <v>81</v>
      </c>
      <c r="K47" t="s">
        <v>153</v>
      </c>
      <c r="L47" t="s">
        <v>258</v>
      </c>
      <c r="M47">
        <v>10</v>
      </c>
      <c r="O47">
        <v>0.83</v>
      </c>
    </row>
    <row r="48" spans="1:15" x14ac:dyDescent="0.35">
      <c r="A48" t="s">
        <v>1</v>
      </c>
      <c r="B48" t="s">
        <v>186</v>
      </c>
      <c r="C48" t="s">
        <v>245</v>
      </c>
      <c r="D48">
        <v>2002</v>
      </c>
      <c r="E48" t="s">
        <v>189</v>
      </c>
      <c r="F48" t="s">
        <v>244</v>
      </c>
      <c r="G48" t="s">
        <v>246</v>
      </c>
      <c r="I48" t="s">
        <v>149</v>
      </c>
      <c r="J48" t="s">
        <v>78</v>
      </c>
      <c r="K48" t="s">
        <v>117</v>
      </c>
      <c r="L48" t="s">
        <v>258</v>
      </c>
      <c r="M48">
        <v>0</v>
      </c>
      <c r="O48">
        <v>1.35</v>
      </c>
    </row>
    <row r="49" spans="1:15" x14ac:dyDescent="0.35">
      <c r="A49" t="s">
        <v>1</v>
      </c>
      <c r="B49" t="s">
        <v>186</v>
      </c>
      <c r="C49" t="s">
        <v>245</v>
      </c>
      <c r="D49">
        <v>2002</v>
      </c>
      <c r="E49" t="s">
        <v>189</v>
      </c>
      <c r="F49" t="s">
        <v>244</v>
      </c>
      <c r="G49" t="s">
        <v>246</v>
      </c>
      <c r="I49" t="s">
        <v>149</v>
      </c>
      <c r="J49" t="s">
        <v>78</v>
      </c>
      <c r="K49" t="s">
        <v>117</v>
      </c>
      <c r="L49" t="s">
        <v>258</v>
      </c>
      <c r="M49">
        <v>10</v>
      </c>
      <c r="O49">
        <v>1.41</v>
      </c>
    </row>
    <row r="50" spans="1:15" x14ac:dyDescent="0.35">
      <c r="A50" t="s">
        <v>1</v>
      </c>
      <c r="B50" t="s">
        <v>186</v>
      </c>
      <c r="C50" t="s">
        <v>245</v>
      </c>
      <c r="D50">
        <v>2002</v>
      </c>
      <c r="E50" t="s">
        <v>189</v>
      </c>
      <c r="F50" t="s">
        <v>244</v>
      </c>
      <c r="G50" t="s">
        <v>246</v>
      </c>
      <c r="I50" t="s">
        <v>149</v>
      </c>
      <c r="J50" t="s">
        <v>78</v>
      </c>
      <c r="K50" t="s">
        <v>117</v>
      </c>
      <c r="L50" t="s">
        <v>258</v>
      </c>
      <c r="M50">
        <v>20</v>
      </c>
      <c r="O50">
        <v>1.43</v>
      </c>
    </row>
    <row r="51" spans="1:15" x14ac:dyDescent="0.35">
      <c r="A51" t="s">
        <v>1</v>
      </c>
      <c r="B51" t="s">
        <v>186</v>
      </c>
      <c r="C51" t="s">
        <v>215</v>
      </c>
      <c r="D51">
        <v>2014</v>
      </c>
      <c r="E51" t="s">
        <v>189</v>
      </c>
      <c r="F51" t="s">
        <v>216</v>
      </c>
      <c r="G51" t="s">
        <v>217</v>
      </c>
      <c r="I51" t="s">
        <v>149</v>
      </c>
      <c r="J51" t="s">
        <v>116</v>
      </c>
      <c r="K51" t="s">
        <v>77</v>
      </c>
      <c r="L51" t="s">
        <v>258</v>
      </c>
      <c r="M51">
        <v>0</v>
      </c>
      <c r="O51">
        <v>1.92</v>
      </c>
    </row>
    <row r="52" spans="1:15" x14ac:dyDescent="0.35">
      <c r="A52" t="s">
        <v>1</v>
      </c>
      <c r="B52" t="s">
        <v>186</v>
      </c>
      <c r="C52" t="s">
        <v>215</v>
      </c>
      <c r="D52">
        <v>2014</v>
      </c>
      <c r="E52" t="s">
        <v>189</v>
      </c>
      <c r="F52" t="s">
        <v>216</v>
      </c>
      <c r="G52" t="s">
        <v>217</v>
      </c>
      <c r="I52" t="s">
        <v>149</v>
      </c>
      <c r="J52" t="s">
        <v>116</v>
      </c>
      <c r="K52" t="s">
        <v>77</v>
      </c>
      <c r="L52" t="s">
        <v>258</v>
      </c>
      <c r="M52">
        <v>15</v>
      </c>
      <c r="O52">
        <v>2.11</v>
      </c>
    </row>
    <row r="53" spans="1:15" x14ac:dyDescent="0.35">
      <c r="A53" t="s">
        <v>1</v>
      </c>
      <c r="B53" t="s">
        <v>186</v>
      </c>
      <c r="C53" t="s">
        <v>215</v>
      </c>
      <c r="D53">
        <v>2014</v>
      </c>
      <c r="E53" t="s">
        <v>189</v>
      </c>
      <c r="F53" t="s">
        <v>216</v>
      </c>
      <c r="G53" t="s">
        <v>217</v>
      </c>
      <c r="I53" t="s">
        <v>149</v>
      </c>
      <c r="J53" t="s">
        <v>116</v>
      </c>
      <c r="K53" t="s">
        <v>77</v>
      </c>
      <c r="L53" t="s">
        <v>258</v>
      </c>
      <c r="M53">
        <v>25</v>
      </c>
      <c r="O53">
        <v>1.7</v>
      </c>
    </row>
    <row r="54" spans="1:15" x14ac:dyDescent="0.35">
      <c r="A54" t="s">
        <v>1</v>
      </c>
      <c r="B54" t="s">
        <v>186</v>
      </c>
      <c r="C54" t="s">
        <v>215</v>
      </c>
      <c r="D54">
        <v>2014</v>
      </c>
      <c r="E54" t="s">
        <v>189</v>
      </c>
      <c r="F54" t="s">
        <v>216</v>
      </c>
      <c r="G54" t="s">
        <v>217</v>
      </c>
      <c r="I54" t="s">
        <v>149</v>
      </c>
      <c r="J54" t="s">
        <v>116</v>
      </c>
      <c r="K54" t="s">
        <v>77</v>
      </c>
      <c r="L54" t="s">
        <v>258</v>
      </c>
      <c r="M54">
        <v>30</v>
      </c>
      <c r="O54">
        <v>1.86</v>
      </c>
    </row>
    <row r="55" spans="1:15" x14ac:dyDescent="0.35">
      <c r="A55" t="s">
        <v>1</v>
      </c>
      <c r="B55" t="s">
        <v>186</v>
      </c>
      <c r="C55" t="s">
        <v>215</v>
      </c>
      <c r="D55">
        <v>2014</v>
      </c>
      <c r="E55" t="s">
        <v>189</v>
      </c>
      <c r="F55" t="s">
        <v>216</v>
      </c>
      <c r="G55" t="s">
        <v>217</v>
      </c>
      <c r="I55" t="s">
        <v>149</v>
      </c>
      <c r="J55" t="s">
        <v>116</v>
      </c>
      <c r="K55" t="s">
        <v>77</v>
      </c>
      <c r="L55" t="s">
        <v>258</v>
      </c>
      <c r="M55">
        <v>45</v>
      </c>
      <c r="O55">
        <v>1.91</v>
      </c>
    </row>
    <row r="56" spans="1:15" x14ac:dyDescent="0.35">
      <c r="A56" t="s">
        <v>1</v>
      </c>
      <c r="B56" t="s">
        <v>186</v>
      </c>
      <c r="C56" t="s">
        <v>207</v>
      </c>
      <c r="D56">
        <v>2011</v>
      </c>
      <c r="E56" t="s">
        <v>189</v>
      </c>
      <c r="F56" t="s">
        <v>206</v>
      </c>
      <c r="G56" t="s">
        <v>185</v>
      </c>
      <c r="I56" t="s">
        <v>149</v>
      </c>
      <c r="J56" t="s">
        <v>204</v>
      </c>
      <c r="K56" t="s">
        <v>205</v>
      </c>
      <c r="L56" t="s">
        <v>258</v>
      </c>
      <c r="M56">
        <v>0</v>
      </c>
      <c r="O56">
        <v>1.17</v>
      </c>
    </row>
    <row r="57" spans="1:15" x14ac:dyDescent="0.35">
      <c r="A57" t="s">
        <v>1</v>
      </c>
      <c r="B57" t="s">
        <v>186</v>
      </c>
      <c r="C57" t="s">
        <v>207</v>
      </c>
      <c r="D57">
        <v>2011</v>
      </c>
      <c r="E57" t="s">
        <v>189</v>
      </c>
      <c r="F57" t="s">
        <v>206</v>
      </c>
      <c r="G57" t="s">
        <v>185</v>
      </c>
      <c r="I57" t="s">
        <v>149</v>
      </c>
      <c r="J57" t="s">
        <v>204</v>
      </c>
      <c r="K57" t="s">
        <v>205</v>
      </c>
      <c r="L57" t="s">
        <v>258</v>
      </c>
      <c r="M57">
        <v>15</v>
      </c>
      <c r="O57">
        <v>3.86</v>
      </c>
    </row>
    <row r="58" spans="1:15" x14ac:dyDescent="0.35">
      <c r="A58" t="s">
        <v>1</v>
      </c>
      <c r="B58" t="s">
        <v>186</v>
      </c>
      <c r="C58" t="s">
        <v>248</v>
      </c>
      <c r="D58">
        <v>2002</v>
      </c>
      <c r="E58" t="s">
        <v>189</v>
      </c>
      <c r="F58" t="s">
        <v>247</v>
      </c>
      <c r="G58" t="s">
        <v>185</v>
      </c>
      <c r="I58" t="s">
        <v>149</v>
      </c>
      <c r="J58" t="s">
        <v>204</v>
      </c>
      <c r="K58" t="s">
        <v>205</v>
      </c>
      <c r="L58" t="s">
        <v>258</v>
      </c>
      <c r="M58">
        <v>0</v>
      </c>
      <c r="O58">
        <v>1.21</v>
      </c>
    </row>
    <row r="59" spans="1:15" x14ac:dyDescent="0.35">
      <c r="A59" t="s">
        <v>1</v>
      </c>
      <c r="B59" t="s">
        <v>186</v>
      </c>
      <c r="C59" t="s">
        <v>248</v>
      </c>
      <c r="D59">
        <v>2002</v>
      </c>
      <c r="E59" t="s">
        <v>189</v>
      </c>
      <c r="F59" t="s">
        <v>247</v>
      </c>
      <c r="G59" t="s">
        <v>185</v>
      </c>
      <c r="I59" t="s">
        <v>149</v>
      </c>
      <c r="J59" t="s">
        <v>204</v>
      </c>
      <c r="K59" t="s">
        <v>205</v>
      </c>
      <c r="L59" t="s">
        <v>258</v>
      </c>
      <c r="M59">
        <v>15</v>
      </c>
      <c r="O59">
        <v>1.25</v>
      </c>
    </row>
    <row r="60" spans="1:15" x14ac:dyDescent="0.35">
      <c r="A60" t="s">
        <v>1</v>
      </c>
      <c r="B60" t="s">
        <v>186</v>
      </c>
      <c r="C60" t="s">
        <v>248</v>
      </c>
      <c r="D60">
        <v>2002</v>
      </c>
      <c r="E60" t="s">
        <v>189</v>
      </c>
      <c r="F60" t="s">
        <v>247</v>
      </c>
      <c r="G60" t="s">
        <v>185</v>
      </c>
      <c r="I60" t="s">
        <v>149</v>
      </c>
      <c r="J60" t="s">
        <v>204</v>
      </c>
      <c r="K60" t="s">
        <v>205</v>
      </c>
      <c r="L60" t="s">
        <v>258</v>
      </c>
      <c r="M60">
        <v>30</v>
      </c>
      <c r="O60">
        <v>1.32</v>
      </c>
    </row>
    <row r="61" spans="1:15" x14ac:dyDescent="0.35">
      <c r="A61" t="s">
        <v>1</v>
      </c>
      <c r="B61" t="s">
        <v>186</v>
      </c>
      <c r="C61" t="s">
        <v>209</v>
      </c>
      <c r="D61">
        <v>2011</v>
      </c>
      <c r="E61" t="s">
        <v>189</v>
      </c>
      <c r="F61" t="s">
        <v>208</v>
      </c>
      <c r="G61" t="s">
        <v>185</v>
      </c>
      <c r="I61" t="s">
        <v>149</v>
      </c>
      <c r="J61" t="s">
        <v>204</v>
      </c>
      <c r="K61" t="s">
        <v>205</v>
      </c>
      <c r="L61" t="s">
        <v>258</v>
      </c>
      <c r="M61">
        <v>0</v>
      </c>
      <c r="O61">
        <v>1.21</v>
      </c>
    </row>
    <row r="62" spans="1:15" x14ac:dyDescent="0.35">
      <c r="A62" t="s">
        <v>1</v>
      </c>
      <c r="B62" t="s">
        <v>186</v>
      </c>
      <c r="C62" t="s">
        <v>209</v>
      </c>
      <c r="D62">
        <v>2011</v>
      </c>
      <c r="E62" t="s">
        <v>189</v>
      </c>
      <c r="F62" t="s">
        <v>208</v>
      </c>
      <c r="G62" t="s">
        <v>185</v>
      </c>
      <c r="I62" t="s">
        <v>149</v>
      </c>
      <c r="J62" t="s">
        <v>204</v>
      </c>
      <c r="K62" t="s">
        <v>205</v>
      </c>
      <c r="L62" t="s">
        <v>258</v>
      </c>
      <c r="M62">
        <v>15</v>
      </c>
      <c r="O62">
        <v>1.25</v>
      </c>
    </row>
    <row r="63" spans="1:15" x14ac:dyDescent="0.35">
      <c r="A63" t="s">
        <v>1</v>
      </c>
      <c r="B63" t="s">
        <v>186</v>
      </c>
      <c r="C63" t="s">
        <v>209</v>
      </c>
      <c r="D63">
        <v>2011</v>
      </c>
      <c r="E63" t="s">
        <v>189</v>
      </c>
      <c r="F63" t="s">
        <v>208</v>
      </c>
      <c r="G63" t="s">
        <v>185</v>
      </c>
      <c r="I63" t="s">
        <v>149</v>
      </c>
      <c r="J63" t="s">
        <v>204</v>
      </c>
      <c r="K63" t="s">
        <v>205</v>
      </c>
      <c r="L63" t="s">
        <v>258</v>
      </c>
      <c r="M63">
        <v>30</v>
      </c>
      <c r="O63">
        <v>1.32</v>
      </c>
    </row>
    <row r="64" spans="1:15" x14ac:dyDescent="0.35">
      <c r="A64" t="s">
        <v>1</v>
      </c>
      <c r="B64" t="s">
        <v>193</v>
      </c>
      <c r="C64" t="s">
        <v>221</v>
      </c>
      <c r="D64">
        <v>2013</v>
      </c>
      <c r="E64" t="s">
        <v>189</v>
      </c>
      <c r="F64" t="s">
        <v>220</v>
      </c>
      <c r="G64" t="s">
        <v>217</v>
      </c>
      <c r="I64" t="s">
        <v>172</v>
      </c>
      <c r="J64" t="s">
        <v>218</v>
      </c>
      <c r="K64" t="s">
        <v>219</v>
      </c>
      <c r="M64">
        <v>0</v>
      </c>
      <c r="O64">
        <v>2.25</v>
      </c>
    </row>
    <row r="65" spans="1:15" x14ac:dyDescent="0.35">
      <c r="A65" t="s">
        <v>1</v>
      </c>
      <c r="B65" t="s">
        <v>193</v>
      </c>
      <c r="C65" t="s">
        <v>221</v>
      </c>
      <c r="D65">
        <v>2013</v>
      </c>
      <c r="E65" t="s">
        <v>189</v>
      </c>
      <c r="F65" t="s">
        <v>220</v>
      </c>
      <c r="G65" t="s">
        <v>217</v>
      </c>
      <c r="I65" t="s">
        <v>172</v>
      </c>
      <c r="J65" t="s">
        <v>218</v>
      </c>
      <c r="K65" t="s">
        <v>219</v>
      </c>
      <c r="M65">
        <v>5</v>
      </c>
      <c r="O65">
        <v>1.98</v>
      </c>
    </row>
    <row r="66" spans="1:15" x14ac:dyDescent="0.35">
      <c r="A66" t="s">
        <v>1</v>
      </c>
      <c r="B66" t="s">
        <v>193</v>
      </c>
      <c r="C66" t="s">
        <v>221</v>
      </c>
      <c r="D66">
        <v>2013</v>
      </c>
      <c r="E66" t="s">
        <v>189</v>
      </c>
      <c r="F66" t="s">
        <v>220</v>
      </c>
      <c r="G66" t="s">
        <v>217</v>
      </c>
      <c r="I66" t="s">
        <v>172</v>
      </c>
      <c r="J66" t="s">
        <v>218</v>
      </c>
      <c r="K66" t="s">
        <v>219</v>
      </c>
      <c r="M66">
        <v>10</v>
      </c>
      <c r="O66">
        <v>2.23</v>
      </c>
    </row>
    <row r="67" spans="1:15" x14ac:dyDescent="0.35">
      <c r="A67" t="s">
        <v>1</v>
      </c>
      <c r="B67" t="s">
        <v>193</v>
      </c>
      <c r="C67" t="s">
        <v>221</v>
      </c>
      <c r="D67">
        <v>2013</v>
      </c>
      <c r="E67" t="s">
        <v>189</v>
      </c>
      <c r="F67" t="s">
        <v>220</v>
      </c>
      <c r="G67" t="s">
        <v>217</v>
      </c>
      <c r="I67" t="s">
        <v>172</v>
      </c>
      <c r="J67" t="s">
        <v>218</v>
      </c>
      <c r="K67" t="s">
        <v>219</v>
      </c>
      <c r="M67">
        <v>15</v>
      </c>
      <c r="O67">
        <v>2.27</v>
      </c>
    </row>
    <row r="68" spans="1:15" x14ac:dyDescent="0.35">
      <c r="A68" t="s">
        <v>1</v>
      </c>
      <c r="B68" t="s">
        <v>193</v>
      </c>
      <c r="C68" t="s">
        <v>147</v>
      </c>
      <c r="D68">
        <v>2013</v>
      </c>
      <c r="E68" t="s">
        <v>148</v>
      </c>
      <c r="G68" t="s">
        <v>185</v>
      </c>
      <c r="I68" t="s">
        <v>149</v>
      </c>
      <c r="J68" t="s">
        <v>146</v>
      </c>
      <c r="K68" t="s">
        <v>145</v>
      </c>
      <c r="M68">
        <v>0</v>
      </c>
      <c r="O68">
        <v>0.92592592600000001</v>
      </c>
    </row>
    <row r="69" spans="1:15" x14ac:dyDescent="0.35">
      <c r="A69" t="s">
        <v>1</v>
      </c>
      <c r="B69" t="s">
        <v>193</v>
      </c>
      <c r="C69" t="s">
        <v>147</v>
      </c>
      <c r="D69">
        <v>2013</v>
      </c>
      <c r="E69" t="s">
        <v>148</v>
      </c>
      <c r="G69" t="s">
        <v>185</v>
      </c>
      <c r="I69" t="s">
        <v>149</v>
      </c>
      <c r="J69" t="s">
        <v>146</v>
      </c>
      <c r="K69" t="s">
        <v>145</v>
      </c>
      <c r="M69">
        <v>10</v>
      </c>
      <c r="O69">
        <v>0.87719298199999995</v>
      </c>
    </row>
    <row r="70" spans="1:15" x14ac:dyDescent="0.35">
      <c r="A70" t="s">
        <v>1</v>
      </c>
      <c r="B70" t="s">
        <v>193</v>
      </c>
      <c r="C70" t="s">
        <v>147</v>
      </c>
      <c r="D70">
        <v>2013</v>
      </c>
      <c r="E70" t="s">
        <v>148</v>
      </c>
      <c r="G70" t="s">
        <v>185</v>
      </c>
      <c r="I70" t="s">
        <v>149</v>
      </c>
      <c r="J70" t="s">
        <v>146</v>
      </c>
      <c r="K70" t="s">
        <v>145</v>
      </c>
      <c r="M70">
        <v>20</v>
      </c>
      <c r="O70">
        <v>0.94339622599999995</v>
      </c>
    </row>
    <row r="71" spans="1:15" x14ac:dyDescent="0.35">
      <c r="A71" t="s">
        <v>1</v>
      </c>
      <c r="B71" t="s">
        <v>193</v>
      </c>
      <c r="C71" t="s">
        <v>147</v>
      </c>
      <c r="D71">
        <v>2013</v>
      </c>
      <c r="E71" t="s">
        <v>148</v>
      </c>
      <c r="G71" t="s">
        <v>185</v>
      </c>
      <c r="I71" t="s">
        <v>149</v>
      </c>
      <c r="J71" t="s">
        <v>146</v>
      </c>
      <c r="K71" t="s">
        <v>145</v>
      </c>
      <c r="M71">
        <v>40</v>
      </c>
      <c r="O71">
        <v>1.123595506</v>
      </c>
    </row>
    <row r="72" spans="1:15" x14ac:dyDescent="0.35">
      <c r="A72" t="s">
        <v>1</v>
      </c>
      <c r="B72" t="s">
        <v>193</v>
      </c>
      <c r="C72" t="s">
        <v>232</v>
      </c>
      <c r="D72">
        <v>2001</v>
      </c>
      <c r="E72" t="s">
        <v>189</v>
      </c>
      <c r="F72" t="s">
        <v>233</v>
      </c>
      <c r="G72" t="s">
        <v>217</v>
      </c>
      <c r="I72" t="s">
        <v>127</v>
      </c>
      <c r="J72" t="s">
        <v>228</v>
      </c>
      <c r="K72" t="s">
        <v>230</v>
      </c>
      <c r="M72">
        <v>0</v>
      </c>
      <c r="O72">
        <v>2.14</v>
      </c>
    </row>
    <row r="73" spans="1:15" x14ac:dyDescent="0.35">
      <c r="A73" t="s">
        <v>1</v>
      </c>
      <c r="B73" t="s">
        <v>193</v>
      </c>
      <c r="C73" t="s">
        <v>232</v>
      </c>
      <c r="D73">
        <v>2001</v>
      </c>
      <c r="E73" t="s">
        <v>189</v>
      </c>
      <c r="F73" t="s">
        <v>233</v>
      </c>
      <c r="G73" t="s">
        <v>217</v>
      </c>
      <c r="I73" t="s">
        <v>127</v>
      </c>
      <c r="J73" t="s">
        <v>228</v>
      </c>
      <c r="K73" t="s">
        <v>230</v>
      </c>
      <c r="M73">
        <v>25</v>
      </c>
      <c r="O73">
        <v>2.31</v>
      </c>
    </row>
    <row r="74" spans="1:15" x14ac:dyDescent="0.35">
      <c r="A74" t="s">
        <v>1</v>
      </c>
      <c r="B74" t="s">
        <v>193</v>
      </c>
      <c r="C74" t="s">
        <v>232</v>
      </c>
      <c r="D74">
        <v>2001</v>
      </c>
      <c r="E74" t="s">
        <v>189</v>
      </c>
      <c r="F74" t="s">
        <v>233</v>
      </c>
      <c r="G74" t="s">
        <v>217</v>
      </c>
      <c r="I74" t="s">
        <v>127</v>
      </c>
      <c r="J74" t="s">
        <v>228</v>
      </c>
      <c r="K74" t="s">
        <v>230</v>
      </c>
      <c r="M74">
        <v>50</v>
      </c>
      <c r="O74">
        <v>2.5</v>
      </c>
    </row>
    <row r="75" spans="1:15" x14ac:dyDescent="0.35">
      <c r="A75" t="s">
        <v>1</v>
      </c>
      <c r="B75" t="s">
        <v>193</v>
      </c>
      <c r="C75" t="s">
        <v>232</v>
      </c>
      <c r="D75">
        <v>2001</v>
      </c>
      <c r="E75" t="s">
        <v>189</v>
      </c>
      <c r="F75" t="s">
        <v>233</v>
      </c>
      <c r="G75" t="s">
        <v>217</v>
      </c>
      <c r="I75" t="s">
        <v>127</v>
      </c>
      <c r="J75" t="s">
        <v>228</v>
      </c>
      <c r="K75" t="s">
        <v>230</v>
      </c>
      <c r="M75">
        <v>75</v>
      </c>
      <c r="O75">
        <v>2.2400000000000002</v>
      </c>
    </row>
    <row r="76" spans="1:15" x14ac:dyDescent="0.35">
      <c r="A76" t="s">
        <v>1</v>
      </c>
      <c r="B76" t="s">
        <v>193</v>
      </c>
      <c r="C76" t="s">
        <v>232</v>
      </c>
      <c r="D76">
        <v>2001</v>
      </c>
      <c r="E76" t="s">
        <v>189</v>
      </c>
      <c r="F76" t="s">
        <v>233</v>
      </c>
      <c r="G76" t="s">
        <v>217</v>
      </c>
      <c r="I76" t="s">
        <v>127</v>
      </c>
      <c r="J76" t="s">
        <v>228</v>
      </c>
      <c r="K76" t="s">
        <v>230</v>
      </c>
      <c r="M76">
        <v>100</v>
      </c>
      <c r="O76">
        <v>2.2799999999999998</v>
      </c>
    </row>
    <row r="77" spans="1:15" x14ac:dyDescent="0.35">
      <c r="A77" t="s">
        <v>1</v>
      </c>
      <c r="B77" t="s">
        <v>193</v>
      </c>
      <c r="C77" t="s">
        <v>234</v>
      </c>
      <c r="D77">
        <v>2002</v>
      </c>
      <c r="E77" t="s">
        <v>189</v>
      </c>
      <c r="F77" t="s">
        <v>233</v>
      </c>
      <c r="G77" t="s">
        <v>217</v>
      </c>
      <c r="I77" t="s">
        <v>127</v>
      </c>
      <c r="J77" t="s">
        <v>229</v>
      </c>
      <c r="K77" t="s">
        <v>130</v>
      </c>
      <c r="M77">
        <v>0</v>
      </c>
      <c r="O77">
        <v>2.1</v>
      </c>
    </row>
    <row r="78" spans="1:15" x14ac:dyDescent="0.35">
      <c r="A78" t="s">
        <v>1</v>
      </c>
      <c r="B78" t="s">
        <v>193</v>
      </c>
      <c r="C78" t="s">
        <v>234</v>
      </c>
      <c r="D78">
        <v>2002</v>
      </c>
      <c r="E78" t="s">
        <v>189</v>
      </c>
      <c r="F78" t="s">
        <v>233</v>
      </c>
      <c r="G78" t="s">
        <v>217</v>
      </c>
      <c r="I78" t="s">
        <v>127</v>
      </c>
      <c r="J78" t="s">
        <v>229</v>
      </c>
      <c r="K78" t="s">
        <v>130</v>
      </c>
      <c r="M78">
        <v>25</v>
      </c>
      <c r="O78">
        <v>2.06</v>
      </c>
    </row>
    <row r="79" spans="1:15" x14ac:dyDescent="0.35">
      <c r="A79" t="s">
        <v>1</v>
      </c>
      <c r="B79" t="s">
        <v>193</v>
      </c>
      <c r="C79" t="s">
        <v>234</v>
      </c>
      <c r="D79">
        <v>2002</v>
      </c>
      <c r="E79" t="s">
        <v>189</v>
      </c>
      <c r="F79" t="s">
        <v>233</v>
      </c>
      <c r="G79" t="s">
        <v>217</v>
      </c>
      <c r="I79" t="s">
        <v>127</v>
      </c>
      <c r="J79" t="s">
        <v>229</v>
      </c>
      <c r="K79" t="s">
        <v>130</v>
      </c>
      <c r="M79">
        <v>50</v>
      </c>
      <c r="O79">
        <v>2.12</v>
      </c>
    </row>
    <row r="80" spans="1:15" x14ac:dyDescent="0.35">
      <c r="A80" t="s">
        <v>1</v>
      </c>
      <c r="B80" t="s">
        <v>193</v>
      </c>
      <c r="C80" t="s">
        <v>234</v>
      </c>
      <c r="D80">
        <v>2002</v>
      </c>
      <c r="E80" t="s">
        <v>189</v>
      </c>
      <c r="F80" t="s">
        <v>233</v>
      </c>
      <c r="G80" t="s">
        <v>217</v>
      </c>
      <c r="I80" t="s">
        <v>127</v>
      </c>
      <c r="J80" t="s">
        <v>229</v>
      </c>
      <c r="K80" t="s">
        <v>130</v>
      </c>
      <c r="M80">
        <v>75</v>
      </c>
      <c r="O80">
        <v>2.56</v>
      </c>
    </row>
    <row r="81" spans="1:15" x14ac:dyDescent="0.35">
      <c r="A81" t="s">
        <v>1</v>
      </c>
      <c r="B81" t="s">
        <v>193</v>
      </c>
      <c r="C81" t="s">
        <v>234</v>
      </c>
      <c r="D81">
        <v>2002</v>
      </c>
      <c r="E81" t="s">
        <v>189</v>
      </c>
      <c r="F81" t="s">
        <v>233</v>
      </c>
      <c r="G81" t="s">
        <v>217</v>
      </c>
      <c r="I81" t="s">
        <v>127</v>
      </c>
      <c r="J81" t="s">
        <v>229</v>
      </c>
      <c r="K81" t="s">
        <v>130</v>
      </c>
      <c r="M81">
        <v>100</v>
      </c>
      <c r="O81">
        <v>2.5099999999999998</v>
      </c>
    </row>
    <row r="82" spans="1:15" x14ac:dyDescent="0.35">
      <c r="A82" t="s">
        <v>1</v>
      </c>
      <c r="B82" t="s">
        <v>193</v>
      </c>
      <c r="C82" t="s">
        <v>237</v>
      </c>
      <c r="D82">
        <v>1998</v>
      </c>
      <c r="E82" t="s">
        <v>189</v>
      </c>
      <c r="F82" t="s">
        <v>236</v>
      </c>
      <c r="G82" t="s">
        <v>217</v>
      </c>
      <c r="I82" t="s">
        <v>122</v>
      </c>
      <c r="J82" t="s">
        <v>124</v>
      </c>
      <c r="K82" t="s">
        <v>238</v>
      </c>
      <c r="M82">
        <v>0</v>
      </c>
      <c r="O82">
        <v>1.03</v>
      </c>
    </row>
    <row r="83" spans="1:15" x14ac:dyDescent="0.35">
      <c r="A83" t="s">
        <v>1</v>
      </c>
      <c r="B83" t="s">
        <v>193</v>
      </c>
      <c r="C83" t="s">
        <v>237</v>
      </c>
      <c r="D83">
        <v>1998</v>
      </c>
      <c r="E83" t="s">
        <v>189</v>
      </c>
      <c r="F83" t="s">
        <v>236</v>
      </c>
      <c r="G83" t="s">
        <v>217</v>
      </c>
      <c r="I83" t="s">
        <v>122</v>
      </c>
      <c r="J83" t="s">
        <v>124</v>
      </c>
      <c r="K83" t="s">
        <v>238</v>
      </c>
      <c r="M83">
        <v>20</v>
      </c>
      <c r="O83">
        <v>1.07</v>
      </c>
    </row>
    <row r="84" spans="1:15" x14ac:dyDescent="0.35">
      <c r="A84" t="s">
        <v>1</v>
      </c>
      <c r="B84" t="s">
        <v>193</v>
      </c>
      <c r="C84" t="s">
        <v>237</v>
      </c>
      <c r="D84">
        <v>1998</v>
      </c>
      <c r="E84" t="s">
        <v>189</v>
      </c>
      <c r="F84" t="s">
        <v>236</v>
      </c>
      <c r="G84" t="s">
        <v>217</v>
      </c>
      <c r="I84" t="s">
        <v>122</v>
      </c>
      <c r="J84" t="s">
        <v>124</v>
      </c>
      <c r="K84" t="s">
        <v>238</v>
      </c>
      <c r="M84">
        <v>40</v>
      </c>
      <c r="O84">
        <v>1.28</v>
      </c>
    </row>
    <row r="85" spans="1:15" x14ac:dyDescent="0.35">
      <c r="A85" t="s">
        <v>1</v>
      </c>
      <c r="B85" t="s">
        <v>193</v>
      </c>
      <c r="C85" t="s">
        <v>237</v>
      </c>
      <c r="D85">
        <v>1998</v>
      </c>
      <c r="E85" t="s">
        <v>189</v>
      </c>
      <c r="F85" t="s">
        <v>236</v>
      </c>
      <c r="G85" t="s">
        <v>217</v>
      </c>
      <c r="I85" t="s">
        <v>122</v>
      </c>
      <c r="J85" t="s">
        <v>124</v>
      </c>
      <c r="K85" t="s">
        <v>238</v>
      </c>
      <c r="M85">
        <v>60</v>
      </c>
      <c r="O85">
        <v>1.45</v>
      </c>
    </row>
    <row r="86" spans="1:15" x14ac:dyDescent="0.35">
      <c r="A86" t="s">
        <v>1</v>
      </c>
      <c r="B86" t="s">
        <v>193</v>
      </c>
      <c r="C86" t="s">
        <v>237</v>
      </c>
      <c r="D86">
        <v>1998</v>
      </c>
      <c r="E86" t="s">
        <v>189</v>
      </c>
      <c r="F86" t="s">
        <v>236</v>
      </c>
      <c r="G86" t="s">
        <v>217</v>
      </c>
      <c r="I86" t="s">
        <v>122</v>
      </c>
      <c r="J86" t="s">
        <v>124</v>
      </c>
      <c r="K86" t="s">
        <v>238</v>
      </c>
      <c r="M86">
        <v>80</v>
      </c>
      <c r="O86">
        <v>1.91</v>
      </c>
    </row>
    <row r="87" spans="1:15" x14ac:dyDescent="0.35">
      <c r="A87" t="s">
        <v>1</v>
      </c>
      <c r="B87" t="s">
        <v>193</v>
      </c>
      <c r="C87" t="s">
        <v>237</v>
      </c>
      <c r="D87">
        <v>1998</v>
      </c>
      <c r="E87" t="s">
        <v>189</v>
      </c>
      <c r="F87" t="s">
        <v>236</v>
      </c>
      <c r="G87" t="s">
        <v>217</v>
      </c>
      <c r="I87" t="s">
        <v>122</v>
      </c>
      <c r="J87" t="s">
        <v>124</v>
      </c>
      <c r="K87" t="s">
        <v>238</v>
      </c>
      <c r="M87">
        <v>100</v>
      </c>
      <c r="O87">
        <v>1.96</v>
      </c>
    </row>
    <row r="88" spans="1:15" x14ac:dyDescent="0.35">
      <c r="A88" t="s">
        <v>1</v>
      </c>
      <c r="B88" t="s">
        <v>150</v>
      </c>
      <c r="C88" t="s">
        <v>181</v>
      </c>
      <c r="D88">
        <v>2010</v>
      </c>
      <c r="E88" t="s">
        <v>180</v>
      </c>
      <c r="F88" t="s">
        <v>174</v>
      </c>
      <c r="G88" t="s">
        <v>185</v>
      </c>
      <c r="I88" t="s">
        <v>31</v>
      </c>
      <c r="J88" t="s">
        <v>32</v>
      </c>
      <c r="K88" t="s">
        <v>91</v>
      </c>
      <c r="M88">
        <v>0</v>
      </c>
      <c r="O88">
        <v>1.34</v>
      </c>
    </row>
    <row r="89" spans="1:15" x14ac:dyDescent="0.35">
      <c r="A89" t="s">
        <v>1</v>
      </c>
      <c r="B89" t="s">
        <v>150</v>
      </c>
      <c r="C89" t="s">
        <v>181</v>
      </c>
      <c r="D89">
        <v>2010</v>
      </c>
      <c r="E89" t="s">
        <v>180</v>
      </c>
      <c r="F89" t="s">
        <v>174</v>
      </c>
      <c r="G89" t="s">
        <v>185</v>
      </c>
      <c r="I89" t="s">
        <v>31</v>
      </c>
      <c r="J89" t="s">
        <v>32</v>
      </c>
      <c r="K89" t="s">
        <v>91</v>
      </c>
      <c r="M89">
        <v>25</v>
      </c>
      <c r="O89">
        <v>1.36</v>
      </c>
    </row>
    <row r="90" spans="1:15" x14ac:dyDescent="0.35">
      <c r="A90" t="s">
        <v>1</v>
      </c>
      <c r="B90" t="s">
        <v>150</v>
      </c>
      <c r="C90" t="s">
        <v>181</v>
      </c>
      <c r="D90">
        <v>2010</v>
      </c>
      <c r="E90" t="s">
        <v>180</v>
      </c>
      <c r="F90" t="s">
        <v>174</v>
      </c>
      <c r="G90" t="s">
        <v>185</v>
      </c>
      <c r="I90" t="s">
        <v>31</v>
      </c>
      <c r="J90" t="s">
        <v>32</v>
      </c>
      <c r="K90" t="s">
        <v>91</v>
      </c>
      <c r="M90">
        <v>50</v>
      </c>
      <c r="O90">
        <v>1.44</v>
      </c>
    </row>
    <row r="91" spans="1:15" x14ac:dyDescent="0.35">
      <c r="A91" t="s">
        <v>1</v>
      </c>
      <c r="B91" t="s">
        <v>150</v>
      </c>
      <c r="C91" t="s">
        <v>181</v>
      </c>
      <c r="D91">
        <v>2010</v>
      </c>
      <c r="E91" t="s">
        <v>180</v>
      </c>
      <c r="F91" t="s">
        <v>174</v>
      </c>
      <c r="G91" t="s">
        <v>185</v>
      </c>
      <c r="I91" t="s">
        <v>31</v>
      </c>
      <c r="J91" t="s">
        <v>32</v>
      </c>
      <c r="K91" t="s">
        <v>91</v>
      </c>
      <c r="M91">
        <v>75</v>
      </c>
      <c r="O91">
        <v>1.61</v>
      </c>
    </row>
    <row r="92" spans="1:15" x14ac:dyDescent="0.35">
      <c r="A92" t="s">
        <v>1</v>
      </c>
      <c r="B92" t="s">
        <v>150</v>
      </c>
      <c r="C92" t="s">
        <v>181</v>
      </c>
      <c r="D92">
        <v>2010</v>
      </c>
      <c r="E92" t="s">
        <v>180</v>
      </c>
      <c r="F92" t="s">
        <v>174</v>
      </c>
      <c r="G92" t="s">
        <v>185</v>
      </c>
      <c r="I92" t="s">
        <v>31</v>
      </c>
      <c r="J92" t="s">
        <v>32</v>
      </c>
      <c r="K92" t="s">
        <v>91</v>
      </c>
      <c r="M92">
        <v>100</v>
      </c>
      <c r="O92">
        <v>1.67</v>
      </c>
    </row>
    <row r="93" spans="1:15" x14ac:dyDescent="0.35">
      <c r="A93" t="s">
        <v>1</v>
      </c>
      <c r="B93" t="s">
        <v>150</v>
      </c>
      <c r="C93" t="s">
        <v>131</v>
      </c>
      <c r="D93">
        <v>1994</v>
      </c>
      <c r="E93" t="s">
        <v>126</v>
      </c>
      <c r="F93" t="s">
        <v>129</v>
      </c>
      <c r="G93" t="s">
        <v>185</v>
      </c>
      <c r="I93" t="s">
        <v>127</v>
      </c>
      <c r="J93" t="s">
        <v>128</v>
      </c>
      <c r="K93" t="s">
        <v>130</v>
      </c>
      <c r="M93">
        <v>0</v>
      </c>
      <c r="O93">
        <v>2.0499999999999998</v>
      </c>
    </row>
    <row r="94" spans="1:15" x14ac:dyDescent="0.35">
      <c r="A94" t="s">
        <v>1</v>
      </c>
      <c r="B94" t="s">
        <v>150</v>
      </c>
      <c r="C94" t="s">
        <v>131</v>
      </c>
      <c r="D94">
        <v>1994</v>
      </c>
      <c r="E94" t="s">
        <v>126</v>
      </c>
      <c r="F94" t="s">
        <v>129</v>
      </c>
      <c r="G94" t="s">
        <v>185</v>
      </c>
      <c r="I94" t="s">
        <v>127</v>
      </c>
      <c r="J94" t="s">
        <v>128</v>
      </c>
      <c r="K94" t="s">
        <v>130</v>
      </c>
      <c r="M94">
        <v>35</v>
      </c>
      <c r="O94">
        <v>1.96</v>
      </c>
    </row>
    <row r="95" spans="1:15" x14ac:dyDescent="0.35">
      <c r="A95" t="s">
        <v>1</v>
      </c>
      <c r="B95" t="s">
        <v>150</v>
      </c>
      <c r="C95" t="s">
        <v>131</v>
      </c>
      <c r="D95">
        <v>1994</v>
      </c>
      <c r="E95" t="s">
        <v>126</v>
      </c>
      <c r="F95" t="s">
        <v>129</v>
      </c>
      <c r="G95" t="s">
        <v>185</v>
      </c>
      <c r="I95" t="s">
        <v>127</v>
      </c>
      <c r="J95" t="s">
        <v>128</v>
      </c>
      <c r="K95" t="s">
        <v>130</v>
      </c>
      <c r="M95">
        <v>60</v>
      </c>
      <c r="O95">
        <v>1.92</v>
      </c>
    </row>
    <row r="96" spans="1:15" x14ac:dyDescent="0.35">
      <c r="A96" t="s">
        <v>1</v>
      </c>
      <c r="B96" t="s">
        <v>150</v>
      </c>
      <c r="C96" t="s">
        <v>131</v>
      </c>
      <c r="D96">
        <v>1994</v>
      </c>
      <c r="E96" t="s">
        <v>126</v>
      </c>
      <c r="F96" t="s">
        <v>129</v>
      </c>
      <c r="G96" t="s">
        <v>185</v>
      </c>
      <c r="I96" t="s">
        <v>127</v>
      </c>
      <c r="J96" t="s">
        <v>128</v>
      </c>
      <c r="K96" t="s">
        <v>130</v>
      </c>
      <c r="M96">
        <v>80</v>
      </c>
      <c r="O96">
        <v>2</v>
      </c>
    </row>
    <row r="97" spans="1:15" x14ac:dyDescent="0.35">
      <c r="A97" t="s">
        <v>1</v>
      </c>
      <c r="B97" t="s">
        <v>150</v>
      </c>
      <c r="C97" t="s">
        <v>131</v>
      </c>
      <c r="D97">
        <v>1994</v>
      </c>
      <c r="E97" t="s">
        <v>126</v>
      </c>
      <c r="F97" t="s">
        <v>129</v>
      </c>
      <c r="G97" t="s">
        <v>185</v>
      </c>
      <c r="I97" t="s">
        <v>127</v>
      </c>
      <c r="J97" t="s">
        <v>128</v>
      </c>
      <c r="K97" t="s">
        <v>130</v>
      </c>
      <c r="M97">
        <v>100</v>
      </c>
      <c r="O97">
        <v>2.0699999999999998</v>
      </c>
    </row>
    <row r="98" spans="1:15" x14ac:dyDescent="0.35">
      <c r="A98" t="s">
        <v>1</v>
      </c>
      <c r="B98" t="s">
        <v>150</v>
      </c>
      <c r="C98" t="s">
        <v>200</v>
      </c>
      <c r="D98">
        <v>2016</v>
      </c>
      <c r="E98" t="s">
        <v>201</v>
      </c>
      <c r="F98" t="s">
        <v>199</v>
      </c>
      <c r="G98" t="s">
        <v>185</v>
      </c>
      <c r="I98" t="s">
        <v>210</v>
      </c>
      <c r="J98" t="s">
        <v>202</v>
      </c>
      <c r="K98" t="s">
        <v>203</v>
      </c>
      <c r="M98">
        <v>0</v>
      </c>
      <c r="O98">
        <v>0.8</v>
      </c>
    </row>
    <row r="99" spans="1:15" x14ac:dyDescent="0.35">
      <c r="A99" t="s">
        <v>1</v>
      </c>
      <c r="B99" t="s">
        <v>150</v>
      </c>
      <c r="C99" t="s">
        <v>200</v>
      </c>
      <c r="D99">
        <v>2016</v>
      </c>
      <c r="E99" t="s">
        <v>201</v>
      </c>
      <c r="F99" t="s">
        <v>199</v>
      </c>
      <c r="G99" t="s">
        <v>185</v>
      </c>
      <c r="I99" t="s">
        <v>210</v>
      </c>
      <c r="J99" t="s">
        <v>202</v>
      </c>
      <c r="K99" t="s">
        <v>203</v>
      </c>
      <c r="M99">
        <v>5</v>
      </c>
      <c r="O99">
        <v>0.8</v>
      </c>
    </row>
    <row r="100" spans="1:15" x14ac:dyDescent="0.35">
      <c r="A100" t="s">
        <v>1</v>
      </c>
      <c r="B100" t="s">
        <v>150</v>
      </c>
      <c r="C100" t="s">
        <v>200</v>
      </c>
      <c r="D100">
        <v>2016</v>
      </c>
      <c r="E100" t="s">
        <v>201</v>
      </c>
      <c r="F100" t="s">
        <v>199</v>
      </c>
      <c r="G100" t="s">
        <v>185</v>
      </c>
      <c r="I100" t="s">
        <v>210</v>
      </c>
      <c r="J100" t="s">
        <v>202</v>
      </c>
      <c r="K100" t="s">
        <v>203</v>
      </c>
      <c r="M100">
        <v>10</v>
      </c>
      <c r="O100">
        <v>0.8</v>
      </c>
    </row>
    <row r="101" spans="1:15" x14ac:dyDescent="0.35">
      <c r="A101" t="s">
        <v>1</v>
      </c>
      <c r="B101" t="s">
        <v>150</v>
      </c>
      <c r="C101" t="s">
        <v>200</v>
      </c>
      <c r="D101">
        <v>2016</v>
      </c>
      <c r="E101" t="s">
        <v>201</v>
      </c>
      <c r="F101" t="s">
        <v>199</v>
      </c>
      <c r="G101" t="s">
        <v>185</v>
      </c>
      <c r="I101" t="s">
        <v>210</v>
      </c>
      <c r="J101" t="s">
        <v>202</v>
      </c>
      <c r="K101" t="s">
        <v>203</v>
      </c>
      <c r="M101">
        <v>15</v>
      </c>
      <c r="O101">
        <v>0.8</v>
      </c>
    </row>
    <row r="102" spans="1:15" x14ac:dyDescent="0.35">
      <c r="A102" t="s">
        <v>1</v>
      </c>
      <c r="B102" t="s">
        <v>150</v>
      </c>
      <c r="C102" t="s">
        <v>200</v>
      </c>
      <c r="D102">
        <v>2016</v>
      </c>
      <c r="E102" t="s">
        <v>201</v>
      </c>
      <c r="F102" t="s">
        <v>199</v>
      </c>
      <c r="G102" t="s">
        <v>185</v>
      </c>
      <c r="I102" t="s">
        <v>210</v>
      </c>
      <c r="J102" t="s">
        <v>202</v>
      </c>
      <c r="K102" t="s">
        <v>203</v>
      </c>
      <c r="M102">
        <v>20</v>
      </c>
      <c r="O102">
        <v>0.8</v>
      </c>
    </row>
    <row r="103" spans="1:15" x14ac:dyDescent="0.35">
      <c r="A103" t="s">
        <v>1</v>
      </c>
      <c r="B103" t="s">
        <v>150</v>
      </c>
      <c r="C103" t="s">
        <v>147</v>
      </c>
      <c r="D103">
        <v>2013</v>
      </c>
      <c r="E103" t="s">
        <v>154</v>
      </c>
      <c r="F103" t="s">
        <v>129</v>
      </c>
      <c r="G103" t="s">
        <v>185</v>
      </c>
      <c r="I103" t="s">
        <v>149</v>
      </c>
      <c r="J103" t="s">
        <v>146</v>
      </c>
      <c r="K103" t="s">
        <v>145</v>
      </c>
      <c r="M103">
        <v>0</v>
      </c>
      <c r="O103">
        <v>0.92592592600000001</v>
      </c>
    </row>
    <row r="104" spans="1:15" x14ac:dyDescent="0.35">
      <c r="A104" t="s">
        <v>1</v>
      </c>
      <c r="B104" t="s">
        <v>150</v>
      </c>
      <c r="C104" t="s">
        <v>147</v>
      </c>
      <c r="D104">
        <v>2013</v>
      </c>
      <c r="E104" t="s">
        <v>154</v>
      </c>
      <c r="F104" t="s">
        <v>129</v>
      </c>
      <c r="G104" t="s">
        <v>185</v>
      </c>
      <c r="I104" t="s">
        <v>149</v>
      </c>
      <c r="J104" t="s">
        <v>146</v>
      </c>
      <c r="K104" t="s">
        <v>145</v>
      </c>
      <c r="M104">
        <v>10</v>
      </c>
      <c r="O104">
        <v>0.869565217</v>
      </c>
    </row>
    <row r="105" spans="1:15" x14ac:dyDescent="0.35">
      <c r="A105" t="s">
        <v>1</v>
      </c>
      <c r="B105" t="s">
        <v>150</v>
      </c>
      <c r="C105" t="s">
        <v>147</v>
      </c>
      <c r="D105">
        <v>2013</v>
      </c>
      <c r="E105" t="s">
        <v>154</v>
      </c>
      <c r="F105" t="s">
        <v>129</v>
      </c>
      <c r="G105" t="s">
        <v>185</v>
      </c>
      <c r="I105" t="s">
        <v>149</v>
      </c>
      <c r="J105" t="s">
        <v>146</v>
      </c>
      <c r="K105" t="s">
        <v>145</v>
      </c>
      <c r="M105">
        <v>20</v>
      </c>
      <c r="O105">
        <v>1.063829787</v>
      </c>
    </row>
    <row r="106" spans="1:15" x14ac:dyDescent="0.35">
      <c r="A106" t="s">
        <v>1</v>
      </c>
      <c r="B106" t="s">
        <v>10</v>
      </c>
      <c r="C106" t="s">
        <v>69</v>
      </c>
      <c r="D106">
        <v>2011</v>
      </c>
      <c r="E106" t="s">
        <v>68</v>
      </c>
      <c r="F106" t="s">
        <v>70</v>
      </c>
      <c r="G106" t="s">
        <v>185</v>
      </c>
      <c r="I106" t="s">
        <v>31</v>
      </c>
      <c r="J106" t="s">
        <v>32</v>
      </c>
      <c r="K106" t="s">
        <v>91</v>
      </c>
      <c r="M106">
        <v>0</v>
      </c>
      <c r="O106">
        <v>1.51</v>
      </c>
    </row>
    <row r="107" spans="1:15" x14ac:dyDescent="0.35">
      <c r="A107" t="s">
        <v>1</v>
      </c>
      <c r="B107" t="s">
        <v>10</v>
      </c>
      <c r="C107" t="s">
        <v>69</v>
      </c>
      <c r="D107">
        <v>2011</v>
      </c>
      <c r="E107" t="s">
        <v>68</v>
      </c>
      <c r="F107" t="s">
        <v>70</v>
      </c>
      <c r="G107" t="s">
        <v>185</v>
      </c>
      <c r="I107" t="s">
        <v>31</v>
      </c>
      <c r="J107" t="s">
        <v>32</v>
      </c>
      <c r="K107" t="s">
        <v>91</v>
      </c>
      <c r="M107">
        <v>25</v>
      </c>
      <c r="O107">
        <v>1.46</v>
      </c>
    </row>
    <row r="108" spans="1:15" x14ac:dyDescent="0.35">
      <c r="A108" t="s">
        <v>1</v>
      </c>
      <c r="B108" t="s">
        <v>10</v>
      </c>
      <c r="C108" t="s">
        <v>69</v>
      </c>
      <c r="D108">
        <v>2011</v>
      </c>
      <c r="E108" t="s">
        <v>68</v>
      </c>
      <c r="F108" t="s">
        <v>70</v>
      </c>
      <c r="G108" t="s">
        <v>185</v>
      </c>
      <c r="I108" t="s">
        <v>31</v>
      </c>
      <c r="J108" t="s">
        <v>32</v>
      </c>
      <c r="K108" t="s">
        <v>91</v>
      </c>
      <c r="M108">
        <v>50</v>
      </c>
      <c r="O108">
        <v>1.81</v>
      </c>
    </row>
    <row r="109" spans="1:15" x14ac:dyDescent="0.35">
      <c r="A109" t="s">
        <v>1</v>
      </c>
      <c r="B109" t="s">
        <v>10</v>
      </c>
      <c r="C109" t="s">
        <v>69</v>
      </c>
      <c r="D109">
        <v>2011</v>
      </c>
      <c r="E109" t="s">
        <v>68</v>
      </c>
      <c r="F109" t="s">
        <v>70</v>
      </c>
      <c r="G109" t="s">
        <v>185</v>
      </c>
      <c r="I109" t="s">
        <v>31</v>
      </c>
      <c r="J109" t="s">
        <v>32</v>
      </c>
      <c r="K109" t="s">
        <v>91</v>
      </c>
      <c r="M109">
        <v>75</v>
      </c>
      <c r="O109">
        <v>1.72</v>
      </c>
    </row>
    <row r="110" spans="1:15" x14ac:dyDescent="0.35">
      <c r="A110" t="s">
        <v>1</v>
      </c>
      <c r="B110" t="s">
        <v>10</v>
      </c>
      <c r="C110" t="s">
        <v>69</v>
      </c>
      <c r="D110">
        <v>2011</v>
      </c>
      <c r="E110" t="s">
        <v>68</v>
      </c>
      <c r="F110" t="s">
        <v>70</v>
      </c>
      <c r="G110" t="s">
        <v>185</v>
      </c>
      <c r="I110" t="s">
        <v>31</v>
      </c>
      <c r="J110" t="s">
        <v>32</v>
      </c>
      <c r="K110" t="s">
        <v>91</v>
      </c>
      <c r="M110">
        <v>100</v>
      </c>
      <c r="O110">
        <v>1.91</v>
      </c>
    </row>
    <row r="111" spans="1:15" x14ac:dyDescent="0.35">
      <c r="A111" t="s">
        <v>1</v>
      </c>
      <c r="B111" t="s">
        <v>10</v>
      </c>
      <c r="C111" t="s">
        <v>178</v>
      </c>
      <c r="D111">
        <v>2009</v>
      </c>
      <c r="E111" t="s">
        <v>173</v>
      </c>
      <c r="F111" t="s">
        <v>174</v>
      </c>
      <c r="G111" t="s">
        <v>185</v>
      </c>
      <c r="I111" t="s">
        <v>31</v>
      </c>
      <c r="J111" t="s">
        <v>32</v>
      </c>
      <c r="K111" t="s">
        <v>91</v>
      </c>
      <c r="M111">
        <v>0</v>
      </c>
      <c r="O111">
        <v>1.1499999999999999</v>
      </c>
    </row>
    <row r="112" spans="1:15" x14ac:dyDescent="0.35">
      <c r="A112" t="s">
        <v>1</v>
      </c>
      <c r="B112" t="s">
        <v>10</v>
      </c>
      <c r="C112" t="s">
        <v>178</v>
      </c>
      <c r="D112">
        <v>2009</v>
      </c>
      <c r="E112" t="s">
        <v>173</v>
      </c>
      <c r="F112" t="s">
        <v>174</v>
      </c>
      <c r="G112" t="s">
        <v>185</v>
      </c>
      <c r="I112" t="s">
        <v>31</v>
      </c>
      <c r="J112" t="s">
        <v>32</v>
      </c>
      <c r="K112" t="s">
        <v>91</v>
      </c>
      <c r="M112">
        <v>50</v>
      </c>
      <c r="O112">
        <v>1.17</v>
      </c>
    </row>
    <row r="113" spans="1:15" x14ac:dyDescent="0.35">
      <c r="A113" t="s">
        <v>1</v>
      </c>
      <c r="B113" t="s">
        <v>10</v>
      </c>
      <c r="C113" t="s">
        <v>178</v>
      </c>
      <c r="D113">
        <v>2009</v>
      </c>
      <c r="E113" t="s">
        <v>173</v>
      </c>
      <c r="F113" t="s">
        <v>174</v>
      </c>
      <c r="G113" t="s">
        <v>185</v>
      </c>
      <c r="I113" t="s">
        <v>31</v>
      </c>
      <c r="J113" t="s">
        <v>32</v>
      </c>
      <c r="K113" t="s">
        <v>91</v>
      </c>
      <c r="M113">
        <v>100</v>
      </c>
      <c r="O113">
        <v>1.1599999999999999</v>
      </c>
    </row>
    <row r="114" spans="1:15" x14ac:dyDescent="0.35">
      <c r="A114" t="s">
        <v>1</v>
      </c>
      <c r="B114" t="s">
        <v>10</v>
      </c>
      <c r="C114" t="s">
        <v>82</v>
      </c>
      <c r="D114">
        <v>2015</v>
      </c>
      <c r="E114" t="s">
        <v>17</v>
      </c>
      <c r="F114" t="s">
        <v>4</v>
      </c>
      <c r="G114" t="s">
        <v>185</v>
      </c>
      <c r="I114" t="s">
        <v>118</v>
      </c>
      <c r="J114" t="s">
        <v>81</v>
      </c>
      <c r="K114" t="s">
        <v>153</v>
      </c>
      <c r="M114">
        <v>0</v>
      </c>
      <c r="O114">
        <v>1.2</v>
      </c>
    </row>
    <row r="115" spans="1:15" x14ac:dyDescent="0.35">
      <c r="A115" t="s">
        <v>1</v>
      </c>
      <c r="B115" t="s">
        <v>10</v>
      </c>
      <c r="C115" t="s">
        <v>82</v>
      </c>
      <c r="D115">
        <v>2015</v>
      </c>
      <c r="E115" t="s">
        <v>17</v>
      </c>
      <c r="F115" t="s">
        <v>4</v>
      </c>
      <c r="G115" t="s">
        <v>185</v>
      </c>
      <c r="I115" t="s">
        <v>118</v>
      </c>
      <c r="J115" t="s">
        <v>81</v>
      </c>
      <c r="K115" t="s">
        <v>153</v>
      </c>
      <c r="M115">
        <v>35</v>
      </c>
      <c r="O115">
        <v>1</v>
      </c>
    </row>
    <row r="116" spans="1:15" x14ac:dyDescent="0.35">
      <c r="A116" t="s">
        <v>1</v>
      </c>
      <c r="B116" t="s">
        <v>10</v>
      </c>
      <c r="C116" t="s">
        <v>82</v>
      </c>
      <c r="D116">
        <v>2015</v>
      </c>
      <c r="E116" t="s">
        <v>17</v>
      </c>
      <c r="F116" t="s">
        <v>4</v>
      </c>
      <c r="G116" t="s">
        <v>185</v>
      </c>
      <c r="I116" t="s">
        <v>118</v>
      </c>
      <c r="J116" t="s">
        <v>81</v>
      </c>
      <c r="K116" t="s">
        <v>153</v>
      </c>
      <c r="M116">
        <v>75</v>
      </c>
      <c r="O116">
        <v>1</v>
      </c>
    </row>
    <row r="117" spans="1:15" x14ac:dyDescent="0.35">
      <c r="A117" t="s">
        <v>1</v>
      </c>
      <c r="B117" t="s">
        <v>10</v>
      </c>
      <c r="C117" t="s">
        <v>85</v>
      </c>
      <c r="D117">
        <v>2010</v>
      </c>
      <c r="E117" t="s">
        <v>84</v>
      </c>
      <c r="F117" t="s">
        <v>83</v>
      </c>
      <c r="G117" t="s">
        <v>185</v>
      </c>
      <c r="I117" t="s">
        <v>119</v>
      </c>
      <c r="J117" t="s">
        <v>71</v>
      </c>
      <c r="K117" t="s">
        <v>91</v>
      </c>
      <c r="M117">
        <v>0</v>
      </c>
      <c r="O117">
        <v>0.89</v>
      </c>
    </row>
    <row r="118" spans="1:15" x14ac:dyDescent="0.35">
      <c r="A118" t="s">
        <v>1</v>
      </c>
      <c r="B118" t="s">
        <v>10</v>
      </c>
      <c r="C118" t="s">
        <v>85</v>
      </c>
      <c r="D118">
        <v>2010</v>
      </c>
      <c r="E118" t="s">
        <v>84</v>
      </c>
      <c r="F118" t="s">
        <v>83</v>
      </c>
      <c r="G118" t="s">
        <v>185</v>
      </c>
      <c r="I118" t="s">
        <v>119</v>
      </c>
      <c r="J118" t="s">
        <v>71</v>
      </c>
      <c r="K118" t="s">
        <v>91</v>
      </c>
      <c r="M118">
        <v>25</v>
      </c>
      <c r="O118">
        <v>0.7</v>
      </c>
    </row>
    <row r="119" spans="1:15" x14ac:dyDescent="0.35">
      <c r="A119" t="s">
        <v>1</v>
      </c>
      <c r="B119" t="s">
        <v>10</v>
      </c>
      <c r="C119" t="s">
        <v>85</v>
      </c>
      <c r="D119">
        <v>2010</v>
      </c>
      <c r="E119" t="s">
        <v>84</v>
      </c>
      <c r="F119" t="s">
        <v>83</v>
      </c>
      <c r="G119" t="s">
        <v>185</v>
      </c>
      <c r="I119" t="s">
        <v>119</v>
      </c>
      <c r="J119" t="s">
        <v>71</v>
      </c>
      <c r="K119" t="s">
        <v>91</v>
      </c>
      <c r="M119">
        <v>50</v>
      </c>
      <c r="O119">
        <v>0.99</v>
      </c>
    </row>
    <row r="120" spans="1:15" x14ac:dyDescent="0.35">
      <c r="A120" t="s">
        <v>1</v>
      </c>
      <c r="B120" t="s">
        <v>10</v>
      </c>
      <c r="C120" t="s">
        <v>85</v>
      </c>
      <c r="D120">
        <v>2010</v>
      </c>
      <c r="E120" t="s">
        <v>84</v>
      </c>
      <c r="F120" t="s">
        <v>83</v>
      </c>
      <c r="G120" t="s">
        <v>185</v>
      </c>
      <c r="I120" t="s">
        <v>119</v>
      </c>
      <c r="J120" t="s">
        <v>71</v>
      </c>
      <c r="K120" t="s">
        <v>91</v>
      </c>
      <c r="M120">
        <v>75</v>
      </c>
      <c r="O120">
        <v>1.04</v>
      </c>
    </row>
    <row r="121" spans="1:15" x14ac:dyDescent="0.35">
      <c r="A121" t="s">
        <v>1</v>
      </c>
      <c r="B121" t="s">
        <v>10</v>
      </c>
      <c r="C121" t="s">
        <v>179</v>
      </c>
      <c r="D121">
        <v>2003</v>
      </c>
      <c r="E121" t="s">
        <v>173</v>
      </c>
      <c r="F121" t="s">
        <v>174</v>
      </c>
      <c r="G121" t="s">
        <v>185</v>
      </c>
      <c r="I121" t="s">
        <v>31</v>
      </c>
      <c r="J121" t="s">
        <v>32</v>
      </c>
      <c r="K121" t="s">
        <v>91</v>
      </c>
      <c r="M121">
        <v>0</v>
      </c>
      <c r="O121">
        <v>2.2599999999999998</v>
      </c>
    </row>
    <row r="122" spans="1:15" x14ac:dyDescent="0.35">
      <c r="A122" t="s">
        <v>1</v>
      </c>
      <c r="B122" t="s">
        <v>10</v>
      </c>
      <c r="C122" t="s">
        <v>179</v>
      </c>
      <c r="D122">
        <v>2003</v>
      </c>
      <c r="E122" t="s">
        <v>173</v>
      </c>
      <c r="F122" t="s">
        <v>174</v>
      </c>
      <c r="G122" t="s">
        <v>185</v>
      </c>
      <c r="I122" t="s">
        <v>31</v>
      </c>
      <c r="J122" t="s">
        <v>32</v>
      </c>
      <c r="K122" t="s">
        <v>91</v>
      </c>
      <c r="M122">
        <v>0</v>
      </c>
      <c r="O122">
        <v>2.2599999999999998</v>
      </c>
    </row>
    <row r="123" spans="1:15" x14ac:dyDescent="0.35">
      <c r="A123" t="s">
        <v>1</v>
      </c>
      <c r="B123" t="s">
        <v>10</v>
      </c>
      <c r="C123" t="s">
        <v>179</v>
      </c>
      <c r="D123">
        <v>2003</v>
      </c>
      <c r="E123" t="s">
        <v>173</v>
      </c>
      <c r="F123" t="s">
        <v>174</v>
      </c>
      <c r="G123" t="s">
        <v>185</v>
      </c>
      <c r="I123" t="s">
        <v>31</v>
      </c>
      <c r="J123" t="s">
        <v>32</v>
      </c>
      <c r="K123" t="s">
        <v>91</v>
      </c>
      <c r="M123">
        <v>0</v>
      </c>
      <c r="O123">
        <v>2.2599999999999998</v>
      </c>
    </row>
    <row r="124" spans="1:15" x14ac:dyDescent="0.35">
      <c r="A124" t="s">
        <v>1</v>
      </c>
      <c r="B124" t="s">
        <v>10</v>
      </c>
      <c r="C124" t="s">
        <v>179</v>
      </c>
      <c r="D124">
        <v>2003</v>
      </c>
      <c r="E124" t="s">
        <v>173</v>
      </c>
      <c r="F124" t="s">
        <v>174</v>
      </c>
      <c r="G124" t="s">
        <v>185</v>
      </c>
      <c r="I124" t="s">
        <v>31</v>
      </c>
      <c r="J124" t="s">
        <v>32</v>
      </c>
      <c r="K124" t="s">
        <v>91</v>
      </c>
      <c r="M124">
        <v>0</v>
      </c>
      <c r="O124">
        <v>2.2599999999999998</v>
      </c>
    </row>
    <row r="125" spans="1:15" x14ac:dyDescent="0.35">
      <c r="A125" t="s">
        <v>1</v>
      </c>
      <c r="B125" t="s">
        <v>10</v>
      </c>
      <c r="C125" t="s">
        <v>179</v>
      </c>
      <c r="D125">
        <v>2003</v>
      </c>
      <c r="E125" t="s">
        <v>173</v>
      </c>
      <c r="F125" t="s">
        <v>174</v>
      </c>
      <c r="G125" t="s">
        <v>185</v>
      </c>
      <c r="I125" t="s">
        <v>31</v>
      </c>
      <c r="J125" t="s">
        <v>32</v>
      </c>
      <c r="K125" t="s">
        <v>91</v>
      </c>
      <c r="M125">
        <v>100</v>
      </c>
      <c r="O125">
        <v>2.58</v>
      </c>
    </row>
    <row r="126" spans="1:15" x14ac:dyDescent="0.35">
      <c r="A126" t="s">
        <v>1</v>
      </c>
      <c r="B126" t="s">
        <v>10</v>
      </c>
      <c r="C126" t="s">
        <v>179</v>
      </c>
      <c r="D126">
        <v>2003</v>
      </c>
      <c r="E126" t="s">
        <v>173</v>
      </c>
      <c r="F126" t="s">
        <v>174</v>
      </c>
      <c r="G126" t="s">
        <v>185</v>
      </c>
      <c r="I126" t="s">
        <v>31</v>
      </c>
      <c r="J126" t="s">
        <v>32</v>
      </c>
      <c r="K126" t="s">
        <v>91</v>
      </c>
      <c r="M126">
        <v>100</v>
      </c>
      <c r="O126">
        <v>3.52</v>
      </c>
    </row>
    <row r="127" spans="1:15" x14ac:dyDescent="0.35">
      <c r="A127" t="s">
        <v>1</v>
      </c>
      <c r="B127" t="s">
        <v>10</v>
      </c>
      <c r="C127" t="s">
        <v>179</v>
      </c>
      <c r="D127">
        <v>2003</v>
      </c>
      <c r="E127" t="s">
        <v>173</v>
      </c>
      <c r="F127" t="s">
        <v>174</v>
      </c>
      <c r="G127" t="s">
        <v>185</v>
      </c>
      <c r="I127" t="s">
        <v>31</v>
      </c>
      <c r="J127" t="s">
        <v>32</v>
      </c>
      <c r="K127" t="s">
        <v>91</v>
      </c>
      <c r="M127">
        <v>100</v>
      </c>
      <c r="O127">
        <v>2.2400000000000002</v>
      </c>
    </row>
    <row r="128" spans="1:15" x14ac:dyDescent="0.35">
      <c r="A128" t="s">
        <v>1</v>
      </c>
      <c r="B128" t="s">
        <v>10</v>
      </c>
      <c r="C128" t="s">
        <v>179</v>
      </c>
      <c r="D128">
        <v>2003</v>
      </c>
      <c r="E128" t="s">
        <v>173</v>
      </c>
      <c r="F128" t="s">
        <v>174</v>
      </c>
      <c r="G128" t="s">
        <v>185</v>
      </c>
      <c r="I128" t="s">
        <v>31</v>
      </c>
      <c r="J128" t="s">
        <v>32</v>
      </c>
      <c r="K128" t="s">
        <v>91</v>
      </c>
      <c r="M128">
        <v>100</v>
      </c>
      <c r="O128">
        <v>2.65</v>
      </c>
    </row>
    <row r="129" spans="1:15" x14ac:dyDescent="0.35">
      <c r="A129" t="s">
        <v>1</v>
      </c>
      <c r="B129" t="s">
        <v>10</v>
      </c>
      <c r="C129" t="s">
        <v>80</v>
      </c>
      <c r="D129">
        <v>2016</v>
      </c>
      <c r="E129" t="s">
        <v>17</v>
      </c>
      <c r="F129" t="s">
        <v>4</v>
      </c>
      <c r="G129" t="s">
        <v>185</v>
      </c>
      <c r="I129" t="s">
        <v>149</v>
      </c>
      <c r="J129" t="s">
        <v>78</v>
      </c>
      <c r="K129" t="s">
        <v>117</v>
      </c>
      <c r="M129">
        <v>0</v>
      </c>
      <c r="O129">
        <v>0.9</v>
      </c>
    </row>
    <row r="130" spans="1:15" x14ac:dyDescent="0.35">
      <c r="A130" t="s">
        <v>1</v>
      </c>
      <c r="B130" t="s">
        <v>10</v>
      </c>
      <c r="C130" t="s">
        <v>80</v>
      </c>
      <c r="D130">
        <v>2016</v>
      </c>
      <c r="E130" t="s">
        <v>17</v>
      </c>
      <c r="F130" t="s">
        <v>4</v>
      </c>
      <c r="G130" t="s">
        <v>185</v>
      </c>
      <c r="I130" t="s">
        <v>149</v>
      </c>
      <c r="J130" t="s">
        <v>78</v>
      </c>
      <c r="K130" t="s">
        <v>117</v>
      </c>
      <c r="M130">
        <v>35</v>
      </c>
      <c r="O130">
        <v>0.91</v>
      </c>
    </row>
    <row r="131" spans="1:15" x14ac:dyDescent="0.35">
      <c r="A131" t="s">
        <v>1</v>
      </c>
      <c r="B131" t="s">
        <v>10</v>
      </c>
      <c r="C131" t="s">
        <v>80</v>
      </c>
      <c r="D131">
        <v>2016</v>
      </c>
      <c r="E131" t="s">
        <v>17</v>
      </c>
      <c r="F131" t="s">
        <v>4</v>
      </c>
      <c r="G131" t="s">
        <v>185</v>
      </c>
      <c r="I131" t="s">
        <v>149</v>
      </c>
      <c r="J131" t="s">
        <v>78</v>
      </c>
      <c r="K131" t="s">
        <v>117</v>
      </c>
      <c r="M131">
        <v>70</v>
      </c>
      <c r="O131">
        <v>0.99</v>
      </c>
    </row>
    <row r="132" spans="1:15" x14ac:dyDescent="0.35">
      <c r="A132" t="s">
        <v>1</v>
      </c>
      <c r="B132" t="s">
        <v>10</v>
      </c>
      <c r="C132" t="s">
        <v>125</v>
      </c>
      <c r="D132">
        <v>2012</v>
      </c>
      <c r="E132" t="s">
        <v>121</v>
      </c>
      <c r="F132" t="s">
        <v>120</v>
      </c>
      <c r="G132" t="s">
        <v>185</v>
      </c>
      <c r="I132" t="s">
        <v>122</v>
      </c>
      <c r="J132" t="s">
        <v>124</v>
      </c>
      <c r="K132" t="s">
        <v>123</v>
      </c>
      <c r="M132">
        <v>0</v>
      </c>
      <c r="O132">
        <v>1.47</v>
      </c>
    </row>
    <row r="133" spans="1:15" x14ac:dyDescent="0.35">
      <c r="A133" t="s">
        <v>1</v>
      </c>
      <c r="B133" t="s">
        <v>10</v>
      </c>
      <c r="C133" t="s">
        <v>125</v>
      </c>
      <c r="D133">
        <v>2012</v>
      </c>
      <c r="E133" t="s">
        <v>121</v>
      </c>
      <c r="F133" t="s">
        <v>120</v>
      </c>
      <c r="G133" t="s">
        <v>185</v>
      </c>
      <c r="I133" t="s">
        <v>122</v>
      </c>
      <c r="J133" t="s">
        <v>124</v>
      </c>
      <c r="K133" t="s">
        <v>123</v>
      </c>
      <c r="M133">
        <v>25</v>
      </c>
      <c r="O133">
        <v>1.25</v>
      </c>
    </row>
    <row r="134" spans="1:15" x14ac:dyDescent="0.35">
      <c r="A134" t="s">
        <v>1</v>
      </c>
      <c r="B134" t="s">
        <v>10</v>
      </c>
      <c r="C134" t="s">
        <v>125</v>
      </c>
      <c r="D134">
        <v>2012</v>
      </c>
      <c r="E134" t="s">
        <v>121</v>
      </c>
      <c r="F134" t="s">
        <v>120</v>
      </c>
      <c r="G134" t="s">
        <v>185</v>
      </c>
      <c r="I134" t="s">
        <v>122</v>
      </c>
      <c r="J134" t="s">
        <v>124</v>
      </c>
      <c r="K134" t="s">
        <v>123</v>
      </c>
      <c r="M134">
        <v>50</v>
      </c>
      <c r="O134">
        <v>1.36</v>
      </c>
    </row>
    <row r="135" spans="1:15" x14ac:dyDescent="0.35">
      <c r="A135" t="s">
        <v>1</v>
      </c>
      <c r="B135" t="s">
        <v>10</v>
      </c>
      <c r="C135" t="s">
        <v>125</v>
      </c>
      <c r="D135">
        <v>2012</v>
      </c>
      <c r="E135" t="s">
        <v>121</v>
      </c>
      <c r="F135" t="s">
        <v>120</v>
      </c>
      <c r="G135" t="s">
        <v>185</v>
      </c>
      <c r="I135" t="s">
        <v>122</v>
      </c>
      <c r="J135" t="s">
        <v>124</v>
      </c>
      <c r="K135" t="s">
        <v>123</v>
      </c>
      <c r="M135">
        <v>75</v>
      </c>
      <c r="O135">
        <v>1.42</v>
      </c>
    </row>
    <row r="136" spans="1:15" x14ac:dyDescent="0.35">
      <c r="A136" t="s">
        <v>1</v>
      </c>
      <c r="B136" t="s">
        <v>10</v>
      </c>
      <c r="C136" t="s">
        <v>125</v>
      </c>
      <c r="D136">
        <v>2012</v>
      </c>
      <c r="E136" t="s">
        <v>121</v>
      </c>
      <c r="F136" t="s">
        <v>120</v>
      </c>
      <c r="G136" t="s">
        <v>185</v>
      </c>
      <c r="I136" t="s">
        <v>122</v>
      </c>
      <c r="J136" t="s">
        <v>124</v>
      </c>
      <c r="K136" t="s">
        <v>123</v>
      </c>
      <c r="M136">
        <v>100</v>
      </c>
      <c r="O136">
        <v>1.5</v>
      </c>
    </row>
    <row r="137" spans="1:15" x14ac:dyDescent="0.35">
      <c r="A137" t="s">
        <v>1</v>
      </c>
      <c r="B137" t="s">
        <v>10</v>
      </c>
      <c r="C137" t="s">
        <v>138</v>
      </c>
      <c r="D137">
        <v>2013</v>
      </c>
      <c r="E137" t="s">
        <v>134</v>
      </c>
      <c r="F137" t="s">
        <v>129</v>
      </c>
      <c r="G137" t="s">
        <v>185</v>
      </c>
      <c r="I137" t="s">
        <v>127</v>
      </c>
      <c r="J137" t="s">
        <v>137</v>
      </c>
      <c r="K137" t="s">
        <v>136</v>
      </c>
      <c r="M137">
        <v>0</v>
      </c>
      <c r="O137">
        <v>1.41</v>
      </c>
    </row>
    <row r="138" spans="1:15" x14ac:dyDescent="0.35">
      <c r="A138" t="s">
        <v>1</v>
      </c>
      <c r="B138" t="s">
        <v>10</v>
      </c>
      <c r="C138" t="s">
        <v>138</v>
      </c>
      <c r="D138">
        <v>2013</v>
      </c>
      <c r="E138" t="s">
        <v>134</v>
      </c>
      <c r="F138" t="s">
        <v>129</v>
      </c>
      <c r="G138" t="s">
        <v>185</v>
      </c>
      <c r="I138" t="s">
        <v>127</v>
      </c>
      <c r="J138" t="s">
        <v>137</v>
      </c>
      <c r="K138" t="s">
        <v>136</v>
      </c>
      <c r="M138">
        <v>50</v>
      </c>
      <c r="O138">
        <v>1.36</v>
      </c>
    </row>
    <row r="139" spans="1:15" x14ac:dyDescent="0.35">
      <c r="A139" t="s">
        <v>1</v>
      </c>
      <c r="B139" t="s">
        <v>10</v>
      </c>
      <c r="C139" t="s">
        <v>138</v>
      </c>
      <c r="D139">
        <v>2013</v>
      </c>
      <c r="E139" t="s">
        <v>134</v>
      </c>
      <c r="F139" t="s">
        <v>129</v>
      </c>
      <c r="G139" t="s">
        <v>185</v>
      </c>
      <c r="I139" t="s">
        <v>127</v>
      </c>
      <c r="J139" t="s">
        <v>137</v>
      </c>
      <c r="K139" t="s">
        <v>136</v>
      </c>
      <c r="M139">
        <v>60</v>
      </c>
      <c r="O139">
        <v>1.35</v>
      </c>
    </row>
    <row r="140" spans="1:15" x14ac:dyDescent="0.35">
      <c r="A140" t="s">
        <v>1</v>
      </c>
      <c r="B140" t="s">
        <v>10</v>
      </c>
      <c r="C140" t="s">
        <v>138</v>
      </c>
      <c r="D140">
        <v>2013</v>
      </c>
      <c r="E140" t="s">
        <v>134</v>
      </c>
      <c r="F140" t="s">
        <v>129</v>
      </c>
      <c r="G140" t="s">
        <v>185</v>
      </c>
      <c r="I140" t="s">
        <v>127</v>
      </c>
      <c r="J140" t="s">
        <v>137</v>
      </c>
      <c r="K140" t="s">
        <v>136</v>
      </c>
      <c r="M140">
        <v>70</v>
      </c>
      <c r="O140">
        <v>1.44</v>
      </c>
    </row>
    <row r="141" spans="1:15" x14ac:dyDescent="0.35">
      <c r="A141" t="s">
        <v>1</v>
      </c>
      <c r="B141" t="s">
        <v>10</v>
      </c>
      <c r="C141" t="s">
        <v>138</v>
      </c>
      <c r="D141">
        <v>2013</v>
      </c>
      <c r="E141" t="s">
        <v>134</v>
      </c>
      <c r="F141" t="s">
        <v>129</v>
      </c>
      <c r="G141" t="s">
        <v>185</v>
      </c>
      <c r="I141" t="s">
        <v>127</v>
      </c>
      <c r="J141" t="s">
        <v>137</v>
      </c>
      <c r="K141" t="s">
        <v>136</v>
      </c>
      <c r="M141">
        <v>80</v>
      </c>
      <c r="O141">
        <v>1.46</v>
      </c>
    </row>
    <row r="142" spans="1:15" x14ac:dyDescent="0.35">
      <c r="A142" t="s">
        <v>1</v>
      </c>
      <c r="B142" t="s">
        <v>10</v>
      </c>
      <c r="C142" t="s">
        <v>177</v>
      </c>
      <c r="D142">
        <v>2013</v>
      </c>
      <c r="E142" t="s">
        <v>29</v>
      </c>
      <c r="F142" t="s">
        <v>159</v>
      </c>
      <c r="G142" t="s">
        <v>185</v>
      </c>
      <c r="I142" t="s">
        <v>172</v>
      </c>
      <c r="J142" t="s">
        <v>171</v>
      </c>
      <c r="K142" t="s">
        <v>170</v>
      </c>
      <c r="M142">
        <v>0</v>
      </c>
      <c r="O142">
        <v>0.41666666699999999</v>
      </c>
    </row>
    <row r="143" spans="1:15" x14ac:dyDescent="0.35">
      <c r="A143" t="s">
        <v>1</v>
      </c>
      <c r="B143" t="s">
        <v>10</v>
      </c>
      <c r="C143" t="s">
        <v>177</v>
      </c>
      <c r="D143">
        <v>2013</v>
      </c>
      <c r="E143" t="s">
        <v>29</v>
      </c>
      <c r="F143" t="s">
        <v>159</v>
      </c>
      <c r="G143" t="s">
        <v>185</v>
      </c>
      <c r="I143" t="s">
        <v>172</v>
      </c>
      <c r="J143" t="s">
        <v>171</v>
      </c>
      <c r="K143" t="s">
        <v>170</v>
      </c>
      <c r="M143">
        <v>15</v>
      </c>
      <c r="O143">
        <v>0.41666666699999999</v>
      </c>
    </row>
    <row r="144" spans="1:15" x14ac:dyDescent="0.35">
      <c r="A144" t="s">
        <v>1</v>
      </c>
      <c r="B144" t="s">
        <v>10</v>
      </c>
      <c r="C144" t="s">
        <v>177</v>
      </c>
      <c r="D144">
        <v>2013</v>
      </c>
      <c r="E144" t="s">
        <v>29</v>
      </c>
      <c r="F144" t="s">
        <v>159</v>
      </c>
      <c r="G144" t="s">
        <v>185</v>
      </c>
      <c r="I144" t="s">
        <v>172</v>
      </c>
      <c r="J144" t="s">
        <v>171</v>
      </c>
      <c r="K144" t="s">
        <v>170</v>
      </c>
      <c r="M144">
        <v>30</v>
      </c>
      <c r="O144">
        <v>0.43478260899999999</v>
      </c>
    </row>
    <row r="145" spans="1:15" x14ac:dyDescent="0.35">
      <c r="A145" t="s">
        <v>1</v>
      </c>
      <c r="B145" t="s">
        <v>10</v>
      </c>
      <c r="C145" t="s">
        <v>177</v>
      </c>
      <c r="D145">
        <v>2013</v>
      </c>
      <c r="E145" t="s">
        <v>29</v>
      </c>
      <c r="F145" t="s">
        <v>159</v>
      </c>
      <c r="G145" t="s">
        <v>185</v>
      </c>
      <c r="I145" t="s">
        <v>172</v>
      </c>
      <c r="J145" t="s">
        <v>171</v>
      </c>
      <c r="K145" t="s">
        <v>170</v>
      </c>
      <c r="M145">
        <v>50</v>
      </c>
      <c r="O145">
        <v>0.45454545499999999</v>
      </c>
    </row>
    <row r="146" spans="1:15" x14ac:dyDescent="0.35">
      <c r="A146" t="s">
        <v>1</v>
      </c>
      <c r="B146" t="s">
        <v>10</v>
      </c>
      <c r="C146" t="s">
        <v>177</v>
      </c>
      <c r="D146">
        <v>2013</v>
      </c>
      <c r="E146" t="s">
        <v>29</v>
      </c>
      <c r="F146" t="s">
        <v>159</v>
      </c>
      <c r="G146" t="s">
        <v>185</v>
      </c>
      <c r="I146" t="s">
        <v>172</v>
      </c>
      <c r="J146" t="s">
        <v>171</v>
      </c>
      <c r="K146" t="s">
        <v>170</v>
      </c>
      <c r="M146">
        <v>65</v>
      </c>
      <c r="O146">
        <v>0.52631578899999998</v>
      </c>
    </row>
    <row r="147" spans="1:15" x14ac:dyDescent="0.35">
      <c r="A147" t="s">
        <v>1</v>
      </c>
      <c r="B147" t="s">
        <v>10</v>
      </c>
      <c r="C147" t="s">
        <v>177</v>
      </c>
      <c r="D147">
        <v>2013</v>
      </c>
      <c r="E147" t="s">
        <v>29</v>
      </c>
      <c r="F147" t="s">
        <v>159</v>
      </c>
      <c r="G147" t="s">
        <v>185</v>
      </c>
      <c r="I147" t="s">
        <v>172</v>
      </c>
      <c r="J147" t="s">
        <v>171</v>
      </c>
      <c r="K147" t="s">
        <v>170</v>
      </c>
      <c r="M147">
        <v>75</v>
      </c>
      <c r="O147">
        <v>0.625</v>
      </c>
    </row>
    <row r="148" spans="1:15" x14ac:dyDescent="0.35">
      <c r="A148" t="s">
        <v>1</v>
      </c>
      <c r="B148" t="s">
        <v>10</v>
      </c>
      <c r="C148" t="s">
        <v>144</v>
      </c>
      <c r="D148">
        <v>2012</v>
      </c>
      <c r="E148" t="s">
        <v>134</v>
      </c>
      <c r="F148" t="s">
        <v>129</v>
      </c>
      <c r="G148" t="s">
        <v>185</v>
      </c>
      <c r="I148" t="s">
        <v>149</v>
      </c>
      <c r="J148" t="s">
        <v>146</v>
      </c>
      <c r="K148" t="s">
        <v>145</v>
      </c>
      <c r="M148">
        <v>0</v>
      </c>
      <c r="O148">
        <v>0.92592592600000001</v>
      </c>
    </row>
    <row r="149" spans="1:15" x14ac:dyDescent="0.35">
      <c r="A149" t="s">
        <v>1</v>
      </c>
      <c r="B149" t="s">
        <v>10</v>
      </c>
      <c r="C149" t="s">
        <v>144</v>
      </c>
      <c r="D149">
        <v>2012</v>
      </c>
      <c r="E149" t="s">
        <v>134</v>
      </c>
      <c r="F149" t="s">
        <v>129</v>
      </c>
      <c r="G149" t="s">
        <v>185</v>
      </c>
      <c r="I149" t="s">
        <v>149</v>
      </c>
      <c r="J149" t="s">
        <v>146</v>
      </c>
      <c r="K149" t="s">
        <v>145</v>
      </c>
      <c r="M149">
        <v>10</v>
      </c>
      <c r="O149">
        <v>0.89285714299999996</v>
      </c>
    </row>
    <row r="150" spans="1:15" x14ac:dyDescent="0.35">
      <c r="A150" t="s">
        <v>1</v>
      </c>
      <c r="B150" t="s">
        <v>10</v>
      </c>
      <c r="C150" t="s">
        <v>144</v>
      </c>
      <c r="D150">
        <v>2012</v>
      </c>
      <c r="E150" t="s">
        <v>134</v>
      </c>
      <c r="F150" t="s">
        <v>129</v>
      </c>
      <c r="G150" t="s">
        <v>185</v>
      </c>
      <c r="I150" t="s">
        <v>149</v>
      </c>
      <c r="J150" t="s">
        <v>146</v>
      </c>
      <c r="K150" t="s">
        <v>145</v>
      </c>
      <c r="M150">
        <v>20</v>
      </c>
      <c r="O150">
        <v>0.92592592600000001</v>
      </c>
    </row>
    <row r="151" spans="1:15" x14ac:dyDescent="0.35">
      <c r="A151" t="s">
        <v>1</v>
      </c>
      <c r="B151" t="s">
        <v>10</v>
      </c>
      <c r="C151" t="s">
        <v>165</v>
      </c>
      <c r="D151">
        <v>2016</v>
      </c>
      <c r="E151" t="s">
        <v>29</v>
      </c>
      <c r="F151" t="s">
        <v>159</v>
      </c>
      <c r="G151" t="s">
        <v>185</v>
      </c>
      <c r="I151" t="s">
        <v>118</v>
      </c>
      <c r="J151" t="s">
        <v>166</v>
      </c>
      <c r="K151" t="s">
        <v>167</v>
      </c>
      <c r="M151">
        <v>0</v>
      </c>
      <c r="O151">
        <v>1.25</v>
      </c>
    </row>
    <row r="152" spans="1:15" x14ac:dyDescent="0.35">
      <c r="A152" t="s">
        <v>1</v>
      </c>
      <c r="B152" t="s">
        <v>10</v>
      </c>
      <c r="C152" t="s">
        <v>165</v>
      </c>
      <c r="D152">
        <v>2016</v>
      </c>
      <c r="E152" t="s">
        <v>29</v>
      </c>
      <c r="F152" t="s">
        <v>159</v>
      </c>
      <c r="G152" t="s">
        <v>185</v>
      </c>
      <c r="I152" t="s">
        <v>118</v>
      </c>
      <c r="J152" t="s">
        <v>166</v>
      </c>
      <c r="K152" t="s">
        <v>167</v>
      </c>
      <c r="M152">
        <v>25</v>
      </c>
      <c r="O152">
        <v>1.24</v>
      </c>
    </row>
    <row r="153" spans="1:15" x14ac:dyDescent="0.35">
      <c r="A153" t="s">
        <v>1</v>
      </c>
      <c r="B153" t="s">
        <v>10</v>
      </c>
      <c r="C153" t="s">
        <v>165</v>
      </c>
      <c r="D153">
        <v>2016</v>
      </c>
      <c r="E153" t="s">
        <v>29</v>
      </c>
      <c r="F153" t="s">
        <v>159</v>
      </c>
      <c r="G153" t="s">
        <v>185</v>
      </c>
      <c r="I153" t="s">
        <v>118</v>
      </c>
      <c r="J153" t="s">
        <v>166</v>
      </c>
      <c r="K153" t="s">
        <v>167</v>
      </c>
      <c r="M153">
        <v>50</v>
      </c>
      <c r="O153">
        <v>1.1599999999999999</v>
      </c>
    </row>
    <row r="154" spans="1:15" x14ac:dyDescent="0.35">
      <c r="A154" t="s">
        <v>1</v>
      </c>
      <c r="B154" t="s">
        <v>10</v>
      </c>
      <c r="C154" t="s">
        <v>165</v>
      </c>
      <c r="D154">
        <v>2016</v>
      </c>
      <c r="E154" t="s">
        <v>29</v>
      </c>
      <c r="F154" t="s">
        <v>159</v>
      </c>
      <c r="G154" t="s">
        <v>185</v>
      </c>
      <c r="I154" t="s">
        <v>118</v>
      </c>
      <c r="J154" t="s">
        <v>166</v>
      </c>
      <c r="K154" t="s">
        <v>167</v>
      </c>
      <c r="M154">
        <v>100</v>
      </c>
      <c r="O154">
        <v>1.1399999999999999</v>
      </c>
    </row>
    <row r="155" spans="1:15" x14ac:dyDescent="0.35">
      <c r="A155" t="s">
        <v>1</v>
      </c>
      <c r="B155" t="s">
        <v>10</v>
      </c>
      <c r="C155" t="s">
        <v>168</v>
      </c>
      <c r="D155">
        <v>2017</v>
      </c>
      <c r="E155" t="s">
        <v>29</v>
      </c>
      <c r="F155" t="s">
        <v>159</v>
      </c>
      <c r="G155" t="s">
        <v>185</v>
      </c>
      <c r="I155" t="s">
        <v>118</v>
      </c>
      <c r="J155" t="s">
        <v>166</v>
      </c>
      <c r="K155" t="s">
        <v>167</v>
      </c>
      <c r="M155">
        <v>0</v>
      </c>
      <c r="O155">
        <v>1.25</v>
      </c>
    </row>
    <row r="156" spans="1:15" x14ac:dyDescent="0.35">
      <c r="A156" t="s">
        <v>1</v>
      </c>
      <c r="B156" t="s">
        <v>10</v>
      </c>
      <c r="C156" t="s">
        <v>168</v>
      </c>
      <c r="D156">
        <v>2017</v>
      </c>
      <c r="E156" t="s">
        <v>29</v>
      </c>
      <c r="F156" t="s">
        <v>159</v>
      </c>
      <c r="G156" t="s">
        <v>185</v>
      </c>
      <c r="I156" t="s">
        <v>118</v>
      </c>
      <c r="J156" t="s">
        <v>166</v>
      </c>
      <c r="K156" t="s">
        <v>167</v>
      </c>
      <c r="M156">
        <v>25</v>
      </c>
      <c r="O156">
        <v>0.98</v>
      </c>
    </row>
    <row r="157" spans="1:15" x14ac:dyDescent="0.35">
      <c r="A157" t="s">
        <v>1</v>
      </c>
      <c r="B157" t="s">
        <v>10</v>
      </c>
      <c r="C157" t="s">
        <v>168</v>
      </c>
      <c r="D157">
        <v>2017</v>
      </c>
      <c r="E157" t="s">
        <v>29</v>
      </c>
      <c r="F157" t="s">
        <v>159</v>
      </c>
      <c r="G157" t="s">
        <v>185</v>
      </c>
      <c r="I157" t="s">
        <v>118</v>
      </c>
      <c r="J157" t="s">
        <v>166</v>
      </c>
      <c r="K157" t="s">
        <v>167</v>
      </c>
      <c r="M157">
        <v>100</v>
      </c>
      <c r="O157">
        <v>1.45</v>
      </c>
    </row>
    <row r="158" spans="1:15" x14ac:dyDescent="0.35">
      <c r="A158" t="s">
        <v>1</v>
      </c>
      <c r="B158" t="s">
        <v>10</v>
      </c>
      <c r="C158" t="s">
        <v>169</v>
      </c>
      <c r="D158">
        <v>2018</v>
      </c>
      <c r="E158" t="s">
        <v>29</v>
      </c>
      <c r="F158" t="s">
        <v>159</v>
      </c>
      <c r="G158" t="s">
        <v>185</v>
      </c>
      <c r="I158" t="s">
        <v>172</v>
      </c>
      <c r="J158" t="s">
        <v>171</v>
      </c>
      <c r="K158" t="s">
        <v>170</v>
      </c>
      <c r="M158">
        <v>0</v>
      </c>
      <c r="O158">
        <v>0.76</v>
      </c>
    </row>
    <row r="159" spans="1:15" x14ac:dyDescent="0.35">
      <c r="A159" t="s">
        <v>1</v>
      </c>
      <c r="B159" t="s">
        <v>10</v>
      </c>
      <c r="C159" t="s">
        <v>169</v>
      </c>
      <c r="D159">
        <v>2018</v>
      </c>
      <c r="E159" t="s">
        <v>29</v>
      </c>
      <c r="F159" t="s">
        <v>159</v>
      </c>
      <c r="G159" t="s">
        <v>185</v>
      </c>
      <c r="I159" t="s">
        <v>172</v>
      </c>
      <c r="J159" t="s">
        <v>171</v>
      </c>
      <c r="K159" t="s">
        <v>170</v>
      </c>
      <c r="M159">
        <v>20</v>
      </c>
      <c r="O159">
        <v>0.76</v>
      </c>
    </row>
    <row r="160" spans="1:15" x14ac:dyDescent="0.35">
      <c r="A160" t="s">
        <v>1</v>
      </c>
      <c r="B160" t="s">
        <v>10</v>
      </c>
      <c r="C160" t="s">
        <v>169</v>
      </c>
      <c r="D160">
        <v>2018</v>
      </c>
      <c r="E160" t="s">
        <v>29</v>
      </c>
      <c r="F160" t="s">
        <v>159</v>
      </c>
      <c r="G160" t="s">
        <v>185</v>
      </c>
      <c r="I160" t="s">
        <v>172</v>
      </c>
      <c r="J160" t="s">
        <v>171</v>
      </c>
      <c r="K160" t="s">
        <v>170</v>
      </c>
      <c r="M160">
        <v>35</v>
      </c>
      <c r="O160">
        <v>0.82</v>
      </c>
    </row>
    <row r="161" spans="1:15" x14ac:dyDescent="0.35">
      <c r="A161" t="s">
        <v>1</v>
      </c>
      <c r="B161" t="s">
        <v>10</v>
      </c>
      <c r="C161" t="s">
        <v>169</v>
      </c>
      <c r="D161">
        <v>2018</v>
      </c>
      <c r="E161" t="s">
        <v>29</v>
      </c>
      <c r="F161" t="s">
        <v>159</v>
      </c>
      <c r="G161" t="s">
        <v>185</v>
      </c>
      <c r="I161" t="s">
        <v>172</v>
      </c>
      <c r="J161" t="s">
        <v>171</v>
      </c>
      <c r="K161" t="s">
        <v>170</v>
      </c>
      <c r="M161">
        <v>50</v>
      </c>
      <c r="O161">
        <v>0.86</v>
      </c>
    </row>
    <row r="162" spans="1:15" x14ac:dyDescent="0.35">
      <c r="A162" t="s">
        <v>1</v>
      </c>
      <c r="B162" t="s">
        <v>10</v>
      </c>
      <c r="C162" t="s">
        <v>169</v>
      </c>
      <c r="D162">
        <v>2018</v>
      </c>
      <c r="E162" t="s">
        <v>29</v>
      </c>
      <c r="F162" t="s">
        <v>159</v>
      </c>
      <c r="G162" t="s">
        <v>185</v>
      </c>
      <c r="I162" t="s">
        <v>172</v>
      </c>
      <c r="J162" t="s">
        <v>171</v>
      </c>
      <c r="K162" t="s">
        <v>170</v>
      </c>
      <c r="M162">
        <v>70</v>
      </c>
      <c r="O162">
        <v>0.98</v>
      </c>
    </row>
    <row r="163" spans="1:15" x14ac:dyDescent="0.35">
      <c r="A163" t="s">
        <v>1</v>
      </c>
      <c r="B163" t="s">
        <v>10</v>
      </c>
      <c r="C163" t="s">
        <v>169</v>
      </c>
      <c r="D163">
        <v>2018</v>
      </c>
      <c r="E163" t="s">
        <v>29</v>
      </c>
      <c r="F163" t="s">
        <v>159</v>
      </c>
      <c r="G163" t="s">
        <v>185</v>
      </c>
      <c r="I163" t="s">
        <v>172</v>
      </c>
      <c r="J163" t="s">
        <v>171</v>
      </c>
      <c r="K163" t="s">
        <v>170</v>
      </c>
      <c r="M163">
        <v>80</v>
      </c>
      <c r="O163">
        <v>1.21</v>
      </c>
    </row>
    <row r="164" spans="1:15" x14ac:dyDescent="0.35">
      <c r="A164" t="s">
        <v>1</v>
      </c>
      <c r="B164" t="s">
        <v>10</v>
      </c>
      <c r="C164" t="s">
        <v>133</v>
      </c>
      <c r="D164">
        <v>1990</v>
      </c>
      <c r="E164" t="s">
        <v>134</v>
      </c>
      <c r="F164" t="s">
        <v>129</v>
      </c>
      <c r="G164" t="s">
        <v>185</v>
      </c>
      <c r="I164" t="s">
        <v>127</v>
      </c>
      <c r="J164" t="s">
        <v>135</v>
      </c>
      <c r="K164" t="s">
        <v>136</v>
      </c>
      <c r="M164">
        <v>0</v>
      </c>
      <c r="O164">
        <v>3.31</v>
      </c>
    </row>
    <row r="165" spans="1:15" x14ac:dyDescent="0.35">
      <c r="A165" t="s">
        <v>1</v>
      </c>
      <c r="B165" t="s">
        <v>10</v>
      </c>
      <c r="C165" t="s">
        <v>133</v>
      </c>
      <c r="D165">
        <v>1990</v>
      </c>
      <c r="E165" t="s">
        <v>134</v>
      </c>
      <c r="F165" t="s">
        <v>129</v>
      </c>
      <c r="G165" t="s">
        <v>185</v>
      </c>
      <c r="I165" t="s">
        <v>127</v>
      </c>
      <c r="J165" t="s">
        <v>135</v>
      </c>
      <c r="K165" t="s">
        <v>136</v>
      </c>
      <c r="M165">
        <v>50</v>
      </c>
      <c r="O165">
        <v>3.19</v>
      </c>
    </row>
    <row r="166" spans="1:15" x14ac:dyDescent="0.35">
      <c r="A166" t="s">
        <v>1</v>
      </c>
      <c r="B166" t="s">
        <v>10</v>
      </c>
      <c r="C166" t="s">
        <v>133</v>
      </c>
      <c r="D166">
        <v>1990</v>
      </c>
      <c r="E166" t="s">
        <v>134</v>
      </c>
      <c r="F166" t="s">
        <v>129</v>
      </c>
      <c r="G166" t="s">
        <v>185</v>
      </c>
      <c r="I166" t="s">
        <v>127</v>
      </c>
      <c r="J166" t="s">
        <v>135</v>
      </c>
      <c r="K166" t="s">
        <v>136</v>
      </c>
      <c r="M166">
        <v>100</v>
      </c>
      <c r="O166">
        <v>3.38</v>
      </c>
    </row>
    <row r="167" spans="1:15" x14ac:dyDescent="0.35">
      <c r="A167" t="s">
        <v>1</v>
      </c>
      <c r="B167" t="s">
        <v>10</v>
      </c>
      <c r="C167" t="s">
        <v>157</v>
      </c>
      <c r="D167">
        <v>2005</v>
      </c>
      <c r="E167" t="s">
        <v>158</v>
      </c>
      <c r="F167" t="s">
        <v>159</v>
      </c>
      <c r="G167" t="s">
        <v>185</v>
      </c>
      <c r="I167" t="s">
        <v>31</v>
      </c>
      <c r="J167" t="s">
        <v>156</v>
      </c>
      <c r="K167" t="s">
        <v>155</v>
      </c>
      <c r="M167">
        <v>0</v>
      </c>
      <c r="O167">
        <v>0.675675676</v>
      </c>
    </row>
    <row r="168" spans="1:15" x14ac:dyDescent="0.35">
      <c r="A168" t="s">
        <v>1</v>
      </c>
      <c r="B168" t="s">
        <v>10</v>
      </c>
      <c r="C168" t="s">
        <v>157</v>
      </c>
      <c r="D168">
        <v>2005</v>
      </c>
      <c r="E168" t="s">
        <v>158</v>
      </c>
      <c r="F168" t="s">
        <v>159</v>
      </c>
      <c r="G168" t="s">
        <v>185</v>
      </c>
      <c r="I168" t="s">
        <v>31</v>
      </c>
      <c r="J168" t="s">
        <v>156</v>
      </c>
      <c r="K168" t="s">
        <v>155</v>
      </c>
      <c r="M168">
        <v>100</v>
      </c>
      <c r="O168">
        <v>0.59523809500000002</v>
      </c>
    </row>
    <row r="169" spans="1:15" x14ac:dyDescent="0.35">
      <c r="A169" t="s">
        <v>1</v>
      </c>
      <c r="B169" t="s">
        <v>10</v>
      </c>
      <c r="C169" t="s">
        <v>34</v>
      </c>
      <c r="D169">
        <v>2001</v>
      </c>
      <c r="E169" t="s">
        <v>17</v>
      </c>
      <c r="F169" t="s">
        <v>4</v>
      </c>
      <c r="G169" t="s">
        <v>185</v>
      </c>
      <c r="I169" t="s">
        <v>31</v>
      </c>
      <c r="J169" t="s">
        <v>32</v>
      </c>
      <c r="K169" t="s">
        <v>91</v>
      </c>
      <c r="M169">
        <v>0</v>
      </c>
      <c r="O169">
        <v>0.76</v>
      </c>
    </row>
    <row r="170" spans="1:15" x14ac:dyDescent="0.35">
      <c r="A170" t="s">
        <v>1</v>
      </c>
      <c r="B170" t="s">
        <v>10</v>
      </c>
      <c r="C170" t="s">
        <v>34</v>
      </c>
      <c r="D170">
        <v>2001</v>
      </c>
      <c r="E170" t="s">
        <v>17</v>
      </c>
      <c r="F170" t="s">
        <v>4</v>
      </c>
      <c r="G170" t="s">
        <v>185</v>
      </c>
      <c r="I170" t="s">
        <v>31</v>
      </c>
      <c r="J170" t="s">
        <v>32</v>
      </c>
      <c r="K170" t="s">
        <v>91</v>
      </c>
      <c r="M170">
        <v>20</v>
      </c>
      <c r="O170">
        <v>0.75187969899999996</v>
      </c>
    </row>
    <row r="171" spans="1:15" x14ac:dyDescent="0.35">
      <c r="A171" t="s">
        <v>1</v>
      </c>
      <c r="B171" t="s">
        <v>10</v>
      </c>
      <c r="C171" t="s">
        <v>34</v>
      </c>
      <c r="D171">
        <v>2001</v>
      </c>
      <c r="E171" t="s">
        <v>17</v>
      </c>
      <c r="F171" t="s">
        <v>4</v>
      </c>
      <c r="G171" t="s">
        <v>185</v>
      </c>
      <c r="I171" t="s">
        <v>31</v>
      </c>
      <c r="J171" t="s">
        <v>32</v>
      </c>
      <c r="K171" t="s">
        <v>91</v>
      </c>
      <c r="M171">
        <v>40</v>
      </c>
      <c r="O171">
        <v>0.84033613399999996</v>
      </c>
    </row>
    <row r="172" spans="1:15" x14ac:dyDescent="0.35">
      <c r="A172" t="s">
        <v>1</v>
      </c>
      <c r="B172" t="s">
        <v>10</v>
      </c>
      <c r="C172" t="s">
        <v>34</v>
      </c>
      <c r="D172">
        <v>2001</v>
      </c>
      <c r="E172" t="s">
        <v>17</v>
      </c>
      <c r="F172" t="s">
        <v>4</v>
      </c>
      <c r="G172" t="s">
        <v>185</v>
      </c>
      <c r="I172" t="s">
        <v>31</v>
      </c>
      <c r="J172" t="s">
        <v>32</v>
      </c>
      <c r="K172" t="s">
        <v>91</v>
      </c>
      <c r="M172">
        <v>60</v>
      </c>
      <c r="O172">
        <v>0.98039215700000004</v>
      </c>
    </row>
    <row r="173" spans="1:15" x14ac:dyDescent="0.35">
      <c r="A173" t="s">
        <v>1</v>
      </c>
      <c r="B173" t="s">
        <v>10</v>
      </c>
      <c r="C173" t="s">
        <v>34</v>
      </c>
      <c r="D173">
        <v>2001</v>
      </c>
      <c r="E173" t="s">
        <v>17</v>
      </c>
      <c r="F173" t="s">
        <v>4</v>
      </c>
      <c r="G173" t="s">
        <v>185</v>
      </c>
      <c r="I173" t="s">
        <v>31</v>
      </c>
      <c r="J173" t="s">
        <v>32</v>
      </c>
      <c r="K173" t="s">
        <v>91</v>
      </c>
      <c r="M173">
        <v>80</v>
      </c>
      <c r="O173">
        <v>0.89285714299999996</v>
      </c>
    </row>
    <row r="174" spans="1:15" x14ac:dyDescent="0.35">
      <c r="A174" t="s">
        <v>1</v>
      </c>
      <c r="B174" t="s">
        <v>10</v>
      </c>
      <c r="C174" t="s">
        <v>34</v>
      </c>
      <c r="D174">
        <v>2001</v>
      </c>
      <c r="E174" t="s">
        <v>17</v>
      </c>
      <c r="F174" t="s">
        <v>4</v>
      </c>
      <c r="G174" t="s">
        <v>185</v>
      </c>
      <c r="I174" t="s">
        <v>31</v>
      </c>
      <c r="J174" t="s">
        <v>32</v>
      </c>
      <c r="K174" t="s">
        <v>91</v>
      </c>
      <c r="M174">
        <v>100</v>
      </c>
      <c r="O174">
        <v>1.123595506</v>
      </c>
    </row>
    <row r="175" spans="1:15" x14ac:dyDescent="0.35">
      <c r="A175" t="s">
        <v>1</v>
      </c>
      <c r="B175" t="s">
        <v>10</v>
      </c>
      <c r="C175" t="s">
        <v>176</v>
      </c>
      <c r="D175">
        <v>2007</v>
      </c>
      <c r="E175" t="s">
        <v>173</v>
      </c>
      <c r="F175" t="s">
        <v>174</v>
      </c>
      <c r="G175" t="s">
        <v>185</v>
      </c>
      <c r="I175" t="s">
        <v>122</v>
      </c>
      <c r="J175" t="s">
        <v>124</v>
      </c>
      <c r="K175" t="s">
        <v>123</v>
      </c>
      <c r="M175">
        <v>0</v>
      </c>
      <c r="O175">
        <v>1.1000000000000001</v>
      </c>
    </row>
    <row r="176" spans="1:15" x14ac:dyDescent="0.35">
      <c r="A176" t="s">
        <v>1</v>
      </c>
      <c r="B176" t="s">
        <v>10</v>
      </c>
      <c r="C176" t="s">
        <v>176</v>
      </c>
      <c r="D176">
        <v>2007</v>
      </c>
      <c r="E176" t="s">
        <v>173</v>
      </c>
      <c r="F176" t="s">
        <v>174</v>
      </c>
      <c r="G176" t="s">
        <v>185</v>
      </c>
      <c r="I176" t="s">
        <v>122</v>
      </c>
      <c r="J176" t="s">
        <v>124</v>
      </c>
      <c r="K176" t="s">
        <v>123</v>
      </c>
      <c r="M176">
        <v>30</v>
      </c>
      <c r="O176">
        <v>1.1000000000000001</v>
      </c>
    </row>
    <row r="177" spans="1:15" x14ac:dyDescent="0.35">
      <c r="A177" t="s">
        <v>1</v>
      </c>
      <c r="B177" t="s">
        <v>10</v>
      </c>
      <c r="C177" t="s">
        <v>176</v>
      </c>
      <c r="D177">
        <v>2007</v>
      </c>
      <c r="E177" t="s">
        <v>173</v>
      </c>
      <c r="F177" t="s">
        <v>174</v>
      </c>
      <c r="G177" t="s">
        <v>185</v>
      </c>
      <c r="I177" t="s">
        <v>122</v>
      </c>
      <c r="J177" t="s">
        <v>124</v>
      </c>
      <c r="K177" t="s">
        <v>123</v>
      </c>
      <c r="M177">
        <v>45</v>
      </c>
      <c r="O177">
        <v>1.1000000000000001</v>
      </c>
    </row>
    <row r="178" spans="1:15" x14ac:dyDescent="0.35">
      <c r="A178" t="s">
        <v>1</v>
      </c>
      <c r="B178" t="s">
        <v>10</v>
      </c>
      <c r="C178" t="s">
        <v>176</v>
      </c>
      <c r="D178">
        <v>2007</v>
      </c>
      <c r="E178" t="s">
        <v>173</v>
      </c>
      <c r="F178" t="s">
        <v>174</v>
      </c>
      <c r="G178" t="s">
        <v>185</v>
      </c>
      <c r="I178" t="s">
        <v>122</v>
      </c>
      <c r="J178" t="s">
        <v>124</v>
      </c>
      <c r="K178" t="s">
        <v>123</v>
      </c>
      <c r="M178">
        <v>60</v>
      </c>
      <c r="O178">
        <v>1.1000000000000001</v>
      </c>
    </row>
    <row r="179" spans="1:15" x14ac:dyDescent="0.35">
      <c r="A179" t="s">
        <v>1</v>
      </c>
      <c r="B179" t="s">
        <v>10</v>
      </c>
      <c r="C179" t="s">
        <v>176</v>
      </c>
      <c r="D179">
        <v>2007</v>
      </c>
      <c r="E179" t="s">
        <v>173</v>
      </c>
      <c r="F179" t="s">
        <v>174</v>
      </c>
      <c r="G179" t="s">
        <v>185</v>
      </c>
      <c r="I179" t="s">
        <v>122</v>
      </c>
      <c r="J179" t="s">
        <v>124</v>
      </c>
      <c r="K179" t="s">
        <v>123</v>
      </c>
      <c r="M179">
        <v>75</v>
      </c>
      <c r="O179">
        <v>1.1000000000000001</v>
      </c>
    </row>
    <row r="180" spans="1:15" x14ac:dyDescent="0.35">
      <c r="A180" t="s">
        <v>1</v>
      </c>
      <c r="B180" t="s">
        <v>10</v>
      </c>
      <c r="C180" t="s">
        <v>176</v>
      </c>
      <c r="D180">
        <v>2007</v>
      </c>
      <c r="E180" t="s">
        <v>173</v>
      </c>
      <c r="F180" t="s">
        <v>174</v>
      </c>
      <c r="G180" t="s">
        <v>185</v>
      </c>
      <c r="I180" t="s">
        <v>122</v>
      </c>
      <c r="J180" t="s">
        <v>124</v>
      </c>
      <c r="K180" t="s">
        <v>123</v>
      </c>
      <c r="M180">
        <v>85</v>
      </c>
      <c r="O180">
        <v>1.2</v>
      </c>
    </row>
    <row r="181" spans="1:15" x14ac:dyDescent="0.35">
      <c r="A181" t="s">
        <v>1</v>
      </c>
      <c r="B181" t="s">
        <v>10</v>
      </c>
      <c r="C181" t="s">
        <v>176</v>
      </c>
      <c r="D181">
        <v>2007</v>
      </c>
      <c r="E181" t="s">
        <v>173</v>
      </c>
      <c r="F181" t="s">
        <v>174</v>
      </c>
      <c r="G181" t="s">
        <v>185</v>
      </c>
      <c r="I181" t="s">
        <v>122</v>
      </c>
      <c r="J181" t="s">
        <v>124</v>
      </c>
      <c r="K181" t="s">
        <v>123</v>
      </c>
      <c r="M181">
        <v>100</v>
      </c>
      <c r="O181">
        <v>1.2</v>
      </c>
    </row>
    <row r="182" spans="1:15" x14ac:dyDescent="0.35">
      <c r="A182" t="s">
        <v>1</v>
      </c>
      <c r="B182" t="s">
        <v>10</v>
      </c>
      <c r="C182" t="s">
        <v>175</v>
      </c>
      <c r="D182">
        <v>2008</v>
      </c>
      <c r="E182" t="s">
        <v>173</v>
      </c>
      <c r="F182" t="s">
        <v>174</v>
      </c>
      <c r="G182" t="s">
        <v>185</v>
      </c>
      <c r="I182" t="s">
        <v>122</v>
      </c>
      <c r="J182" t="s">
        <v>124</v>
      </c>
      <c r="K182" t="s">
        <v>123</v>
      </c>
      <c r="M182">
        <v>0</v>
      </c>
      <c r="O182">
        <v>1.1399999999999999</v>
      </c>
    </row>
    <row r="183" spans="1:15" x14ac:dyDescent="0.35">
      <c r="A183" t="s">
        <v>1</v>
      </c>
      <c r="B183" t="s">
        <v>10</v>
      </c>
      <c r="C183" t="s">
        <v>175</v>
      </c>
      <c r="D183">
        <v>2008</v>
      </c>
      <c r="E183" t="s">
        <v>173</v>
      </c>
      <c r="F183" t="s">
        <v>174</v>
      </c>
      <c r="G183" t="s">
        <v>185</v>
      </c>
      <c r="I183" t="s">
        <v>122</v>
      </c>
      <c r="J183" t="s">
        <v>124</v>
      </c>
      <c r="K183" t="s">
        <v>123</v>
      </c>
      <c r="M183">
        <v>30</v>
      </c>
      <c r="O183">
        <v>1.1200000000000001</v>
      </c>
    </row>
    <row r="184" spans="1:15" x14ac:dyDescent="0.35">
      <c r="A184" t="s">
        <v>1</v>
      </c>
      <c r="B184" t="s">
        <v>10</v>
      </c>
      <c r="C184" t="s">
        <v>175</v>
      </c>
      <c r="D184">
        <v>2008</v>
      </c>
      <c r="E184" t="s">
        <v>173</v>
      </c>
      <c r="F184" t="s">
        <v>174</v>
      </c>
      <c r="G184" t="s">
        <v>185</v>
      </c>
      <c r="I184" t="s">
        <v>122</v>
      </c>
      <c r="J184" t="s">
        <v>124</v>
      </c>
      <c r="K184" t="s">
        <v>123</v>
      </c>
      <c r="M184">
        <v>45</v>
      </c>
      <c r="O184">
        <v>1.05</v>
      </c>
    </row>
    <row r="185" spans="1:15" x14ac:dyDescent="0.35">
      <c r="A185" t="s">
        <v>1</v>
      </c>
      <c r="B185" t="s">
        <v>10</v>
      </c>
      <c r="C185" t="s">
        <v>175</v>
      </c>
      <c r="D185">
        <v>2008</v>
      </c>
      <c r="E185" t="s">
        <v>173</v>
      </c>
      <c r="F185" t="s">
        <v>174</v>
      </c>
      <c r="G185" t="s">
        <v>185</v>
      </c>
      <c r="I185" t="s">
        <v>122</v>
      </c>
      <c r="J185" t="s">
        <v>124</v>
      </c>
      <c r="K185" t="s">
        <v>123</v>
      </c>
      <c r="M185">
        <v>60</v>
      </c>
      <c r="O185">
        <v>1.1000000000000001</v>
      </c>
    </row>
    <row r="186" spans="1:15" x14ac:dyDescent="0.35">
      <c r="A186" t="s">
        <v>1</v>
      </c>
      <c r="B186" t="s">
        <v>10</v>
      </c>
      <c r="C186" t="s">
        <v>175</v>
      </c>
      <c r="D186">
        <v>2008</v>
      </c>
      <c r="E186" t="s">
        <v>173</v>
      </c>
      <c r="F186" t="s">
        <v>174</v>
      </c>
      <c r="G186" t="s">
        <v>185</v>
      </c>
      <c r="I186" t="s">
        <v>122</v>
      </c>
      <c r="J186" t="s">
        <v>124</v>
      </c>
      <c r="K186" t="s">
        <v>123</v>
      </c>
      <c r="M186">
        <v>75</v>
      </c>
      <c r="O186">
        <v>1.06</v>
      </c>
    </row>
    <row r="187" spans="1:15" x14ac:dyDescent="0.35">
      <c r="A187" t="s">
        <v>1</v>
      </c>
      <c r="B187" t="s">
        <v>10</v>
      </c>
      <c r="C187" t="s">
        <v>175</v>
      </c>
      <c r="D187">
        <v>2008</v>
      </c>
      <c r="E187" t="s">
        <v>173</v>
      </c>
      <c r="F187" t="s">
        <v>174</v>
      </c>
      <c r="G187" t="s">
        <v>185</v>
      </c>
      <c r="I187" t="s">
        <v>122</v>
      </c>
      <c r="J187" t="s">
        <v>124</v>
      </c>
      <c r="K187" t="s">
        <v>123</v>
      </c>
      <c r="M187">
        <v>85</v>
      </c>
      <c r="O187">
        <v>1.1499999999999999</v>
      </c>
    </row>
    <row r="188" spans="1:15" x14ac:dyDescent="0.35">
      <c r="A188" t="s">
        <v>1</v>
      </c>
      <c r="B188" t="s">
        <v>10</v>
      </c>
      <c r="C188" t="s">
        <v>175</v>
      </c>
      <c r="D188">
        <v>2008</v>
      </c>
      <c r="E188" t="s">
        <v>173</v>
      </c>
      <c r="F188" t="s">
        <v>174</v>
      </c>
      <c r="G188" t="s">
        <v>185</v>
      </c>
      <c r="I188" t="s">
        <v>122</v>
      </c>
      <c r="J188" t="s">
        <v>124</v>
      </c>
      <c r="K188" t="s">
        <v>123</v>
      </c>
      <c r="M188">
        <v>100</v>
      </c>
      <c r="O188">
        <v>1.22</v>
      </c>
    </row>
    <row r="189" spans="1:15" x14ac:dyDescent="0.35">
      <c r="A189" t="s">
        <v>1</v>
      </c>
      <c r="B189" t="s">
        <v>10</v>
      </c>
      <c r="C189" t="s">
        <v>183</v>
      </c>
      <c r="D189">
        <v>2009</v>
      </c>
      <c r="E189" t="s">
        <v>173</v>
      </c>
      <c r="F189" t="s">
        <v>174</v>
      </c>
      <c r="G189" t="s">
        <v>185</v>
      </c>
      <c r="I189" t="s">
        <v>122</v>
      </c>
      <c r="J189" t="s">
        <v>124</v>
      </c>
      <c r="K189" t="s">
        <v>123</v>
      </c>
      <c r="M189">
        <v>0</v>
      </c>
      <c r="O189">
        <v>1.1200000000000001</v>
      </c>
    </row>
    <row r="190" spans="1:15" x14ac:dyDescent="0.35">
      <c r="A190" t="s">
        <v>1</v>
      </c>
      <c r="B190" t="s">
        <v>10</v>
      </c>
      <c r="C190" t="s">
        <v>183</v>
      </c>
      <c r="D190">
        <v>2009</v>
      </c>
      <c r="E190" t="s">
        <v>173</v>
      </c>
      <c r="F190" t="s">
        <v>174</v>
      </c>
      <c r="G190" t="s">
        <v>185</v>
      </c>
      <c r="I190" t="s">
        <v>122</v>
      </c>
      <c r="J190" t="s">
        <v>124</v>
      </c>
      <c r="K190" t="s">
        <v>123</v>
      </c>
      <c r="M190">
        <v>25</v>
      </c>
      <c r="O190">
        <v>1.29</v>
      </c>
    </row>
    <row r="191" spans="1:15" x14ac:dyDescent="0.35">
      <c r="A191" t="s">
        <v>1</v>
      </c>
      <c r="B191" t="s">
        <v>10</v>
      </c>
      <c r="C191" t="s">
        <v>183</v>
      </c>
      <c r="D191">
        <v>2009</v>
      </c>
      <c r="E191" t="s">
        <v>173</v>
      </c>
      <c r="F191" t="s">
        <v>174</v>
      </c>
      <c r="G191" t="s">
        <v>185</v>
      </c>
      <c r="I191" t="s">
        <v>122</v>
      </c>
      <c r="J191" t="s">
        <v>124</v>
      </c>
      <c r="K191" t="s">
        <v>123</v>
      </c>
      <c r="M191">
        <v>50</v>
      </c>
      <c r="O191">
        <v>1.45</v>
      </c>
    </row>
    <row r="192" spans="1:15" x14ac:dyDescent="0.35">
      <c r="A192" t="s">
        <v>1</v>
      </c>
      <c r="B192" t="s">
        <v>10</v>
      </c>
      <c r="C192" t="s">
        <v>151</v>
      </c>
      <c r="D192">
        <v>2011</v>
      </c>
      <c r="E192" t="s">
        <v>152</v>
      </c>
      <c r="G192" t="s">
        <v>185</v>
      </c>
      <c r="I192" t="s">
        <v>118</v>
      </c>
      <c r="J192" t="s">
        <v>81</v>
      </c>
      <c r="K192" t="s">
        <v>153</v>
      </c>
      <c r="M192">
        <v>0</v>
      </c>
      <c r="O192">
        <v>0.98</v>
      </c>
    </row>
    <row r="193" spans="1:15" x14ac:dyDescent="0.35">
      <c r="A193" t="s">
        <v>1</v>
      </c>
      <c r="B193" t="s">
        <v>10</v>
      </c>
      <c r="C193" t="s">
        <v>79</v>
      </c>
      <c r="D193">
        <v>2018</v>
      </c>
      <c r="E193" t="s">
        <v>17</v>
      </c>
      <c r="F193" t="s">
        <v>4</v>
      </c>
      <c r="G193" t="s">
        <v>185</v>
      </c>
      <c r="I193" t="s">
        <v>149</v>
      </c>
      <c r="J193" t="s">
        <v>116</v>
      </c>
      <c r="K193" t="s">
        <v>77</v>
      </c>
      <c r="M193">
        <v>0</v>
      </c>
      <c r="O193">
        <v>1.34</v>
      </c>
    </row>
    <row r="194" spans="1:15" x14ac:dyDescent="0.35">
      <c r="A194" t="s">
        <v>1</v>
      </c>
      <c r="B194" t="s">
        <v>10</v>
      </c>
      <c r="C194" t="s">
        <v>79</v>
      </c>
      <c r="D194">
        <v>2018</v>
      </c>
      <c r="E194" t="s">
        <v>17</v>
      </c>
      <c r="F194" t="s">
        <v>4</v>
      </c>
      <c r="G194" t="s">
        <v>185</v>
      </c>
      <c r="I194" t="s">
        <v>149</v>
      </c>
      <c r="J194" t="s">
        <v>116</v>
      </c>
      <c r="K194" t="s">
        <v>77</v>
      </c>
      <c r="M194">
        <v>35</v>
      </c>
      <c r="O194">
        <v>1.02</v>
      </c>
    </row>
    <row r="195" spans="1:15" x14ac:dyDescent="0.35">
      <c r="A195" t="s">
        <v>1</v>
      </c>
      <c r="B195" t="s">
        <v>10</v>
      </c>
      <c r="C195" t="s">
        <v>79</v>
      </c>
      <c r="D195">
        <v>2018</v>
      </c>
      <c r="E195" t="s">
        <v>17</v>
      </c>
      <c r="F195" t="s">
        <v>4</v>
      </c>
      <c r="G195" t="s">
        <v>185</v>
      </c>
      <c r="I195" t="s">
        <v>149</v>
      </c>
      <c r="J195" t="s">
        <v>116</v>
      </c>
      <c r="K195" t="s">
        <v>77</v>
      </c>
      <c r="M195">
        <v>70</v>
      </c>
      <c r="O195">
        <v>1.28</v>
      </c>
    </row>
    <row r="196" spans="1:15" x14ac:dyDescent="0.35">
      <c r="A196" t="s">
        <v>1</v>
      </c>
      <c r="B196" t="s">
        <v>10</v>
      </c>
      <c r="C196" t="s">
        <v>139</v>
      </c>
      <c r="D196">
        <v>2003</v>
      </c>
      <c r="E196" t="s">
        <v>141</v>
      </c>
      <c r="F196" t="s">
        <v>129</v>
      </c>
      <c r="G196" t="s">
        <v>185</v>
      </c>
      <c r="I196" t="s">
        <v>127</v>
      </c>
      <c r="J196" t="s">
        <v>231</v>
      </c>
      <c r="K196" t="s">
        <v>140</v>
      </c>
      <c r="M196">
        <v>0</v>
      </c>
      <c r="O196">
        <v>3.16</v>
      </c>
    </row>
    <row r="197" spans="1:15" x14ac:dyDescent="0.35">
      <c r="A197" t="s">
        <v>1</v>
      </c>
      <c r="B197" t="s">
        <v>10</v>
      </c>
      <c r="C197" t="s">
        <v>139</v>
      </c>
      <c r="D197">
        <v>2003</v>
      </c>
      <c r="E197" t="s">
        <v>141</v>
      </c>
      <c r="F197" t="s">
        <v>129</v>
      </c>
      <c r="G197" t="s">
        <v>185</v>
      </c>
      <c r="I197" t="s">
        <v>127</v>
      </c>
      <c r="J197" t="s">
        <v>231</v>
      </c>
      <c r="K197" t="s">
        <v>140</v>
      </c>
      <c r="M197">
        <v>100</v>
      </c>
      <c r="O197">
        <v>2.1</v>
      </c>
    </row>
    <row r="198" spans="1:15" x14ac:dyDescent="0.35">
      <c r="A198" t="s">
        <v>1</v>
      </c>
      <c r="B198" t="s">
        <v>10</v>
      </c>
      <c r="C198" t="s">
        <v>142</v>
      </c>
      <c r="D198">
        <v>2004</v>
      </c>
      <c r="E198" t="s">
        <v>143</v>
      </c>
      <c r="F198" t="s">
        <v>129</v>
      </c>
      <c r="G198" t="s">
        <v>185</v>
      </c>
      <c r="I198" t="s">
        <v>127</v>
      </c>
      <c r="J198" t="s">
        <v>231</v>
      </c>
      <c r="K198" t="s">
        <v>140</v>
      </c>
      <c r="M198">
        <v>0</v>
      </c>
      <c r="O198">
        <v>3.16</v>
      </c>
    </row>
    <row r="199" spans="1:15" x14ac:dyDescent="0.35">
      <c r="A199" t="s">
        <v>1</v>
      </c>
      <c r="B199" t="s">
        <v>10</v>
      </c>
      <c r="C199" t="s">
        <v>142</v>
      </c>
      <c r="D199">
        <v>2004</v>
      </c>
      <c r="E199" t="s">
        <v>143</v>
      </c>
      <c r="F199" t="s">
        <v>129</v>
      </c>
      <c r="G199" t="s">
        <v>185</v>
      </c>
      <c r="I199" t="s">
        <v>127</v>
      </c>
      <c r="J199" t="s">
        <v>231</v>
      </c>
      <c r="K199" t="s">
        <v>140</v>
      </c>
      <c r="M199">
        <v>100</v>
      </c>
      <c r="O199">
        <v>2.98</v>
      </c>
    </row>
    <row r="200" spans="1:15" x14ac:dyDescent="0.35">
      <c r="A200" t="s">
        <v>1</v>
      </c>
      <c r="B200" t="s">
        <v>10</v>
      </c>
      <c r="C200" t="s">
        <v>75</v>
      </c>
      <c r="D200">
        <v>2015</v>
      </c>
      <c r="E200" t="s">
        <v>17</v>
      </c>
      <c r="F200" t="s">
        <v>4</v>
      </c>
      <c r="G200" t="s">
        <v>185</v>
      </c>
      <c r="I200" t="s">
        <v>31</v>
      </c>
      <c r="J200" t="s">
        <v>76</v>
      </c>
      <c r="K200" t="s">
        <v>235</v>
      </c>
      <c r="M200">
        <v>0</v>
      </c>
      <c r="O200">
        <v>3.8</v>
      </c>
    </row>
    <row r="201" spans="1:15" x14ac:dyDescent="0.35">
      <c r="A201" t="s">
        <v>1</v>
      </c>
      <c r="B201" t="s">
        <v>10</v>
      </c>
      <c r="C201" t="s">
        <v>75</v>
      </c>
      <c r="D201">
        <v>2015</v>
      </c>
      <c r="E201" t="s">
        <v>17</v>
      </c>
      <c r="F201" t="s">
        <v>4</v>
      </c>
      <c r="G201" t="s">
        <v>185</v>
      </c>
      <c r="I201" t="s">
        <v>31</v>
      </c>
      <c r="J201" t="s">
        <v>76</v>
      </c>
      <c r="K201" t="s">
        <v>235</v>
      </c>
      <c r="M201">
        <v>50</v>
      </c>
      <c r="O201">
        <v>4.0999999999999996</v>
      </c>
    </row>
    <row r="202" spans="1:15" x14ac:dyDescent="0.35">
      <c r="A202" t="s">
        <v>1</v>
      </c>
      <c r="B202" t="s">
        <v>10</v>
      </c>
      <c r="C202" t="s">
        <v>160</v>
      </c>
      <c r="D202">
        <v>2011</v>
      </c>
      <c r="E202" t="s">
        <v>158</v>
      </c>
      <c r="F202" t="s">
        <v>159</v>
      </c>
      <c r="G202" t="s">
        <v>185</v>
      </c>
      <c r="I202" t="s">
        <v>118</v>
      </c>
      <c r="J202" t="s">
        <v>81</v>
      </c>
      <c r="K202" t="s">
        <v>153</v>
      </c>
      <c r="M202">
        <v>0</v>
      </c>
      <c r="O202">
        <v>1.2</v>
      </c>
    </row>
    <row r="203" spans="1:15" x14ac:dyDescent="0.35">
      <c r="A203" t="s">
        <v>1</v>
      </c>
      <c r="B203" t="s">
        <v>10</v>
      </c>
      <c r="C203" t="s">
        <v>160</v>
      </c>
      <c r="D203">
        <v>2011</v>
      </c>
      <c r="E203" t="s">
        <v>158</v>
      </c>
      <c r="F203" t="s">
        <v>159</v>
      </c>
      <c r="G203" t="s">
        <v>185</v>
      </c>
      <c r="I203" t="s">
        <v>118</v>
      </c>
      <c r="J203" t="s">
        <v>81</v>
      </c>
      <c r="K203" t="s">
        <v>153</v>
      </c>
      <c r="M203">
        <v>25</v>
      </c>
      <c r="O203">
        <v>1</v>
      </c>
    </row>
    <row r="204" spans="1:15" x14ac:dyDescent="0.35">
      <c r="A204" t="s">
        <v>1</v>
      </c>
      <c r="B204" t="s">
        <v>10</v>
      </c>
      <c r="C204" t="s">
        <v>160</v>
      </c>
      <c r="D204">
        <v>2011</v>
      </c>
      <c r="E204" t="s">
        <v>158</v>
      </c>
      <c r="F204" t="s">
        <v>159</v>
      </c>
      <c r="G204" t="s">
        <v>185</v>
      </c>
      <c r="I204" t="s">
        <v>118</v>
      </c>
      <c r="J204" t="s">
        <v>81</v>
      </c>
      <c r="K204" t="s">
        <v>153</v>
      </c>
      <c r="M204">
        <v>50</v>
      </c>
      <c r="O204">
        <v>1</v>
      </c>
    </row>
    <row r="205" spans="1:15" x14ac:dyDescent="0.35">
      <c r="A205" t="s">
        <v>1</v>
      </c>
      <c r="B205" t="s">
        <v>10</v>
      </c>
      <c r="C205" t="s">
        <v>161</v>
      </c>
      <c r="D205">
        <v>2012</v>
      </c>
      <c r="E205" t="s">
        <v>162</v>
      </c>
      <c r="F205" t="s">
        <v>159</v>
      </c>
      <c r="G205" t="s">
        <v>185</v>
      </c>
      <c r="I205" t="s">
        <v>118</v>
      </c>
      <c r="J205" t="s">
        <v>81</v>
      </c>
      <c r="K205" t="s">
        <v>153</v>
      </c>
      <c r="M205">
        <v>0</v>
      </c>
      <c r="O205">
        <v>1.2</v>
      </c>
    </row>
    <row r="206" spans="1:15" x14ac:dyDescent="0.35">
      <c r="A206" t="s">
        <v>1</v>
      </c>
      <c r="B206" t="s">
        <v>10</v>
      </c>
      <c r="C206" t="s">
        <v>161</v>
      </c>
      <c r="D206">
        <v>2012</v>
      </c>
      <c r="E206" t="s">
        <v>162</v>
      </c>
      <c r="F206" t="s">
        <v>159</v>
      </c>
      <c r="G206" t="s">
        <v>185</v>
      </c>
      <c r="I206" t="s">
        <v>118</v>
      </c>
      <c r="J206" t="s">
        <v>81</v>
      </c>
      <c r="K206" t="s">
        <v>153</v>
      </c>
      <c r="M206">
        <v>25</v>
      </c>
      <c r="O206">
        <v>1</v>
      </c>
    </row>
    <row r="207" spans="1:15" x14ac:dyDescent="0.35">
      <c r="A207" t="s">
        <v>1</v>
      </c>
      <c r="B207" t="s">
        <v>10</v>
      </c>
      <c r="C207" t="s">
        <v>161</v>
      </c>
      <c r="D207">
        <v>2012</v>
      </c>
      <c r="E207" t="s">
        <v>162</v>
      </c>
      <c r="F207" t="s">
        <v>159</v>
      </c>
      <c r="G207" t="s">
        <v>185</v>
      </c>
      <c r="I207" t="s">
        <v>118</v>
      </c>
      <c r="J207" t="s">
        <v>81</v>
      </c>
      <c r="K207" t="s">
        <v>153</v>
      </c>
      <c r="M207">
        <v>50</v>
      </c>
      <c r="O207">
        <v>1.1000000000000001</v>
      </c>
    </row>
    <row r="208" spans="1:15" x14ac:dyDescent="0.35">
      <c r="A208" t="s">
        <v>1</v>
      </c>
      <c r="B208" t="s">
        <v>10</v>
      </c>
      <c r="C208" t="s">
        <v>74</v>
      </c>
      <c r="D208">
        <v>2009</v>
      </c>
      <c r="E208" t="s">
        <v>72</v>
      </c>
      <c r="F208" t="s">
        <v>73</v>
      </c>
      <c r="G208" t="s">
        <v>185</v>
      </c>
      <c r="I208" t="s">
        <v>31</v>
      </c>
      <c r="J208" t="s">
        <v>71</v>
      </c>
      <c r="K208" t="s">
        <v>91</v>
      </c>
      <c r="M208">
        <v>0</v>
      </c>
      <c r="O208">
        <v>2.96</v>
      </c>
    </row>
    <row r="209" spans="1:15" x14ac:dyDescent="0.35">
      <c r="A209" t="s">
        <v>1</v>
      </c>
      <c r="B209" t="s">
        <v>10</v>
      </c>
      <c r="C209" t="s">
        <v>74</v>
      </c>
      <c r="D209">
        <v>2009</v>
      </c>
      <c r="E209" t="s">
        <v>72</v>
      </c>
      <c r="F209" t="s">
        <v>73</v>
      </c>
      <c r="G209" t="s">
        <v>185</v>
      </c>
      <c r="I209" t="s">
        <v>31</v>
      </c>
      <c r="J209" t="s">
        <v>71</v>
      </c>
      <c r="K209" t="s">
        <v>91</v>
      </c>
      <c r="M209">
        <v>25</v>
      </c>
      <c r="O209">
        <v>3.09</v>
      </c>
    </row>
    <row r="210" spans="1:15" x14ac:dyDescent="0.35">
      <c r="A210" t="s">
        <v>1</v>
      </c>
      <c r="B210" t="s">
        <v>10</v>
      </c>
      <c r="C210" t="s">
        <v>74</v>
      </c>
      <c r="D210">
        <v>2009</v>
      </c>
      <c r="E210" t="s">
        <v>72</v>
      </c>
      <c r="F210" t="s">
        <v>73</v>
      </c>
      <c r="G210" t="s">
        <v>185</v>
      </c>
      <c r="I210" t="s">
        <v>31</v>
      </c>
      <c r="J210" t="s">
        <v>71</v>
      </c>
      <c r="K210" t="s">
        <v>91</v>
      </c>
      <c r="M210">
        <v>50</v>
      </c>
      <c r="O210">
        <v>2.88</v>
      </c>
    </row>
    <row r="211" spans="1:15" x14ac:dyDescent="0.35">
      <c r="A211" t="s">
        <v>1</v>
      </c>
      <c r="B211" t="s">
        <v>10</v>
      </c>
      <c r="C211" t="s">
        <v>74</v>
      </c>
      <c r="D211">
        <v>2009</v>
      </c>
      <c r="E211" t="s">
        <v>72</v>
      </c>
      <c r="F211" t="s">
        <v>73</v>
      </c>
      <c r="G211" t="s">
        <v>185</v>
      </c>
      <c r="I211" t="s">
        <v>31</v>
      </c>
      <c r="J211" t="s">
        <v>71</v>
      </c>
      <c r="K211" t="s">
        <v>91</v>
      </c>
      <c r="M211">
        <v>75</v>
      </c>
      <c r="O211">
        <v>3.67</v>
      </c>
    </row>
    <row r="212" spans="1:15" x14ac:dyDescent="0.35">
      <c r="A212" t="s">
        <v>1</v>
      </c>
      <c r="B212" t="s">
        <v>10</v>
      </c>
      <c r="C212" t="s">
        <v>74</v>
      </c>
      <c r="D212">
        <v>2009</v>
      </c>
      <c r="E212" t="s">
        <v>72</v>
      </c>
      <c r="F212" t="s">
        <v>73</v>
      </c>
      <c r="G212" t="s">
        <v>185</v>
      </c>
      <c r="I212" t="s">
        <v>31</v>
      </c>
      <c r="J212" t="s">
        <v>71</v>
      </c>
      <c r="K212" t="s">
        <v>91</v>
      </c>
      <c r="M212">
        <v>100</v>
      </c>
      <c r="O212">
        <v>3.44</v>
      </c>
    </row>
    <row r="213" spans="1:15" x14ac:dyDescent="0.35">
      <c r="A213" t="s">
        <v>1</v>
      </c>
      <c r="B213" t="s">
        <v>10</v>
      </c>
      <c r="C213" t="s">
        <v>163</v>
      </c>
      <c r="D213">
        <v>2007</v>
      </c>
      <c r="E213" t="s">
        <v>29</v>
      </c>
      <c r="F213" t="s">
        <v>159</v>
      </c>
      <c r="G213" t="s">
        <v>185</v>
      </c>
      <c r="I213" t="s">
        <v>118</v>
      </c>
      <c r="J213" t="s">
        <v>81</v>
      </c>
      <c r="K213" t="s">
        <v>153</v>
      </c>
      <c r="M213">
        <v>0</v>
      </c>
      <c r="O213">
        <v>1.18</v>
      </c>
    </row>
    <row r="214" spans="1:15" x14ac:dyDescent="0.35">
      <c r="A214" t="s">
        <v>1</v>
      </c>
      <c r="B214" t="s">
        <v>10</v>
      </c>
      <c r="C214" t="s">
        <v>163</v>
      </c>
      <c r="D214">
        <v>2007</v>
      </c>
      <c r="E214" t="s">
        <v>29</v>
      </c>
      <c r="F214" t="s">
        <v>159</v>
      </c>
      <c r="G214" t="s">
        <v>185</v>
      </c>
      <c r="I214" t="s">
        <v>118</v>
      </c>
      <c r="J214" t="s">
        <v>81</v>
      </c>
      <c r="K214" t="s">
        <v>153</v>
      </c>
      <c r="M214">
        <v>35</v>
      </c>
      <c r="O214">
        <v>1.22</v>
      </c>
    </row>
    <row r="215" spans="1:15" x14ac:dyDescent="0.35">
      <c r="A215" t="s">
        <v>1</v>
      </c>
      <c r="B215" t="s">
        <v>10</v>
      </c>
      <c r="C215" t="s">
        <v>163</v>
      </c>
      <c r="D215">
        <v>2007</v>
      </c>
      <c r="E215" t="s">
        <v>29</v>
      </c>
      <c r="F215" t="s">
        <v>159</v>
      </c>
      <c r="G215" t="s">
        <v>185</v>
      </c>
      <c r="I215" t="s">
        <v>118</v>
      </c>
      <c r="J215" t="s">
        <v>81</v>
      </c>
      <c r="K215" t="s">
        <v>153</v>
      </c>
      <c r="M215">
        <v>60</v>
      </c>
      <c r="O215">
        <v>1.47</v>
      </c>
    </row>
    <row r="216" spans="1:15" x14ac:dyDescent="0.35">
      <c r="A216" t="s">
        <v>1</v>
      </c>
      <c r="B216" t="s">
        <v>10</v>
      </c>
      <c r="C216" t="s">
        <v>164</v>
      </c>
      <c r="D216">
        <v>2008</v>
      </c>
      <c r="E216" t="s">
        <v>173</v>
      </c>
      <c r="F216" t="s">
        <v>174</v>
      </c>
      <c r="G216" t="s">
        <v>185</v>
      </c>
      <c r="I216" t="s">
        <v>118</v>
      </c>
      <c r="J216" t="s">
        <v>81</v>
      </c>
      <c r="K216" t="s">
        <v>153</v>
      </c>
      <c r="M216">
        <v>0</v>
      </c>
      <c r="O216">
        <v>1.18</v>
      </c>
    </row>
    <row r="217" spans="1:15" x14ac:dyDescent="0.35">
      <c r="A217" t="s">
        <v>1</v>
      </c>
      <c r="B217" t="s">
        <v>10</v>
      </c>
      <c r="C217" t="s">
        <v>164</v>
      </c>
      <c r="D217">
        <v>2008</v>
      </c>
      <c r="E217" t="s">
        <v>173</v>
      </c>
      <c r="F217" t="s">
        <v>174</v>
      </c>
      <c r="G217" t="s">
        <v>185</v>
      </c>
      <c r="I217" t="s">
        <v>118</v>
      </c>
      <c r="J217" t="s">
        <v>81</v>
      </c>
      <c r="K217" t="s">
        <v>153</v>
      </c>
      <c r="M217">
        <v>25</v>
      </c>
      <c r="O217">
        <v>1.22</v>
      </c>
    </row>
    <row r="218" spans="1:15" x14ac:dyDescent="0.35">
      <c r="A218" t="s">
        <v>1</v>
      </c>
      <c r="B218" t="s">
        <v>10</v>
      </c>
      <c r="C218" t="s">
        <v>182</v>
      </c>
      <c r="D218">
        <v>2017</v>
      </c>
      <c r="E218" t="s">
        <v>173</v>
      </c>
      <c r="F218" t="s">
        <v>174</v>
      </c>
      <c r="G218" t="s">
        <v>185</v>
      </c>
      <c r="I218" t="s">
        <v>122</v>
      </c>
      <c r="J218" t="s">
        <v>124</v>
      </c>
      <c r="K218" t="s">
        <v>123</v>
      </c>
      <c r="M218">
        <v>0</v>
      </c>
      <c r="O218">
        <v>1.36</v>
      </c>
    </row>
    <row r="219" spans="1:15" x14ac:dyDescent="0.35">
      <c r="A219" t="s">
        <v>1</v>
      </c>
      <c r="B219" t="s">
        <v>10</v>
      </c>
      <c r="C219" t="s">
        <v>182</v>
      </c>
      <c r="D219">
        <v>2017</v>
      </c>
      <c r="E219" t="s">
        <v>173</v>
      </c>
      <c r="F219" t="s">
        <v>174</v>
      </c>
      <c r="G219" t="s">
        <v>185</v>
      </c>
      <c r="I219" t="s">
        <v>122</v>
      </c>
      <c r="J219" t="s">
        <v>124</v>
      </c>
      <c r="K219" t="s">
        <v>123</v>
      </c>
      <c r="M219">
        <v>30</v>
      </c>
      <c r="O219">
        <v>1.45</v>
      </c>
    </row>
    <row r="220" spans="1:15" x14ac:dyDescent="0.35">
      <c r="A220" t="s">
        <v>1</v>
      </c>
      <c r="B220" t="s">
        <v>10</v>
      </c>
      <c r="C220" t="s">
        <v>182</v>
      </c>
      <c r="D220">
        <v>2017</v>
      </c>
      <c r="E220" t="s">
        <v>173</v>
      </c>
      <c r="F220" t="s">
        <v>174</v>
      </c>
      <c r="G220" t="s">
        <v>185</v>
      </c>
      <c r="I220" t="s">
        <v>122</v>
      </c>
      <c r="J220" t="s">
        <v>124</v>
      </c>
      <c r="K220" t="s">
        <v>123</v>
      </c>
      <c r="M220">
        <v>55</v>
      </c>
      <c r="O220">
        <v>1.45</v>
      </c>
    </row>
    <row r="221" spans="1:15" x14ac:dyDescent="0.35">
      <c r="A221" t="s">
        <v>1</v>
      </c>
      <c r="B221" t="s">
        <v>10</v>
      </c>
      <c r="C221" t="s">
        <v>182</v>
      </c>
      <c r="D221">
        <v>2017</v>
      </c>
      <c r="E221" t="s">
        <v>173</v>
      </c>
      <c r="F221" t="s">
        <v>174</v>
      </c>
      <c r="G221" t="s">
        <v>185</v>
      </c>
      <c r="I221" t="s">
        <v>122</v>
      </c>
      <c r="J221" t="s">
        <v>124</v>
      </c>
      <c r="K221" t="s">
        <v>123</v>
      </c>
      <c r="M221">
        <v>80</v>
      </c>
      <c r="O221">
        <v>1.32</v>
      </c>
    </row>
    <row r="222" spans="1:15" x14ac:dyDescent="0.35">
      <c r="A222" t="s">
        <v>1</v>
      </c>
      <c r="B222" t="s">
        <v>10</v>
      </c>
      <c r="C222" t="s">
        <v>182</v>
      </c>
      <c r="D222">
        <v>2017</v>
      </c>
      <c r="E222" t="s">
        <v>173</v>
      </c>
      <c r="F222" t="s">
        <v>174</v>
      </c>
      <c r="G222" t="s">
        <v>185</v>
      </c>
      <c r="I222" t="s">
        <v>122</v>
      </c>
      <c r="J222" t="s">
        <v>124</v>
      </c>
      <c r="K222" t="s">
        <v>123</v>
      </c>
      <c r="M222">
        <v>100</v>
      </c>
      <c r="O222">
        <v>1.86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4.5" x14ac:dyDescent="0.35"/>
  <cols>
    <col min="1" max="1" width="13.5429687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Footprints </vt:lpstr>
      <vt:lpstr>FCR </vt:lpstr>
      <vt:lpstr>FCR2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2018-05-28T22:43:00Z</dcterms:modified>
</cp:coreProperties>
</file>