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DDS" sheetId="4" r:id="rId1"/>
    <sheet name="Note Calcs" sheetId="2" r:id="rId2"/>
    <sheet name="DDS with Interpolation" sheetId="3" r:id="rId3"/>
  </sheets>
  <calcPr calcId="125725"/>
</workbook>
</file>

<file path=xl/calcChain.xml><?xml version="1.0" encoding="utf-8"?>
<calcChain xmlns="http://schemas.openxmlformats.org/spreadsheetml/2006/main">
  <c r="C70" i="3"/>
  <c r="A70"/>
  <c r="G65" i="4"/>
  <c r="H65" s="1"/>
  <c r="G19" i="3"/>
  <c r="H19" s="1"/>
  <c r="G19" i="4"/>
  <c r="G6"/>
  <c r="A70"/>
  <c r="B70" s="1"/>
  <c r="C70" s="1"/>
  <c r="B70" i="3"/>
  <c r="G6"/>
  <c r="J6" s="1"/>
  <c r="G7"/>
  <c r="J7" s="1"/>
  <c r="G8"/>
  <c r="I8" s="1"/>
  <c r="G9"/>
  <c r="J9" s="1"/>
  <c r="G10"/>
  <c r="I10" s="1"/>
  <c r="G11"/>
  <c r="J11" s="1"/>
  <c r="G12"/>
  <c r="I12" s="1"/>
  <c r="G13"/>
  <c r="J13" s="1"/>
  <c r="G14"/>
  <c r="I14" s="1"/>
  <c r="G15"/>
  <c r="J15" s="1"/>
  <c r="G16"/>
  <c r="I16" s="1"/>
  <c r="G17"/>
  <c r="J17" s="1"/>
  <c r="G18"/>
  <c r="I18" s="1"/>
  <c r="J19"/>
  <c r="G20"/>
  <c r="I20" s="1"/>
  <c r="G21"/>
  <c r="J21" s="1"/>
  <c r="G22"/>
  <c r="I22" s="1"/>
  <c r="G23"/>
  <c r="J23" s="1"/>
  <c r="G24"/>
  <c r="I24" s="1"/>
  <c r="G25"/>
  <c r="J25" s="1"/>
  <c r="G26"/>
  <c r="I26" s="1"/>
  <c r="G27"/>
  <c r="J27" s="1"/>
  <c r="G28"/>
  <c r="I28" s="1"/>
  <c r="G29"/>
  <c r="J29" s="1"/>
  <c r="G30"/>
  <c r="I30" s="1"/>
  <c r="G31"/>
  <c r="J31" s="1"/>
  <c r="G32"/>
  <c r="I32" s="1"/>
  <c r="G33"/>
  <c r="J33" s="1"/>
  <c r="G34"/>
  <c r="I34" s="1"/>
  <c r="G35"/>
  <c r="J35" s="1"/>
  <c r="G36"/>
  <c r="I36" s="1"/>
  <c r="G37"/>
  <c r="J37" s="1"/>
  <c r="G38"/>
  <c r="I38" s="1"/>
  <c r="G39"/>
  <c r="J39" s="1"/>
  <c r="G40"/>
  <c r="I40" s="1"/>
  <c r="G41"/>
  <c r="J41" s="1"/>
  <c r="G42"/>
  <c r="I42" s="1"/>
  <c r="G43"/>
  <c r="J43" s="1"/>
  <c r="G44"/>
  <c r="I44" s="1"/>
  <c r="G45"/>
  <c r="J45" s="1"/>
  <c r="G46"/>
  <c r="I46" s="1"/>
  <c r="G47"/>
  <c r="J47" s="1"/>
  <c r="G48"/>
  <c r="I48" s="1"/>
  <c r="G49"/>
  <c r="J49" s="1"/>
  <c r="G50"/>
  <c r="I50" s="1"/>
  <c r="G51"/>
  <c r="J51" s="1"/>
  <c r="G52"/>
  <c r="I52" s="1"/>
  <c r="G53"/>
  <c r="J53" s="1"/>
  <c r="G54"/>
  <c r="I54" s="1"/>
  <c r="G55"/>
  <c r="J55" s="1"/>
  <c r="G56"/>
  <c r="I56" s="1"/>
  <c r="G57"/>
  <c r="J57" s="1"/>
  <c r="G58"/>
  <c r="I58" s="1"/>
  <c r="G59"/>
  <c r="J59" s="1"/>
  <c r="G60"/>
  <c r="I60" s="1"/>
  <c r="G61"/>
  <c r="J61" s="1"/>
  <c r="G62"/>
  <c r="I62" s="1"/>
  <c r="G63"/>
  <c r="J63" s="1"/>
  <c r="G64"/>
  <c r="I64" s="1"/>
  <c r="G65"/>
  <c r="J65" s="1"/>
  <c r="G66"/>
  <c r="I66" s="1"/>
  <c r="G67"/>
  <c r="J67" s="1"/>
  <c r="G68"/>
  <c r="I68" s="1"/>
  <c r="G69"/>
  <c r="G70"/>
  <c r="I70" s="1"/>
  <c r="G7" i="4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6"/>
  <c r="G67"/>
  <c r="G68"/>
  <c r="G69"/>
  <c r="G70"/>
  <c r="G8"/>
  <c r="G9"/>
  <c r="G10"/>
  <c r="G11"/>
  <c r="G12"/>
  <c r="G13"/>
  <c r="G14"/>
  <c r="G15"/>
  <c r="G16"/>
  <c r="G17"/>
  <c r="G18"/>
  <c r="G20"/>
  <c r="G21"/>
  <c r="G22"/>
  <c r="G23"/>
  <c r="G24"/>
  <c r="G25"/>
  <c r="G26"/>
  <c r="G27"/>
  <c r="G28"/>
  <c r="G29"/>
  <c r="G30"/>
  <c r="G31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6"/>
  <c r="H67"/>
  <c r="H68"/>
  <c r="H69"/>
  <c r="H70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6"/>
  <c r="E7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A7"/>
  <c r="A8" s="1"/>
  <c r="F6"/>
  <c r="B6"/>
  <c r="C6" s="1"/>
  <c r="F6" i="3"/>
  <c r="F7" s="1"/>
  <c r="E7"/>
  <c r="E8" s="1"/>
  <c r="E9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A7"/>
  <c r="B7" s="1"/>
  <c r="C7" s="1"/>
  <c r="B6"/>
  <c r="C6" s="1"/>
  <c r="J69" l="1"/>
  <c r="H6"/>
  <c r="H25"/>
  <c r="H23"/>
  <c r="H21"/>
  <c r="H17"/>
  <c r="H15"/>
  <c r="H13"/>
  <c r="H11"/>
  <c r="H9"/>
  <c r="H7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6"/>
  <c r="H24"/>
  <c r="H22"/>
  <c r="H20"/>
  <c r="H18"/>
  <c r="H16"/>
  <c r="H14"/>
  <c r="H12"/>
  <c r="H10"/>
  <c r="H8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I69"/>
  <c r="I67"/>
  <c r="I65"/>
  <c r="I63"/>
  <c r="I61"/>
  <c r="I59"/>
  <c r="I57"/>
  <c r="I55"/>
  <c r="I53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J70"/>
  <c r="J68"/>
  <c r="J66"/>
  <c r="J64"/>
  <c r="J62"/>
  <c r="J60"/>
  <c r="J58"/>
  <c r="J56"/>
  <c r="J54"/>
  <c r="J52"/>
  <c r="J50"/>
  <c r="J48"/>
  <c r="J46"/>
  <c r="J44"/>
  <c r="J42"/>
  <c r="J40"/>
  <c r="J38"/>
  <c r="J36"/>
  <c r="J34"/>
  <c r="J32"/>
  <c r="J30"/>
  <c r="J28"/>
  <c r="J26"/>
  <c r="J24"/>
  <c r="J22"/>
  <c r="J20"/>
  <c r="J18"/>
  <c r="J16"/>
  <c r="J14"/>
  <c r="J12"/>
  <c r="J10"/>
  <c r="J8"/>
  <c r="I6"/>
  <c r="K69"/>
  <c r="K67"/>
  <c r="K65"/>
  <c r="K63"/>
  <c r="K61"/>
  <c r="K59"/>
  <c r="K57"/>
  <c r="K55"/>
  <c r="K53"/>
  <c r="K51"/>
  <c r="K49"/>
  <c r="K47"/>
  <c r="K45"/>
  <c r="K43"/>
  <c r="K41"/>
  <c r="K39"/>
  <c r="K37"/>
  <c r="K35"/>
  <c r="K33"/>
  <c r="K31"/>
  <c r="K29"/>
  <c r="K27"/>
  <c r="K25"/>
  <c r="K21"/>
  <c r="K17"/>
  <c r="K13"/>
  <c r="K9"/>
  <c r="K24"/>
  <c r="K22"/>
  <c r="K20"/>
  <c r="K18"/>
  <c r="K16"/>
  <c r="K14"/>
  <c r="K12"/>
  <c r="K10"/>
  <c r="K8"/>
  <c r="K70"/>
  <c r="K68"/>
  <c r="K66"/>
  <c r="K64"/>
  <c r="K62"/>
  <c r="K60"/>
  <c r="K58"/>
  <c r="K56"/>
  <c r="K54"/>
  <c r="K52"/>
  <c r="K50"/>
  <c r="K48"/>
  <c r="K46"/>
  <c r="K44"/>
  <c r="K42"/>
  <c r="K40"/>
  <c r="K38"/>
  <c r="K36"/>
  <c r="K34"/>
  <c r="K32"/>
  <c r="K30"/>
  <c r="K28"/>
  <c r="K26"/>
  <c r="K23"/>
  <c r="K19"/>
  <c r="K15"/>
  <c r="K11"/>
  <c r="K6"/>
  <c r="K7"/>
  <c r="F7" i="4"/>
  <c r="F8" s="1"/>
  <c r="A9"/>
  <c r="B8"/>
  <c r="C8" s="1"/>
  <c r="F9"/>
  <c r="B7"/>
  <c r="C7" s="1"/>
  <c r="F8" i="3"/>
  <c r="A8"/>
  <c r="F10" i="4" l="1"/>
  <c r="A10"/>
  <c r="B9"/>
  <c r="C9" s="1"/>
  <c r="F9" i="3"/>
  <c r="B8"/>
  <c r="C8" s="1"/>
  <c r="A9"/>
  <c r="D4" i="2"/>
  <c r="D5"/>
  <c r="D6"/>
  <c r="D7"/>
  <c r="D8"/>
  <c r="D9"/>
  <c r="D10"/>
  <c r="D11"/>
  <c r="D12"/>
  <c r="D13"/>
  <c r="D14"/>
  <c r="D15"/>
  <c r="D16"/>
  <c r="D17"/>
  <c r="D18"/>
  <c r="D19"/>
  <c r="D20"/>
  <c r="A4"/>
  <c r="B4" s="1"/>
  <c r="C4" s="1"/>
  <c r="B3"/>
  <c r="C3" s="1"/>
  <c r="D3" s="1"/>
  <c r="A11" i="4" l="1"/>
  <c r="B10"/>
  <c r="C10" s="1"/>
  <c r="F11"/>
  <c r="F10" i="3"/>
  <c r="B9"/>
  <c r="C9" s="1"/>
  <c r="A10"/>
  <c r="A5" i="2"/>
  <c r="F12" i="4" l="1"/>
  <c r="A12"/>
  <c r="B11"/>
  <c r="C11" s="1"/>
  <c r="F11" i="3"/>
  <c r="B10"/>
  <c r="C10" s="1"/>
  <c r="A11"/>
  <c r="A6" i="2"/>
  <c r="B5"/>
  <c r="C5" s="1"/>
  <c r="A13" i="4" l="1"/>
  <c r="B12"/>
  <c r="C12" s="1"/>
  <c r="F13"/>
  <c r="F12" i="3"/>
  <c r="B11"/>
  <c r="C11" s="1"/>
  <c r="A12"/>
  <c r="A7" i="2"/>
  <c r="B6"/>
  <c r="C6" s="1"/>
  <c r="F14" i="4" l="1"/>
  <c r="A14"/>
  <c r="B13"/>
  <c r="C13" s="1"/>
  <c r="F13" i="3"/>
  <c r="B12"/>
  <c r="C12" s="1"/>
  <c r="A13"/>
  <c r="A8" i="2"/>
  <c r="B7"/>
  <c r="C7" s="1"/>
  <c r="A15" i="4" l="1"/>
  <c r="B14"/>
  <c r="C14" s="1"/>
  <c r="F15"/>
  <c r="F14" i="3"/>
  <c r="B13"/>
  <c r="C13" s="1"/>
  <c r="A14"/>
  <c r="A9" i="2"/>
  <c r="B8"/>
  <c r="C8" s="1"/>
  <c r="F16" i="4" l="1"/>
  <c r="A16"/>
  <c r="B15"/>
  <c r="C15" s="1"/>
  <c r="F15" i="3"/>
  <c r="B14"/>
  <c r="C14" s="1"/>
  <c r="A15"/>
  <c r="A10" i="2"/>
  <c r="B9"/>
  <c r="C9" s="1"/>
  <c r="A17" i="4" l="1"/>
  <c r="B16"/>
  <c r="C16" s="1"/>
  <c r="F17"/>
  <c r="F16" i="3"/>
  <c r="B15"/>
  <c r="C15" s="1"/>
  <c r="A16"/>
  <c r="A11" i="2"/>
  <c r="B10"/>
  <c r="C10" s="1"/>
  <c r="F18" i="4" l="1"/>
  <c r="A18"/>
  <c r="B17"/>
  <c r="C17" s="1"/>
  <c r="F17" i="3"/>
  <c r="B16"/>
  <c r="C16" s="1"/>
  <c r="A17"/>
  <c r="A12" i="2"/>
  <c r="B11"/>
  <c r="C11" s="1"/>
  <c r="A19" i="4" l="1"/>
  <c r="B18"/>
  <c r="C18" s="1"/>
  <c r="F19"/>
  <c r="F18" i="3"/>
  <c r="B17"/>
  <c r="C17" s="1"/>
  <c r="A18"/>
  <c r="A13" i="2"/>
  <c r="B12"/>
  <c r="C12" s="1"/>
  <c r="F20" i="4" l="1"/>
  <c r="A20"/>
  <c r="B19"/>
  <c r="C19" s="1"/>
  <c r="F19" i="3"/>
  <c r="B18"/>
  <c r="C18" s="1"/>
  <c r="A19"/>
  <c r="A14" i="2"/>
  <c r="B13"/>
  <c r="C13" s="1"/>
  <c r="A21" i="4" l="1"/>
  <c r="B20"/>
  <c r="C20" s="1"/>
  <c r="F21"/>
  <c r="F20" i="3"/>
  <c r="B19"/>
  <c r="C19" s="1"/>
  <c r="A20"/>
  <c r="A15" i="2"/>
  <c r="B14"/>
  <c r="C14" s="1"/>
  <c r="F22" i="4" l="1"/>
  <c r="A22"/>
  <c r="B21"/>
  <c r="C21" s="1"/>
  <c r="F21" i="3"/>
  <c r="B20"/>
  <c r="C20" s="1"/>
  <c r="A21"/>
  <c r="A16" i="2"/>
  <c r="B15"/>
  <c r="C15" s="1"/>
  <c r="A23" i="4" l="1"/>
  <c r="B22"/>
  <c r="C22" s="1"/>
  <c r="F23"/>
  <c r="F22" i="3"/>
  <c r="B21"/>
  <c r="C21" s="1"/>
  <c r="A22"/>
  <c r="A17" i="2"/>
  <c r="B16"/>
  <c r="C16" s="1"/>
  <c r="F24" i="4" l="1"/>
  <c r="A24"/>
  <c r="B23"/>
  <c r="C23" s="1"/>
  <c r="F23" i="3"/>
  <c r="B22"/>
  <c r="C22" s="1"/>
  <c r="A23"/>
  <c r="A18" i="2"/>
  <c r="B17"/>
  <c r="C17" s="1"/>
  <c r="A25" i="4" l="1"/>
  <c r="B24"/>
  <c r="C24" s="1"/>
  <c r="F25"/>
  <c r="F24" i="3"/>
  <c r="B23"/>
  <c r="C23" s="1"/>
  <c r="A24"/>
  <c r="A19" i="2"/>
  <c r="B18"/>
  <c r="C18" s="1"/>
  <c r="F26" i="4" l="1"/>
  <c r="A26"/>
  <c r="B25"/>
  <c r="C25" s="1"/>
  <c r="F25" i="3"/>
  <c r="B24"/>
  <c r="C24" s="1"/>
  <c r="A25"/>
  <c r="A20" i="2"/>
  <c r="B20" s="1"/>
  <c r="C20" s="1"/>
  <c r="B19"/>
  <c r="C19" s="1"/>
  <c r="A27" i="4" l="1"/>
  <c r="B26"/>
  <c r="C26" s="1"/>
  <c r="F27"/>
  <c r="F26" i="3"/>
  <c r="B25"/>
  <c r="C25" s="1"/>
  <c r="A26"/>
  <c r="F28" i="4" l="1"/>
  <c r="A28"/>
  <c r="B27"/>
  <c r="C27" s="1"/>
  <c r="F27" i="3"/>
  <c r="B26"/>
  <c r="C26" s="1"/>
  <c r="A27"/>
  <c r="A29" i="4" l="1"/>
  <c r="B28"/>
  <c r="C28" s="1"/>
  <c r="F29"/>
  <c r="F28" i="3"/>
  <c r="B27"/>
  <c r="C27" s="1"/>
  <c r="A28"/>
  <c r="F30" i="4" l="1"/>
  <c r="A30"/>
  <c r="B29"/>
  <c r="C29" s="1"/>
  <c r="F29" i="3"/>
  <c r="B28"/>
  <c r="C28" s="1"/>
  <c r="A29"/>
  <c r="A31" i="4" l="1"/>
  <c r="B30"/>
  <c r="C30" s="1"/>
  <c r="F31"/>
  <c r="F30" i="3"/>
  <c r="B29"/>
  <c r="C29" s="1"/>
  <c r="A30"/>
  <c r="F32" i="4" l="1"/>
  <c r="A32"/>
  <c r="B31"/>
  <c r="C31" s="1"/>
  <c r="F31" i="3"/>
  <c r="B30"/>
  <c r="C30" s="1"/>
  <c r="A31"/>
  <c r="A33" i="4" l="1"/>
  <c r="B32"/>
  <c r="C32" s="1"/>
  <c r="F33"/>
  <c r="F32" i="3"/>
  <c r="B31"/>
  <c r="C31" s="1"/>
  <c r="A32"/>
  <c r="F34" i="4" l="1"/>
  <c r="A34"/>
  <c r="B33"/>
  <c r="C33" s="1"/>
  <c r="F33" i="3"/>
  <c r="B32"/>
  <c r="C32" s="1"/>
  <c r="A33"/>
  <c r="A35" i="4" l="1"/>
  <c r="B34"/>
  <c r="C34" s="1"/>
  <c r="F35"/>
  <c r="F34" i="3"/>
  <c r="B33"/>
  <c r="C33" s="1"/>
  <c r="A34"/>
  <c r="F36" i="4" l="1"/>
  <c r="A36"/>
  <c r="B35"/>
  <c r="C35" s="1"/>
  <c r="F35" i="3"/>
  <c r="B34"/>
  <c r="C34" s="1"/>
  <c r="A35"/>
  <c r="A37" i="4" l="1"/>
  <c r="B36"/>
  <c r="C36" s="1"/>
  <c r="F37"/>
  <c r="F36" i="3"/>
  <c r="B35"/>
  <c r="C35" s="1"/>
  <c r="A36"/>
  <c r="F38" i="4" l="1"/>
  <c r="A38"/>
  <c r="B37"/>
  <c r="C37" s="1"/>
  <c r="F37" i="3"/>
  <c r="B36"/>
  <c r="C36" s="1"/>
  <c r="A37"/>
  <c r="A39" i="4" l="1"/>
  <c r="B38"/>
  <c r="C38" s="1"/>
  <c r="F39"/>
  <c r="F38" i="3"/>
  <c r="B37"/>
  <c r="C37" s="1"/>
  <c r="A38"/>
  <c r="F40" i="4" l="1"/>
  <c r="A40"/>
  <c r="B39"/>
  <c r="C39" s="1"/>
  <c r="F39" i="3"/>
  <c r="B38"/>
  <c r="C38" s="1"/>
  <c r="A39"/>
  <c r="A41" i="4" l="1"/>
  <c r="B40"/>
  <c r="C40" s="1"/>
  <c r="F41"/>
  <c r="F40" i="3"/>
  <c r="B39"/>
  <c r="C39" s="1"/>
  <c r="A40"/>
  <c r="F42" i="4" l="1"/>
  <c r="A42"/>
  <c r="B41"/>
  <c r="C41" s="1"/>
  <c r="F41" i="3"/>
  <c r="B40"/>
  <c r="C40" s="1"/>
  <c r="A41"/>
  <c r="A43" i="4" l="1"/>
  <c r="B42"/>
  <c r="C42" s="1"/>
  <c r="F43"/>
  <c r="F42" i="3"/>
  <c r="B41"/>
  <c r="C41" s="1"/>
  <c r="A42"/>
  <c r="F44" i="4" l="1"/>
  <c r="A44"/>
  <c r="B43"/>
  <c r="C43" s="1"/>
  <c r="F43" i="3"/>
  <c r="B42"/>
  <c r="C42" s="1"/>
  <c r="A43"/>
  <c r="A45" i="4" l="1"/>
  <c r="B44"/>
  <c r="C44" s="1"/>
  <c r="F45"/>
  <c r="F44" i="3"/>
  <c r="B43"/>
  <c r="C43" s="1"/>
  <c r="A44"/>
  <c r="F46" i="4" l="1"/>
  <c r="A46"/>
  <c r="B45"/>
  <c r="C45" s="1"/>
  <c r="F45" i="3"/>
  <c r="B44"/>
  <c r="C44" s="1"/>
  <c r="A45"/>
  <c r="A47" i="4" l="1"/>
  <c r="B46"/>
  <c r="C46" s="1"/>
  <c r="F47"/>
  <c r="F46" i="3"/>
  <c r="B45"/>
  <c r="C45" s="1"/>
  <c r="A46"/>
  <c r="F48" i="4" l="1"/>
  <c r="A48"/>
  <c r="B47"/>
  <c r="C47" s="1"/>
  <c r="F47" i="3"/>
  <c r="B46"/>
  <c r="C46" s="1"/>
  <c r="A47"/>
  <c r="A49" i="4" l="1"/>
  <c r="B48"/>
  <c r="C48" s="1"/>
  <c r="F49"/>
  <c r="F48" i="3"/>
  <c r="B47"/>
  <c r="C47" s="1"/>
  <c r="A48"/>
  <c r="F50" i="4" l="1"/>
  <c r="A50"/>
  <c r="B49"/>
  <c r="C49" s="1"/>
  <c r="F49" i="3"/>
  <c r="B48"/>
  <c r="C48" s="1"/>
  <c r="A49"/>
  <c r="A51" i="4" l="1"/>
  <c r="B50"/>
  <c r="C50" s="1"/>
  <c r="F51"/>
  <c r="F50" i="3"/>
  <c r="B49"/>
  <c r="C49" s="1"/>
  <c r="A50"/>
  <c r="F52" i="4" l="1"/>
  <c r="A52"/>
  <c r="B51"/>
  <c r="C51" s="1"/>
  <c r="F51" i="3"/>
  <c r="B50"/>
  <c r="C50" s="1"/>
  <c r="A51"/>
  <c r="A53" i="4" l="1"/>
  <c r="B52"/>
  <c r="C52" s="1"/>
  <c r="F53"/>
  <c r="F52" i="3"/>
  <c r="B51"/>
  <c r="C51" s="1"/>
  <c r="A52"/>
  <c r="F54" i="4" l="1"/>
  <c r="A54"/>
  <c r="B53"/>
  <c r="C53" s="1"/>
  <c r="F53" i="3"/>
  <c r="B52"/>
  <c r="C52" s="1"/>
  <c r="A53"/>
  <c r="A55" i="4" l="1"/>
  <c r="B54"/>
  <c r="C54" s="1"/>
  <c r="F55"/>
  <c r="F54" i="3"/>
  <c r="B53"/>
  <c r="C53" s="1"/>
  <c r="A54"/>
  <c r="F56" i="4" l="1"/>
  <c r="A56"/>
  <c r="B55"/>
  <c r="C55" s="1"/>
  <c r="F55" i="3"/>
  <c r="B54"/>
  <c r="C54" s="1"/>
  <c r="A55"/>
  <c r="A57" i="4" l="1"/>
  <c r="B56"/>
  <c r="C56" s="1"/>
  <c r="F57"/>
  <c r="F56" i="3"/>
  <c r="B55"/>
  <c r="C55" s="1"/>
  <c r="A56"/>
  <c r="F58" i="4" l="1"/>
  <c r="A58"/>
  <c r="B57"/>
  <c r="C57" s="1"/>
  <c r="F57" i="3"/>
  <c r="B56"/>
  <c r="C56" s="1"/>
  <c r="A57"/>
  <c r="A59" i="4" l="1"/>
  <c r="B58"/>
  <c r="C58" s="1"/>
  <c r="F59"/>
  <c r="F58" i="3"/>
  <c r="B57"/>
  <c r="C57" s="1"/>
  <c r="A58"/>
  <c r="F60" i="4" l="1"/>
  <c r="A60"/>
  <c r="B59"/>
  <c r="C59" s="1"/>
  <c r="F59" i="3"/>
  <c r="B58"/>
  <c r="C58" s="1"/>
  <c r="A59"/>
  <c r="A61" i="4" l="1"/>
  <c r="B60"/>
  <c r="C60" s="1"/>
  <c r="F61"/>
  <c r="F60" i="3"/>
  <c r="B59"/>
  <c r="C59" s="1"/>
  <c r="A60"/>
  <c r="F62" i="4" l="1"/>
  <c r="A62"/>
  <c r="B61"/>
  <c r="C61" s="1"/>
  <c r="F61" i="3"/>
  <c r="B60"/>
  <c r="C60" s="1"/>
  <c r="A61"/>
  <c r="A63" i="4" l="1"/>
  <c r="B62"/>
  <c r="C62" s="1"/>
  <c r="F63"/>
  <c r="F62" i="3"/>
  <c r="B61"/>
  <c r="C61" s="1"/>
  <c r="A62"/>
  <c r="F64" i="4" l="1"/>
  <c r="A64"/>
  <c r="B63"/>
  <c r="C63" s="1"/>
  <c r="F63" i="3"/>
  <c r="B62"/>
  <c r="C62" s="1"/>
  <c r="A63"/>
  <c r="A65" i="4" l="1"/>
  <c r="B64"/>
  <c r="C64" s="1"/>
  <c r="F65"/>
  <c r="F64" i="3"/>
  <c r="B63"/>
  <c r="C63" s="1"/>
  <c r="A64"/>
  <c r="F66" i="4" l="1"/>
  <c r="A66"/>
  <c r="B65"/>
  <c r="C65" s="1"/>
  <c r="F65" i="3"/>
  <c r="B64"/>
  <c r="C64" s="1"/>
  <c r="A65"/>
  <c r="A67" i="4" l="1"/>
  <c r="B66"/>
  <c r="C66" s="1"/>
  <c r="F67"/>
  <c r="F66" i="3"/>
  <c r="B65"/>
  <c r="C65" s="1"/>
  <c r="A66"/>
  <c r="F68" i="4" l="1"/>
  <c r="A68"/>
  <c r="B67"/>
  <c r="C67" s="1"/>
  <c r="F67" i="3"/>
  <c r="B66"/>
  <c r="C66" s="1"/>
  <c r="A67"/>
  <c r="A69" i="4" l="1"/>
  <c r="B69" s="1"/>
  <c r="C69" s="1"/>
  <c r="B68"/>
  <c r="C68" s="1"/>
  <c r="F69"/>
  <c r="F68" i="3"/>
  <c r="B67"/>
  <c r="C67" s="1"/>
  <c r="A68"/>
  <c r="F70" i="4" l="1"/>
  <c r="F69" i="3"/>
  <c r="B68"/>
  <c r="C68" s="1"/>
  <c r="A69"/>
  <c r="B69" s="1"/>
  <c r="C69" s="1"/>
  <c r="F70" l="1"/>
</calcChain>
</file>

<file path=xl/sharedStrings.xml><?xml version="1.0" encoding="utf-8"?>
<sst xmlns="http://schemas.openxmlformats.org/spreadsheetml/2006/main" count="23" uniqueCount="15">
  <si>
    <t>Real Sine</t>
  </si>
  <si>
    <t>Theta</t>
  </si>
  <si>
    <t>DDS Sine</t>
  </si>
  <si>
    <t>Phase</t>
  </si>
  <si>
    <t>Freq</t>
  </si>
  <si>
    <t>Phase Inc</t>
  </si>
  <si>
    <t>Period</t>
  </si>
  <si>
    <t>Hex</t>
  </si>
  <si>
    <t>Sin array Index</t>
  </si>
  <si>
    <t>sin LUT</t>
  </si>
  <si>
    <t>DDS Sine +1</t>
  </si>
  <si>
    <t>DDS Interpolate</t>
  </si>
  <si>
    <t>Index</t>
  </si>
  <si>
    <t>Time (uS)</t>
  </si>
  <si>
    <t>Index*Phase</t>
  </si>
</sst>
</file>

<file path=xl/styles.xml><?xml version="1.0" encoding="utf-8"?>
<styleSheet xmlns="http://schemas.openxmlformats.org/spreadsheetml/2006/main">
  <numFmts count="1">
    <numFmt numFmtId="164" formatCode="0.0E+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DDS!$H$5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DDS!$H$6:$H$70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DDS!$G$5</c:f>
              <c:strCache>
                <c:ptCount val="1"/>
                <c:pt idx="0">
                  <c:v>Sin array Index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DDS!$E$6:$E$70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DDS!$G$6:$G$70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30</c:v>
                </c:pt>
                <c:pt idx="35">
                  <c:v>31</c:v>
                </c:pt>
                <c:pt idx="36">
                  <c:v>32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36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</c:numCache>
            </c:numRef>
          </c:yVal>
          <c:smooth val="1"/>
        </c:ser>
        <c:axId val="77241344"/>
        <c:axId val="79221504"/>
      </c:scatterChart>
      <c:valAx>
        <c:axId val="77241344"/>
        <c:scaling>
          <c:orientation val="minMax"/>
        </c:scaling>
        <c:axPos val="b"/>
        <c:numFmt formatCode="General" sourceLinked="1"/>
        <c:tickLblPos val="nextTo"/>
        <c:crossAx val="79221504"/>
        <c:crosses val="autoZero"/>
        <c:crossBetween val="midCat"/>
      </c:valAx>
      <c:valAx>
        <c:axId val="79221504"/>
        <c:scaling>
          <c:orientation val="minMax"/>
        </c:scaling>
        <c:axPos val="l"/>
        <c:majorGridlines/>
        <c:numFmt formatCode="General" sourceLinked="1"/>
        <c:tickLblPos val="nextTo"/>
        <c:crossAx val="772413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'DDS with Interpolation'!$I$5</c:f>
              <c:strCache>
                <c:ptCount val="1"/>
                <c:pt idx="0">
                  <c:v>DDS Sine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Interpolation'!$I$6:$I$70</c:f>
              <c:numCache>
                <c:formatCode>General</c:formatCode>
                <c:ptCount val="65"/>
                <c:pt idx="0">
                  <c:v>127</c:v>
                </c:pt>
                <c:pt idx="1">
                  <c:v>127</c:v>
                </c:pt>
                <c:pt idx="2">
                  <c:v>139</c:v>
                </c:pt>
                <c:pt idx="3">
                  <c:v>151</c:v>
                </c:pt>
                <c:pt idx="4">
                  <c:v>163</c:v>
                </c:pt>
                <c:pt idx="5">
                  <c:v>175</c:v>
                </c:pt>
                <c:pt idx="6">
                  <c:v>186</c:v>
                </c:pt>
                <c:pt idx="7">
                  <c:v>197</c:v>
                </c:pt>
                <c:pt idx="8">
                  <c:v>207</c:v>
                </c:pt>
                <c:pt idx="9">
                  <c:v>216</c:v>
                </c:pt>
                <c:pt idx="10">
                  <c:v>225</c:v>
                </c:pt>
                <c:pt idx="11">
                  <c:v>225</c:v>
                </c:pt>
                <c:pt idx="12">
                  <c:v>232</c:v>
                </c:pt>
                <c:pt idx="13">
                  <c:v>238</c:v>
                </c:pt>
                <c:pt idx="14">
                  <c:v>244</c:v>
                </c:pt>
                <c:pt idx="15">
                  <c:v>248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253</c:v>
                </c:pt>
                <c:pt idx="20">
                  <c:v>251</c:v>
                </c:pt>
                <c:pt idx="21">
                  <c:v>251</c:v>
                </c:pt>
                <c:pt idx="22">
                  <c:v>248</c:v>
                </c:pt>
                <c:pt idx="23">
                  <c:v>244</c:v>
                </c:pt>
                <c:pt idx="24">
                  <c:v>239</c:v>
                </c:pt>
                <c:pt idx="25">
                  <c:v>232</c:v>
                </c:pt>
                <c:pt idx="26">
                  <c:v>225</c:v>
                </c:pt>
                <c:pt idx="27">
                  <c:v>216</c:v>
                </c:pt>
                <c:pt idx="28">
                  <c:v>207</c:v>
                </c:pt>
                <c:pt idx="29">
                  <c:v>197</c:v>
                </c:pt>
                <c:pt idx="30">
                  <c:v>187</c:v>
                </c:pt>
                <c:pt idx="31">
                  <c:v>187</c:v>
                </c:pt>
                <c:pt idx="32">
                  <c:v>175</c:v>
                </c:pt>
                <c:pt idx="33">
                  <c:v>164</c:v>
                </c:pt>
                <c:pt idx="34">
                  <c:v>151</c:v>
                </c:pt>
                <c:pt idx="35">
                  <c:v>139</c:v>
                </c:pt>
                <c:pt idx="36">
                  <c:v>127</c:v>
                </c:pt>
                <c:pt idx="37">
                  <c:v>114</c:v>
                </c:pt>
                <c:pt idx="38">
                  <c:v>102</c:v>
                </c:pt>
                <c:pt idx="39">
                  <c:v>90</c:v>
                </c:pt>
                <c:pt idx="40">
                  <c:v>78</c:v>
                </c:pt>
                <c:pt idx="41">
                  <c:v>78</c:v>
                </c:pt>
                <c:pt idx="42">
                  <c:v>67</c:v>
                </c:pt>
                <c:pt idx="43">
                  <c:v>56</c:v>
                </c:pt>
                <c:pt idx="44">
                  <c:v>46</c:v>
                </c:pt>
                <c:pt idx="45">
                  <c:v>37</c:v>
                </c:pt>
                <c:pt idx="46">
                  <c:v>28</c:v>
                </c:pt>
                <c:pt idx="47">
                  <c:v>21</c:v>
                </c:pt>
                <c:pt idx="48">
                  <c:v>15</c:v>
                </c:pt>
                <c:pt idx="49">
                  <c:v>9</c:v>
                </c:pt>
                <c:pt idx="50">
                  <c:v>5</c:v>
                </c:pt>
                <c:pt idx="51">
                  <c:v>5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9</c:v>
                </c:pt>
                <c:pt idx="59">
                  <c:v>14</c:v>
                </c:pt>
                <c:pt idx="60">
                  <c:v>21</c:v>
                </c:pt>
                <c:pt idx="61">
                  <c:v>21</c:v>
                </c:pt>
                <c:pt idx="62">
                  <c:v>28</c:v>
                </c:pt>
                <c:pt idx="63">
                  <c:v>36</c:v>
                </c:pt>
                <c:pt idx="64">
                  <c:v>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'DDS with Interpolation'!$H$5</c:f>
              <c:strCache>
                <c:ptCount val="1"/>
                <c:pt idx="0">
                  <c:v>Sin array Index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Interpolation'!$H$6:$H$70</c:f>
              <c:numCache>
                <c:formatCode>General</c:formatCode>
                <c:ptCount val="65"/>
                <c:pt idx="0">
                  <c:v>0</c:v>
                </c:pt>
                <c:pt idx="1">
                  <c:v>0.9</c:v>
                </c:pt>
                <c:pt idx="2">
                  <c:v>1.8</c:v>
                </c:pt>
                <c:pt idx="3">
                  <c:v>2.7</c:v>
                </c:pt>
                <c:pt idx="4">
                  <c:v>3.6</c:v>
                </c:pt>
                <c:pt idx="5">
                  <c:v>4.5</c:v>
                </c:pt>
                <c:pt idx="6">
                  <c:v>5.4</c:v>
                </c:pt>
                <c:pt idx="7">
                  <c:v>6.3</c:v>
                </c:pt>
                <c:pt idx="8">
                  <c:v>7.2</c:v>
                </c:pt>
                <c:pt idx="9">
                  <c:v>8.1</c:v>
                </c:pt>
                <c:pt idx="10">
                  <c:v>9</c:v>
                </c:pt>
                <c:pt idx="11">
                  <c:v>9.9</c:v>
                </c:pt>
                <c:pt idx="12">
                  <c:v>10.8</c:v>
                </c:pt>
                <c:pt idx="13">
                  <c:v>11.700000000000001</c:v>
                </c:pt>
                <c:pt idx="14">
                  <c:v>12.6</c:v>
                </c:pt>
                <c:pt idx="15">
                  <c:v>13.5</c:v>
                </c:pt>
                <c:pt idx="16">
                  <c:v>14.4</c:v>
                </c:pt>
                <c:pt idx="17">
                  <c:v>15.3</c:v>
                </c:pt>
                <c:pt idx="18">
                  <c:v>16.2</c:v>
                </c:pt>
                <c:pt idx="19">
                  <c:v>17.100000000000001</c:v>
                </c:pt>
                <c:pt idx="20">
                  <c:v>18</c:v>
                </c:pt>
                <c:pt idx="21">
                  <c:v>18.900000000000002</c:v>
                </c:pt>
                <c:pt idx="22">
                  <c:v>19.8</c:v>
                </c:pt>
                <c:pt idx="23">
                  <c:v>20.7</c:v>
                </c:pt>
                <c:pt idx="24">
                  <c:v>21.6</c:v>
                </c:pt>
                <c:pt idx="25">
                  <c:v>22.5</c:v>
                </c:pt>
                <c:pt idx="26">
                  <c:v>23.400000000000002</c:v>
                </c:pt>
                <c:pt idx="27">
                  <c:v>24.3</c:v>
                </c:pt>
                <c:pt idx="28">
                  <c:v>25.2</c:v>
                </c:pt>
                <c:pt idx="29">
                  <c:v>26.1</c:v>
                </c:pt>
                <c:pt idx="30">
                  <c:v>27</c:v>
                </c:pt>
                <c:pt idx="31">
                  <c:v>27.900000000000002</c:v>
                </c:pt>
                <c:pt idx="32">
                  <c:v>28.8</c:v>
                </c:pt>
                <c:pt idx="33">
                  <c:v>29.7</c:v>
                </c:pt>
                <c:pt idx="34">
                  <c:v>30.6</c:v>
                </c:pt>
                <c:pt idx="35">
                  <c:v>31.5</c:v>
                </c:pt>
                <c:pt idx="36">
                  <c:v>32.4</c:v>
                </c:pt>
                <c:pt idx="37">
                  <c:v>33.300000000000004</c:v>
                </c:pt>
                <c:pt idx="38">
                  <c:v>34.200000000000003</c:v>
                </c:pt>
                <c:pt idx="39">
                  <c:v>35.1</c:v>
                </c:pt>
                <c:pt idx="40">
                  <c:v>36</c:v>
                </c:pt>
                <c:pt idx="41">
                  <c:v>36.9</c:v>
                </c:pt>
                <c:pt idx="42">
                  <c:v>37.800000000000004</c:v>
                </c:pt>
                <c:pt idx="43">
                  <c:v>38.700000000000003</c:v>
                </c:pt>
                <c:pt idx="44">
                  <c:v>39.6</c:v>
                </c:pt>
                <c:pt idx="45">
                  <c:v>40.5</c:v>
                </c:pt>
                <c:pt idx="46">
                  <c:v>41.4</c:v>
                </c:pt>
                <c:pt idx="47">
                  <c:v>42.300000000000004</c:v>
                </c:pt>
                <c:pt idx="48">
                  <c:v>43.2</c:v>
                </c:pt>
                <c:pt idx="49">
                  <c:v>44.1</c:v>
                </c:pt>
                <c:pt idx="50">
                  <c:v>45</c:v>
                </c:pt>
                <c:pt idx="51">
                  <c:v>45.9</c:v>
                </c:pt>
                <c:pt idx="52">
                  <c:v>46.800000000000004</c:v>
                </c:pt>
                <c:pt idx="53">
                  <c:v>47.7</c:v>
                </c:pt>
                <c:pt idx="54">
                  <c:v>48.6</c:v>
                </c:pt>
                <c:pt idx="55">
                  <c:v>49.5</c:v>
                </c:pt>
                <c:pt idx="56">
                  <c:v>50.4</c:v>
                </c:pt>
                <c:pt idx="57">
                  <c:v>51.300000000000004</c:v>
                </c:pt>
                <c:pt idx="58">
                  <c:v>52.2</c:v>
                </c:pt>
                <c:pt idx="59">
                  <c:v>53.1</c:v>
                </c:pt>
                <c:pt idx="60">
                  <c:v>54</c:v>
                </c:pt>
                <c:pt idx="61">
                  <c:v>54.9</c:v>
                </c:pt>
                <c:pt idx="62">
                  <c:v>55.800000000000004</c:v>
                </c:pt>
                <c:pt idx="63">
                  <c:v>56.7</c:v>
                </c:pt>
                <c:pt idx="64">
                  <c:v>57.6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'DDS with Interpolation'!$K$5</c:f>
              <c:strCache>
                <c:ptCount val="1"/>
                <c:pt idx="0">
                  <c:v>DDS Interpolate</c:v>
                </c:pt>
              </c:strCache>
            </c:strRef>
          </c:tx>
          <c:marker>
            <c:symbol val="none"/>
          </c:marker>
          <c:xVal>
            <c:numRef>
              <c:f>'DDS with Interpolation'!$E$6:$E$70</c:f>
              <c:numCache>
                <c:formatCode>General</c:formatCode>
                <c:ptCount val="6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</c:numCache>
            </c:numRef>
          </c:xVal>
          <c:yVal>
            <c:numRef>
              <c:f>'DDS with Interpolation'!$K$6:$K$70</c:f>
              <c:numCache>
                <c:formatCode>General</c:formatCode>
                <c:ptCount val="65"/>
                <c:pt idx="0">
                  <c:v>127</c:v>
                </c:pt>
                <c:pt idx="1">
                  <c:v>137</c:v>
                </c:pt>
                <c:pt idx="2">
                  <c:v>148</c:v>
                </c:pt>
                <c:pt idx="3">
                  <c:v>159</c:v>
                </c:pt>
                <c:pt idx="4">
                  <c:v>170</c:v>
                </c:pt>
                <c:pt idx="5">
                  <c:v>180</c:v>
                </c:pt>
                <c:pt idx="6">
                  <c:v>190</c:v>
                </c:pt>
                <c:pt idx="7">
                  <c:v>200</c:v>
                </c:pt>
                <c:pt idx="8">
                  <c:v>208</c:v>
                </c:pt>
                <c:pt idx="9">
                  <c:v>216</c:v>
                </c:pt>
                <c:pt idx="10">
                  <c:v>225</c:v>
                </c:pt>
                <c:pt idx="11">
                  <c:v>231</c:v>
                </c:pt>
                <c:pt idx="12">
                  <c:v>236</c:v>
                </c:pt>
                <c:pt idx="13">
                  <c:v>242</c:v>
                </c:pt>
                <c:pt idx="14">
                  <c:v>246</c:v>
                </c:pt>
                <c:pt idx="15">
                  <c:v>249</c:v>
                </c:pt>
                <c:pt idx="16">
                  <c:v>251</c:v>
                </c:pt>
                <c:pt idx="17">
                  <c:v>253</c:v>
                </c:pt>
                <c:pt idx="18">
                  <c:v>253</c:v>
                </c:pt>
                <c:pt idx="19">
                  <c:v>252</c:v>
                </c:pt>
                <c:pt idx="20">
                  <c:v>251</c:v>
                </c:pt>
                <c:pt idx="21">
                  <c:v>248</c:v>
                </c:pt>
                <c:pt idx="22">
                  <c:v>244</c:v>
                </c:pt>
                <c:pt idx="23">
                  <c:v>240</c:v>
                </c:pt>
                <c:pt idx="24">
                  <c:v>234</c:v>
                </c:pt>
                <c:pt idx="25">
                  <c:v>228</c:v>
                </c:pt>
                <c:pt idx="26">
                  <c:v>221</c:v>
                </c:pt>
                <c:pt idx="27">
                  <c:v>213</c:v>
                </c:pt>
                <c:pt idx="28">
                  <c:v>205</c:v>
                </c:pt>
                <c:pt idx="29">
                  <c:v>196</c:v>
                </c:pt>
                <c:pt idx="30">
                  <c:v>187</c:v>
                </c:pt>
                <c:pt idx="31">
                  <c:v>176</c:v>
                </c:pt>
                <c:pt idx="32">
                  <c:v>166</c:v>
                </c:pt>
                <c:pt idx="33">
                  <c:v>154</c:v>
                </c:pt>
                <c:pt idx="34">
                  <c:v>143</c:v>
                </c:pt>
                <c:pt idx="35">
                  <c:v>133</c:v>
                </c:pt>
                <c:pt idx="36">
                  <c:v>121</c:v>
                </c:pt>
                <c:pt idx="37">
                  <c:v>110</c:v>
                </c:pt>
                <c:pt idx="38">
                  <c:v>99</c:v>
                </c:pt>
                <c:pt idx="39">
                  <c:v>88</c:v>
                </c:pt>
                <c:pt idx="40">
                  <c:v>78</c:v>
                </c:pt>
                <c:pt idx="41">
                  <c:v>68</c:v>
                </c:pt>
                <c:pt idx="42">
                  <c:v>58</c:v>
                </c:pt>
                <c:pt idx="43">
                  <c:v>49</c:v>
                </c:pt>
                <c:pt idx="44">
                  <c:v>40</c:v>
                </c:pt>
                <c:pt idx="45">
                  <c:v>32</c:v>
                </c:pt>
                <c:pt idx="46">
                  <c:v>25</c:v>
                </c:pt>
                <c:pt idx="47">
                  <c:v>19</c:v>
                </c:pt>
                <c:pt idx="48">
                  <c:v>13</c:v>
                </c:pt>
                <c:pt idx="49">
                  <c:v>8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6</c:v>
                </c:pt>
                <c:pt idx="58">
                  <c:v>10</c:v>
                </c:pt>
                <c:pt idx="59">
                  <c:v>14</c:v>
                </c:pt>
                <c:pt idx="60">
                  <c:v>21</c:v>
                </c:pt>
                <c:pt idx="61">
                  <c:v>27</c:v>
                </c:pt>
                <c:pt idx="62">
                  <c:v>34</c:v>
                </c:pt>
                <c:pt idx="63">
                  <c:v>43</c:v>
                </c:pt>
                <c:pt idx="64">
                  <c:v>52</c:v>
                </c:pt>
              </c:numCache>
            </c:numRef>
          </c:yVal>
          <c:smooth val="1"/>
        </c:ser>
        <c:axId val="89839488"/>
        <c:axId val="89841024"/>
      </c:scatterChart>
      <c:valAx>
        <c:axId val="89839488"/>
        <c:scaling>
          <c:orientation val="minMax"/>
        </c:scaling>
        <c:axPos val="b"/>
        <c:numFmt formatCode="General" sourceLinked="1"/>
        <c:tickLblPos val="nextTo"/>
        <c:crossAx val="89841024"/>
        <c:crosses val="autoZero"/>
        <c:crossBetween val="midCat"/>
      </c:valAx>
      <c:valAx>
        <c:axId val="89841024"/>
        <c:scaling>
          <c:orientation val="minMax"/>
        </c:scaling>
        <c:axPos val="l"/>
        <c:majorGridlines/>
        <c:numFmt formatCode="General" sourceLinked="1"/>
        <c:tickLblPos val="nextTo"/>
        <c:crossAx val="898394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152400</xdr:rowOff>
    </xdr:from>
    <xdr:to>
      <xdr:col>21</xdr:col>
      <xdr:colOff>104775</xdr:colOff>
      <xdr:row>32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6</xdr:row>
      <xdr:rowOff>9525</xdr:rowOff>
    </xdr:from>
    <xdr:to>
      <xdr:col>25</xdr:col>
      <xdr:colOff>342899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0"/>
  <sheetViews>
    <sheetView tabSelected="1" workbookViewId="0">
      <selection activeCell="D2" sqref="D2"/>
    </sheetView>
  </sheetViews>
  <sheetFormatPr defaultRowHeight="15"/>
  <cols>
    <col min="1" max="2" width="9.140625" style="1" customWidth="1"/>
    <col min="3" max="4" width="9.140625" customWidth="1"/>
  </cols>
  <sheetData>
    <row r="1" spans="1:8">
      <c r="C1" t="s">
        <v>3</v>
      </c>
      <c r="D1">
        <v>0.9</v>
      </c>
    </row>
    <row r="5" spans="1:8">
      <c r="A5" s="1" t="s">
        <v>1</v>
      </c>
      <c r="B5" s="1" t="s">
        <v>0</v>
      </c>
      <c r="C5" t="s">
        <v>9</v>
      </c>
      <c r="E5" t="s">
        <v>13</v>
      </c>
      <c r="F5" t="s">
        <v>12</v>
      </c>
      <c r="G5" t="s">
        <v>8</v>
      </c>
      <c r="H5" t="s">
        <v>2</v>
      </c>
    </row>
    <row r="6" spans="1:8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>TRUNC(MOD(F6*$D$1,64))</f>
        <v>0</v>
      </c>
      <c r="H6">
        <f>INDEX($C$6:$C$69, G6+1)</f>
        <v>127</v>
      </c>
    </row>
    <row r="7" spans="1:8">
      <c r="A7" s="1">
        <f>A6+3.14/32</f>
        <v>9.8125000000000004E-2</v>
      </c>
      <c r="B7" s="1">
        <f t="shared" ref="B7:B69" si="0">SIN(A7)</f>
        <v>9.7967609441699605E-2</v>
      </c>
      <c r="C7">
        <f t="shared" ref="C7:C69" si="1">TRUNC(127*B7+127)</f>
        <v>139</v>
      </c>
      <c r="E7">
        <f>E6+10</f>
        <v>10</v>
      </c>
      <c r="F7">
        <f>F6+1</f>
        <v>1</v>
      </c>
      <c r="G7">
        <f>TRUNC(MOD(F7*$D$1,64))</f>
        <v>0</v>
      </c>
      <c r="H7">
        <f t="shared" ref="H7:H70" si="2">INDEX($C$6:$C$69, G7+1)</f>
        <v>127</v>
      </c>
    </row>
    <row r="8" spans="1:8">
      <c r="A8" s="1">
        <f t="shared" ref="A8:A70" si="3">A7+3.14/32</f>
        <v>0.19625000000000001</v>
      </c>
      <c r="B8" s="1">
        <f t="shared" si="0"/>
        <v>0.19499269284992174</v>
      </c>
      <c r="C8">
        <f t="shared" si="1"/>
        <v>151</v>
      </c>
      <c r="E8">
        <f t="shared" ref="E8:E70" si="4">E7+10</f>
        <v>20</v>
      </c>
      <c r="F8">
        <f t="shared" ref="F8:F70" si="5">F7+1</f>
        <v>2</v>
      </c>
      <c r="G8">
        <f t="shared" ref="G8:G70" si="6">TRUNC(MOD(F8*$D$1,64))</f>
        <v>1</v>
      </c>
      <c r="H8">
        <f t="shared" si="2"/>
        <v>139</v>
      </c>
    </row>
    <row r="9" spans="1:8">
      <c r="A9" s="1">
        <f t="shared" si="3"/>
        <v>0.294375</v>
      </c>
      <c r="B9" s="1">
        <f t="shared" si="0"/>
        <v>0.29014179203849938</v>
      </c>
      <c r="C9">
        <f t="shared" si="1"/>
        <v>163</v>
      </c>
      <c r="E9">
        <f t="shared" si="4"/>
        <v>30</v>
      </c>
      <c r="F9">
        <f t="shared" si="5"/>
        <v>3</v>
      </c>
      <c r="G9">
        <f t="shared" si="6"/>
        <v>2</v>
      </c>
      <c r="H9">
        <f t="shared" si="2"/>
        <v>151</v>
      </c>
    </row>
    <row r="10" spans="1:8">
      <c r="A10" s="1">
        <f t="shared" si="3"/>
        <v>0.39250000000000002</v>
      </c>
      <c r="B10" s="1">
        <f t="shared" si="0"/>
        <v>0.38249949727600968</v>
      </c>
      <c r="C10">
        <f t="shared" si="1"/>
        <v>175</v>
      </c>
      <c r="E10">
        <f t="shared" si="4"/>
        <v>40</v>
      </c>
      <c r="F10">
        <f t="shared" si="5"/>
        <v>4</v>
      </c>
      <c r="G10">
        <f t="shared" si="6"/>
        <v>3</v>
      </c>
      <c r="H10">
        <f t="shared" si="2"/>
        <v>163</v>
      </c>
    </row>
    <row r="11" spans="1:8">
      <c r="A11" s="1">
        <f t="shared" si="3"/>
        <v>0.49062500000000003</v>
      </c>
      <c r="B11" s="1">
        <f t="shared" si="0"/>
        <v>0.4711772542527714</v>
      </c>
      <c r="C11">
        <f t="shared" si="1"/>
        <v>186</v>
      </c>
      <c r="E11">
        <f t="shared" si="4"/>
        <v>50</v>
      </c>
      <c r="F11">
        <f t="shared" si="5"/>
        <v>5</v>
      </c>
      <c r="G11">
        <f t="shared" si="6"/>
        <v>4</v>
      </c>
      <c r="H11">
        <f t="shared" si="2"/>
        <v>175</v>
      </c>
    </row>
    <row r="12" spans="1:8">
      <c r="A12" s="1">
        <f t="shared" si="3"/>
        <v>0.58875</v>
      </c>
      <c r="B12" s="1">
        <f t="shared" si="0"/>
        <v>0.55532191267740449</v>
      </c>
      <c r="C12">
        <f t="shared" si="1"/>
        <v>197</v>
      </c>
      <c r="E12">
        <f t="shared" si="4"/>
        <v>60</v>
      </c>
      <c r="F12">
        <f t="shared" si="5"/>
        <v>6</v>
      </c>
      <c r="G12">
        <f t="shared" si="6"/>
        <v>5</v>
      </c>
      <c r="H12">
        <f t="shared" si="2"/>
        <v>186</v>
      </c>
    </row>
    <row r="13" spans="1:8">
      <c r="A13" s="1">
        <f t="shared" si="3"/>
        <v>0.68687500000000001</v>
      </c>
      <c r="B13" s="1">
        <f t="shared" si="0"/>
        <v>0.63412393425867941</v>
      </c>
      <c r="C13">
        <f t="shared" si="1"/>
        <v>207</v>
      </c>
      <c r="E13">
        <f t="shared" si="4"/>
        <v>70</v>
      </c>
      <c r="F13">
        <f t="shared" si="5"/>
        <v>7</v>
      </c>
      <c r="G13">
        <f t="shared" si="6"/>
        <v>6</v>
      </c>
      <c r="H13">
        <f t="shared" si="2"/>
        <v>197</v>
      </c>
    </row>
    <row r="14" spans="1:8">
      <c r="A14" s="1">
        <f t="shared" si="3"/>
        <v>0.78500000000000003</v>
      </c>
      <c r="B14" s="1">
        <f t="shared" si="0"/>
        <v>0.70682518110536596</v>
      </c>
      <c r="C14">
        <f t="shared" si="1"/>
        <v>216</v>
      </c>
      <c r="E14">
        <f t="shared" si="4"/>
        <v>80</v>
      </c>
      <c r="F14">
        <f t="shared" si="5"/>
        <v>8</v>
      </c>
      <c r="G14">
        <f t="shared" si="6"/>
        <v>7</v>
      </c>
      <c r="H14">
        <f t="shared" si="2"/>
        <v>207</v>
      </c>
    </row>
    <row r="15" spans="1:8">
      <c r="A15" s="1">
        <f t="shared" si="3"/>
        <v>0.88312500000000005</v>
      </c>
      <c r="B15" s="1">
        <f t="shared" si="0"/>
        <v>0.77272620961350369</v>
      </c>
      <c r="C15">
        <f t="shared" si="1"/>
        <v>225</v>
      </c>
      <c r="E15">
        <f t="shared" si="4"/>
        <v>90</v>
      </c>
      <c r="F15">
        <f t="shared" si="5"/>
        <v>9</v>
      </c>
      <c r="G15">
        <f t="shared" si="6"/>
        <v>8</v>
      </c>
      <c r="H15">
        <f t="shared" si="2"/>
        <v>216</v>
      </c>
    </row>
    <row r="16" spans="1:8">
      <c r="A16" s="1">
        <f t="shared" si="3"/>
        <v>0.98125000000000007</v>
      </c>
      <c r="B16" s="1">
        <f t="shared" si="0"/>
        <v>0.83119299966811966</v>
      </c>
      <c r="C16">
        <f t="shared" si="1"/>
        <v>232</v>
      </c>
      <c r="E16">
        <f t="shared" si="4"/>
        <v>100</v>
      </c>
      <c r="F16">
        <f t="shared" si="5"/>
        <v>10</v>
      </c>
      <c r="G16">
        <f t="shared" si="6"/>
        <v>9</v>
      </c>
      <c r="H16">
        <f t="shared" si="2"/>
        <v>225</v>
      </c>
    </row>
    <row r="17" spans="1:8">
      <c r="A17" s="1">
        <f t="shared" si="3"/>
        <v>1.079375</v>
      </c>
      <c r="B17" s="1">
        <f t="shared" si="0"/>
        <v>0.88166305441913873</v>
      </c>
      <c r="C17">
        <f t="shared" si="1"/>
        <v>238</v>
      </c>
      <c r="E17">
        <f t="shared" si="4"/>
        <v>110</v>
      </c>
      <c r="F17">
        <f t="shared" si="5"/>
        <v>11</v>
      </c>
      <c r="G17">
        <f t="shared" si="6"/>
        <v>9</v>
      </c>
      <c r="H17">
        <f t="shared" si="2"/>
        <v>225</v>
      </c>
    </row>
    <row r="18" spans="1:8">
      <c r="A18" s="1">
        <f t="shared" si="3"/>
        <v>1.1775</v>
      </c>
      <c r="B18" s="1">
        <f t="shared" si="0"/>
        <v>0.92365081194681065</v>
      </c>
      <c r="C18">
        <f t="shared" si="1"/>
        <v>244</v>
      </c>
      <c r="E18">
        <f t="shared" si="4"/>
        <v>120</v>
      </c>
      <c r="F18">
        <f t="shared" si="5"/>
        <v>12</v>
      </c>
      <c r="G18">
        <f t="shared" si="6"/>
        <v>10</v>
      </c>
      <c r="H18">
        <f t="shared" si="2"/>
        <v>232</v>
      </c>
    </row>
    <row r="19" spans="1:8" s="5" customFormat="1">
      <c r="A19" s="3">
        <f t="shared" si="3"/>
        <v>1.275625</v>
      </c>
      <c r="B19" s="3">
        <f t="shared" si="0"/>
        <v>0.95675231675214245</v>
      </c>
      <c r="C19" s="4">
        <f t="shared" si="1"/>
        <v>248</v>
      </c>
      <c r="D19" s="4"/>
      <c r="E19" s="4">
        <f t="shared" si="4"/>
        <v>130</v>
      </c>
      <c r="F19" s="4">
        <f t="shared" si="5"/>
        <v>13</v>
      </c>
      <c r="G19" s="4">
        <f>TRUNC(MOD(F19*$D$1,64))</f>
        <v>11</v>
      </c>
      <c r="H19" s="4">
        <f t="shared" si="2"/>
        <v>238</v>
      </c>
    </row>
    <row r="20" spans="1:8">
      <c r="A20" s="1">
        <f t="shared" si="3"/>
        <v>1.37375</v>
      </c>
      <c r="B20" s="1">
        <f t="shared" si="0"/>
        <v>0.98064910612889777</v>
      </c>
      <c r="C20">
        <f t="shared" si="1"/>
        <v>251</v>
      </c>
      <c r="E20">
        <f t="shared" si="4"/>
        <v>140</v>
      </c>
      <c r="F20">
        <f t="shared" si="5"/>
        <v>14</v>
      </c>
      <c r="G20">
        <f t="shared" si="6"/>
        <v>12</v>
      </c>
      <c r="H20">
        <f t="shared" si="2"/>
        <v>244</v>
      </c>
    </row>
    <row r="21" spans="1:8">
      <c r="A21" s="1">
        <f t="shared" si="3"/>
        <v>1.471875</v>
      </c>
      <c r="B21" s="1">
        <f t="shared" si="0"/>
        <v>0.99511127402718447</v>
      </c>
      <c r="C21">
        <f t="shared" si="1"/>
        <v>253</v>
      </c>
      <c r="E21">
        <f t="shared" si="4"/>
        <v>150</v>
      </c>
      <c r="F21">
        <f t="shared" si="5"/>
        <v>15</v>
      </c>
      <c r="G21">
        <f t="shared" si="6"/>
        <v>13</v>
      </c>
      <c r="H21">
        <f t="shared" si="2"/>
        <v>248</v>
      </c>
    </row>
    <row r="22" spans="1:8">
      <c r="A22" s="1">
        <f t="shared" si="3"/>
        <v>1.57</v>
      </c>
      <c r="B22" s="1">
        <f t="shared" si="0"/>
        <v>0.99999968293183461</v>
      </c>
      <c r="C22">
        <f t="shared" si="1"/>
        <v>253</v>
      </c>
      <c r="E22">
        <f t="shared" si="4"/>
        <v>160</v>
      </c>
      <c r="F22">
        <f t="shared" si="5"/>
        <v>16</v>
      </c>
      <c r="G22">
        <f t="shared" si="6"/>
        <v>14</v>
      </c>
      <c r="H22">
        <f t="shared" si="2"/>
        <v>251</v>
      </c>
    </row>
    <row r="23" spans="1:8">
      <c r="A23" s="1">
        <f t="shared" si="3"/>
        <v>1.6681250000000001</v>
      </c>
      <c r="B23" s="1">
        <f t="shared" si="0"/>
        <v>0.99526730247555473</v>
      </c>
      <c r="C23">
        <f t="shared" si="1"/>
        <v>253</v>
      </c>
      <c r="E23">
        <f t="shared" si="4"/>
        <v>170</v>
      </c>
      <c r="F23">
        <f t="shared" si="5"/>
        <v>17</v>
      </c>
      <c r="G23">
        <f t="shared" si="6"/>
        <v>15</v>
      </c>
      <c r="H23">
        <f t="shared" si="2"/>
        <v>253</v>
      </c>
    </row>
    <row r="24" spans="1:8">
      <c r="A24" s="1">
        <f t="shared" si="3"/>
        <v>1.7662500000000001</v>
      </c>
      <c r="B24" s="1">
        <f t="shared" si="0"/>
        <v>0.98095966190832617</v>
      </c>
      <c r="C24">
        <f t="shared" si="1"/>
        <v>251</v>
      </c>
      <c r="E24">
        <f t="shared" si="4"/>
        <v>180</v>
      </c>
      <c r="F24">
        <f t="shared" si="5"/>
        <v>18</v>
      </c>
      <c r="G24">
        <f t="shared" si="6"/>
        <v>16</v>
      </c>
      <c r="H24">
        <f t="shared" si="2"/>
        <v>253</v>
      </c>
    </row>
    <row r="25" spans="1:8">
      <c r="A25" s="1">
        <f t="shared" si="3"/>
        <v>1.8643750000000001</v>
      </c>
      <c r="B25" s="1">
        <f t="shared" si="0"/>
        <v>0.95721441206994295</v>
      </c>
      <c r="C25">
        <f t="shared" si="1"/>
        <v>248</v>
      </c>
      <c r="E25">
        <f t="shared" si="4"/>
        <v>190</v>
      </c>
      <c r="F25">
        <f t="shared" si="5"/>
        <v>19</v>
      </c>
      <c r="G25">
        <f t="shared" si="6"/>
        <v>17</v>
      </c>
      <c r="H25">
        <f t="shared" si="2"/>
        <v>253</v>
      </c>
    </row>
    <row r="26" spans="1:8">
      <c r="A26" s="1">
        <f t="shared" si="3"/>
        <v>1.9625000000000001</v>
      </c>
      <c r="B26" s="1">
        <f t="shared" si="0"/>
        <v>0.92426000107985651</v>
      </c>
      <c r="C26">
        <f t="shared" si="1"/>
        <v>244</v>
      </c>
      <c r="E26">
        <f t="shared" si="4"/>
        <v>200</v>
      </c>
      <c r="F26">
        <f t="shared" si="5"/>
        <v>20</v>
      </c>
      <c r="G26">
        <f t="shared" si="6"/>
        <v>18</v>
      </c>
      <c r="H26">
        <f t="shared" si="2"/>
        <v>251</v>
      </c>
    </row>
    <row r="27" spans="1:8">
      <c r="A27" s="1">
        <f t="shared" si="3"/>
        <v>2.0606249999999999</v>
      </c>
      <c r="B27" s="1">
        <f t="shared" si="0"/>
        <v>0.88241347648524171</v>
      </c>
      <c r="C27">
        <f t="shared" si="1"/>
        <v>239</v>
      </c>
      <c r="E27">
        <f t="shared" si="4"/>
        <v>210</v>
      </c>
      <c r="F27">
        <f t="shared" si="5"/>
        <v>21</v>
      </c>
      <c r="G27">
        <f t="shared" si="6"/>
        <v>18</v>
      </c>
      <c r="H27">
        <f t="shared" si="2"/>
        <v>251</v>
      </c>
    </row>
    <row r="28" spans="1:8">
      <c r="A28" s="1">
        <f t="shared" si="3"/>
        <v>2.1587499999999999</v>
      </c>
      <c r="B28" s="1">
        <f t="shared" si="0"/>
        <v>0.83207743501236064</v>
      </c>
      <c r="C28">
        <f t="shared" si="1"/>
        <v>232</v>
      </c>
      <c r="E28">
        <f t="shared" si="4"/>
        <v>220</v>
      </c>
      <c r="F28">
        <f t="shared" si="5"/>
        <v>22</v>
      </c>
      <c r="G28">
        <f t="shared" si="6"/>
        <v>19</v>
      </c>
      <c r="H28">
        <f t="shared" si="2"/>
        <v>248</v>
      </c>
    </row>
    <row r="29" spans="1:8">
      <c r="A29" s="1">
        <f t="shared" si="3"/>
        <v>2.256875</v>
      </c>
      <c r="B29" s="1">
        <f t="shared" si="0"/>
        <v>0.7737361492670346</v>
      </c>
      <c r="C29">
        <f t="shared" si="1"/>
        <v>225</v>
      </c>
      <c r="E29">
        <f t="shared" si="4"/>
        <v>230</v>
      </c>
      <c r="F29">
        <f t="shared" si="5"/>
        <v>23</v>
      </c>
      <c r="G29">
        <f t="shared" si="6"/>
        <v>20</v>
      </c>
      <c r="H29">
        <f t="shared" si="2"/>
        <v>244</v>
      </c>
    </row>
    <row r="30" spans="1:8">
      <c r="A30" s="1">
        <f t="shared" si="3"/>
        <v>2.355</v>
      </c>
      <c r="B30" s="1">
        <f t="shared" si="0"/>
        <v>0.70795090864843213</v>
      </c>
      <c r="C30">
        <f t="shared" si="1"/>
        <v>216</v>
      </c>
      <c r="E30">
        <f t="shared" si="4"/>
        <v>240</v>
      </c>
      <c r="F30">
        <f t="shared" si="5"/>
        <v>24</v>
      </c>
      <c r="G30">
        <f t="shared" si="6"/>
        <v>21</v>
      </c>
      <c r="H30">
        <f t="shared" si="2"/>
        <v>239</v>
      </c>
    </row>
    <row r="31" spans="1:8">
      <c r="A31" s="1">
        <f t="shared" si="3"/>
        <v>2.453125</v>
      </c>
      <c r="B31" s="1">
        <f t="shared" si="0"/>
        <v>0.63535461930027737</v>
      </c>
      <c r="C31">
        <f t="shared" si="1"/>
        <v>207</v>
      </c>
      <c r="E31">
        <f t="shared" si="4"/>
        <v>250</v>
      </c>
      <c r="F31">
        <f t="shared" si="5"/>
        <v>25</v>
      </c>
      <c r="G31">
        <f t="shared" si="6"/>
        <v>22</v>
      </c>
      <c r="H31">
        <f t="shared" si="2"/>
        <v>232</v>
      </c>
    </row>
    <row r="32" spans="1:8">
      <c r="A32" s="1">
        <f t="shared" si="3"/>
        <v>2.55125</v>
      </c>
      <c r="B32" s="1">
        <f t="shared" si="0"/>
        <v>0.55664571505222504</v>
      </c>
      <c r="C32">
        <f t="shared" si="1"/>
        <v>197</v>
      </c>
      <c r="E32">
        <f t="shared" si="4"/>
        <v>260</v>
      </c>
      <c r="F32">
        <f t="shared" si="5"/>
        <v>26</v>
      </c>
      <c r="G32">
        <f t="shared" si="6"/>
        <v>23</v>
      </c>
      <c r="H32">
        <f t="shared" si="2"/>
        <v>225</v>
      </c>
    </row>
    <row r="33" spans="1:8">
      <c r="A33" s="1">
        <f t="shared" si="3"/>
        <v>2.649375</v>
      </c>
      <c r="B33" s="1">
        <f t="shared" si="0"/>
        <v>0.47258143793297269</v>
      </c>
      <c r="C33">
        <f t="shared" si="1"/>
        <v>187</v>
      </c>
      <c r="E33">
        <f t="shared" si="4"/>
        <v>270</v>
      </c>
      <c r="F33">
        <f t="shared" si="5"/>
        <v>27</v>
      </c>
      <c r="G33">
        <f t="shared" si="6"/>
        <v>24</v>
      </c>
      <c r="H33">
        <f t="shared" si="2"/>
        <v>216</v>
      </c>
    </row>
    <row r="34" spans="1:8">
      <c r="A34" s="1">
        <f t="shared" si="3"/>
        <v>2.7475000000000001</v>
      </c>
      <c r="B34" s="1">
        <f t="shared" si="0"/>
        <v>0.38397055290189713</v>
      </c>
      <c r="C34">
        <f t="shared" si="1"/>
        <v>175</v>
      </c>
      <c r="E34">
        <f t="shared" si="4"/>
        <v>280</v>
      </c>
      <c r="F34">
        <f t="shared" si="5"/>
        <v>28</v>
      </c>
      <c r="G34">
        <f t="shared" si="6"/>
        <v>25</v>
      </c>
      <c r="H34">
        <f t="shared" si="2"/>
        <v>207</v>
      </c>
    </row>
    <row r="35" spans="1:8">
      <c r="A35" s="1">
        <f t="shared" si="3"/>
        <v>2.8456250000000001</v>
      </c>
      <c r="B35" s="1">
        <f t="shared" si="0"/>
        <v>0.29166556688927076</v>
      </c>
      <c r="C35">
        <f t="shared" si="1"/>
        <v>164</v>
      </c>
      <c r="E35">
        <f t="shared" si="4"/>
        <v>290</v>
      </c>
      <c r="F35">
        <f t="shared" si="5"/>
        <v>29</v>
      </c>
      <c r="G35">
        <f t="shared" si="6"/>
        <v>26</v>
      </c>
      <c r="H35">
        <f t="shared" si="2"/>
        <v>197</v>
      </c>
    </row>
    <row r="36" spans="1:8">
      <c r="A36" s="1">
        <f t="shared" si="3"/>
        <v>2.9437500000000001</v>
      </c>
      <c r="B36" s="1">
        <f t="shared" si="0"/>
        <v>0.19655452700405607</v>
      </c>
      <c r="C36">
        <f t="shared" si="1"/>
        <v>151</v>
      </c>
      <c r="E36">
        <f t="shared" si="4"/>
        <v>300</v>
      </c>
      <c r="F36">
        <f t="shared" si="5"/>
        <v>30</v>
      </c>
      <c r="G36">
        <f t="shared" si="6"/>
        <v>27</v>
      </c>
      <c r="H36">
        <f t="shared" si="2"/>
        <v>187</v>
      </c>
    </row>
    <row r="37" spans="1:8">
      <c r="A37" s="1">
        <f t="shared" si="3"/>
        <v>3.0418750000000001</v>
      </c>
      <c r="B37" s="1">
        <f t="shared" si="0"/>
        <v>9.9552476817018926E-2</v>
      </c>
      <c r="C37">
        <f t="shared" si="1"/>
        <v>139</v>
      </c>
      <c r="E37">
        <f t="shared" si="4"/>
        <v>310</v>
      </c>
      <c r="F37">
        <f t="shared" si="5"/>
        <v>31</v>
      </c>
      <c r="G37">
        <f t="shared" si="6"/>
        <v>27</v>
      </c>
      <c r="H37">
        <f t="shared" si="2"/>
        <v>187</v>
      </c>
    </row>
    <row r="38" spans="1:8">
      <c r="A38" s="1">
        <f t="shared" si="3"/>
        <v>3.14</v>
      </c>
      <c r="B38" s="1">
        <f t="shared" si="0"/>
        <v>1.5926529164868282E-3</v>
      </c>
      <c r="C38">
        <f t="shared" si="1"/>
        <v>127</v>
      </c>
      <c r="E38">
        <f t="shared" si="4"/>
        <v>320</v>
      </c>
      <c r="F38">
        <f t="shared" si="5"/>
        <v>32</v>
      </c>
      <c r="G38">
        <f t="shared" si="6"/>
        <v>28</v>
      </c>
      <c r="H38">
        <f t="shared" si="2"/>
        <v>175</v>
      </c>
    </row>
    <row r="39" spans="1:8">
      <c r="A39" s="1">
        <f t="shared" si="3"/>
        <v>3.2381250000000001</v>
      </c>
      <c r="B39" s="1">
        <f t="shared" si="0"/>
        <v>-9.6382493567138169E-2</v>
      </c>
      <c r="C39">
        <f t="shared" si="1"/>
        <v>114</v>
      </c>
      <c r="E39">
        <f t="shared" si="4"/>
        <v>330</v>
      </c>
      <c r="F39">
        <f t="shared" si="5"/>
        <v>33</v>
      </c>
      <c r="G39">
        <f t="shared" si="6"/>
        <v>29</v>
      </c>
      <c r="H39">
        <f t="shared" si="2"/>
        <v>164</v>
      </c>
    </row>
    <row r="40" spans="1:8">
      <c r="A40" s="1">
        <f t="shared" si="3"/>
        <v>3.3362500000000002</v>
      </c>
      <c r="B40" s="1">
        <f t="shared" si="0"/>
        <v>-0.19343036408806283</v>
      </c>
      <c r="C40">
        <f t="shared" si="1"/>
        <v>102</v>
      </c>
      <c r="E40">
        <f t="shared" si="4"/>
        <v>340</v>
      </c>
      <c r="F40">
        <f t="shared" si="5"/>
        <v>34</v>
      </c>
      <c r="G40">
        <f t="shared" si="6"/>
        <v>30</v>
      </c>
      <c r="H40">
        <f t="shared" si="2"/>
        <v>151</v>
      </c>
    </row>
    <row r="41" spans="1:8">
      <c r="A41" s="1">
        <f t="shared" si="3"/>
        <v>3.4343750000000002</v>
      </c>
      <c r="B41" s="1">
        <f t="shared" si="0"/>
        <v>-0.28861728123003916</v>
      </c>
      <c r="C41">
        <f t="shared" si="1"/>
        <v>90</v>
      </c>
      <c r="E41">
        <f t="shared" si="4"/>
        <v>350</v>
      </c>
      <c r="F41">
        <f t="shared" si="5"/>
        <v>35</v>
      </c>
      <c r="G41">
        <f t="shared" si="6"/>
        <v>31</v>
      </c>
      <c r="H41">
        <f t="shared" si="2"/>
        <v>139</v>
      </c>
    </row>
    <row r="42" spans="1:8">
      <c r="A42" s="1">
        <f t="shared" si="3"/>
        <v>3.5325000000000002</v>
      </c>
      <c r="B42" s="1">
        <f t="shared" si="0"/>
        <v>-0.38102747142296522</v>
      </c>
      <c r="C42">
        <f t="shared" si="1"/>
        <v>78</v>
      </c>
      <c r="E42">
        <f t="shared" si="4"/>
        <v>360</v>
      </c>
      <c r="F42">
        <f t="shared" si="5"/>
        <v>36</v>
      </c>
      <c r="G42">
        <f t="shared" si="6"/>
        <v>32</v>
      </c>
      <c r="H42">
        <f t="shared" si="2"/>
        <v>127</v>
      </c>
    </row>
    <row r="43" spans="1:8">
      <c r="A43" s="1">
        <f t="shared" si="3"/>
        <v>3.6306250000000002</v>
      </c>
      <c r="B43" s="1">
        <f t="shared" si="0"/>
        <v>-0.46977187541029902</v>
      </c>
      <c r="C43">
        <f t="shared" si="1"/>
        <v>67</v>
      </c>
      <c r="E43">
        <f t="shared" si="4"/>
        <v>370</v>
      </c>
      <c r="F43">
        <f t="shared" si="5"/>
        <v>37</v>
      </c>
      <c r="G43">
        <f t="shared" si="6"/>
        <v>33</v>
      </c>
      <c r="H43">
        <f t="shared" si="2"/>
        <v>114</v>
      </c>
    </row>
    <row r="44" spans="1:8">
      <c r="A44" s="1">
        <f t="shared" si="3"/>
        <v>3.7287500000000002</v>
      </c>
      <c r="B44" s="1">
        <f t="shared" si="0"/>
        <v>-0.55399670170360704</v>
      </c>
      <c r="C44">
        <f t="shared" si="1"/>
        <v>56</v>
      </c>
      <c r="E44">
        <f t="shared" si="4"/>
        <v>380</v>
      </c>
      <c r="F44">
        <f t="shared" si="5"/>
        <v>38</v>
      </c>
      <c r="G44">
        <f t="shared" si="6"/>
        <v>34</v>
      </c>
      <c r="H44">
        <f t="shared" si="2"/>
        <v>102</v>
      </c>
    </row>
    <row r="45" spans="1:8">
      <c r="A45" s="1">
        <f t="shared" si="3"/>
        <v>3.8268750000000002</v>
      </c>
      <c r="B45" s="1">
        <f t="shared" si="0"/>
        <v>-0.63289164073323712</v>
      </c>
      <c r="C45">
        <f t="shared" si="1"/>
        <v>46</v>
      </c>
      <c r="E45">
        <f t="shared" si="4"/>
        <v>390</v>
      </c>
      <c r="F45">
        <f t="shared" si="5"/>
        <v>39</v>
      </c>
      <c r="G45">
        <f t="shared" si="6"/>
        <v>35</v>
      </c>
      <c r="H45">
        <f t="shared" si="2"/>
        <v>90</v>
      </c>
    </row>
    <row r="46" spans="1:8">
      <c r="A46" s="1">
        <f t="shared" si="3"/>
        <v>3.9250000000000003</v>
      </c>
      <c r="B46" s="1">
        <f t="shared" si="0"/>
        <v>-0.70569766066847672</v>
      </c>
      <c r="C46">
        <f t="shared" si="1"/>
        <v>37</v>
      </c>
      <c r="E46">
        <f t="shared" si="4"/>
        <v>400</v>
      </c>
      <c r="F46">
        <f t="shared" si="5"/>
        <v>40</v>
      </c>
      <c r="G46">
        <f t="shared" si="6"/>
        <v>36</v>
      </c>
      <c r="H46">
        <f t="shared" si="2"/>
        <v>78</v>
      </c>
    </row>
    <row r="47" spans="1:8">
      <c r="A47" s="1">
        <f t="shared" si="3"/>
        <v>4.0231250000000003</v>
      </c>
      <c r="B47" s="1">
        <f t="shared" si="0"/>
        <v>-0.7717143099052306</v>
      </c>
      <c r="C47">
        <f t="shared" si="1"/>
        <v>28</v>
      </c>
      <c r="E47">
        <f t="shared" si="4"/>
        <v>410</v>
      </c>
      <c r="F47">
        <f t="shared" si="5"/>
        <v>41</v>
      </c>
      <c r="G47">
        <f t="shared" si="6"/>
        <v>36</v>
      </c>
      <c r="H47">
        <f t="shared" si="2"/>
        <v>78</v>
      </c>
    </row>
    <row r="48" spans="1:8">
      <c r="A48" s="1">
        <f t="shared" si="3"/>
        <v>4.1212499999999999</v>
      </c>
      <c r="B48" s="1">
        <f t="shared" si="0"/>
        <v>-0.83030645596549679</v>
      </c>
      <c r="C48">
        <f t="shared" si="1"/>
        <v>21</v>
      </c>
      <c r="E48">
        <f t="shared" si="4"/>
        <v>420</v>
      </c>
      <c r="F48">
        <f t="shared" si="5"/>
        <v>42</v>
      </c>
      <c r="G48">
        <f t="shared" si="6"/>
        <v>37</v>
      </c>
      <c r="H48">
        <f t="shared" si="2"/>
        <v>67</v>
      </c>
    </row>
    <row r="49" spans="1:8">
      <c r="A49" s="1">
        <f t="shared" si="3"/>
        <v>4.2193749999999994</v>
      </c>
      <c r="B49" s="1">
        <f t="shared" si="0"/>
        <v>-0.88091039597509291</v>
      </c>
      <c r="C49">
        <f t="shared" si="1"/>
        <v>15</v>
      </c>
      <c r="E49">
        <f t="shared" si="4"/>
        <v>430</v>
      </c>
      <c r="F49">
        <f t="shared" si="5"/>
        <v>43</v>
      </c>
      <c r="G49">
        <f t="shared" si="6"/>
        <v>38</v>
      </c>
      <c r="H49">
        <f t="shared" si="2"/>
        <v>56</v>
      </c>
    </row>
    <row r="50" spans="1:8">
      <c r="A50" s="1">
        <f t="shared" si="3"/>
        <v>4.317499999999999</v>
      </c>
      <c r="B50" s="1">
        <f t="shared" si="0"/>
        <v>-0.92303927993198864</v>
      </c>
      <c r="C50">
        <f t="shared" si="1"/>
        <v>9</v>
      </c>
      <c r="E50">
        <f t="shared" si="4"/>
        <v>440</v>
      </c>
      <c r="F50">
        <f t="shared" si="5"/>
        <v>44</v>
      </c>
      <c r="G50">
        <f t="shared" si="6"/>
        <v>39</v>
      </c>
      <c r="H50">
        <f t="shared" si="2"/>
        <v>46</v>
      </c>
    </row>
    <row r="51" spans="1:8">
      <c r="A51" s="1">
        <f t="shared" si="3"/>
        <v>4.4156249999999986</v>
      </c>
      <c r="B51" s="1">
        <f t="shared" si="0"/>
        <v>-0.95628779458911184</v>
      </c>
      <c r="C51">
        <f t="shared" si="1"/>
        <v>5</v>
      </c>
      <c r="E51">
        <f t="shared" si="4"/>
        <v>450</v>
      </c>
      <c r="F51">
        <f t="shared" si="5"/>
        <v>45</v>
      </c>
      <c r="G51">
        <f t="shared" si="6"/>
        <v>40</v>
      </c>
      <c r="H51">
        <f t="shared" si="2"/>
        <v>37</v>
      </c>
    </row>
    <row r="52" spans="1:8">
      <c r="A52" s="1">
        <f t="shared" si="3"/>
        <v>4.5137499999999982</v>
      </c>
      <c r="B52" s="1">
        <f t="shared" si="0"/>
        <v>-0.98033606288895969</v>
      </c>
      <c r="C52">
        <f t="shared" si="1"/>
        <v>2</v>
      </c>
      <c r="E52">
        <f t="shared" si="4"/>
        <v>460</v>
      </c>
      <c r="F52">
        <f t="shared" si="5"/>
        <v>46</v>
      </c>
      <c r="G52">
        <f t="shared" si="6"/>
        <v>41</v>
      </c>
      <c r="H52">
        <f t="shared" si="2"/>
        <v>28</v>
      </c>
    </row>
    <row r="53" spans="1:8">
      <c r="A53" s="1">
        <f t="shared" si="3"/>
        <v>4.6118749999999977</v>
      </c>
      <c r="B53" s="1">
        <f t="shared" si="0"/>
        <v>-0.99495272143436608</v>
      </c>
      <c r="C53">
        <f t="shared" si="1"/>
        <v>0</v>
      </c>
      <c r="E53">
        <f t="shared" si="4"/>
        <v>470</v>
      </c>
      <c r="F53">
        <f t="shared" si="5"/>
        <v>47</v>
      </c>
      <c r="G53">
        <f t="shared" si="6"/>
        <v>42</v>
      </c>
      <c r="H53">
        <f t="shared" si="2"/>
        <v>21</v>
      </c>
    </row>
    <row r="54" spans="1:8">
      <c r="A54" s="1">
        <f t="shared" si="3"/>
        <v>4.7099999999999973</v>
      </c>
      <c r="B54" s="1">
        <f t="shared" si="0"/>
        <v>-0.99999714638771797</v>
      </c>
      <c r="C54">
        <f t="shared" si="1"/>
        <v>0</v>
      </c>
      <c r="E54">
        <f t="shared" si="4"/>
        <v>480</v>
      </c>
      <c r="F54">
        <f t="shared" si="5"/>
        <v>48</v>
      </c>
      <c r="G54">
        <f t="shared" si="6"/>
        <v>43</v>
      </c>
      <c r="H54">
        <f t="shared" si="2"/>
        <v>15</v>
      </c>
    </row>
    <row r="55" spans="1:8">
      <c r="A55" s="1">
        <f t="shared" si="3"/>
        <v>4.8081249999999969</v>
      </c>
      <c r="B55" s="1">
        <f t="shared" si="0"/>
        <v>-0.99542080638370423</v>
      </c>
      <c r="C55">
        <f t="shared" si="1"/>
        <v>0</v>
      </c>
      <c r="E55">
        <f t="shared" si="4"/>
        <v>490</v>
      </c>
      <c r="F55">
        <f t="shared" si="5"/>
        <v>49</v>
      </c>
      <c r="G55">
        <f t="shared" si="6"/>
        <v>44</v>
      </c>
      <c r="H55">
        <f t="shared" si="2"/>
        <v>9</v>
      </c>
    </row>
    <row r="56" spans="1:8">
      <c r="A56" s="1">
        <f t="shared" si="3"/>
        <v>4.9062499999999964</v>
      </c>
      <c r="B56" s="1">
        <f t="shared" si="0"/>
        <v>-0.98126772943950724</v>
      </c>
      <c r="C56">
        <f t="shared" si="1"/>
        <v>2</v>
      </c>
      <c r="E56">
        <f t="shared" si="4"/>
        <v>500</v>
      </c>
      <c r="F56">
        <f t="shared" si="5"/>
        <v>50</v>
      </c>
      <c r="G56">
        <f t="shared" si="6"/>
        <v>45</v>
      </c>
      <c r="H56">
        <f t="shared" si="2"/>
        <v>5</v>
      </c>
    </row>
    <row r="57" spans="1:8">
      <c r="A57" s="1">
        <f t="shared" si="3"/>
        <v>5.004374999999996</v>
      </c>
      <c r="B57" s="1">
        <f t="shared" si="0"/>
        <v>-0.95767407937038962</v>
      </c>
      <c r="C57">
        <f t="shared" si="1"/>
        <v>5</v>
      </c>
      <c r="E57">
        <f t="shared" si="4"/>
        <v>510</v>
      </c>
      <c r="F57">
        <f t="shared" si="5"/>
        <v>51</v>
      </c>
      <c r="G57">
        <f t="shared" si="6"/>
        <v>45</v>
      </c>
      <c r="H57">
        <f t="shared" si="2"/>
        <v>5</v>
      </c>
    </row>
    <row r="58" spans="1:8">
      <c r="A58" s="1">
        <f t="shared" si="3"/>
        <v>5.1024999999999956</v>
      </c>
      <c r="B58" s="1">
        <f t="shared" si="0"/>
        <v>-0.92486684578589284</v>
      </c>
      <c r="C58">
        <f t="shared" si="1"/>
        <v>9</v>
      </c>
      <c r="E58">
        <f t="shared" si="4"/>
        <v>520</v>
      </c>
      <c r="F58">
        <f t="shared" si="5"/>
        <v>52</v>
      </c>
      <c r="G58">
        <f t="shared" si="6"/>
        <v>46</v>
      </c>
      <c r="H58">
        <f t="shared" si="2"/>
        <v>2</v>
      </c>
    </row>
    <row r="59" spans="1:8">
      <c r="A59" s="1">
        <f t="shared" si="3"/>
        <v>5.2006249999999952</v>
      </c>
      <c r="B59" s="1">
        <f t="shared" si="0"/>
        <v>-0.88316166026992493</v>
      </c>
      <c r="C59">
        <f t="shared" si="1"/>
        <v>14</v>
      </c>
      <c r="E59">
        <f t="shared" si="4"/>
        <v>530</v>
      </c>
      <c r="F59">
        <f t="shared" si="5"/>
        <v>53</v>
      </c>
      <c r="G59">
        <f t="shared" si="6"/>
        <v>47</v>
      </c>
      <c r="H59">
        <f t="shared" si="2"/>
        <v>0</v>
      </c>
    </row>
    <row r="60" spans="1:8">
      <c r="A60" s="1">
        <f t="shared" si="3"/>
        <v>5.2987499999999947</v>
      </c>
      <c r="B60" s="1">
        <f t="shared" si="0"/>
        <v>-0.83295975975481307</v>
      </c>
      <c r="C60">
        <f t="shared" si="1"/>
        <v>21</v>
      </c>
      <c r="E60">
        <f t="shared" si="4"/>
        <v>540</v>
      </c>
      <c r="F60">
        <f t="shared" si="5"/>
        <v>54</v>
      </c>
      <c r="G60">
        <f t="shared" si="6"/>
        <v>48</v>
      </c>
      <c r="H60">
        <f t="shared" si="2"/>
        <v>0</v>
      </c>
    </row>
    <row r="61" spans="1:8">
      <c r="A61" s="1">
        <f t="shared" si="3"/>
        <v>5.3968749999999943</v>
      </c>
      <c r="B61" s="1">
        <f t="shared" si="0"/>
        <v>-0.77474412630406964</v>
      </c>
      <c r="C61">
        <f t="shared" si="1"/>
        <v>28</v>
      </c>
      <c r="E61">
        <f t="shared" si="4"/>
        <v>550</v>
      </c>
      <c r="F61">
        <f t="shared" si="5"/>
        <v>55</v>
      </c>
      <c r="G61">
        <f t="shared" si="6"/>
        <v>49</v>
      </c>
      <c r="H61">
        <f t="shared" si="2"/>
        <v>0</v>
      </c>
    </row>
    <row r="62" spans="1:8">
      <c r="A62" s="1">
        <f t="shared" si="3"/>
        <v>5.4949999999999939</v>
      </c>
      <c r="B62" s="1">
        <f t="shared" si="0"/>
        <v>-0.70907484044222113</v>
      </c>
      <c r="C62">
        <f t="shared" si="1"/>
        <v>36</v>
      </c>
      <c r="E62">
        <f t="shared" si="4"/>
        <v>560</v>
      </c>
      <c r="F62">
        <f t="shared" si="5"/>
        <v>56</v>
      </c>
      <c r="G62">
        <f t="shared" si="6"/>
        <v>50</v>
      </c>
      <c r="H62">
        <f t="shared" si="2"/>
        <v>2</v>
      </c>
    </row>
    <row r="63" spans="1:8">
      <c r="A63" s="1">
        <f t="shared" si="3"/>
        <v>5.5931249999999935</v>
      </c>
      <c r="B63" s="1">
        <f t="shared" si="0"/>
        <v>-0.63658369273634774</v>
      </c>
      <c r="C63">
        <f t="shared" si="1"/>
        <v>46</v>
      </c>
      <c r="E63">
        <f t="shared" si="4"/>
        <v>570</v>
      </c>
      <c r="F63">
        <f t="shared" si="5"/>
        <v>57</v>
      </c>
      <c r="G63">
        <f t="shared" si="6"/>
        <v>51</v>
      </c>
      <c r="H63">
        <f t="shared" si="2"/>
        <v>5</v>
      </c>
    </row>
    <row r="64" spans="1:8">
      <c r="A64" s="1">
        <f t="shared" si="3"/>
        <v>5.691249999999993</v>
      </c>
      <c r="B64" s="1">
        <f t="shared" si="0"/>
        <v>-0.55796810547019016</v>
      </c>
      <c r="C64">
        <f t="shared" si="1"/>
        <v>56</v>
      </c>
      <c r="E64">
        <f t="shared" si="4"/>
        <v>580</v>
      </c>
      <c r="F64">
        <f t="shared" si="5"/>
        <v>58</v>
      </c>
      <c r="G64">
        <f t="shared" si="6"/>
        <v>52</v>
      </c>
      <c r="H64">
        <f t="shared" si="2"/>
        <v>9</v>
      </c>
    </row>
    <row r="65" spans="1:8">
      <c r="A65" s="1">
        <f t="shared" si="3"/>
        <v>5.7893749999999926</v>
      </c>
      <c r="B65" s="1">
        <f t="shared" si="0"/>
        <v>-0.4739844228891345</v>
      </c>
      <c r="C65">
        <f t="shared" si="1"/>
        <v>66</v>
      </c>
      <c r="E65">
        <f t="shared" si="4"/>
        <v>590</v>
      </c>
      <c r="F65">
        <f t="shared" si="5"/>
        <v>59</v>
      </c>
      <c r="G65">
        <f>TRUNC(MOD(F65*$D$1,64))</f>
        <v>53</v>
      </c>
      <c r="H65">
        <f>INDEX($C$6:$C$69, G65+1)</f>
        <v>14</v>
      </c>
    </row>
    <row r="66" spans="1:8">
      <c r="A66" s="1">
        <f t="shared" si="3"/>
        <v>5.8874999999999922</v>
      </c>
      <c r="B66" s="1">
        <f t="shared" si="0"/>
        <v>-0.38544063456923622</v>
      </c>
      <c r="C66">
        <f t="shared" si="1"/>
        <v>78</v>
      </c>
      <c r="E66">
        <f t="shared" si="4"/>
        <v>600</v>
      </c>
      <c r="F66">
        <f t="shared" si="5"/>
        <v>60</v>
      </c>
      <c r="G66">
        <f t="shared" si="6"/>
        <v>54</v>
      </c>
      <c r="H66">
        <f t="shared" si="2"/>
        <v>21</v>
      </c>
    </row>
    <row r="67" spans="1:8">
      <c r="A67" s="1">
        <f t="shared" si="3"/>
        <v>5.9856249999999918</v>
      </c>
      <c r="B67" s="1">
        <f t="shared" si="0"/>
        <v>-0.29318860191723783</v>
      </c>
      <c r="C67">
        <f t="shared" si="1"/>
        <v>89</v>
      </c>
      <c r="E67">
        <f t="shared" si="4"/>
        <v>610</v>
      </c>
      <c r="F67">
        <f t="shared" si="5"/>
        <v>61</v>
      </c>
      <c r="G67">
        <f t="shared" si="6"/>
        <v>54</v>
      </c>
      <c r="H67">
        <f t="shared" si="2"/>
        <v>21</v>
      </c>
    </row>
    <row r="68" spans="1:8">
      <c r="A68" s="1">
        <f t="shared" si="3"/>
        <v>6.0837499999999913</v>
      </c>
      <c r="B68" s="1">
        <f t="shared" si="0"/>
        <v>-0.19811586258881189</v>
      </c>
      <c r="C68">
        <f t="shared" si="1"/>
        <v>101</v>
      </c>
      <c r="E68">
        <f t="shared" si="4"/>
        <v>620</v>
      </c>
      <c r="F68">
        <f t="shared" si="5"/>
        <v>62</v>
      </c>
      <c r="G68">
        <f t="shared" si="6"/>
        <v>55</v>
      </c>
      <c r="H68">
        <f t="shared" si="2"/>
        <v>28</v>
      </c>
    </row>
    <row r="69" spans="1:8">
      <c r="A69" s="1">
        <f t="shared" si="3"/>
        <v>6.1818749999999909</v>
      </c>
      <c r="B69" s="1">
        <f t="shared" si="0"/>
        <v>-0.10113709167301808</v>
      </c>
      <c r="C69">
        <f t="shared" si="1"/>
        <v>114</v>
      </c>
      <c r="E69">
        <f t="shared" si="4"/>
        <v>630</v>
      </c>
      <c r="F69">
        <f t="shared" si="5"/>
        <v>63</v>
      </c>
      <c r="G69">
        <f t="shared" si="6"/>
        <v>56</v>
      </c>
      <c r="H69">
        <f t="shared" si="2"/>
        <v>36</v>
      </c>
    </row>
    <row r="70" spans="1:8">
      <c r="A70" s="1">
        <f t="shared" si="3"/>
        <v>6.2799999999999905</v>
      </c>
      <c r="B70" s="1">
        <f t="shared" ref="B70" si="7">SIN(A70)</f>
        <v>-3.1853017931477603E-3</v>
      </c>
      <c r="C70">
        <f t="shared" ref="C70" si="8">TRUNC(127*B70+127)</f>
        <v>126</v>
      </c>
      <c r="E70">
        <f t="shared" si="4"/>
        <v>640</v>
      </c>
      <c r="F70">
        <f t="shared" si="5"/>
        <v>64</v>
      </c>
      <c r="G70">
        <f t="shared" si="6"/>
        <v>57</v>
      </c>
      <c r="H70">
        <f t="shared" si="2"/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0"/>
  <sheetViews>
    <sheetView workbookViewId="0">
      <selection activeCell="C20" sqref="C20"/>
    </sheetView>
  </sheetViews>
  <sheetFormatPr defaultRowHeight="15"/>
  <cols>
    <col min="1" max="1" width="9.140625" style="1"/>
    <col min="2" max="2" width="9.140625" style="2"/>
    <col min="3" max="3" width="9.140625" style="1"/>
  </cols>
  <sheetData>
    <row r="2" spans="1:4">
      <c r="A2" s="1" t="s">
        <v>4</v>
      </c>
      <c r="B2" s="2" t="s">
        <v>6</v>
      </c>
      <c r="C2" s="1" t="s">
        <v>5</v>
      </c>
      <c r="D2" t="s">
        <v>7</v>
      </c>
    </row>
    <row r="3" spans="1:4">
      <c r="A3" s="1">
        <v>440</v>
      </c>
      <c r="B3" s="2">
        <f>1/A3</f>
        <v>2.2727272727272726E-3</v>
      </c>
      <c r="C3" s="1">
        <f>(16*64)/(B3*1000000)</f>
        <v>0.45056000000000002</v>
      </c>
      <c r="D3" t="str">
        <f>DEC2HEX(C3*256)</f>
        <v>73</v>
      </c>
    </row>
    <row r="4" spans="1:4">
      <c r="A4" s="1">
        <f>A3*POWER(2,1/12)</f>
        <v>466.16376151808993</v>
      </c>
      <c r="B4" s="2">
        <f t="shared" ref="B4:B20" si="0">1/A4</f>
        <v>2.1451688924583943E-3</v>
      </c>
      <c r="C4" s="1">
        <f t="shared" ref="C4:C20" si="1">(16*64)/(B4*1000000)</f>
        <v>0.47735169179452414</v>
      </c>
      <c r="D4" t="str">
        <f t="shared" ref="D4:D20" si="2">DEC2HEX(C4*256)</f>
        <v>7A</v>
      </c>
    </row>
    <row r="5" spans="1:4">
      <c r="A5" s="1">
        <f t="shared" ref="A5:A20" si="3">A4*POWER(2,1/12)</f>
        <v>493.88330125612413</v>
      </c>
      <c r="B5" s="2">
        <f t="shared" si="0"/>
        <v>2.0247698139553164E-3</v>
      </c>
      <c r="C5" s="1">
        <f t="shared" si="1"/>
        <v>0.50573650048627117</v>
      </c>
      <c r="D5" t="str">
        <f t="shared" si="2"/>
        <v>81</v>
      </c>
    </row>
    <row r="6" spans="1:4">
      <c r="A6" s="1">
        <f t="shared" si="3"/>
        <v>523.25113060119736</v>
      </c>
      <c r="B6" s="2">
        <f t="shared" si="0"/>
        <v>1.9111282164857146E-3</v>
      </c>
      <c r="C6" s="1">
        <f t="shared" si="1"/>
        <v>0.5358091577356261</v>
      </c>
      <c r="D6" t="str">
        <f t="shared" si="2"/>
        <v>89</v>
      </c>
    </row>
    <row r="7" spans="1:4">
      <c r="A7" s="1">
        <f t="shared" si="3"/>
        <v>554.36526195374427</v>
      </c>
      <c r="B7" s="2">
        <f t="shared" si="0"/>
        <v>1.8038648317820446E-3</v>
      </c>
      <c r="C7" s="1">
        <f t="shared" si="1"/>
        <v>0.56767002824063417</v>
      </c>
      <c r="D7" t="str">
        <f t="shared" si="2"/>
        <v>91</v>
      </c>
    </row>
    <row r="8" spans="1:4">
      <c r="A8" s="1">
        <f t="shared" si="3"/>
        <v>587.32953583481526</v>
      </c>
      <c r="B8" s="2">
        <f t="shared" si="0"/>
        <v>1.7026216782689558E-3</v>
      </c>
      <c r="C8" s="1">
        <f t="shared" si="1"/>
        <v>0.60142544469485082</v>
      </c>
      <c r="D8" t="str">
        <f t="shared" si="2"/>
        <v>99</v>
      </c>
    </row>
    <row r="9" spans="1:4">
      <c r="A9" s="1">
        <f t="shared" si="3"/>
        <v>622.25396744416196</v>
      </c>
      <c r="B9" s="2">
        <f t="shared" si="0"/>
        <v>1.6070608663330621E-3</v>
      </c>
      <c r="C9" s="1">
        <f t="shared" si="1"/>
        <v>0.6371880626628218</v>
      </c>
      <c r="D9" t="str">
        <f t="shared" si="2"/>
        <v>A3</v>
      </c>
    </row>
    <row r="10" spans="1:4">
      <c r="A10" s="1">
        <f t="shared" si="3"/>
        <v>659.25511382574007</v>
      </c>
      <c r="B10" s="2">
        <f t="shared" si="0"/>
        <v>1.5168634706477658E-3</v>
      </c>
      <c r="C10" s="1">
        <f t="shared" si="1"/>
        <v>0.6750772365575578</v>
      </c>
      <c r="D10" t="str">
        <f t="shared" si="2"/>
        <v>AC</v>
      </c>
    </row>
    <row r="11" spans="1:4">
      <c r="A11" s="1">
        <f t="shared" si="3"/>
        <v>698.456462866008</v>
      </c>
      <c r="B11" s="2">
        <f t="shared" si="0"/>
        <v>1.4317284657896282E-3</v>
      </c>
      <c r="C11" s="1">
        <f t="shared" si="1"/>
        <v>0.71521941797479216</v>
      </c>
      <c r="D11" t="str">
        <f t="shared" si="2"/>
        <v>B7</v>
      </c>
    </row>
    <row r="12" spans="1:4">
      <c r="A12" s="1">
        <f t="shared" si="3"/>
        <v>739.98884542326903</v>
      </c>
      <c r="B12" s="2">
        <f t="shared" si="0"/>
        <v>1.3513717215940008E-3</v>
      </c>
      <c r="C12" s="1">
        <f t="shared" si="1"/>
        <v>0.75774857771342752</v>
      </c>
      <c r="D12" t="str">
        <f t="shared" si="2"/>
        <v>C1</v>
      </c>
    </row>
    <row r="13" spans="1:4">
      <c r="A13" s="1">
        <f t="shared" si="3"/>
        <v>783.99087196349888</v>
      </c>
      <c r="B13" s="2">
        <f t="shared" si="0"/>
        <v>1.2755250548970142E-3</v>
      </c>
      <c r="C13" s="1">
        <f t="shared" si="1"/>
        <v>0.80280665289062281</v>
      </c>
      <c r="D13" t="str">
        <f t="shared" si="2"/>
        <v>CD</v>
      </c>
    </row>
    <row r="14" spans="1:4">
      <c r="A14" s="1">
        <f t="shared" si="3"/>
        <v>830.6093951598906</v>
      </c>
      <c r="B14" s="2">
        <f t="shared" si="0"/>
        <v>1.2039353344991987E-3</v>
      </c>
      <c r="C14" s="1">
        <f t="shared" si="1"/>
        <v>0.85054402064372803</v>
      </c>
      <c r="D14" t="str">
        <f t="shared" si="2"/>
        <v>D9</v>
      </c>
    </row>
    <row r="15" spans="1:4">
      <c r="A15" s="1">
        <f t="shared" si="3"/>
        <v>880.00000000000034</v>
      </c>
      <c r="B15" s="2">
        <f t="shared" si="0"/>
        <v>1.1363636363636359E-3</v>
      </c>
      <c r="C15" s="1">
        <f t="shared" si="1"/>
        <v>0.90112000000000048</v>
      </c>
      <c r="D15" t="str">
        <f t="shared" si="2"/>
        <v>E6</v>
      </c>
    </row>
    <row r="16" spans="1:4">
      <c r="A16" s="1">
        <f t="shared" si="3"/>
        <v>932.3275230361802</v>
      </c>
      <c r="B16" s="2">
        <f t="shared" si="0"/>
        <v>1.0725844462291967E-3</v>
      </c>
      <c r="C16" s="1">
        <f t="shared" si="1"/>
        <v>0.95470338358904849</v>
      </c>
      <c r="D16" t="str">
        <f t="shared" si="2"/>
        <v>F4</v>
      </c>
    </row>
    <row r="17" spans="1:4">
      <c r="A17" s="1">
        <f t="shared" si="3"/>
        <v>987.7666025122486</v>
      </c>
      <c r="B17" s="2">
        <f t="shared" si="0"/>
        <v>1.012384906977658E-3</v>
      </c>
      <c r="C17" s="1">
        <f t="shared" si="1"/>
        <v>1.0114730009725426</v>
      </c>
      <c r="D17" t="str">
        <f t="shared" si="2"/>
        <v>102</v>
      </c>
    </row>
    <row r="18" spans="1:4">
      <c r="A18" s="1">
        <f t="shared" si="3"/>
        <v>1046.5022612023949</v>
      </c>
      <c r="B18" s="2">
        <f t="shared" si="0"/>
        <v>9.5556410824285706E-4</v>
      </c>
      <c r="C18" s="1">
        <f t="shared" si="1"/>
        <v>1.0716183154712524</v>
      </c>
      <c r="D18" t="str">
        <f t="shared" si="2"/>
        <v>112</v>
      </c>
    </row>
    <row r="19" spans="1:4">
      <c r="A19" s="1">
        <f t="shared" si="3"/>
        <v>1108.7305239074888</v>
      </c>
      <c r="B19" s="2">
        <f t="shared" si="0"/>
        <v>9.0193241589102207E-4</v>
      </c>
      <c r="C19" s="1">
        <f t="shared" si="1"/>
        <v>1.1353400564812686</v>
      </c>
      <c r="D19" t="str">
        <f t="shared" si="2"/>
        <v>122</v>
      </c>
    </row>
    <row r="20" spans="1:4">
      <c r="A20" s="1">
        <f t="shared" si="3"/>
        <v>1174.6590716696307</v>
      </c>
      <c r="B20" s="2">
        <f t="shared" si="0"/>
        <v>8.513108391344777E-4</v>
      </c>
      <c r="C20" s="1">
        <f t="shared" si="1"/>
        <v>1.2028508893897021</v>
      </c>
      <c r="D20" t="str">
        <f t="shared" si="2"/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0"/>
  <sheetViews>
    <sheetView topLeftCell="J1" workbookViewId="0">
      <selection activeCell="D2" sqref="D2"/>
    </sheetView>
  </sheetViews>
  <sheetFormatPr defaultRowHeight="15"/>
  <cols>
    <col min="1" max="2" width="9.140625" style="1" customWidth="1"/>
    <col min="3" max="4" width="9.140625" customWidth="1"/>
  </cols>
  <sheetData>
    <row r="1" spans="1:11">
      <c r="C1" t="s">
        <v>3</v>
      </c>
      <c r="D1">
        <v>0.9</v>
      </c>
    </row>
    <row r="5" spans="1:11">
      <c r="A5" s="1" t="s">
        <v>1</v>
      </c>
      <c r="B5" s="1" t="s">
        <v>0</v>
      </c>
      <c r="C5" t="s">
        <v>9</v>
      </c>
      <c r="E5" t="s">
        <v>13</v>
      </c>
      <c r="F5" t="s">
        <v>12</v>
      </c>
      <c r="G5" t="s">
        <v>14</v>
      </c>
      <c r="H5" t="s">
        <v>8</v>
      </c>
      <c r="I5" t="s">
        <v>2</v>
      </c>
      <c r="J5" t="s">
        <v>10</v>
      </c>
      <c r="K5" t="s">
        <v>11</v>
      </c>
    </row>
    <row r="6" spans="1:11">
      <c r="A6" s="1">
        <v>0</v>
      </c>
      <c r="B6" s="1">
        <f>SIN(A6)</f>
        <v>0</v>
      </c>
      <c r="C6">
        <f>TRUNC(127*B6+127)</f>
        <v>127</v>
      </c>
      <c r="E6">
        <v>0</v>
      </c>
      <c r="F6">
        <f>0</f>
        <v>0</v>
      </c>
      <c r="G6">
        <f t="shared" ref="G6:G70" si="0">F6*$D$1</f>
        <v>0</v>
      </c>
      <c r="H6">
        <f>MOD(G6,64)</f>
        <v>0</v>
      </c>
      <c r="I6">
        <f>INDEX($C$6:$C$70, TRUNC(MOD(G6,64),0)+1)</f>
        <v>127</v>
      </c>
      <c r="J6">
        <f>INDEX($C$6:$C$70, TRUNC(MOD(G6,64)+2,0))</f>
        <v>139</v>
      </c>
      <c r="K6">
        <f>TRUNC(I6+(G6-INT(G6))*(J6-I6))</f>
        <v>127</v>
      </c>
    </row>
    <row r="7" spans="1:11">
      <c r="A7" s="1">
        <f>A6+3.14/32</f>
        <v>9.8125000000000004E-2</v>
      </c>
      <c r="B7" s="1">
        <f t="shared" ref="B7:B69" si="1">SIN(A7)</f>
        <v>9.7967609441699605E-2</v>
      </c>
      <c r="C7">
        <f t="shared" ref="C7:C69" si="2">TRUNC(127*B7+127)</f>
        <v>139</v>
      </c>
      <c r="E7">
        <f>E6+10</f>
        <v>10</v>
      </c>
      <c r="F7">
        <f>F6+1</f>
        <v>1</v>
      </c>
      <c r="G7">
        <f t="shared" si="0"/>
        <v>0.9</v>
      </c>
      <c r="H7">
        <f t="shared" ref="H7:H70" si="3">MOD(G7,64)</f>
        <v>0.9</v>
      </c>
      <c r="I7">
        <f t="shared" ref="I7:I70" si="4">INDEX($C$6:$C$70, TRUNC(MOD(G7,64),0)+1)</f>
        <v>127</v>
      </c>
      <c r="J7">
        <f t="shared" ref="J7:J70" si="5">INDEX($C$6:$C$70, TRUNC(MOD(G7,64)+2,0))</f>
        <v>139</v>
      </c>
      <c r="K7">
        <f t="shared" ref="K7:K70" si="6">TRUNC(I7+(G7-INT(G7))*(J7-I7))</f>
        <v>137</v>
      </c>
    </row>
    <row r="8" spans="1:11">
      <c r="A8" s="1">
        <f t="shared" ref="A8:A70" si="7">A7+3.14/32</f>
        <v>0.19625000000000001</v>
      </c>
      <c r="B8" s="1">
        <f t="shared" si="1"/>
        <v>0.19499269284992174</v>
      </c>
      <c r="C8">
        <f t="shared" si="2"/>
        <v>151</v>
      </c>
      <c r="E8">
        <f t="shared" ref="E8:E70" si="8">E7+10</f>
        <v>20</v>
      </c>
      <c r="F8">
        <f t="shared" ref="F8:F70" si="9">F7+1</f>
        <v>2</v>
      </c>
      <c r="G8">
        <f t="shared" si="0"/>
        <v>1.8</v>
      </c>
      <c r="H8">
        <f t="shared" si="3"/>
        <v>1.8</v>
      </c>
      <c r="I8">
        <f t="shared" si="4"/>
        <v>139</v>
      </c>
      <c r="J8">
        <f t="shared" si="5"/>
        <v>151</v>
      </c>
      <c r="K8">
        <f t="shared" si="6"/>
        <v>148</v>
      </c>
    </row>
    <row r="9" spans="1:11">
      <c r="A9" s="1">
        <f t="shared" si="7"/>
        <v>0.294375</v>
      </c>
      <c r="B9" s="1">
        <f t="shared" si="1"/>
        <v>0.29014179203849938</v>
      </c>
      <c r="C9">
        <f t="shared" si="2"/>
        <v>163</v>
      </c>
      <c r="E9">
        <f t="shared" si="8"/>
        <v>30</v>
      </c>
      <c r="F9">
        <f t="shared" si="9"/>
        <v>3</v>
      </c>
      <c r="G9">
        <f t="shared" si="0"/>
        <v>2.7</v>
      </c>
      <c r="H9">
        <f t="shared" si="3"/>
        <v>2.7</v>
      </c>
      <c r="I9">
        <f t="shared" si="4"/>
        <v>151</v>
      </c>
      <c r="J9">
        <f t="shared" si="5"/>
        <v>163</v>
      </c>
      <c r="K9">
        <f t="shared" si="6"/>
        <v>159</v>
      </c>
    </row>
    <row r="10" spans="1:11">
      <c r="A10" s="1">
        <f t="shared" si="7"/>
        <v>0.39250000000000002</v>
      </c>
      <c r="B10" s="1">
        <f t="shared" si="1"/>
        <v>0.38249949727600968</v>
      </c>
      <c r="C10">
        <f t="shared" si="2"/>
        <v>175</v>
      </c>
      <c r="E10">
        <f t="shared" si="8"/>
        <v>40</v>
      </c>
      <c r="F10">
        <f t="shared" si="9"/>
        <v>4</v>
      </c>
      <c r="G10">
        <f t="shared" si="0"/>
        <v>3.6</v>
      </c>
      <c r="H10">
        <f t="shared" si="3"/>
        <v>3.6</v>
      </c>
      <c r="I10">
        <f t="shared" si="4"/>
        <v>163</v>
      </c>
      <c r="J10">
        <f t="shared" si="5"/>
        <v>175</v>
      </c>
      <c r="K10">
        <f t="shared" si="6"/>
        <v>170</v>
      </c>
    </row>
    <row r="11" spans="1:11">
      <c r="A11" s="1">
        <f t="shared" si="7"/>
        <v>0.49062500000000003</v>
      </c>
      <c r="B11" s="1">
        <f t="shared" si="1"/>
        <v>0.4711772542527714</v>
      </c>
      <c r="C11">
        <f t="shared" si="2"/>
        <v>186</v>
      </c>
      <c r="E11">
        <f t="shared" si="8"/>
        <v>50</v>
      </c>
      <c r="F11">
        <f t="shared" si="9"/>
        <v>5</v>
      </c>
      <c r="G11">
        <f t="shared" si="0"/>
        <v>4.5</v>
      </c>
      <c r="H11">
        <f t="shared" si="3"/>
        <v>4.5</v>
      </c>
      <c r="I11">
        <f t="shared" si="4"/>
        <v>175</v>
      </c>
      <c r="J11">
        <f t="shared" si="5"/>
        <v>186</v>
      </c>
      <c r="K11">
        <f t="shared" si="6"/>
        <v>180</v>
      </c>
    </row>
    <row r="12" spans="1:11">
      <c r="A12" s="1">
        <f t="shared" si="7"/>
        <v>0.58875</v>
      </c>
      <c r="B12" s="1">
        <f t="shared" si="1"/>
        <v>0.55532191267740449</v>
      </c>
      <c r="C12">
        <f t="shared" si="2"/>
        <v>197</v>
      </c>
      <c r="E12">
        <f t="shared" si="8"/>
        <v>60</v>
      </c>
      <c r="F12">
        <f t="shared" si="9"/>
        <v>6</v>
      </c>
      <c r="G12">
        <f t="shared" si="0"/>
        <v>5.4</v>
      </c>
      <c r="H12">
        <f t="shared" si="3"/>
        <v>5.4</v>
      </c>
      <c r="I12">
        <f t="shared" si="4"/>
        <v>186</v>
      </c>
      <c r="J12">
        <f t="shared" si="5"/>
        <v>197</v>
      </c>
      <c r="K12">
        <f t="shared" si="6"/>
        <v>190</v>
      </c>
    </row>
    <row r="13" spans="1:11">
      <c r="A13" s="1">
        <f t="shared" si="7"/>
        <v>0.68687500000000001</v>
      </c>
      <c r="B13" s="1">
        <f t="shared" si="1"/>
        <v>0.63412393425867941</v>
      </c>
      <c r="C13">
        <f t="shared" si="2"/>
        <v>207</v>
      </c>
      <c r="E13">
        <f t="shared" si="8"/>
        <v>70</v>
      </c>
      <c r="F13">
        <f t="shared" si="9"/>
        <v>7</v>
      </c>
      <c r="G13">
        <f t="shared" si="0"/>
        <v>6.3</v>
      </c>
      <c r="H13">
        <f t="shared" si="3"/>
        <v>6.3</v>
      </c>
      <c r="I13">
        <f t="shared" si="4"/>
        <v>197</v>
      </c>
      <c r="J13">
        <f t="shared" si="5"/>
        <v>207</v>
      </c>
      <c r="K13">
        <f t="shared" si="6"/>
        <v>200</v>
      </c>
    </row>
    <row r="14" spans="1:11">
      <c r="A14" s="1">
        <f t="shared" si="7"/>
        <v>0.78500000000000003</v>
      </c>
      <c r="B14" s="1">
        <f t="shared" si="1"/>
        <v>0.70682518110536596</v>
      </c>
      <c r="C14">
        <f t="shared" si="2"/>
        <v>216</v>
      </c>
      <c r="E14">
        <f t="shared" si="8"/>
        <v>80</v>
      </c>
      <c r="F14">
        <f t="shared" si="9"/>
        <v>8</v>
      </c>
      <c r="G14">
        <f t="shared" si="0"/>
        <v>7.2</v>
      </c>
      <c r="H14">
        <f t="shared" si="3"/>
        <v>7.2</v>
      </c>
      <c r="I14">
        <f t="shared" si="4"/>
        <v>207</v>
      </c>
      <c r="J14">
        <f t="shared" si="5"/>
        <v>216</v>
      </c>
      <c r="K14">
        <f t="shared" si="6"/>
        <v>208</v>
      </c>
    </row>
    <row r="15" spans="1:11">
      <c r="A15" s="1">
        <f t="shared" si="7"/>
        <v>0.88312500000000005</v>
      </c>
      <c r="B15" s="1">
        <f t="shared" si="1"/>
        <v>0.77272620961350369</v>
      </c>
      <c r="C15">
        <f t="shared" si="2"/>
        <v>225</v>
      </c>
      <c r="E15">
        <f t="shared" si="8"/>
        <v>90</v>
      </c>
      <c r="F15">
        <f t="shared" si="9"/>
        <v>9</v>
      </c>
      <c r="G15">
        <f t="shared" si="0"/>
        <v>8.1</v>
      </c>
      <c r="H15">
        <f t="shared" si="3"/>
        <v>8.1</v>
      </c>
      <c r="I15">
        <f t="shared" si="4"/>
        <v>216</v>
      </c>
      <c r="J15">
        <f t="shared" si="5"/>
        <v>225</v>
      </c>
      <c r="K15">
        <f t="shared" si="6"/>
        <v>216</v>
      </c>
    </row>
    <row r="16" spans="1:11">
      <c r="A16" s="1">
        <f t="shared" si="7"/>
        <v>0.98125000000000007</v>
      </c>
      <c r="B16" s="1">
        <f t="shared" si="1"/>
        <v>0.83119299966811966</v>
      </c>
      <c r="C16">
        <f t="shared" si="2"/>
        <v>232</v>
      </c>
      <c r="E16">
        <f t="shared" si="8"/>
        <v>100</v>
      </c>
      <c r="F16">
        <f t="shared" si="9"/>
        <v>10</v>
      </c>
      <c r="G16">
        <f t="shared" si="0"/>
        <v>9</v>
      </c>
      <c r="H16">
        <f t="shared" si="3"/>
        <v>9</v>
      </c>
      <c r="I16">
        <f t="shared" si="4"/>
        <v>225</v>
      </c>
      <c r="J16">
        <f t="shared" si="5"/>
        <v>232</v>
      </c>
      <c r="K16">
        <f t="shared" si="6"/>
        <v>225</v>
      </c>
    </row>
    <row r="17" spans="1:11">
      <c r="A17" s="1">
        <f t="shared" si="7"/>
        <v>1.079375</v>
      </c>
      <c r="B17" s="1">
        <f t="shared" si="1"/>
        <v>0.88166305441913873</v>
      </c>
      <c r="C17">
        <f t="shared" si="2"/>
        <v>238</v>
      </c>
      <c r="E17">
        <f t="shared" si="8"/>
        <v>110</v>
      </c>
      <c r="F17">
        <f t="shared" si="9"/>
        <v>11</v>
      </c>
      <c r="G17">
        <f t="shared" si="0"/>
        <v>9.9</v>
      </c>
      <c r="H17">
        <f t="shared" si="3"/>
        <v>9.9</v>
      </c>
      <c r="I17">
        <f t="shared" si="4"/>
        <v>225</v>
      </c>
      <c r="J17">
        <f t="shared" si="5"/>
        <v>232</v>
      </c>
      <c r="K17">
        <f t="shared" si="6"/>
        <v>231</v>
      </c>
    </row>
    <row r="18" spans="1:11">
      <c r="A18" s="1">
        <f t="shared" si="7"/>
        <v>1.1775</v>
      </c>
      <c r="B18" s="1">
        <f t="shared" si="1"/>
        <v>0.92365081194681065</v>
      </c>
      <c r="C18">
        <f t="shared" si="2"/>
        <v>244</v>
      </c>
      <c r="E18">
        <f t="shared" si="8"/>
        <v>120</v>
      </c>
      <c r="F18">
        <f t="shared" si="9"/>
        <v>12</v>
      </c>
      <c r="G18">
        <f t="shared" si="0"/>
        <v>10.8</v>
      </c>
      <c r="H18">
        <f t="shared" si="3"/>
        <v>10.8</v>
      </c>
      <c r="I18">
        <f t="shared" si="4"/>
        <v>232</v>
      </c>
      <c r="J18">
        <f t="shared" si="5"/>
        <v>238</v>
      </c>
      <c r="K18">
        <f t="shared" si="6"/>
        <v>236</v>
      </c>
    </row>
    <row r="19" spans="1:11" s="5" customFormat="1">
      <c r="A19" s="3">
        <f t="shared" si="7"/>
        <v>1.275625</v>
      </c>
      <c r="B19" s="3">
        <f t="shared" si="1"/>
        <v>0.95675231675214245</v>
      </c>
      <c r="C19" s="4">
        <f t="shared" si="2"/>
        <v>248</v>
      </c>
      <c r="D19" s="4"/>
      <c r="E19" s="4">
        <f t="shared" si="8"/>
        <v>130</v>
      </c>
      <c r="F19" s="4">
        <f t="shared" si="9"/>
        <v>13</v>
      </c>
      <c r="G19" s="4">
        <f>F19*$D$1</f>
        <v>11.700000000000001</v>
      </c>
      <c r="H19" s="4">
        <f t="shared" si="3"/>
        <v>11.700000000000001</v>
      </c>
      <c r="I19" s="4">
        <f t="shared" si="4"/>
        <v>238</v>
      </c>
      <c r="J19" s="4">
        <f t="shared" si="5"/>
        <v>244</v>
      </c>
      <c r="K19" s="4">
        <f t="shared" si="6"/>
        <v>242</v>
      </c>
    </row>
    <row r="20" spans="1:11">
      <c r="A20" s="1">
        <f t="shared" si="7"/>
        <v>1.37375</v>
      </c>
      <c r="B20" s="1">
        <f t="shared" si="1"/>
        <v>0.98064910612889777</v>
      </c>
      <c r="C20">
        <f t="shared" si="2"/>
        <v>251</v>
      </c>
      <c r="E20">
        <f t="shared" si="8"/>
        <v>140</v>
      </c>
      <c r="F20">
        <f t="shared" si="9"/>
        <v>14</v>
      </c>
      <c r="G20">
        <f t="shared" si="0"/>
        <v>12.6</v>
      </c>
      <c r="H20">
        <f t="shared" si="3"/>
        <v>12.6</v>
      </c>
      <c r="I20">
        <f t="shared" si="4"/>
        <v>244</v>
      </c>
      <c r="J20">
        <f t="shared" si="5"/>
        <v>248</v>
      </c>
      <c r="K20">
        <f t="shared" si="6"/>
        <v>246</v>
      </c>
    </row>
    <row r="21" spans="1:11">
      <c r="A21" s="1">
        <f t="shared" si="7"/>
        <v>1.471875</v>
      </c>
      <c r="B21" s="1">
        <f t="shared" si="1"/>
        <v>0.99511127402718447</v>
      </c>
      <c r="C21">
        <f t="shared" si="2"/>
        <v>253</v>
      </c>
      <c r="E21">
        <f t="shared" si="8"/>
        <v>150</v>
      </c>
      <c r="F21">
        <f t="shared" si="9"/>
        <v>15</v>
      </c>
      <c r="G21">
        <f t="shared" si="0"/>
        <v>13.5</v>
      </c>
      <c r="H21">
        <f t="shared" si="3"/>
        <v>13.5</v>
      </c>
      <c r="I21">
        <f t="shared" si="4"/>
        <v>248</v>
      </c>
      <c r="J21">
        <f t="shared" si="5"/>
        <v>251</v>
      </c>
      <c r="K21">
        <f t="shared" si="6"/>
        <v>249</v>
      </c>
    </row>
    <row r="22" spans="1:11">
      <c r="A22" s="1">
        <f t="shared" si="7"/>
        <v>1.57</v>
      </c>
      <c r="B22" s="1">
        <f t="shared" si="1"/>
        <v>0.99999968293183461</v>
      </c>
      <c r="C22">
        <f t="shared" si="2"/>
        <v>253</v>
      </c>
      <c r="E22">
        <f t="shared" si="8"/>
        <v>160</v>
      </c>
      <c r="F22">
        <f t="shared" si="9"/>
        <v>16</v>
      </c>
      <c r="G22">
        <f t="shared" si="0"/>
        <v>14.4</v>
      </c>
      <c r="H22">
        <f t="shared" si="3"/>
        <v>14.4</v>
      </c>
      <c r="I22">
        <f t="shared" si="4"/>
        <v>251</v>
      </c>
      <c r="J22">
        <f t="shared" si="5"/>
        <v>253</v>
      </c>
      <c r="K22">
        <f t="shared" si="6"/>
        <v>251</v>
      </c>
    </row>
    <row r="23" spans="1:11">
      <c r="A23" s="1">
        <f t="shared" si="7"/>
        <v>1.6681250000000001</v>
      </c>
      <c r="B23" s="1">
        <f t="shared" si="1"/>
        <v>0.99526730247555473</v>
      </c>
      <c r="C23">
        <f t="shared" si="2"/>
        <v>253</v>
      </c>
      <c r="E23">
        <f t="shared" si="8"/>
        <v>170</v>
      </c>
      <c r="F23">
        <f t="shared" si="9"/>
        <v>17</v>
      </c>
      <c r="G23">
        <f t="shared" si="0"/>
        <v>15.3</v>
      </c>
      <c r="H23">
        <f t="shared" si="3"/>
        <v>15.3</v>
      </c>
      <c r="I23">
        <f t="shared" si="4"/>
        <v>253</v>
      </c>
      <c r="J23">
        <f t="shared" si="5"/>
        <v>253</v>
      </c>
      <c r="K23">
        <f t="shared" si="6"/>
        <v>253</v>
      </c>
    </row>
    <row r="24" spans="1:11">
      <c r="A24" s="1">
        <f t="shared" si="7"/>
        <v>1.7662500000000001</v>
      </c>
      <c r="B24" s="1">
        <f t="shared" si="1"/>
        <v>0.98095966190832617</v>
      </c>
      <c r="C24">
        <f t="shared" si="2"/>
        <v>251</v>
      </c>
      <c r="E24">
        <f t="shared" si="8"/>
        <v>180</v>
      </c>
      <c r="F24">
        <f t="shared" si="9"/>
        <v>18</v>
      </c>
      <c r="G24">
        <f t="shared" si="0"/>
        <v>16.2</v>
      </c>
      <c r="H24">
        <f t="shared" si="3"/>
        <v>16.2</v>
      </c>
      <c r="I24">
        <f t="shared" si="4"/>
        <v>253</v>
      </c>
      <c r="J24">
        <f t="shared" si="5"/>
        <v>253</v>
      </c>
      <c r="K24">
        <f t="shared" si="6"/>
        <v>253</v>
      </c>
    </row>
    <row r="25" spans="1:11">
      <c r="A25" s="1">
        <f t="shared" si="7"/>
        <v>1.8643750000000001</v>
      </c>
      <c r="B25" s="1">
        <f t="shared" si="1"/>
        <v>0.95721441206994295</v>
      </c>
      <c r="C25">
        <f t="shared" si="2"/>
        <v>248</v>
      </c>
      <c r="E25">
        <f t="shared" si="8"/>
        <v>190</v>
      </c>
      <c r="F25">
        <f t="shared" si="9"/>
        <v>19</v>
      </c>
      <c r="G25">
        <f t="shared" si="0"/>
        <v>17.100000000000001</v>
      </c>
      <c r="H25">
        <f t="shared" si="3"/>
        <v>17.100000000000001</v>
      </c>
      <c r="I25">
        <f t="shared" si="4"/>
        <v>253</v>
      </c>
      <c r="J25">
        <f t="shared" si="5"/>
        <v>251</v>
      </c>
      <c r="K25">
        <f t="shared" si="6"/>
        <v>252</v>
      </c>
    </row>
    <row r="26" spans="1:11">
      <c r="A26" s="1">
        <f t="shared" si="7"/>
        <v>1.9625000000000001</v>
      </c>
      <c r="B26" s="1">
        <f t="shared" si="1"/>
        <v>0.92426000107985651</v>
      </c>
      <c r="C26">
        <f t="shared" si="2"/>
        <v>244</v>
      </c>
      <c r="E26">
        <f t="shared" si="8"/>
        <v>200</v>
      </c>
      <c r="F26">
        <f t="shared" si="9"/>
        <v>20</v>
      </c>
      <c r="G26">
        <f t="shared" si="0"/>
        <v>18</v>
      </c>
      <c r="H26">
        <f t="shared" si="3"/>
        <v>18</v>
      </c>
      <c r="I26">
        <f t="shared" si="4"/>
        <v>251</v>
      </c>
      <c r="J26">
        <f t="shared" si="5"/>
        <v>248</v>
      </c>
      <c r="K26">
        <f t="shared" si="6"/>
        <v>251</v>
      </c>
    </row>
    <row r="27" spans="1:11">
      <c r="A27" s="1">
        <f t="shared" si="7"/>
        <v>2.0606249999999999</v>
      </c>
      <c r="B27" s="1">
        <f t="shared" si="1"/>
        <v>0.88241347648524171</v>
      </c>
      <c r="C27">
        <f t="shared" si="2"/>
        <v>239</v>
      </c>
      <c r="E27">
        <f t="shared" si="8"/>
        <v>210</v>
      </c>
      <c r="F27">
        <f t="shared" si="9"/>
        <v>21</v>
      </c>
      <c r="G27">
        <f t="shared" si="0"/>
        <v>18.900000000000002</v>
      </c>
      <c r="H27">
        <f t="shared" si="3"/>
        <v>18.900000000000002</v>
      </c>
      <c r="I27">
        <f t="shared" si="4"/>
        <v>251</v>
      </c>
      <c r="J27">
        <f t="shared" si="5"/>
        <v>248</v>
      </c>
      <c r="K27">
        <f t="shared" si="6"/>
        <v>248</v>
      </c>
    </row>
    <row r="28" spans="1:11">
      <c r="A28" s="1">
        <f t="shared" si="7"/>
        <v>2.1587499999999999</v>
      </c>
      <c r="B28" s="1">
        <f t="shared" si="1"/>
        <v>0.83207743501236064</v>
      </c>
      <c r="C28">
        <f t="shared" si="2"/>
        <v>232</v>
      </c>
      <c r="E28">
        <f t="shared" si="8"/>
        <v>220</v>
      </c>
      <c r="F28">
        <f t="shared" si="9"/>
        <v>22</v>
      </c>
      <c r="G28">
        <f t="shared" si="0"/>
        <v>19.8</v>
      </c>
      <c r="H28">
        <f t="shared" si="3"/>
        <v>19.8</v>
      </c>
      <c r="I28">
        <f t="shared" si="4"/>
        <v>248</v>
      </c>
      <c r="J28">
        <f t="shared" si="5"/>
        <v>244</v>
      </c>
      <c r="K28">
        <f t="shared" si="6"/>
        <v>244</v>
      </c>
    </row>
    <row r="29" spans="1:11">
      <c r="A29" s="1">
        <f t="shared" si="7"/>
        <v>2.256875</v>
      </c>
      <c r="B29" s="1">
        <f t="shared" si="1"/>
        <v>0.7737361492670346</v>
      </c>
      <c r="C29">
        <f t="shared" si="2"/>
        <v>225</v>
      </c>
      <c r="E29">
        <f t="shared" si="8"/>
        <v>230</v>
      </c>
      <c r="F29">
        <f t="shared" si="9"/>
        <v>23</v>
      </c>
      <c r="G29">
        <f t="shared" si="0"/>
        <v>20.7</v>
      </c>
      <c r="H29">
        <f t="shared" si="3"/>
        <v>20.7</v>
      </c>
      <c r="I29">
        <f t="shared" si="4"/>
        <v>244</v>
      </c>
      <c r="J29">
        <f t="shared" si="5"/>
        <v>239</v>
      </c>
      <c r="K29">
        <f t="shared" si="6"/>
        <v>240</v>
      </c>
    </row>
    <row r="30" spans="1:11">
      <c r="A30" s="1">
        <f t="shared" si="7"/>
        <v>2.355</v>
      </c>
      <c r="B30" s="1">
        <f t="shared" si="1"/>
        <v>0.70795090864843213</v>
      </c>
      <c r="C30">
        <f t="shared" si="2"/>
        <v>216</v>
      </c>
      <c r="E30">
        <f t="shared" si="8"/>
        <v>240</v>
      </c>
      <c r="F30">
        <f t="shared" si="9"/>
        <v>24</v>
      </c>
      <c r="G30">
        <f t="shared" si="0"/>
        <v>21.6</v>
      </c>
      <c r="H30">
        <f t="shared" si="3"/>
        <v>21.6</v>
      </c>
      <c r="I30">
        <f t="shared" si="4"/>
        <v>239</v>
      </c>
      <c r="J30">
        <f t="shared" si="5"/>
        <v>232</v>
      </c>
      <c r="K30">
        <f t="shared" si="6"/>
        <v>234</v>
      </c>
    </row>
    <row r="31" spans="1:11">
      <c r="A31" s="1">
        <f t="shared" si="7"/>
        <v>2.453125</v>
      </c>
      <c r="B31" s="1">
        <f t="shared" si="1"/>
        <v>0.63535461930027737</v>
      </c>
      <c r="C31">
        <f t="shared" si="2"/>
        <v>207</v>
      </c>
      <c r="E31">
        <f t="shared" si="8"/>
        <v>250</v>
      </c>
      <c r="F31">
        <f t="shared" si="9"/>
        <v>25</v>
      </c>
      <c r="G31">
        <f t="shared" si="0"/>
        <v>22.5</v>
      </c>
      <c r="H31">
        <f t="shared" si="3"/>
        <v>22.5</v>
      </c>
      <c r="I31">
        <f t="shared" si="4"/>
        <v>232</v>
      </c>
      <c r="J31">
        <f t="shared" si="5"/>
        <v>225</v>
      </c>
      <c r="K31">
        <f t="shared" si="6"/>
        <v>228</v>
      </c>
    </row>
    <row r="32" spans="1:11">
      <c r="A32" s="1">
        <f t="shared" si="7"/>
        <v>2.55125</v>
      </c>
      <c r="B32" s="1">
        <f t="shared" si="1"/>
        <v>0.55664571505222504</v>
      </c>
      <c r="C32">
        <f t="shared" si="2"/>
        <v>197</v>
      </c>
      <c r="E32">
        <f t="shared" si="8"/>
        <v>260</v>
      </c>
      <c r="F32">
        <f t="shared" si="9"/>
        <v>26</v>
      </c>
      <c r="G32">
        <f t="shared" si="0"/>
        <v>23.400000000000002</v>
      </c>
      <c r="H32">
        <f t="shared" si="3"/>
        <v>23.400000000000002</v>
      </c>
      <c r="I32">
        <f t="shared" si="4"/>
        <v>225</v>
      </c>
      <c r="J32">
        <f t="shared" si="5"/>
        <v>216</v>
      </c>
      <c r="K32">
        <f t="shared" si="6"/>
        <v>221</v>
      </c>
    </row>
    <row r="33" spans="1:11">
      <c r="A33" s="1">
        <f t="shared" si="7"/>
        <v>2.649375</v>
      </c>
      <c r="B33" s="1">
        <f t="shared" si="1"/>
        <v>0.47258143793297269</v>
      </c>
      <c r="C33">
        <f t="shared" si="2"/>
        <v>187</v>
      </c>
      <c r="E33">
        <f t="shared" si="8"/>
        <v>270</v>
      </c>
      <c r="F33">
        <f t="shared" si="9"/>
        <v>27</v>
      </c>
      <c r="G33">
        <f t="shared" si="0"/>
        <v>24.3</v>
      </c>
      <c r="H33">
        <f t="shared" si="3"/>
        <v>24.3</v>
      </c>
      <c r="I33">
        <f t="shared" si="4"/>
        <v>216</v>
      </c>
      <c r="J33">
        <f t="shared" si="5"/>
        <v>207</v>
      </c>
      <c r="K33">
        <f t="shared" si="6"/>
        <v>213</v>
      </c>
    </row>
    <row r="34" spans="1:11">
      <c r="A34" s="1">
        <f t="shared" si="7"/>
        <v>2.7475000000000001</v>
      </c>
      <c r="B34" s="1">
        <f t="shared" si="1"/>
        <v>0.38397055290189713</v>
      </c>
      <c r="C34">
        <f t="shared" si="2"/>
        <v>175</v>
      </c>
      <c r="E34">
        <f t="shared" si="8"/>
        <v>280</v>
      </c>
      <c r="F34">
        <f t="shared" si="9"/>
        <v>28</v>
      </c>
      <c r="G34">
        <f t="shared" si="0"/>
        <v>25.2</v>
      </c>
      <c r="H34">
        <f t="shared" si="3"/>
        <v>25.2</v>
      </c>
      <c r="I34">
        <f t="shared" si="4"/>
        <v>207</v>
      </c>
      <c r="J34">
        <f t="shared" si="5"/>
        <v>197</v>
      </c>
      <c r="K34">
        <f t="shared" si="6"/>
        <v>205</v>
      </c>
    </row>
    <row r="35" spans="1:11">
      <c r="A35" s="1">
        <f t="shared" si="7"/>
        <v>2.8456250000000001</v>
      </c>
      <c r="B35" s="1">
        <f t="shared" si="1"/>
        <v>0.29166556688927076</v>
      </c>
      <c r="C35">
        <f t="shared" si="2"/>
        <v>164</v>
      </c>
      <c r="E35">
        <f t="shared" si="8"/>
        <v>290</v>
      </c>
      <c r="F35">
        <f t="shared" si="9"/>
        <v>29</v>
      </c>
      <c r="G35">
        <f t="shared" si="0"/>
        <v>26.1</v>
      </c>
      <c r="H35">
        <f t="shared" si="3"/>
        <v>26.1</v>
      </c>
      <c r="I35">
        <f t="shared" si="4"/>
        <v>197</v>
      </c>
      <c r="J35">
        <f t="shared" si="5"/>
        <v>187</v>
      </c>
      <c r="K35">
        <f t="shared" si="6"/>
        <v>196</v>
      </c>
    </row>
    <row r="36" spans="1:11">
      <c r="A36" s="1">
        <f t="shared" si="7"/>
        <v>2.9437500000000001</v>
      </c>
      <c r="B36" s="1">
        <f t="shared" si="1"/>
        <v>0.19655452700405607</v>
      </c>
      <c r="C36">
        <f t="shared" si="2"/>
        <v>151</v>
      </c>
      <c r="E36">
        <f t="shared" si="8"/>
        <v>300</v>
      </c>
      <c r="F36">
        <f t="shared" si="9"/>
        <v>30</v>
      </c>
      <c r="G36">
        <f t="shared" si="0"/>
        <v>27</v>
      </c>
      <c r="H36">
        <f t="shared" si="3"/>
        <v>27</v>
      </c>
      <c r="I36">
        <f t="shared" si="4"/>
        <v>187</v>
      </c>
      <c r="J36">
        <f t="shared" si="5"/>
        <v>175</v>
      </c>
      <c r="K36">
        <f t="shared" si="6"/>
        <v>187</v>
      </c>
    </row>
    <row r="37" spans="1:11">
      <c r="A37" s="1">
        <f t="shared" si="7"/>
        <v>3.0418750000000001</v>
      </c>
      <c r="B37" s="1">
        <f t="shared" si="1"/>
        <v>9.9552476817018926E-2</v>
      </c>
      <c r="C37">
        <f t="shared" si="2"/>
        <v>139</v>
      </c>
      <c r="E37">
        <f t="shared" si="8"/>
        <v>310</v>
      </c>
      <c r="F37">
        <f t="shared" si="9"/>
        <v>31</v>
      </c>
      <c r="G37">
        <f t="shared" si="0"/>
        <v>27.900000000000002</v>
      </c>
      <c r="H37">
        <f t="shared" si="3"/>
        <v>27.900000000000002</v>
      </c>
      <c r="I37">
        <f t="shared" si="4"/>
        <v>187</v>
      </c>
      <c r="J37">
        <f t="shared" si="5"/>
        <v>175</v>
      </c>
      <c r="K37">
        <f t="shared" si="6"/>
        <v>176</v>
      </c>
    </row>
    <row r="38" spans="1:11">
      <c r="A38" s="1">
        <f t="shared" si="7"/>
        <v>3.14</v>
      </c>
      <c r="B38" s="1">
        <f t="shared" si="1"/>
        <v>1.5926529164868282E-3</v>
      </c>
      <c r="C38">
        <f t="shared" si="2"/>
        <v>127</v>
      </c>
      <c r="E38">
        <f t="shared" si="8"/>
        <v>320</v>
      </c>
      <c r="F38">
        <f t="shared" si="9"/>
        <v>32</v>
      </c>
      <c r="G38">
        <f t="shared" si="0"/>
        <v>28.8</v>
      </c>
      <c r="H38">
        <f t="shared" si="3"/>
        <v>28.8</v>
      </c>
      <c r="I38">
        <f t="shared" si="4"/>
        <v>175</v>
      </c>
      <c r="J38">
        <f t="shared" si="5"/>
        <v>164</v>
      </c>
      <c r="K38">
        <f t="shared" si="6"/>
        <v>166</v>
      </c>
    </row>
    <row r="39" spans="1:11">
      <c r="A39" s="1">
        <f t="shared" si="7"/>
        <v>3.2381250000000001</v>
      </c>
      <c r="B39" s="1">
        <f t="shared" si="1"/>
        <v>-9.6382493567138169E-2</v>
      </c>
      <c r="C39">
        <f t="shared" si="2"/>
        <v>114</v>
      </c>
      <c r="E39">
        <f t="shared" si="8"/>
        <v>330</v>
      </c>
      <c r="F39">
        <f t="shared" si="9"/>
        <v>33</v>
      </c>
      <c r="G39">
        <f t="shared" si="0"/>
        <v>29.7</v>
      </c>
      <c r="H39">
        <f t="shared" si="3"/>
        <v>29.7</v>
      </c>
      <c r="I39">
        <f t="shared" si="4"/>
        <v>164</v>
      </c>
      <c r="J39">
        <f t="shared" si="5"/>
        <v>151</v>
      </c>
      <c r="K39">
        <f t="shared" si="6"/>
        <v>154</v>
      </c>
    </row>
    <row r="40" spans="1:11">
      <c r="A40" s="1">
        <f t="shared" si="7"/>
        <v>3.3362500000000002</v>
      </c>
      <c r="B40" s="1">
        <f t="shared" si="1"/>
        <v>-0.19343036408806283</v>
      </c>
      <c r="C40">
        <f t="shared" si="2"/>
        <v>102</v>
      </c>
      <c r="E40">
        <f t="shared" si="8"/>
        <v>340</v>
      </c>
      <c r="F40">
        <f t="shared" si="9"/>
        <v>34</v>
      </c>
      <c r="G40">
        <f t="shared" si="0"/>
        <v>30.6</v>
      </c>
      <c r="H40">
        <f t="shared" si="3"/>
        <v>30.6</v>
      </c>
      <c r="I40">
        <f t="shared" si="4"/>
        <v>151</v>
      </c>
      <c r="J40">
        <f t="shared" si="5"/>
        <v>139</v>
      </c>
      <c r="K40">
        <f t="shared" si="6"/>
        <v>143</v>
      </c>
    </row>
    <row r="41" spans="1:11">
      <c r="A41" s="1">
        <f t="shared" si="7"/>
        <v>3.4343750000000002</v>
      </c>
      <c r="B41" s="1">
        <f t="shared" si="1"/>
        <v>-0.28861728123003916</v>
      </c>
      <c r="C41">
        <f t="shared" si="2"/>
        <v>90</v>
      </c>
      <c r="E41">
        <f t="shared" si="8"/>
        <v>350</v>
      </c>
      <c r="F41">
        <f t="shared" si="9"/>
        <v>35</v>
      </c>
      <c r="G41">
        <f t="shared" si="0"/>
        <v>31.5</v>
      </c>
      <c r="H41">
        <f t="shared" si="3"/>
        <v>31.5</v>
      </c>
      <c r="I41">
        <f t="shared" si="4"/>
        <v>139</v>
      </c>
      <c r="J41">
        <f t="shared" si="5"/>
        <v>127</v>
      </c>
      <c r="K41">
        <f t="shared" si="6"/>
        <v>133</v>
      </c>
    </row>
    <row r="42" spans="1:11">
      <c r="A42" s="1">
        <f t="shared" si="7"/>
        <v>3.5325000000000002</v>
      </c>
      <c r="B42" s="1">
        <f t="shared" si="1"/>
        <v>-0.38102747142296522</v>
      </c>
      <c r="C42">
        <f t="shared" si="2"/>
        <v>78</v>
      </c>
      <c r="E42">
        <f t="shared" si="8"/>
        <v>360</v>
      </c>
      <c r="F42">
        <f t="shared" si="9"/>
        <v>36</v>
      </c>
      <c r="G42">
        <f t="shared" si="0"/>
        <v>32.4</v>
      </c>
      <c r="H42">
        <f t="shared" si="3"/>
        <v>32.4</v>
      </c>
      <c r="I42">
        <f t="shared" si="4"/>
        <v>127</v>
      </c>
      <c r="J42">
        <f t="shared" si="5"/>
        <v>114</v>
      </c>
      <c r="K42">
        <f t="shared" si="6"/>
        <v>121</v>
      </c>
    </row>
    <row r="43" spans="1:11">
      <c r="A43" s="1">
        <f t="shared" si="7"/>
        <v>3.6306250000000002</v>
      </c>
      <c r="B43" s="1">
        <f t="shared" si="1"/>
        <v>-0.46977187541029902</v>
      </c>
      <c r="C43">
        <f t="shared" si="2"/>
        <v>67</v>
      </c>
      <c r="E43">
        <f t="shared" si="8"/>
        <v>370</v>
      </c>
      <c r="F43">
        <f t="shared" si="9"/>
        <v>37</v>
      </c>
      <c r="G43">
        <f t="shared" si="0"/>
        <v>33.300000000000004</v>
      </c>
      <c r="H43">
        <f t="shared" si="3"/>
        <v>33.300000000000004</v>
      </c>
      <c r="I43">
        <f t="shared" si="4"/>
        <v>114</v>
      </c>
      <c r="J43">
        <f t="shared" si="5"/>
        <v>102</v>
      </c>
      <c r="K43">
        <f t="shared" si="6"/>
        <v>110</v>
      </c>
    </row>
    <row r="44" spans="1:11">
      <c r="A44" s="1">
        <f t="shared" si="7"/>
        <v>3.7287500000000002</v>
      </c>
      <c r="B44" s="1">
        <f t="shared" si="1"/>
        <v>-0.55399670170360704</v>
      </c>
      <c r="C44">
        <f t="shared" si="2"/>
        <v>56</v>
      </c>
      <c r="E44">
        <f t="shared" si="8"/>
        <v>380</v>
      </c>
      <c r="F44">
        <f t="shared" si="9"/>
        <v>38</v>
      </c>
      <c r="G44">
        <f t="shared" si="0"/>
        <v>34.200000000000003</v>
      </c>
      <c r="H44">
        <f t="shared" si="3"/>
        <v>34.200000000000003</v>
      </c>
      <c r="I44">
        <f t="shared" si="4"/>
        <v>102</v>
      </c>
      <c r="J44">
        <f t="shared" si="5"/>
        <v>90</v>
      </c>
      <c r="K44">
        <f t="shared" si="6"/>
        <v>99</v>
      </c>
    </row>
    <row r="45" spans="1:11">
      <c r="A45" s="1">
        <f t="shared" si="7"/>
        <v>3.8268750000000002</v>
      </c>
      <c r="B45" s="1">
        <f t="shared" si="1"/>
        <v>-0.63289164073323712</v>
      </c>
      <c r="C45">
        <f t="shared" si="2"/>
        <v>46</v>
      </c>
      <c r="E45">
        <f t="shared" si="8"/>
        <v>390</v>
      </c>
      <c r="F45">
        <f t="shared" si="9"/>
        <v>39</v>
      </c>
      <c r="G45">
        <f t="shared" si="0"/>
        <v>35.1</v>
      </c>
      <c r="H45">
        <f t="shared" si="3"/>
        <v>35.1</v>
      </c>
      <c r="I45">
        <f t="shared" si="4"/>
        <v>90</v>
      </c>
      <c r="J45">
        <f t="shared" si="5"/>
        <v>78</v>
      </c>
      <c r="K45">
        <f t="shared" si="6"/>
        <v>88</v>
      </c>
    </row>
    <row r="46" spans="1:11">
      <c r="A46" s="1">
        <f t="shared" si="7"/>
        <v>3.9250000000000003</v>
      </c>
      <c r="B46" s="1">
        <f t="shared" si="1"/>
        <v>-0.70569766066847672</v>
      </c>
      <c r="C46">
        <f t="shared" si="2"/>
        <v>37</v>
      </c>
      <c r="E46">
        <f t="shared" si="8"/>
        <v>400</v>
      </c>
      <c r="F46">
        <f t="shared" si="9"/>
        <v>40</v>
      </c>
      <c r="G46">
        <f t="shared" si="0"/>
        <v>36</v>
      </c>
      <c r="H46">
        <f t="shared" si="3"/>
        <v>36</v>
      </c>
      <c r="I46">
        <f t="shared" si="4"/>
        <v>78</v>
      </c>
      <c r="J46">
        <f t="shared" si="5"/>
        <v>67</v>
      </c>
      <c r="K46">
        <f t="shared" si="6"/>
        <v>78</v>
      </c>
    </row>
    <row r="47" spans="1:11">
      <c r="A47" s="1">
        <f t="shared" si="7"/>
        <v>4.0231250000000003</v>
      </c>
      <c r="B47" s="1">
        <f t="shared" si="1"/>
        <v>-0.7717143099052306</v>
      </c>
      <c r="C47">
        <f t="shared" si="2"/>
        <v>28</v>
      </c>
      <c r="E47">
        <f t="shared" si="8"/>
        <v>410</v>
      </c>
      <c r="F47">
        <f t="shared" si="9"/>
        <v>41</v>
      </c>
      <c r="G47">
        <f t="shared" si="0"/>
        <v>36.9</v>
      </c>
      <c r="H47">
        <f t="shared" si="3"/>
        <v>36.9</v>
      </c>
      <c r="I47">
        <f t="shared" si="4"/>
        <v>78</v>
      </c>
      <c r="J47">
        <f t="shared" si="5"/>
        <v>67</v>
      </c>
      <c r="K47">
        <f t="shared" si="6"/>
        <v>68</v>
      </c>
    </row>
    <row r="48" spans="1:11">
      <c r="A48" s="1">
        <f t="shared" si="7"/>
        <v>4.1212499999999999</v>
      </c>
      <c r="B48" s="1">
        <f t="shared" si="1"/>
        <v>-0.83030645596549679</v>
      </c>
      <c r="C48">
        <f t="shared" si="2"/>
        <v>21</v>
      </c>
      <c r="E48">
        <f t="shared" si="8"/>
        <v>420</v>
      </c>
      <c r="F48">
        <f t="shared" si="9"/>
        <v>42</v>
      </c>
      <c r="G48">
        <f t="shared" si="0"/>
        <v>37.800000000000004</v>
      </c>
      <c r="H48">
        <f t="shared" si="3"/>
        <v>37.800000000000004</v>
      </c>
      <c r="I48">
        <f t="shared" si="4"/>
        <v>67</v>
      </c>
      <c r="J48">
        <f t="shared" si="5"/>
        <v>56</v>
      </c>
      <c r="K48">
        <f t="shared" si="6"/>
        <v>58</v>
      </c>
    </row>
    <row r="49" spans="1:11">
      <c r="A49" s="1">
        <f t="shared" si="7"/>
        <v>4.2193749999999994</v>
      </c>
      <c r="B49" s="1">
        <f t="shared" si="1"/>
        <v>-0.88091039597509291</v>
      </c>
      <c r="C49">
        <f t="shared" si="2"/>
        <v>15</v>
      </c>
      <c r="E49">
        <f t="shared" si="8"/>
        <v>430</v>
      </c>
      <c r="F49">
        <f t="shared" si="9"/>
        <v>43</v>
      </c>
      <c r="G49">
        <f t="shared" si="0"/>
        <v>38.700000000000003</v>
      </c>
      <c r="H49">
        <f t="shared" si="3"/>
        <v>38.700000000000003</v>
      </c>
      <c r="I49">
        <f t="shared" si="4"/>
        <v>56</v>
      </c>
      <c r="J49">
        <f t="shared" si="5"/>
        <v>46</v>
      </c>
      <c r="K49">
        <f t="shared" si="6"/>
        <v>49</v>
      </c>
    </row>
    <row r="50" spans="1:11">
      <c r="A50" s="1">
        <f t="shared" si="7"/>
        <v>4.317499999999999</v>
      </c>
      <c r="B50" s="1">
        <f t="shared" si="1"/>
        <v>-0.92303927993198864</v>
      </c>
      <c r="C50">
        <f t="shared" si="2"/>
        <v>9</v>
      </c>
      <c r="E50">
        <f t="shared" si="8"/>
        <v>440</v>
      </c>
      <c r="F50">
        <f t="shared" si="9"/>
        <v>44</v>
      </c>
      <c r="G50">
        <f t="shared" si="0"/>
        <v>39.6</v>
      </c>
      <c r="H50">
        <f t="shared" si="3"/>
        <v>39.6</v>
      </c>
      <c r="I50">
        <f t="shared" si="4"/>
        <v>46</v>
      </c>
      <c r="J50">
        <f t="shared" si="5"/>
        <v>37</v>
      </c>
      <c r="K50">
        <f t="shared" si="6"/>
        <v>40</v>
      </c>
    </row>
    <row r="51" spans="1:11">
      <c r="A51" s="1">
        <f t="shared" si="7"/>
        <v>4.4156249999999986</v>
      </c>
      <c r="B51" s="1">
        <f t="shared" si="1"/>
        <v>-0.95628779458911184</v>
      </c>
      <c r="C51">
        <f t="shared" si="2"/>
        <v>5</v>
      </c>
      <c r="E51">
        <f t="shared" si="8"/>
        <v>450</v>
      </c>
      <c r="F51">
        <f t="shared" si="9"/>
        <v>45</v>
      </c>
      <c r="G51">
        <f t="shared" si="0"/>
        <v>40.5</v>
      </c>
      <c r="H51">
        <f t="shared" si="3"/>
        <v>40.5</v>
      </c>
      <c r="I51">
        <f t="shared" si="4"/>
        <v>37</v>
      </c>
      <c r="J51">
        <f t="shared" si="5"/>
        <v>28</v>
      </c>
      <c r="K51">
        <f t="shared" si="6"/>
        <v>32</v>
      </c>
    </row>
    <row r="52" spans="1:11">
      <c r="A52" s="1">
        <f t="shared" si="7"/>
        <v>4.5137499999999982</v>
      </c>
      <c r="B52" s="1">
        <f t="shared" si="1"/>
        <v>-0.98033606288895969</v>
      </c>
      <c r="C52">
        <f t="shared" si="2"/>
        <v>2</v>
      </c>
      <c r="E52">
        <f t="shared" si="8"/>
        <v>460</v>
      </c>
      <c r="F52">
        <f t="shared" si="9"/>
        <v>46</v>
      </c>
      <c r="G52">
        <f t="shared" si="0"/>
        <v>41.4</v>
      </c>
      <c r="H52">
        <f t="shared" si="3"/>
        <v>41.4</v>
      </c>
      <c r="I52">
        <f t="shared" si="4"/>
        <v>28</v>
      </c>
      <c r="J52">
        <f t="shared" si="5"/>
        <v>21</v>
      </c>
      <c r="K52">
        <f t="shared" si="6"/>
        <v>25</v>
      </c>
    </row>
    <row r="53" spans="1:11">
      <c r="A53" s="1">
        <f t="shared" si="7"/>
        <v>4.6118749999999977</v>
      </c>
      <c r="B53" s="1">
        <f t="shared" si="1"/>
        <v>-0.99495272143436608</v>
      </c>
      <c r="C53">
        <f t="shared" si="2"/>
        <v>0</v>
      </c>
      <c r="E53">
        <f t="shared" si="8"/>
        <v>470</v>
      </c>
      <c r="F53">
        <f t="shared" si="9"/>
        <v>47</v>
      </c>
      <c r="G53">
        <f t="shared" si="0"/>
        <v>42.300000000000004</v>
      </c>
      <c r="H53">
        <f t="shared" si="3"/>
        <v>42.300000000000004</v>
      </c>
      <c r="I53">
        <f t="shared" si="4"/>
        <v>21</v>
      </c>
      <c r="J53">
        <f t="shared" si="5"/>
        <v>15</v>
      </c>
      <c r="K53">
        <f t="shared" si="6"/>
        <v>19</v>
      </c>
    </row>
    <row r="54" spans="1:11">
      <c r="A54" s="1">
        <f t="shared" si="7"/>
        <v>4.7099999999999973</v>
      </c>
      <c r="B54" s="1">
        <f t="shared" si="1"/>
        <v>-0.99999714638771797</v>
      </c>
      <c r="C54">
        <f t="shared" si="2"/>
        <v>0</v>
      </c>
      <c r="E54">
        <f t="shared" si="8"/>
        <v>480</v>
      </c>
      <c r="F54">
        <f t="shared" si="9"/>
        <v>48</v>
      </c>
      <c r="G54">
        <f t="shared" si="0"/>
        <v>43.2</v>
      </c>
      <c r="H54">
        <f t="shared" si="3"/>
        <v>43.2</v>
      </c>
      <c r="I54">
        <f t="shared" si="4"/>
        <v>15</v>
      </c>
      <c r="J54">
        <f t="shared" si="5"/>
        <v>9</v>
      </c>
      <c r="K54">
        <f t="shared" si="6"/>
        <v>13</v>
      </c>
    </row>
    <row r="55" spans="1:11">
      <c r="A55" s="1">
        <f t="shared" si="7"/>
        <v>4.8081249999999969</v>
      </c>
      <c r="B55" s="1">
        <f t="shared" si="1"/>
        <v>-0.99542080638370423</v>
      </c>
      <c r="C55">
        <f t="shared" si="2"/>
        <v>0</v>
      </c>
      <c r="E55">
        <f t="shared" si="8"/>
        <v>490</v>
      </c>
      <c r="F55">
        <f t="shared" si="9"/>
        <v>49</v>
      </c>
      <c r="G55">
        <f t="shared" si="0"/>
        <v>44.1</v>
      </c>
      <c r="H55">
        <f t="shared" si="3"/>
        <v>44.1</v>
      </c>
      <c r="I55">
        <f t="shared" si="4"/>
        <v>9</v>
      </c>
      <c r="J55">
        <f t="shared" si="5"/>
        <v>5</v>
      </c>
      <c r="K55">
        <f t="shared" si="6"/>
        <v>8</v>
      </c>
    </row>
    <row r="56" spans="1:11">
      <c r="A56" s="1">
        <f t="shared" si="7"/>
        <v>4.9062499999999964</v>
      </c>
      <c r="B56" s="1">
        <f t="shared" si="1"/>
        <v>-0.98126772943950724</v>
      </c>
      <c r="C56">
        <f t="shared" si="2"/>
        <v>2</v>
      </c>
      <c r="E56">
        <f t="shared" si="8"/>
        <v>500</v>
      </c>
      <c r="F56">
        <f t="shared" si="9"/>
        <v>50</v>
      </c>
      <c r="G56">
        <f t="shared" si="0"/>
        <v>45</v>
      </c>
      <c r="H56">
        <f t="shared" si="3"/>
        <v>45</v>
      </c>
      <c r="I56">
        <f t="shared" si="4"/>
        <v>5</v>
      </c>
      <c r="J56">
        <f t="shared" si="5"/>
        <v>2</v>
      </c>
      <c r="K56">
        <f t="shared" si="6"/>
        <v>5</v>
      </c>
    </row>
    <row r="57" spans="1:11">
      <c r="A57" s="1">
        <f t="shared" si="7"/>
        <v>5.004374999999996</v>
      </c>
      <c r="B57" s="1">
        <f t="shared" si="1"/>
        <v>-0.95767407937038962</v>
      </c>
      <c r="C57">
        <f t="shared" si="2"/>
        <v>5</v>
      </c>
      <c r="E57">
        <f t="shared" si="8"/>
        <v>510</v>
      </c>
      <c r="F57">
        <f t="shared" si="9"/>
        <v>51</v>
      </c>
      <c r="G57">
        <f t="shared" si="0"/>
        <v>45.9</v>
      </c>
      <c r="H57">
        <f t="shared" si="3"/>
        <v>45.9</v>
      </c>
      <c r="I57">
        <f t="shared" si="4"/>
        <v>5</v>
      </c>
      <c r="J57">
        <f t="shared" si="5"/>
        <v>2</v>
      </c>
      <c r="K57">
        <f t="shared" si="6"/>
        <v>2</v>
      </c>
    </row>
    <row r="58" spans="1:11">
      <c r="A58" s="1">
        <f t="shared" si="7"/>
        <v>5.1024999999999956</v>
      </c>
      <c r="B58" s="1">
        <f t="shared" si="1"/>
        <v>-0.92486684578589284</v>
      </c>
      <c r="C58">
        <f t="shared" si="2"/>
        <v>9</v>
      </c>
      <c r="E58">
        <f t="shared" si="8"/>
        <v>520</v>
      </c>
      <c r="F58">
        <f t="shared" si="9"/>
        <v>52</v>
      </c>
      <c r="G58">
        <f t="shared" si="0"/>
        <v>46.800000000000004</v>
      </c>
      <c r="H58">
        <f t="shared" si="3"/>
        <v>46.800000000000004</v>
      </c>
      <c r="I58">
        <f t="shared" si="4"/>
        <v>2</v>
      </c>
      <c r="J58">
        <f t="shared" si="5"/>
        <v>0</v>
      </c>
      <c r="K58">
        <f t="shared" si="6"/>
        <v>0</v>
      </c>
    </row>
    <row r="59" spans="1:11">
      <c r="A59" s="1">
        <f t="shared" si="7"/>
        <v>5.2006249999999952</v>
      </c>
      <c r="B59" s="1">
        <f t="shared" si="1"/>
        <v>-0.88316166026992493</v>
      </c>
      <c r="C59">
        <f t="shared" si="2"/>
        <v>14</v>
      </c>
      <c r="E59">
        <f t="shared" si="8"/>
        <v>530</v>
      </c>
      <c r="F59">
        <f t="shared" si="9"/>
        <v>53</v>
      </c>
      <c r="G59">
        <f t="shared" si="0"/>
        <v>47.7</v>
      </c>
      <c r="H59">
        <f t="shared" si="3"/>
        <v>47.7</v>
      </c>
      <c r="I59">
        <f t="shared" si="4"/>
        <v>0</v>
      </c>
      <c r="J59">
        <f t="shared" si="5"/>
        <v>0</v>
      </c>
      <c r="K59">
        <f t="shared" si="6"/>
        <v>0</v>
      </c>
    </row>
    <row r="60" spans="1:11">
      <c r="A60" s="1">
        <f t="shared" si="7"/>
        <v>5.2987499999999947</v>
      </c>
      <c r="B60" s="1">
        <f t="shared" si="1"/>
        <v>-0.83295975975481307</v>
      </c>
      <c r="C60">
        <f t="shared" si="2"/>
        <v>21</v>
      </c>
      <c r="E60">
        <f t="shared" si="8"/>
        <v>540</v>
      </c>
      <c r="F60">
        <f t="shared" si="9"/>
        <v>54</v>
      </c>
      <c r="G60">
        <f t="shared" si="0"/>
        <v>48.6</v>
      </c>
      <c r="H60">
        <f t="shared" si="3"/>
        <v>48.6</v>
      </c>
      <c r="I60">
        <f t="shared" si="4"/>
        <v>0</v>
      </c>
      <c r="J60">
        <f t="shared" si="5"/>
        <v>0</v>
      </c>
      <c r="K60">
        <f t="shared" si="6"/>
        <v>0</v>
      </c>
    </row>
    <row r="61" spans="1:11">
      <c r="A61" s="1">
        <f t="shared" si="7"/>
        <v>5.3968749999999943</v>
      </c>
      <c r="B61" s="1">
        <f t="shared" si="1"/>
        <v>-0.77474412630406964</v>
      </c>
      <c r="C61">
        <f t="shared" si="2"/>
        <v>28</v>
      </c>
      <c r="E61">
        <f t="shared" si="8"/>
        <v>550</v>
      </c>
      <c r="F61">
        <f t="shared" si="9"/>
        <v>55</v>
      </c>
      <c r="G61">
        <f t="shared" si="0"/>
        <v>49.5</v>
      </c>
      <c r="H61">
        <f t="shared" si="3"/>
        <v>49.5</v>
      </c>
      <c r="I61">
        <f t="shared" si="4"/>
        <v>0</v>
      </c>
      <c r="J61">
        <f t="shared" si="5"/>
        <v>2</v>
      </c>
      <c r="K61">
        <f t="shared" si="6"/>
        <v>1</v>
      </c>
    </row>
    <row r="62" spans="1:11">
      <c r="A62" s="1">
        <f t="shared" si="7"/>
        <v>5.4949999999999939</v>
      </c>
      <c r="B62" s="1">
        <f t="shared" si="1"/>
        <v>-0.70907484044222113</v>
      </c>
      <c r="C62">
        <f t="shared" si="2"/>
        <v>36</v>
      </c>
      <c r="E62">
        <f t="shared" si="8"/>
        <v>560</v>
      </c>
      <c r="F62">
        <f t="shared" si="9"/>
        <v>56</v>
      </c>
      <c r="G62">
        <f t="shared" si="0"/>
        <v>50.4</v>
      </c>
      <c r="H62">
        <f t="shared" si="3"/>
        <v>50.4</v>
      </c>
      <c r="I62">
        <f t="shared" si="4"/>
        <v>2</v>
      </c>
      <c r="J62">
        <f t="shared" si="5"/>
        <v>5</v>
      </c>
      <c r="K62">
        <f t="shared" si="6"/>
        <v>3</v>
      </c>
    </row>
    <row r="63" spans="1:11">
      <c r="A63" s="1">
        <f t="shared" si="7"/>
        <v>5.5931249999999935</v>
      </c>
      <c r="B63" s="1">
        <f t="shared" si="1"/>
        <v>-0.63658369273634774</v>
      </c>
      <c r="C63">
        <f t="shared" si="2"/>
        <v>46</v>
      </c>
      <c r="E63">
        <f t="shared" si="8"/>
        <v>570</v>
      </c>
      <c r="F63">
        <f t="shared" si="9"/>
        <v>57</v>
      </c>
      <c r="G63">
        <f t="shared" si="0"/>
        <v>51.300000000000004</v>
      </c>
      <c r="H63">
        <f t="shared" si="3"/>
        <v>51.300000000000004</v>
      </c>
      <c r="I63">
        <f t="shared" si="4"/>
        <v>5</v>
      </c>
      <c r="J63">
        <f t="shared" si="5"/>
        <v>9</v>
      </c>
      <c r="K63">
        <f t="shared" si="6"/>
        <v>6</v>
      </c>
    </row>
    <row r="64" spans="1:11">
      <c r="A64" s="1">
        <f t="shared" si="7"/>
        <v>5.691249999999993</v>
      </c>
      <c r="B64" s="1">
        <f t="shared" si="1"/>
        <v>-0.55796810547019016</v>
      </c>
      <c r="C64">
        <f t="shared" si="2"/>
        <v>56</v>
      </c>
      <c r="E64">
        <f t="shared" si="8"/>
        <v>580</v>
      </c>
      <c r="F64">
        <f t="shared" si="9"/>
        <v>58</v>
      </c>
      <c r="G64">
        <f t="shared" si="0"/>
        <v>52.2</v>
      </c>
      <c r="H64">
        <f t="shared" si="3"/>
        <v>52.2</v>
      </c>
      <c r="I64">
        <f t="shared" si="4"/>
        <v>9</v>
      </c>
      <c r="J64">
        <f t="shared" si="5"/>
        <v>14</v>
      </c>
      <c r="K64">
        <f t="shared" si="6"/>
        <v>10</v>
      </c>
    </row>
    <row r="65" spans="1:11">
      <c r="A65" s="1">
        <f t="shared" si="7"/>
        <v>5.7893749999999926</v>
      </c>
      <c r="B65" s="1">
        <f t="shared" si="1"/>
        <v>-0.4739844228891345</v>
      </c>
      <c r="C65">
        <f t="shared" si="2"/>
        <v>66</v>
      </c>
      <c r="E65">
        <f t="shared" si="8"/>
        <v>590</v>
      </c>
      <c r="F65">
        <f t="shared" si="9"/>
        <v>59</v>
      </c>
      <c r="G65">
        <f t="shared" si="0"/>
        <v>53.1</v>
      </c>
      <c r="H65">
        <f t="shared" si="3"/>
        <v>53.1</v>
      </c>
      <c r="I65">
        <f t="shared" si="4"/>
        <v>14</v>
      </c>
      <c r="J65">
        <f t="shared" si="5"/>
        <v>21</v>
      </c>
      <c r="K65">
        <f t="shared" si="6"/>
        <v>14</v>
      </c>
    </row>
    <row r="66" spans="1:11">
      <c r="A66" s="1">
        <f t="shared" si="7"/>
        <v>5.8874999999999922</v>
      </c>
      <c r="B66" s="1">
        <f t="shared" si="1"/>
        <v>-0.38544063456923622</v>
      </c>
      <c r="C66">
        <f t="shared" si="2"/>
        <v>78</v>
      </c>
      <c r="E66">
        <f t="shared" si="8"/>
        <v>600</v>
      </c>
      <c r="F66">
        <f t="shared" si="9"/>
        <v>60</v>
      </c>
      <c r="G66">
        <f t="shared" si="0"/>
        <v>54</v>
      </c>
      <c r="H66">
        <f t="shared" si="3"/>
        <v>54</v>
      </c>
      <c r="I66">
        <f t="shared" si="4"/>
        <v>21</v>
      </c>
      <c r="J66">
        <f t="shared" si="5"/>
        <v>28</v>
      </c>
      <c r="K66">
        <f t="shared" si="6"/>
        <v>21</v>
      </c>
    </row>
    <row r="67" spans="1:11">
      <c r="A67" s="1">
        <f t="shared" si="7"/>
        <v>5.9856249999999918</v>
      </c>
      <c r="B67" s="1">
        <f t="shared" si="1"/>
        <v>-0.29318860191723783</v>
      </c>
      <c r="C67">
        <f t="shared" si="2"/>
        <v>89</v>
      </c>
      <c r="E67">
        <f t="shared" si="8"/>
        <v>610</v>
      </c>
      <c r="F67">
        <f t="shared" si="9"/>
        <v>61</v>
      </c>
      <c r="G67">
        <f t="shared" si="0"/>
        <v>54.9</v>
      </c>
      <c r="H67">
        <f t="shared" si="3"/>
        <v>54.9</v>
      </c>
      <c r="I67">
        <f t="shared" si="4"/>
        <v>21</v>
      </c>
      <c r="J67">
        <f t="shared" si="5"/>
        <v>28</v>
      </c>
      <c r="K67">
        <f t="shared" si="6"/>
        <v>27</v>
      </c>
    </row>
    <row r="68" spans="1:11">
      <c r="A68" s="1">
        <f t="shared" si="7"/>
        <v>6.0837499999999913</v>
      </c>
      <c r="B68" s="1">
        <f t="shared" si="1"/>
        <v>-0.19811586258881189</v>
      </c>
      <c r="C68">
        <f t="shared" si="2"/>
        <v>101</v>
      </c>
      <c r="E68">
        <f t="shared" si="8"/>
        <v>620</v>
      </c>
      <c r="F68">
        <f t="shared" si="9"/>
        <v>62</v>
      </c>
      <c r="G68">
        <f t="shared" si="0"/>
        <v>55.800000000000004</v>
      </c>
      <c r="H68">
        <f t="shared" si="3"/>
        <v>55.800000000000004</v>
      </c>
      <c r="I68">
        <f t="shared" si="4"/>
        <v>28</v>
      </c>
      <c r="J68">
        <f t="shared" si="5"/>
        <v>36</v>
      </c>
      <c r="K68">
        <f t="shared" si="6"/>
        <v>34</v>
      </c>
    </row>
    <row r="69" spans="1:11">
      <c r="A69" s="1">
        <f t="shared" si="7"/>
        <v>6.1818749999999909</v>
      </c>
      <c r="B69" s="1">
        <f t="shared" si="1"/>
        <v>-0.10113709167301808</v>
      </c>
      <c r="C69">
        <f t="shared" si="2"/>
        <v>114</v>
      </c>
      <c r="E69">
        <f t="shared" si="8"/>
        <v>630</v>
      </c>
      <c r="F69">
        <f t="shared" si="9"/>
        <v>63</v>
      </c>
      <c r="G69">
        <f t="shared" si="0"/>
        <v>56.7</v>
      </c>
      <c r="H69">
        <f t="shared" si="3"/>
        <v>56.7</v>
      </c>
      <c r="I69">
        <f t="shared" si="4"/>
        <v>36</v>
      </c>
      <c r="J69">
        <f t="shared" si="5"/>
        <v>46</v>
      </c>
      <c r="K69">
        <f t="shared" si="6"/>
        <v>43</v>
      </c>
    </row>
    <row r="70" spans="1:11">
      <c r="A70" s="1">
        <f t="shared" si="7"/>
        <v>6.2799999999999905</v>
      </c>
      <c r="B70" s="1">
        <f t="shared" ref="B70" si="10">SIN(A70)</f>
        <v>-3.1853017931477603E-3</v>
      </c>
      <c r="C70">
        <f>TRUNC(127*B70+127)</f>
        <v>126</v>
      </c>
      <c r="E70">
        <f t="shared" si="8"/>
        <v>640</v>
      </c>
      <c r="F70">
        <f t="shared" si="9"/>
        <v>64</v>
      </c>
      <c r="G70">
        <f t="shared" si="0"/>
        <v>57.6</v>
      </c>
      <c r="H70">
        <f t="shared" si="3"/>
        <v>57.6</v>
      </c>
      <c r="I70">
        <f t="shared" si="4"/>
        <v>46</v>
      </c>
      <c r="J70">
        <f t="shared" si="5"/>
        <v>56</v>
      </c>
      <c r="K70">
        <f t="shared" si="6"/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DDS</vt:lpstr>
      <vt:lpstr>Note Calcs</vt:lpstr>
      <vt:lpstr>DDS with Interpolation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2013-03-08T23:31:07Z</dcterms:modified>
</cp:coreProperties>
</file>