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Мой диск\Войти в IT\Sky.pro\Аналитик данных\Портфолио\"/>
    </mc:Choice>
  </mc:AlternateContent>
  <xr:revisionPtr revIDLastSave="0" documentId="13_ncr:1_{7CC4717B-9F79-4A3B-B0B0-1611B522A435}" xr6:coauthVersionLast="45" xr6:coauthVersionMax="47" xr10:uidLastSave="{00000000-0000-0000-0000-000000000000}"/>
  <bookViews>
    <workbookView xWindow="-110" yWindow="-110" windowWidth="19420" windowHeight="10300" firstSheet="10" activeTab="14" xr2:uid="{00000000-000D-0000-FFFF-FFFF00000000}"/>
  </bookViews>
  <sheets>
    <sheet name="Исходные данные" sheetId="16" r:id="rId1"/>
    <sheet name="Справочник по тт" sheetId="13" r:id="rId2"/>
    <sheet name="Задание 1.1" sheetId="14" r:id="rId3"/>
    <sheet name="Задание 1.2" sheetId="20" r:id="rId4"/>
    <sheet name="Задание 1.3" sheetId="21" r:id="rId5"/>
    <sheet name="Задание 1.4" sheetId="18" r:id="rId6"/>
    <sheet name="Лист4" sheetId="25" state="hidden" r:id="rId7"/>
    <sheet name="Задание 1.5 (встроенный метод)" sheetId="19" r:id="rId8"/>
    <sheet name="Задание 1.5 (средневзвешенное)" sheetId="26" r:id="rId9"/>
    <sheet name="Задание 2. Условие" sheetId="27" r:id="rId10"/>
    <sheet name="Задание 2.1" sheetId="28" r:id="rId11"/>
    <sheet name="Задание 2.2" sheetId="29" r:id="rId12"/>
    <sheet name="Задание 2.3" sheetId="30" r:id="rId13"/>
    <sheet name="Задание 2.4" sheetId="31" r:id="rId14"/>
    <sheet name="Задание 2.5" sheetId="32" r:id="rId15"/>
  </sheets>
  <definedNames>
    <definedName name="_xlnm._FilterDatabase" localSheetId="0" hidden="1">'Исходные данные'!$A$2:$G$9</definedName>
  </definedNames>
  <calcPr calcId="191029"/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6" l="1"/>
  <c r="D6" i="26" l="1"/>
  <c r="D7" i="26"/>
  <c r="D8" i="26"/>
  <c r="D9" i="26"/>
  <c r="D10" i="26"/>
  <c r="D11" i="26"/>
  <c r="D12" i="26"/>
  <c r="D13" i="26"/>
  <c r="D14" i="26"/>
  <c r="D15" i="26"/>
  <c r="D16" i="26"/>
  <c r="D5" i="26"/>
  <c r="C17" i="26"/>
  <c r="B17" i="26"/>
  <c r="E6" i="26" l="1"/>
  <c r="E7" i="26"/>
  <c r="E11" i="26"/>
  <c r="E15" i="26"/>
  <c r="E8" i="26"/>
  <c r="E12" i="26"/>
  <c r="E16" i="26"/>
  <c r="E9" i="26"/>
  <c r="E13" i="26"/>
  <c r="E5" i="26"/>
  <c r="E10" i="26"/>
  <c r="E14" i="26"/>
  <c r="D17" i="26"/>
  <c r="C26" i="25"/>
  <c r="C30" i="25"/>
  <c r="C34" i="25"/>
  <c r="C38" i="25"/>
  <c r="H3" i="25"/>
  <c r="H7" i="25"/>
  <c r="C27" i="25"/>
  <c r="C31" i="25"/>
  <c r="C35" i="25"/>
  <c r="H4" i="25"/>
  <c r="H8" i="25"/>
  <c r="C28" i="25"/>
  <c r="C32" i="25"/>
  <c r="C36" i="25"/>
  <c r="H5" i="25"/>
  <c r="C29" i="25"/>
  <c r="C33" i="25"/>
  <c r="C37" i="25"/>
  <c r="H2" i="25"/>
  <c r="H6" i="25"/>
  <c r="D37" i="25" l="1"/>
  <c r="D29" i="25"/>
  <c r="E32" i="25"/>
  <c r="D35" i="25"/>
  <c r="D27" i="25"/>
  <c r="D34" i="25"/>
  <c r="D26" i="25"/>
  <c r="E27" i="25"/>
  <c r="E26" i="25"/>
  <c r="E36" i="25"/>
  <c r="E28" i="25"/>
  <c r="D38" i="25"/>
  <c r="E33" i="25"/>
  <c r="D28" i="25"/>
  <c r="E38" i="25"/>
  <c r="E37" i="25"/>
  <c r="E29" i="25"/>
  <c r="D32" i="25"/>
  <c r="E35" i="25"/>
  <c r="E34" i="25"/>
  <c r="D33" i="25"/>
  <c r="D31" i="25"/>
  <c r="D30" i="25"/>
  <c r="D36" i="25"/>
  <c r="E31" i="25"/>
  <c r="E30" i="25"/>
  <c r="C3" i="21" l="1"/>
  <c r="D3" i="21"/>
  <c r="E3" i="21"/>
  <c r="F3" i="21"/>
  <c r="G3" i="21"/>
  <c r="H3" i="21"/>
  <c r="I3" i="21"/>
  <c r="J3" i="21"/>
  <c r="K3" i="21"/>
  <c r="L3" i="21"/>
  <c r="M3" i="21"/>
  <c r="B3" i="21"/>
  <c r="B4" i="16"/>
  <c r="B5" i="16"/>
  <c r="B7" i="16"/>
  <c r="B8" i="16"/>
  <c r="B9" i="16"/>
  <c r="B3" i="16"/>
  <c r="B6" i="18" s="1"/>
</calcChain>
</file>

<file path=xl/sharedStrings.xml><?xml version="1.0" encoding="utf-8"?>
<sst xmlns="http://schemas.openxmlformats.org/spreadsheetml/2006/main" count="215" uniqueCount="106">
  <si>
    <t>май</t>
  </si>
  <si>
    <t>date</t>
  </si>
  <si>
    <t>id торговой точки</t>
  </si>
  <si>
    <t>"Шанс"</t>
  </si>
  <si>
    <t>"Парабола"</t>
  </si>
  <si>
    <t>"Первый"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</si>
  <si>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</si>
  <si>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</si>
  <si>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</si>
  <si>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</si>
  <si>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</si>
  <si>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</si>
  <si>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</si>
  <si>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</si>
  <si>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</si>
  <si>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</si>
  <si>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</si>
  <si>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кв1</t>
  </si>
  <si>
    <t>кв2</t>
  </si>
  <si>
    <t>кв3</t>
  </si>
  <si>
    <t>кв4</t>
  </si>
  <si>
    <t>Общее кол-во транзакций</t>
  </si>
  <si>
    <t>Прирост относительно прошлого года</t>
  </si>
  <si>
    <t>"Колибри"</t>
  </si>
  <si>
    <t>Название и адрес</t>
  </si>
  <si>
    <t>"Шанс" ул. Ленина д.21</t>
  </si>
  <si>
    <t>"Колибри" ул. Широкая д.150</t>
  </si>
  <si>
    <t>"Парабола" пр. Дмитриева д.6/1</t>
  </si>
  <si>
    <t>"Первый" ул. Пахоменко д.30</t>
  </si>
  <si>
    <t>Введите дату:</t>
  </si>
  <si>
    <t>Введите название торговой точки:</t>
  </si>
  <si>
    <t>Название торговой точки</t>
  </si>
  <si>
    <t>Названия строк</t>
  </si>
  <si>
    <t>Общий итог</t>
  </si>
  <si>
    <t>Кв-л1</t>
  </si>
  <si>
    <t>янв</t>
  </si>
  <si>
    <t>2020</t>
  </si>
  <si>
    <t>фев</t>
  </si>
  <si>
    <t>мар</t>
  </si>
  <si>
    <t>Кв-л2</t>
  </si>
  <si>
    <t>апр</t>
  </si>
  <si>
    <t>июн</t>
  </si>
  <si>
    <t>Кв-л3</t>
  </si>
  <si>
    <t>июл</t>
  </si>
  <si>
    <t>авг</t>
  </si>
  <si>
    <t>сен</t>
  </si>
  <si>
    <t>Кв-л4</t>
  </si>
  <si>
    <t>окт</t>
  </si>
  <si>
    <t>ноя</t>
  </si>
  <si>
    <t>дек</t>
  </si>
  <si>
    <t>2020 Итог</t>
  </si>
  <si>
    <t>Количество транзакций</t>
  </si>
  <si>
    <t>Дата</t>
  </si>
  <si>
    <t>Логика действий</t>
  </si>
  <si>
    <r>
      <t xml:space="preserve">1. Скопировал сводную таблицу долей торговых точек по количеству транзакций за каждый квартал из предыдущего задания и транспонировал её. В качестве дополнительных вычислений выбрал "% от общей суммы по строке".
2. Построил график. По графику видно, что для торговой точки </t>
    </r>
    <r>
      <rPr>
        <b/>
        <sz val="10"/>
        <rFont val="Arial"/>
        <family val="2"/>
        <charset val="204"/>
      </rPr>
      <t>"Колибри"</t>
    </r>
    <r>
      <rPr>
        <sz val="10"/>
        <rFont val="Arial"/>
        <family val="2"/>
        <charset val="204"/>
      </rPr>
      <t xml:space="preserve"> доля транзакций от общего числа снижалась в течение 2020 года.</t>
    </r>
  </si>
  <si>
    <t>Условие</t>
  </si>
  <si>
    <t>Постройте график, чтобы ответить на вопрос, для какой торговой точки доля по кол-ву транзакций с течением 2020 года снижалась.</t>
  </si>
  <si>
    <t>Даны исторические данные по всем транзакциям за 2020 год.
Заполните таблицу с количеством транзакций по каждой торговой точке по месяцам
Посчитайте долю торговой точки по количеству транзакций за каждый квартал (ячейки выделены цветом)</t>
  </si>
  <si>
    <t>1. Проверил исходные данные. Посчитал количество значений дат и количество значений id торговых точек. Они совпадают и равны 24487.
2. Преобразовал исходные данные:
2.1. На данном этапе нас не интересует время, поэтому я преобразовал значения в поле date и оставил там дату без учета времени, а также задал формат "Краткий формат даты".
2.2. С помощью функции ВПР я связал id торговых точек с их названиями из таблицы "Справочник по тт".
3. Составил сводную таблицу. В строки поместил названия торговых точек, в столбцы - годы и месяцы, в значения - количество по полю date. Затем с помощью фильтра оставил только количество транзакций в 2020 году.
4. Составил еще одну сводную таблицу. В строки поместил названия торговых точек, в столбцы - годы и кварталы, в значения - количество по полю date с дополнительным вычислением "% от суммы по столбцу". Таким образом внутри каждого квартала получил распределение заказов по торговым точкам в долях.</t>
  </si>
  <si>
    <t>Посчитать изменение 2021 года относительно 2020 по числу транзакций для каждого месяца и указать месяцы наибольшего роста и падения.</t>
  </si>
  <si>
    <t>Месяц</t>
  </si>
  <si>
    <r>
      <t xml:space="preserve">1. Создал сводную таблицу количества транзакций по месяцам в 2020 году.
2. Расчитал прирост транзакций в 2021 относительно 2020 года по месяцам.
3. Применял условное форматирование для диапазона - </t>
    </r>
    <r>
      <rPr>
        <b/>
        <sz val="10"/>
        <rFont val="Arial"/>
        <family val="2"/>
        <charset val="204"/>
      </rPr>
      <t>максимальное</t>
    </r>
    <r>
      <rPr>
        <sz val="10"/>
        <rFont val="Arial"/>
        <family val="2"/>
        <charset val="204"/>
      </rPr>
      <t xml:space="preserve"> значение прироста выделено зеленым (</t>
    </r>
    <r>
      <rPr>
        <b/>
        <sz val="10"/>
        <rFont val="Arial"/>
        <family val="2"/>
        <charset val="204"/>
      </rPr>
      <t>декабрь</t>
    </r>
    <r>
      <rPr>
        <sz val="10"/>
        <rFont val="Arial"/>
        <family val="2"/>
        <charset val="204"/>
      </rPr>
      <t xml:space="preserve">); </t>
    </r>
    <r>
      <rPr>
        <b/>
        <sz val="10"/>
        <rFont val="Arial"/>
        <family val="2"/>
        <charset val="204"/>
      </rPr>
      <t>минимальное</t>
    </r>
    <r>
      <rPr>
        <sz val="10"/>
        <rFont val="Arial"/>
        <family val="2"/>
        <charset val="204"/>
      </rPr>
      <t xml:space="preserve"> - красным (</t>
    </r>
    <r>
      <rPr>
        <b/>
        <sz val="10"/>
        <rFont val="Arial"/>
        <family val="2"/>
        <charset val="204"/>
      </rPr>
      <t>июнь</t>
    </r>
    <r>
      <rPr>
        <sz val="10"/>
        <rFont val="Arial"/>
        <family val="2"/>
        <charset val="204"/>
      </rPr>
      <t>).</t>
    </r>
  </si>
  <si>
    <t>Сделайте калькулятор, который будет показывать кол-во транзакций до заданной даты по указанной торговой точке. Торговую точку нужно указывать в соответствующей ячейке названием, дату также указывать в соответствующей ячейке.
Магазин Шанс до 6.05.2020 года находился по адресу ул.Заречная д.5.
Проверьте результат с условиями торговая точка Шанс, дата до 6.05.2020.</t>
  </si>
  <si>
    <t>Количество транзакций:</t>
  </si>
  <si>
    <t>1. В ячейке ввода названия торговой точки я добавил проверку данных и выбрал названия торговых точек из листа "Справочник по тт". Теперь не надо вводить название торговой точки - достаточно выбрать из раскрывающегося списка.
2. Для расчета количества транзакций до заданной даты я воспользовался функцией СЧЁТЕСЛИМН. Внутри функции осуществляется проверка на равенство названия торговой точки в диапазоне названию заданной торговой точки, а также сравнение даты транзакции с заданной датой.</t>
  </si>
  <si>
    <t>Постройте прогноз продаж по количеству транзакций на 2022 год.</t>
  </si>
  <si>
    <t>Статистика</t>
  </si>
  <si>
    <t>Значение</t>
  </si>
  <si>
    <t>Alpha</t>
  </si>
  <si>
    <t>Beta</t>
  </si>
  <si>
    <t>Gamma</t>
  </si>
  <si>
    <t>MASE</t>
  </si>
  <si>
    <t>SMAPE</t>
  </si>
  <si>
    <t>MAE</t>
  </si>
  <si>
    <t>RMSE</t>
  </si>
  <si>
    <t>Прогноз(Количество транзакций)</t>
  </si>
  <si>
    <t>Привязка низкой вероятности(Количество транзакций)</t>
  </si>
  <si>
    <t>Привязка высокой вероятности(Количество транзакций)</t>
  </si>
  <si>
    <t>Прирост</t>
  </si>
  <si>
    <t>Всего</t>
  </si>
  <si>
    <t>Прогноз на 2022</t>
  </si>
  <si>
    <t>Средневзвешенное значение прироста</t>
  </si>
  <si>
    <t>1. Создал таблицу количества транзакций по месяцам за 2020 и 2021 годы.
2. Воспользовался встроенной в Excel функциональностью "Лист прогноза".
3. Задал дату начала прогноза (01.12.2021), дату конца прогноза (31.12.2022), диапазоны дат и значений за 2020 и 2021 годы, указал доверительный интервал (0,95) и сезонность (12).
4. Получил прогнозный график транзакций на 2022 год.</t>
  </si>
  <si>
    <t>1. Создал таблицу количества транзакций по месяцам за 2020 и 2021 годы и прироста в 2021 году.
2. Посчитал средневзвешенное значение прироста за 2021 год.
3. Посчитал прогнозные количества транзакций по месяцам на 2022 год, умножив в каждом месяце количество транзакций в 2021 году на средневзвешенное значение прироста.
4. Создал таблицу количества транзакций по месяцам за 2020-2022 годы.</t>
  </si>
  <si>
    <t>…</t>
  </si>
  <si>
    <t>Исходные данные</t>
  </si>
  <si>
    <t>Данные после обработки</t>
  </si>
  <si>
    <t>Клиенты оставляют заявки на звонок, после чего менеджеры звонят и обсуждают все необходимые вопросы.
Есть 2 таблицы с данными. В таблице tasks лежат заявки от клиентов, в таблице calls лежат звонки от менеджеров клиентам.</t>
  </si>
  <si>
    <r>
      <rPr>
        <b/>
        <sz val="10"/>
        <rFont val="Arial"/>
        <family val="2"/>
        <charset val="204"/>
      </rPr>
      <t>Таблица tasks</t>
    </r>
    <r>
      <rPr>
        <sz val="10"/>
        <rFont val="Arial"/>
        <family val="2"/>
        <charset val="204"/>
      </rPr>
      <t xml:space="preserve">
client_id (идентификатор клиента)
created_datetime (время клиентской заявки)
title (тема обращения)</t>
    </r>
  </si>
  <si>
    <r>
      <rPr>
        <b/>
        <sz val="10"/>
        <rFont val="Arial"/>
        <family val="2"/>
        <charset val="204"/>
      </rPr>
      <t>Таблица calls</t>
    </r>
    <r>
      <rPr>
        <sz val="10"/>
        <rFont val="Arial"/>
        <family val="2"/>
        <charset val="204"/>
      </rPr>
      <t xml:space="preserve">
manager_id (идентификатор менеджера)
client_id (идентификатор клиента, которому звонят)
call_datetime (время менеджерского звонка)</t>
    </r>
  </si>
  <si>
    <t>Сколько заявок приходило каждый день в июне 2022 года?</t>
  </si>
  <si>
    <t>Запрос</t>
  </si>
  <si>
    <t>select   created_datetime::date as day
          , count(*) as cnt_tasks
from tasks
group by day
having date_trunc('month', created_datetime::date) = '2022-06-01'
order by day</t>
  </si>
  <si>
    <t>Список тем, для которых обращений было больше 10 в апреле 2022 года.</t>
  </si>
  <si>
    <t>select title
from
(
      select   date_trunc('month', created_datetime::date) as month
                , title
                , count(*) as cnt_tasks
      from tasks
      group by month, title
) cnt_tsks
where month = '2022-04-01' and cnt_tasks &gt; 10</t>
  </si>
  <si>
    <t>Список клиентов, которые оставляли заявку, но ни одного звонка от менеджера по ним не было.</t>
  </si>
  <si>
    <t>select distinct(client_id)
from tasks
where client_id NOT IN (select distinct(client_id) from calls)</t>
  </si>
  <si>
    <r>
      <t xml:space="preserve">Чтобы получить список клиентов, по заявкам которых не вышли на связь, надо сравнить между собой 2 списка – список клиентов, оставивших заявку, и список клиентов, с которыми связались. Интересовать будут клиенты, которые есть в первом списке, но отсутствуют во втором. Вся информация по заявкам находится в таблице </t>
    </r>
    <r>
      <rPr>
        <i/>
        <u/>
        <sz val="10"/>
        <rFont val="Arial"/>
        <family val="2"/>
        <charset val="204"/>
      </rPr>
      <t>tasks</t>
    </r>
    <r>
      <rPr>
        <sz val="10"/>
        <rFont val="Arial"/>
        <family val="2"/>
        <charset val="204"/>
      </rPr>
      <t xml:space="preserve">. Чтобы вывести список клиентов, которые оставляли заявки, надо воспользоваться функцией </t>
    </r>
    <r>
      <rPr>
        <i/>
        <u/>
        <sz val="10"/>
        <rFont val="Arial"/>
        <family val="2"/>
        <charset val="204"/>
      </rPr>
      <t>distinct</t>
    </r>
    <r>
      <rPr>
        <sz val="10"/>
        <rFont val="Arial"/>
        <family val="2"/>
        <charset val="204"/>
      </rPr>
      <t xml:space="preserve">. Список клиентов, которым звонили, я получил, создав подзапрос из таблицы </t>
    </r>
    <r>
      <rPr>
        <i/>
        <u/>
        <sz val="10"/>
        <rFont val="Arial"/>
        <family val="2"/>
        <charset val="204"/>
      </rPr>
      <t>calls</t>
    </r>
    <r>
      <rPr>
        <sz val="10"/>
        <rFont val="Arial"/>
        <family val="2"/>
        <charset val="204"/>
      </rPr>
      <t xml:space="preserve"> с помощью функции </t>
    </r>
    <r>
      <rPr>
        <i/>
        <u/>
        <sz val="10"/>
        <rFont val="Arial"/>
        <family val="2"/>
        <charset val="204"/>
      </rPr>
      <t>distinct</t>
    </r>
    <r>
      <rPr>
        <sz val="10"/>
        <rFont val="Arial"/>
        <family val="2"/>
        <charset val="204"/>
      </rPr>
      <t xml:space="preserve">. Далее с помощью </t>
    </r>
    <r>
      <rPr>
        <i/>
        <u/>
        <sz val="10"/>
        <rFont val="Arial"/>
        <family val="2"/>
        <charset val="204"/>
      </rPr>
      <t>where</t>
    </r>
    <r>
      <rPr>
        <sz val="10"/>
        <rFont val="Arial"/>
        <family val="2"/>
        <charset val="204"/>
      </rPr>
      <t xml:space="preserve"> я задал фильтр, который исключает из первого списка клиентов, которые находятся во втором.</t>
    </r>
  </si>
  <si>
    <r>
      <t xml:space="preserve">Для начала надо посчитать количество обращений для каждой темы по месяцам. Для этого я создал подзапрос </t>
    </r>
    <r>
      <rPr>
        <i/>
        <u/>
        <sz val="10"/>
        <rFont val="Arial"/>
        <family val="2"/>
        <charset val="204"/>
      </rPr>
      <t>cnt_tsks</t>
    </r>
    <r>
      <rPr>
        <sz val="10"/>
        <rFont val="Arial"/>
        <family val="2"/>
        <charset val="204"/>
      </rPr>
      <t xml:space="preserve">. В нем я создал столбцы с месяцем, темой запроса и количеством обращений. Группировку производил по месяцу и теме обращения. Затем из полученного подзапроса с помощью фильтра я вывел только темы, которых было больше в апреле 2022 года. Для этого использовал функцию </t>
    </r>
    <r>
      <rPr>
        <i/>
        <u/>
        <sz val="10"/>
        <rFont val="Arial"/>
        <family val="2"/>
        <charset val="204"/>
      </rPr>
      <t>where</t>
    </r>
    <r>
      <rPr>
        <sz val="10"/>
        <rFont val="Arial"/>
        <family val="2"/>
        <charset val="204"/>
      </rPr>
      <t xml:space="preserve">, а также условия равенства месяцу апрелю 2022 года и количество обращений строго больше 10. </t>
    </r>
  </si>
  <si>
    <r>
      <t xml:space="preserve">Для подсчета заявок я воспользовался таблицей </t>
    </r>
    <r>
      <rPr>
        <i/>
        <u/>
        <sz val="10"/>
        <rFont val="Arial"/>
        <family val="2"/>
        <charset val="204"/>
      </rPr>
      <t>tasks</t>
    </r>
    <r>
      <rPr>
        <sz val="10"/>
        <rFont val="Arial"/>
        <family val="2"/>
        <charset val="204"/>
      </rPr>
      <t xml:space="preserve">. Из нее я выбрал дату заявки (привел значение в </t>
    </r>
    <r>
      <rPr>
        <i/>
        <u/>
        <sz val="10"/>
        <rFont val="Arial"/>
        <family val="2"/>
        <charset val="204"/>
      </rPr>
      <t>created_datetime</t>
    </r>
    <r>
      <rPr>
        <sz val="10"/>
        <rFont val="Arial"/>
        <family val="2"/>
        <charset val="204"/>
      </rPr>
      <t xml:space="preserve"> к формату </t>
    </r>
    <r>
      <rPr>
        <i/>
        <u/>
        <sz val="10"/>
        <rFont val="Arial"/>
        <family val="2"/>
        <charset val="204"/>
      </rPr>
      <t>date</t>
    </r>
    <r>
      <rPr>
        <sz val="10"/>
        <rFont val="Arial"/>
        <family val="2"/>
        <charset val="204"/>
      </rPr>
      <t xml:space="preserve">), для краткости назвал её </t>
    </r>
    <r>
      <rPr>
        <i/>
        <u/>
        <sz val="10"/>
        <rFont val="Arial"/>
        <family val="2"/>
        <charset val="204"/>
      </rPr>
      <t>day</t>
    </r>
    <r>
      <rPr>
        <sz val="10"/>
        <rFont val="Arial"/>
        <family val="2"/>
        <charset val="204"/>
      </rPr>
      <t xml:space="preserve">. С помощью агрегирующей функции </t>
    </r>
    <r>
      <rPr>
        <i/>
        <u/>
        <sz val="10"/>
        <rFont val="Arial"/>
        <family val="2"/>
        <charset val="204"/>
      </rPr>
      <t>count</t>
    </r>
    <r>
      <rPr>
        <sz val="10"/>
        <rFont val="Arial"/>
        <family val="2"/>
        <charset val="204"/>
      </rPr>
      <t xml:space="preserve"> посчитал количество заявок в день. Для этого я сгруппировал значения по дням с помощью функции </t>
    </r>
    <r>
      <rPr>
        <i/>
        <u/>
        <sz val="10"/>
        <rFont val="Arial"/>
        <family val="2"/>
        <charset val="204"/>
      </rPr>
      <t>group by</t>
    </r>
    <r>
      <rPr>
        <sz val="10"/>
        <rFont val="Arial"/>
        <family val="2"/>
        <charset val="204"/>
      </rPr>
      <t xml:space="preserve">. Далее я задал фильтр вывода количества заявок только за июнь 2022 года с помощью функции </t>
    </r>
    <r>
      <rPr>
        <i/>
        <u/>
        <sz val="10"/>
        <rFont val="Arial"/>
        <family val="2"/>
        <charset val="204"/>
      </rPr>
      <t>having</t>
    </r>
    <r>
      <rPr>
        <sz val="10"/>
        <rFont val="Arial"/>
        <family val="2"/>
        <charset val="204"/>
      </rPr>
      <t xml:space="preserve">, в которой с помощью </t>
    </r>
    <r>
      <rPr>
        <i/>
        <u/>
        <sz val="10"/>
        <rFont val="Arial"/>
        <family val="2"/>
        <charset val="204"/>
      </rPr>
      <t>date_trunc</t>
    </r>
    <r>
      <rPr>
        <sz val="10"/>
        <rFont val="Arial"/>
        <family val="2"/>
        <charset val="204"/>
      </rPr>
      <t xml:space="preserve"> я «обрезал» дату только до месяца и года. Напоследок я отсортировал полученную таблицу в порядке возрастания дат.</t>
    </r>
  </si>
  <si>
    <t>Для каждого клиента выведите три его последних обращения и постройте распределение количества этих обращений по теме.</t>
  </si>
  <si>
    <t>with client_rank as
(
select   *
          , row_number() over (partition by client_id order by created_datetime desc) as rank
from tasks
)
select   title
          , count(title) as cnt_title
from
(
    select *
    from client_rank
    where rank &lt; 4
) last_3
group by title
order by cnt_title desc</t>
  </si>
  <si>
    <r>
      <t xml:space="preserve">Для решения задачи сначала надо отранжировать обращения каждого клиента по дате в порядке убывания, т.к. интересуют последние обращения. Для этого я создал запрос, в котором к таблице </t>
    </r>
    <r>
      <rPr>
        <i/>
        <u/>
        <sz val="10"/>
        <rFont val="Arial"/>
        <family val="2"/>
        <charset val="204"/>
      </rPr>
      <t>tasks</t>
    </r>
    <r>
      <rPr>
        <sz val="10"/>
        <rFont val="Arial"/>
        <family val="2"/>
        <charset val="204"/>
      </rPr>
      <t xml:space="preserve"> добавил столбец, в котором с помощью функции </t>
    </r>
    <r>
      <rPr>
        <i/>
        <u/>
        <sz val="10"/>
        <rFont val="Arial"/>
        <family val="2"/>
        <charset val="204"/>
      </rPr>
      <t>row_number</t>
    </r>
    <r>
      <rPr>
        <sz val="10"/>
        <rFont val="Arial"/>
        <family val="2"/>
        <charset val="204"/>
      </rPr>
      <t xml:space="preserve"> я отранжировал обращения. В качестве группировки </t>
    </r>
    <r>
      <rPr>
        <i/>
        <u/>
        <sz val="10"/>
        <rFont val="Arial"/>
        <family val="2"/>
        <charset val="204"/>
      </rPr>
      <t>partition by</t>
    </r>
    <r>
      <rPr>
        <sz val="10"/>
        <rFont val="Arial"/>
        <family val="2"/>
        <charset val="204"/>
      </rPr>
      <t xml:space="preserve"> я выбрал </t>
    </r>
    <r>
      <rPr>
        <i/>
        <u/>
        <sz val="10"/>
        <rFont val="Arial"/>
        <family val="2"/>
        <charset val="204"/>
      </rPr>
      <t>client_id</t>
    </r>
    <r>
      <rPr>
        <sz val="10"/>
        <rFont val="Arial"/>
        <family val="2"/>
        <charset val="204"/>
      </rPr>
      <t xml:space="preserve">, а в качестве сортировки – </t>
    </r>
    <r>
      <rPr>
        <i/>
        <u/>
        <sz val="10"/>
        <rFont val="Arial"/>
        <family val="2"/>
        <charset val="204"/>
      </rPr>
      <t>created_datetime</t>
    </r>
    <r>
      <rPr>
        <sz val="10"/>
        <rFont val="Arial"/>
        <family val="2"/>
        <charset val="204"/>
      </rPr>
      <t xml:space="preserve"> по убыванию. Данные запрос с помощью конструкции </t>
    </r>
    <r>
      <rPr>
        <i/>
        <u/>
        <sz val="10"/>
        <rFont val="Arial"/>
        <family val="2"/>
        <charset val="204"/>
      </rPr>
      <t>with…as…</t>
    </r>
    <r>
      <rPr>
        <sz val="10"/>
        <rFont val="Arial"/>
        <family val="2"/>
        <charset val="204"/>
      </rPr>
      <t xml:space="preserve"> я назвал </t>
    </r>
    <r>
      <rPr>
        <i/>
        <u/>
        <sz val="10"/>
        <rFont val="Arial"/>
        <family val="2"/>
        <charset val="204"/>
      </rPr>
      <t>client_rank</t>
    </r>
    <r>
      <rPr>
        <sz val="10"/>
        <rFont val="Arial"/>
        <family val="2"/>
        <charset val="204"/>
      </rPr>
      <t xml:space="preserve">. Далее я создал подзапрос, в котором с помощью </t>
    </r>
    <r>
      <rPr>
        <i/>
        <u/>
        <sz val="10"/>
        <rFont val="Arial"/>
        <family val="2"/>
        <charset val="204"/>
      </rPr>
      <t>with rank &lt; 4</t>
    </r>
    <r>
      <rPr>
        <sz val="10"/>
        <rFont val="Arial"/>
        <family val="2"/>
        <charset val="204"/>
      </rPr>
      <t xml:space="preserve"> выбрал последние 3 обращения каждого клиента. Этот подзапрос я назвал </t>
    </r>
    <r>
      <rPr>
        <i/>
        <u/>
        <sz val="10"/>
        <rFont val="Arial"/>
        <family val="2"/>
        <charset val="204"/>
      </rPr>
      <t>last_3</t>
    </r>
    <r>
      <rPr>
        <sz val="10"/>
        <rFont val="Arial"/>
        <family val="2"/>
        <charset val="204"/>
      </rPr>
      <t xml:space="preserve">. Из этого запроса с помощью функции count и группировки по </t>
    </r>
    <r>
      <rPr>
        <i/>
        <u/>
        <sz val="10"/>
        <rFont val="Arial"/>
        <family val="2"/>
        <charset val="204"/>
      </rPr>
      <t>title</t>
    </r>
    <r>
      <rPr>
        <sz val="10"/>
        <rFont val="Arial"/>
        <family val="2"/>
        <charset val="204"/>
      </rPr>
      <t xml:space="preserve"> я посчитал количество обращений и назвал этот столбец </t>
    </r>
    <r>
      <rPr>
        <i/>
        <u/>
        <sz val="10"/>
        <rFont val="Arial"/>
        <family val="2"/>
        <charset val="204"/>
      </rPr>
      <t>cnt_title</t>
    </r>
    <r>
      <rPr>
        <sz val="10"/>
        <rFont val="Arial"/>
        <family val="2"/>
        <charset val="204"/>
      </rPr>
      <t xml:space="preserve">. Наконец, с помощью </t>
    </r>
    <r>
      <rPr>
        <i/>
        <u/>
        <sz val="10"/>
        <rFont val="Arial"/>
        <family val="2"/>
        <charset val="204"/>
      </rPr>
      <t>order by</t>
    </r>
    <r>
      <rPr>
        <sz val="10"/>
        <rFont val="Arial"/>
        <family val="2"/>
        <charset val="204"/>
      </rPr>
      <t xml:space="preserve"> я отсортировал полученный результат по убыванию количества обращений по каждой теме.</t>
    </r>
  </si>
  <si>
    <t>Для каждой темы обращения найдите среднее время, которое проходит между клиентскими обращениями.</t>
  </si>
  <si>
    <t>select   title
          , avg(time_btwn_orders) as avg_time
from
(
    select   *
              , created_datetime - lag(created_datetime) over (partition by title order by created_datetime) as time_btwn_orders
    from tasks
) t
group by title</t>
  </si>
  <si>
    <r>
      <t xml:space="preserve">Сначала я посчитал время между обращениями. Для этого с помощью функции </t>
    </r>
    <r>
      <rPr>
        <i/>
        <u/>
        <sz val="10"/>
        <rFont val="Arial"/>
        <family val="2"/>
        <charset val="204"/>
      </rPr>
      <t>lag</t>
    </r>
    <r>
      <rPr>
        <sz val="10"/>
        <rFont val="Arial"/>
        <family val="2"/>
        <charset val="204"/>
      </rPr>
      <t xml:space="preserve"> к строке запроса я подтянул время предыдущего запроса по теме. Подтягиваю время, поэтому аргументом в </t>
    </r>
    <r>
      <rPr>
        <i/>
        <u/>
        <sz val="10"/>
        <rFont val="Arial"/>
        <family val="2"/>
        <charset val="204"/>
      </rPr>
      <t>lag</t>
    </r>
    <r>
      <rPr>
        <sz val="10"/>
        <rFont val="Arial"/>
        <family val="2"/>
        <charset val="204"/>
      </rPr>
      <t xml:space="preserve"> будет </t>
    </r>
    <r>
      <rPr>
        <i/>
        <u/>
        <sz val="10"/>
        <rFont val="Arial"/>
        <family val="2"/>
        <charset val="204"/>
      </rPr>
      <t>created_datetime</t>
    </r>
    <r>
      <rPr>
        <sz val="10"/>
        <rFont val="Arial"/>
        <family val="2"/>
        <charset val="204"/>
      </rPr>
      <t xml:space="preserve">. Т.к. интересует разбиение по темам, то я воспользовался </t>
    </r>
    <r>
      <rPr>
        <i/>
        <u/>
        <sz val="10"/>
        <rFont val="Arial"/>
        <family val="2"/>
        <charset val="204"/>
      </rPr>
      <t>partition by title</t>
    </r>
    <r>
      <rPr>
        <sz val="10"/>
        <rFont val="Arial"/>
        <family val="2"/>
        <charset val="204"/>
      </rPr>
      <t xml:space="preserve">. Данное выражение не имеет смысла хранить, т.к. мне нужно время между двумя запросами, поэтому я сразу вычел из времени запроса время предыдущего запроса, полученного с помощью </t>
    </r>
    <r>
      <rPr>
        <i/>
        <u/>
        <sz val="10"/>
        <rFont val="Arial"/>
        <family val="2"/>
        <charset val="204"/>
      </rPr>
      <t>lag</t>
    </r>
    <r>
      <rPr>
        <sz val="10"/>
        <rFont val="Arial"/>
        <family val="2"/>
        <charset val="204"/>
      </rPr>
      <t xml:space="preserve">, а затем назвал данный столбец </t>
    </r>
    <r>
      <rPr>
        <i/>
        <u/>
        <sz val="10"/>
        <rFont val="Arial"/>
        <family val="2"/>
        <charset val="204"/>
      </rPr>
      <t>time_btwn_orders</t>
    </r>
    <r>
      <rPr>
        <sz val="10"/>
        <rFont val="Arial"/>
        <family val="2"/>
        <charset val="204"/>
      </rPr>
      <t xml:space="preserve">. Помимо этого столбца я вывел все остальные столбцы из таблицы </t>
    </r>
    <r>
      <rPr>
        <i/>
        <u/>
        <sz val="10"/>
        <rFont val="Arial"/>
        <family val="2"/>
        <charset val="204"/>
      </rPr>
      <t>tasks</t>
    </r>
    <r>
      <rPr>
        <sz val="10"/>
        <rFont val="Arial"/>
        <family val="2"/>
        <charset val="204"/>
      </rPr>
      <t xml:space="preserve">. Данный запрос я использовал как подзапрос с названием </t>
    </r>
    <r>
      <rPr>
        <i/>
        <u/>
        <sz val="10"/>
        <rFont val="Arial"/>
        <family val="2"/>
        <charset val="204"/>
      </rPr>
      <t>t</t>
    </r>
    <r>
      <rPr>
        <sz val="10"/>
        <rFont val="Arial"/>
        <family val="2"/>
        <charset val="204"/>
      </rPr>
      <t xml:space="preserve">. Затем для каждой темы с помощью функции </t>
    </r>
    <r>
      <rPr>
        <i/>
        <u/>
        <sz val="10"/>
        <rFont val="Arial"/>
        <family val="2"/>
        <charset val="204"/>
      </rPr>
      <t>avg</t>
    </r>
    <r>
      <rPr>
        <sz val="10"/>
        <rFont val="Arial"/>
        <family val="2"/>
        <charset val="204"/>
      </rPr>
      <t xml:space="preserve"> и группировкой </t>
    </r>
    <r>
      <rPr>
        <i/>
        <u/>
        <sz val="10"/>
        <rFont val="Arial"/>
        <family val="2"/>
        <charset val="204"/>
      </rPr>
      <t>group by title</t>
    </r>
    <r>
      <rPr>
        <sz val="10"/>
        <rFont val="Arial"/>
        <family val="2"/>
        <charset val="204"/>
      </rPr>
      <t xml:space="preserve"> я посчитал среднее время между заявками и назвал этот столбец </t>
    </r>
    <r>
      <rPr>
        <i/>
        <u/>
        <sz val="10"/>
        <rFont val="Arial"/>
        <family val="2"/>
        <charset val="204"/>
      </rPr>
      <t>avg_time</t>
    </r>
    <r>
      <rPr>
        <sz val="10"/>
        <rFont val="Arial"/>
        <family val="2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</si>
</sst>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%"/>
  </numFmts>
  <fonts count="6" x14ac:knownFonts="1">
    <font>
      <sz val="10"/>
      <name val="Arial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i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2" borderId="1" xfId="0" applyFill="1" applyBorder="1"/>
    <xf numFmtId="1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0" fontId="0" fillId="0" borderId="0" xfId="0" applyNumberFormat="1"/>
    <xf numFmtId="9" fontId="3" fillId="2" borderId="8" xfId="1" applyFont="1" applyFill="1" applyBorder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9" fontId="3" fillId="2" borderId="10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9" fontId="3" fillId="2" borderId="5" xfId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1" fillId="0" borderId="1" xfId="0" applyNumberFormat="1" applyFont="1" applyBorder="1"/>
    <xf numFmtId="49" fontId="1" fillId="0" borderId="0" xfId="0" applyNumberFormat="1" applyFont="1"/>
    <xf numFmtId="1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0" fillId="0" borderId="0" xfId="0" applyNumberFormat="1"/>
    <xf numFmtId="4" fontId="0" fillId="0" borderId="0" xfId="0" applyNumberFormat="1"/>
    <xf numFmtId="17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" fontId="0" fillId="0" borderId="0" xfId="0" applyNumberFormat="1"/>
    <xf numFmtId="2" fontId="0" fillId="0" borderId="0" xfId="1" applyNumberFormat="1" applyFont="1"/>
    <xf numFmtId="1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3" borderId="1" xfId="0" applyFill="1" applyBorder="1"/>
    <xf numFmtId="1" fontId="0" fillId="0" borderId="1" xfId="1" applyNumberFormat="1" applyFont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top" wrapText="1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6"/>
        </patternFill>
      </fill>
    </dxf>
    <dxf>
      <fill>
        <patternFill>
          <bgColor theme="5"/>
        </patternFill>
      </fill>
    </dxf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 №10.xlsx]Задание 1.2!Сводная таблица6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1.2'!$B$4:$B$5</c:f>
              <c:strCache>
                <c:ptCount val="1"/>
                <c:pt idx="0">
                  <c:v>"Колибри"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'Задание 1.2'!$A$6:$A$11</c:f>
              <c:multiLvlStrCache>
                <c:ptCount val="4"/>
                <c:lvl>
                  <c:pt idx="0">
                    <c:v>Кв-л1</c:v>
                  </c:pt>
                  <c:pt idx="1">
                    <c:v>Кв-л2</c:v>
                  </c:pt>
                  <c:pt idx="2">
                    <c:v>Кв-л3</c:v>
                  </c:pt>
                  <c:pt idx="3">
                    <c:v>Кв-л4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'Задание 1.2'!$B$6:$B$11</c:f>
              <c:numCache>
                <c:formatCode>0.00%</c:formatCode>
                <c:ptCount val="4"/>
                <c:pt idx="0">
                  <c:v>0.41381405711970831</c:v>
                </c:pt>
                <c:pt idx="1">
                  <c:v>0.39606337013922227</c:v>
                </c:pt>
                <c:pt idx="2">
                  <c:v>0.32123125493291238</c:v>
                </c:pt>
                <c:pt idx="3">
                  <c:v>0.28437893223081073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234-93C9-436D6D93F865}"/>
            </c:ext>
          </c:extLst>
        </c:ser>
        <c:ser>
          <c:idx val="1"/>
          <c:order val="1"/>
          <c:tx>
            <c:strRef>
              <c:f>'Задание 1.2'!$C$4:$C$5</c:f>
              <c:strCache>
                <c:ptCount val="1"/>
                <c:pt idx="0">
                  <c:v>"Парабола"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'Задание 1.2'!$A$6:$A$11</c:f>
              <c:multiLvlStrCache>
                <c:ptCount val="4"/>
                <c:lvl>
                  <c:pt idx="0">
                    <c:v>Кв-л1</c:v>
                  </c:pt>
                  <c:pt idx="1">
                    <c:v>Кв-л2</c:v>
                  </c:pt>
                  <c:pt idx="2">
                    <c:v>Кв-л3</c:v>
                  </c:pt>
                  <c:pt idx="3">
                    <c:v>Кв-л4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'Задание 1.2'!$C$6:$C$11</c:f>
              <c:numCache>
                <c:formatCode>0.00%</c:formatCode>
                <c:ptCount val="4"/>
                <c:pt idx="0">
                  <c:v>0.21794612112619</c:v>
                </c:pt>
                <c:pt idx="1">
                  <c:v>0.30932949271883503</c:v>
                </c:pt>
                <c:pt idx="2">
                  <c:v>0.2283609576427256</c:v>
                </c:pt>
                <c:pt idx="3">
                  <c:v>0.32087003415423332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C-4234-93C9-436D6D93F865}"/>
            </c:ext>
          </c:extLst>
        </c:ser>
        <c:ser>
          <c:idx val="2"/>
          <c:order val="2"/>
          <c:tx>
            <c:strRef>
              <c:f>'Задание 1.2'!$D$4:$D$5</c:f>
              <c:strCache>
                <c:ptCount val="1"/>
                <c:pt idx="0">
                  <c:v>"Первый"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'Задание 1.2'!$A$6:$A$11</c:f>
              <c:multiLvlStrCache>
                <c:ptCount val="4"/>
                <c:lvl>
                  <c:pt idx="0">
                    <c:v>Кв-л1</c:v>
                  </c:pt>
                  <c:pt idx="1">
                    <c:v>Кв-л2</c:v>
                  </c:pt>
                  <c:pt idx="2">
                    <c:v>Кв-л3</c:v>
                  </c:pt>
                  <c:pt idx="3">
                    <c:v>Кв-л4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'Задание 1.2'!$D$6:$D$11</c:f>
              <c:numCache>
                <c:formatCode>0.00%</c:formatCode>
                <c:ptCount val="4"/>
                <c:pt idx="0">
                  <c:v>0.19931132266558638</c:v>
                </c:pt>
                <c:pt idx="1">
                  <c:v>0.13170107217154745</c:v>
                </c:pt>
                <c:pt idx="2">
                  <c:v>0.23270192054722441</c:v>
                </c:pt>
                <c:pt idx="3">
                  <c:v>0.21427287434837319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C-4234-93C9-436D6D93F865}"/>
            </c:ext>
          </c:extLst>
        </c:ser>
        <c:ser>
          <c:idx val="3"/>
          <c:order val="3"/>
          <c:tx>
            <c:strRef>
              <c:f>'Задание 1.2'!$E$4:$E$5</c:f>
              <c:strCache>
                <c:ptCount val="1"/>
                <c:pt idx="0">
                  <c:v>"Шанс"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'Задание 1.2'!$A$6:$A$11</c:f>
              <c:multiLvlStrCache>
                <c:ptCount val="4"/>
                <c:lvl>
                  <c:pt idx="0">
                    <c:v>Кв-л1</c:v>
                  </c:pt>
                  <c:pt idx="1">
                    <c:v>Кв-л2</c:v>
                  </c:pt>
                  <c:pt idx="2">
                    <c:v>Кв-л3</c:v>
                  </c:pt>
                  <c:pt idx="3">
                    <c:v>Кв-л4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'Задание 1.2'!$E$6:$E$11</c:f>
              <c:numCache>
                <c:formatCode>0.00%</c:formatCode>
                <c:ptCount val="4"/>
                <c:pt idx="0">
                  <c:v>0.16892849908851529</c:v>
                </c:pt>
                <c:pt idx="1">
                  <c:v>0.16290606497039525</c:v>
                </c:pt>
                <c:pt idx="2">
                  <c:v>0.21770586687713758</c:v>
                </c:pt>
                <c:pt idx="3">
                  <c:v>0.18047815926658278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C-4234-93C9-436D6D93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47647"/>
        <c:axId val="31598431"/>
      </c:barChart>
      <c:catAx>
        <c:axId val="1299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8431"/>
        <c:crosses val="autoZero"/>
        <c:auto val="1"/>
        <c:lblAlgn val="ctr"/>
        <c:lblOffset val="100"/>
        <c:noMultiLvlLbl val="0"/>
      </c:catAx>
      <c:valAx>
        <c:axId val="315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Количество транзакций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Лист4!$B$2:$B$38</c:f>
              <c:numCache>
                <c:formatCode>General</c:formatCode>
                <c:ptCount val="37"/>
                <c:pt idx="0">
                  <c:v>1569</c:v>
                </c:pt>
                <c:pt idx="1">
                  <c:v>1449</c:v>
                </c:pt>
                <c:pt idx="2">
                  <c:v>1919</c:v>
                </c:pt>
                <c:pt idx="3">
                  <c:v>1711</c:v>
                </c:pt>
                <c:pt idx="4">
                  <c:v>1369</c:v>
                </c:pt>
                <c:pt idx="5">
                  <c:v>3169</c:v>
                </c:pt>
                <c:pt idx="6">
                  <c:v>2688</c:v>
                </c:pt>
                <c:pt idx="7">
                  <c:v>2371</c:v>
                </c:pt>
                <c:pt idx="8">
                  <c:v>2543</c:v>
                </c:pt>
                <c:pt idx="9">
                  <c:v>2420</c:v>
                </c:pt>
                <c:pt idx="10">
                  <c:v>2410</c:v>
                </c:pt>
                <c:pt idx="11">
                  <c:v>733</c:v>
                </c:pt>
                <c:pt idx="12">
                  <c:v>1501</c:v>
                </c:pt>
                <c:pt idx="13">
                  <c:v>1465</c:v>
                </c:pt>
                <c:pt idx="14">
                  <c:v>1840</c:v>
                </c:pt>
                <c:pt idx="15">
                  <c:v>1699</c:v>
                </c:pt>
                <c:pt idx="16">
                  <c:v>1420</c:v>
                </c:pt>
                <c:pt idx="17">
                  <c:v>2545</c:v>
                </c:pt>
                <c:pt idx="18">
                  <c:v>2311</c:v>
                </c:pt>
                <c:pt idx="19">
                  <c:v>2108</c:v>
                </c:pt>
                <c:pt idx="20">
                  <c:v>2343</c:v>
                </c:pt>
                <c:pt idx="21">
                  <c:v>2485</c:v>
                </c:pt>
                <c:pt idx="22">
                  <c:v>2610</c:v>
                </c:pt>
                <c:pt idx="23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FA3-A6BE-36ED83FCC1C1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Прогноз(Количество транзакций)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Лист4!$C$2:$C$38</c:f>
              <c:numCache>
                <c:formatCode>General</c:formatCode>
                <c:ptCount val="37"/>
                <c:pt idx="23">
                  <c:v>1026</c:v>
                </c:pt>
                <c:pt idx="24">
                  <c:v>1415.2181177133316</c:v>
                </c:pt>
                <c:pt idx="25">
                  <c:v>1370.5654571288565</c:v>
                </c:pt>
                <c:pt idx="26">
                  <c:v>1756.5138063391239</c:v>
                </c:pt>
                <c:pt idx="27">
                  <c:v>1608.723882354657</c:v>
                </c:pt>
                <c:pt idx="28">
                  <c:v>1323.3887392329211</c:v>
                </c:pt>
                <c:pt idx="29">
                  <c:v>2729.8326157979263</c:v>
                </c:pt>
                <c:pt idx="30">
                  <c:v>2375.0805693923835</c:v>
                </c:pt>
                <c:pt idx="31">
                  <c:v>2118.1245831140395</c:v>
                </c:pt>
                <c:pt idx="32">
                  <c:v>2322.753816296618</c:v>
                </c:pt>
                <c:pt idx="33">
                  <c:v>2336.028655129669</c:v>
                </c:pt>
                <c:pt idx="34">
                  <c:v>2397.2821070354166</c:v>
                </c:pt>
                <c:pt idx="35">
                  <c:v>618.89341039940518</c:v>
                </c:pt>
                <c:pt idx="36">
                  <c:v>1316.7003210224366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FA3-A6BE-36ED83FCC1C1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Привязка низкой вероятности(Количество транзакций)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Лист4!$D$2:$D$38</c:f>
              <c:numCache>
                <c:formatCode>General</c:formatCode>
                <c:ptCount val="37"/>
                <c:pt idx="23" formatCode="0.00">
                  <c:v>1026</c:v>
                </c:pt>
                <c:pt idx="24" formatCode="0.00">
                  <c:v>1138.7436718118397</c:v>
                </c:pt>
                <c:pt idx="25" formatCode="0.00">
                  <c:v>1094.0897670951572</c:v>
                </c:pt>
                <c:pt idx="26" formatCode="0.00">
                  <c:v>1480.0359045286573</c:v>
                </c:pt>
                <c:pt idx="27" formatCode="0.00">
                  <c:v>1332.2425246784135</c:v>
                </c:pt>
                <c:pt idx="28" formatCode="0.00">
                  <c:v>1046.9024051858451</c:v>
                </c:pt>
                <c:pt idx="29" formatCode="0.00">
                  <c:v>2453.3395085011371</c:v>
                </c:pt>
                <c:pt idx="30" formatCode="0.00">
                  <c:v>2098.5786156519712</c:v>
                </c:pt>
                <c:pt idx="31" formatCode="0.00">
                  <c:v>1841.6114334991917</c:v>
                </c:pt>
                <c:pt idx="32" formatCode="0.00">
                  <c:v>2046.2268452398205</c:v>
                </c:pt>
                <c:pt idx="33" formatCode="0.00">
                  <c:v>2059.4849610517267</c:v>
                </c:pt>
                <c:pt idx="34" formatCode="0.00">
                  <c:v>2120.7185124980215</c:v>
                </c:pt>
                <c:pt idx="35" formatCode="0.00">
                  <c:v>342.30646228797394</c:v>
                </c:pt>
                <c:pt idx="36" formatCode="0.00">
                  <c:v>1037.5416562937307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FA3-A6BE-36ED83FCC1C1}"/>
            </c:ext>
          </c:extLst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Привязка высокой вероятности(Количество транзакций)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Лист4!$E$2:$E$38</c:f>
              <c:numCache>
                <c:formatCode>General</c:formatCode>
                <c:ptCount val="37"/>
                <c:pt idx="23" formatCode="0.00">
                  <c:v>1026</c:v>
                </c:pt>
                <c:pt idx="24" formatCode="0.00">
                  <c:v>1691.6925636148235</c:v>
                </c:pt>
                <c:pt idx="25" formatCode="0.00">
                  <c:v>1647.0411471625557</c:v>
                </c:pt>
                <c:pt idx="26" formatCode="0.00">
                  <c:v>2032.9917081495905</c:v>
                </c:pt>
                <c:pt idx="27" formatCode="0.00">
                  <c:v>1885.2052400309005</c:v>
                </c:pt>
                <c:pt idx="28" formatCode="0.00">
                  <c:v>1599.8750732799972</c:v>
                </c:pt>
                <c:pt idx="29" formatCode="0.00">
                  <c:v>3006.3257230947156</c:v>
                </c:pt>
                <c:pt idx="30" formatCode="0.00">
                  <c:v>2651.5825231327958</c:v>
                </c:pt>
                <c:pt idx="31" formatCode="0.00">
                  <c:v>2394.6377327288874</c:v>
                </c:pt>
                <c:pt idx="32" formatCode="0.00">
                  <c:v>2599.2807873534157</c:v>
                </c:pt>
                <c:pt idx="33" formatCode="0.00">
                  <c:v>2612.5723492076113</c:v>
                </c:pt>
                <c:pt idx="34" formatCode="0.00">
                  <c:v>2673.8457015728118</c:v>
                </c:pt>
                <c:pt idx="35" formatCode="0.00">
                  <c:v>895.48035851083637</c:v>
                </c:pt>
                <c:pt idx="36" formatCode="0.00">
                  <c:v>1595.8589857511424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7-4FA3-A6BE-36ED83FC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12559"/>
        <c:axId val="357041039"/>
      </c:lineChart>
      <c:catAx>
        <c:axId val="380412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41039"/>
        <c:crosses val="autoZero"/>
        <c:auto val="1"/>
        <c:lblAlgn val="ctr"/>
        <c:lblOffset val="100"/>
        <c:noMultiLvlLbl val="0"/>
      </c:catAx>
      <c:valAx>
        <c:axId val="3570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4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продаж по количеству транзакций на 2022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67448170102333"/>
          <c:y val="0.24335378274387412"/>
          <c:w val="0.87772626736264714"/>
          <c:h val="0.58766864807557151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Количество транзакций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Лист4!$B$2:$B$38</c:f>
              <c:numCache>
                <c:formatCode>General</c:formatCode>
                <c:ptCount val="37"/>
                <c:pt idx="0">
                  <c:v>1569</c:v>
                </c:pt>
                <c:pt idx="1">
                  <c:v>1449</c:v>
                </c:pt>
                <c:pt idx="2">
                  <c:v>1919</c:v>
                </c:pt>
                <c:pt idx="3">
                  <c:v>1711</c:v>
                </c:pt>
                <c:pt idx="4">
                  <c:v>1369</c:v>
                </c:pt>
                <c:pt idx="5">
                  <c:v>3169</c:v>
                </c:pt>
                <c:pt idx="6">
                  <c:v>2688</c:v>
                </c:pt>
                <c:pt idx="7">
                  <c:v>2371</c:v>
                </c:pt>
                <c:pt idx="8">
                  <c:v>2543</c:v>
                </c:pt>
                <c:pt idx="9">
                  <c:v>2420</c:v>
                </c:pt>
                <c:pt idx="10">
                  <c:v>2410</c:v>
                </c:pt>
                <c:pt idx="11">
                  <c:v>733</c:v>
                </c:pt>
                <c:pt idx="12">
                  <c:v>1501</c:v>
                </c:pt>
                <c:pt idx="13">
                  <c:v>1465</c:v>
                </c:pt>
                <c:pt idx="14">
                  <c:v>1840</c:v>
                </c:pt>
                <c:pt idx="15">
                  <c:v>1699</c:v>
                </c:pt>
                <c:pt idx="16">
                  <c:v>1420</c:v>
                </c:pt>
                <c:pt idx="17">
                  <c:v>2545</c:v>
                </c:pt>
                <c:pt idx="18">
                  <c:v>2311</c:v>
                </c:pt>
                <c:pt idx="19">
                  <c:v>2108</c:v>
                </c:pt>
                <c:pt idx="20">
                  <c:v>2343</c:v>
                </c:pt>
                <c:pt idx="21">
                  <c:v>2485</c:v>
                </c:pt>
                <c:pt idx="22">
                  <c:v>2610</c:v>
                </c:pt>
                <c:pt idx="23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C-4DD7-A648-9A62B17541CA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Прогноз(Количество транзакций)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Лист4!$C$2:$C$38</c:f>
              <c:numCache>
                <c:formatCode>General</c:formatCode>
                <c:ptCount val="37"/>
                <c:pt idx="23">
                  <c:v>1026</c:v>
                </c:pt>
                <c:pt idx="24">
                  <c:v>1415.2181177133316</c:v>
                </c:pt>
                <c:pt idx="25">
                  <c:v>1370.5654571288565</c:v>
                </c:pt>
                <c:pt idx="26">
                  <c:v>1756.5138063391239</c:v>
                </c:pt>
                <c:pt idx="27">
                  <c:v>1608.723882354657</c:v>
                </c:pt>
                <c:pt idx="28">
                  <c:v>1323.3887392329211</c:v>
                </c:pt>
                <c:pt idx="29">
                  <c:v>2729.8326157979263</c:v>
                </c:pt>
                <c:pt idx="30">
                  <c:v>2375.0805693923835</c:v>
                </c:pt>
                <c:pt idx="31">
                  <c:v>2118.1245831140395</c:v>
                </c:pt>
                <c:pt idx="32">
                  <c:v>2322.753816296618</c:v>
                </c:pt>
                <c:pt idx="33">
                  <c:v>2336.028655129669</c:v>
                </c:pt>
                <c:pt idx="34">
                  <c:v>2397.2821070354166</c:v>
                </c:pt>
                <c:pt idx="35">
                  <c:v>618.89341039940518</c:v>
                </c:pt>
                <c:pt idx="36">
                  <c:v>1316.7003210224366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C-4DD7-A648-9A62B17541CA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Привязка низкой вероятности(Количество транзакций)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Лист4!$D$2:$D$38</c:f>
              <c:numCache>
                <c:formatCode>General</c:formatCode>
                <c:ptCount val="37"/>
                <c:pt idx="23" formatCode="0.00">
                  <c:v>1026</c:v>
                </c:pt>
                <c:pt idx="24" formatCode="0.00">
                  <c:v>1138.7436718118397</c:v>
                </c:pt>
                <c:pt idx="25" formatCode="0.00">
                  <c:v>1094.0897670951572</c:v>
                </c:pt>
                <c:pt idx="26" formatCode="0.00">
                  <c:v>1480.0359045286573</c:v>
                </c:pt>
                <c:pt idx="27" formatCode="0.00">
                  <c:v>1332.2425246784135</c:v>
                </c:pt>
                <c:pt idx="28" formatCode="0.00">
                  <c:v>1046.9024051858451</c:v>
                </c:pt>
                <c:pt idx="29" formatCode="0.00">
                  <c:v>2453.3395085011371</c:v>
                </c:pt>
                <c:pt idx="30" formatCode="0.00">
                  <c:v>2098.5786156519712</c:v>
                </c:pt>
                <c:pt idx="31" formatCode="0.00">
                  <c:v>1841.6114334991917</c:v>
                </c:pt>
                <c:pt idx="32" formatCode="0.00">
                  <c:v>2046.2268452398205</c:v>
                </c:pt>
                <c:pt idx="33" formatCode="0.00">
                  <c:v>2059.4849610517267</c:v>
                </c:pt>
                <c:pt idx="34" formatCode="0.00">
                  <c:v>2120.7185124980215</c:v>
                </c:pt>
                <c:pt idx="35" formatCode="0.00">
                  <c:v>342.30646228797394</c:v>
                </c:pt>
                <c:pt idx="36" formatCode="0.00">
                  <c:v>1037.5416562937307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C-4DD7-A648-9A62B17541CA}"/>
            </c:ext>
          </c:extLst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Привязка высокой вероятности(Количество транзакций)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Лист4!$A$2:$A$38</c:f>
              <c:numCache>
                <c:formatCode>mmm\-yy</c:formatCode>
                <c:ptCount val="3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44926</c:v>
                </c:pt>
              </c:numCache>
            </c:numRef>
          </c:cat>
          <c:val>
            <c:numRef>
              <c:f>Лист4!$E$2:$E$38</c:f>
              <c:numCache>
                <c:formatCode>General</c:formatCode>
                <c:ptCount val="37"/>
                <c:pt idx="23" formatCode="0.00">
                  <c:v>1026</c:v>
                </c:pt>
                <c:pt idx="24" formatCode="0.00">
                  <c:v>1691.6925636148235</c:v>
                </c:pt>
                <c:pt idx="25" formatCode="0.00">
                  <c:v>1647.0411471625557</c:v>
                </c:pt>
                <c:pt idx="26" formatCode="0.00">
                  <c:v>2032.9917081495905</c:v>
                </c:pt>
                <c:pt idx="27" formatCode="0.00">
                  <c:v>1885.2052400309005</c:v>
                </c:pt>
                <c:pt idx="28" formatCode="0.00">
                  <c:v>1599.8750732799972</c:v>
                </c:pt>
                <c:pt idx="29" formatCode="0.00">
                  <c:v>3006.3257230947156</c:v>
                </c:pt>
                <c:pt idx="30" formatCode="0.00">
                  <c:v>2651.5825231327958</c:v>
                </c:pt>
                <c:pt idx="31" formatCode="0.00">
                  <c:v>2394.6377327288874</c:v>
                </c:pt>
                <c:pt idx="32" formatCode="0.00">
                  <c:v>2599.2807873534157</c:v>
                </c:pt>
                <c:pt idx="33" formatCode="0.00">
                  <c:v>2612.5723492076113</c:v>
                </c:pt>
                <c:pt idx="34" formatCode="0.00">
                  <c:v>2673.8457015728118</c:v>
                </c:pt>
                <c:pt idx="35" formatCode="0.00">
                  <c:v>895.48035851083637</c:v>
                </c:pt>
                <c:pt idx="36" formatCode="0.00">
                  <c:v>1595.8589857511424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C-4DD7-A648-9A62B175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12559"/>
        <c:axId val="357041039"/>
      </c:lineChart>
      <c:dateAx>
        <c:axId val="38041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Месяц,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41039"/>
        <c:crosses val="autoZero"/>
        <c:auto val="0"/>
        <c:lblOffset val="100"/>
        <c:baseTimeUnit val="days"/>
      </c:dateAx>
      <c:valAx>
        <c:axId val="3570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Количество транзакций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41255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5.2949069568551284E-3"/>
          <c:y val="9.709531013615734E-2"/>
          <c:w val="0.98379220855819971"/>
          <c:h val="0.10892729936745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Прогноз продаж по количеству транзакций на 2022 год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16-4CB1-84EF-F3FA9CD13EBF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6-4CB1-84EF-F3FA9CD13EBF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16-4CB1-84EF-F3FA9CD13EBF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6-4CB1-84EF-F3FA9CD13EBF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16-4CB1-84EF-F3FA9CD13EBF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16-4CB1-84EF-F3FA9CD13EBF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16-4CB1-84EF-F3FA9CD13EBF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16-4CB1-84EF-F3FA9CD13EBF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16-4CB1-84EF-F3FA9CD13EBF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16-4CB1-84EF-F3FA9CD13EBF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16-4CB1-84EF-F3FA9CD13EBF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16-4CB1-84EF-F3FA9CD13EBF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16-4CB1-84EF-F3FA9CD13EBF}"/>
              </c:ext>
            </c:extLst>
          </c:dPt>
          <c:cat>
            <c:numRef>
              <c:f>'Задание 1.5 (средневзвешенное)'!$A$21:$A$56</c:f>
              <c:numCache>
                <c:formatCode>mmm\-yy</c:formatCod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</c:numCache>
            </c:numRef>
          </c:cat>
          <c:val>
            <c:numRef>
              <c:f>'Задание 1.5 (средневзвешенное)'!$B$21:$B$56</c:f>
              <c:numCache>
                <c:formatCode>General</c:formatCode>
                <c:ptCount val="36"/>
                <c:pt idx="0">
                  <c:v>1569</c:v>
                </c:pt>
                <c:pt idx="1">
                  <c:v>1449</c:v>
                </c:pt>
                <c:pt idx="2">
                  <c:v>1919</c:v>
                </c:pt>
                <c:pt idx="3">
                  <c:v>1711</c:v>
                </c:pt>
                <c:pt idx="4">
                  <c:v>1369</c:v>
                </c:pt>
                <c:pt idx="5">
                  <c:v>3169</c:v>
                </c:pt>
                <c:pt idx="6">
                  <c:v>2688</c:v>
                </c:pt>
                <c:pt idx="7">
                  <c:v>2371</c:v>
                </c:pt>
                <c:pt idx="8">
                  <c:v>2543</c:v>
                </c:pt>
                <c:pt idx="9">
                  <c:v>2420</c:v>
                </c:pt>
                <c:pt idx="10">
                  <c:v>2410</c:v>
                </c:pt>
                <c:pt idx="11">
                  <c:v>733</c:v>
                </c:pt>
                <c:pt idx="12">
                  <c:v>1501</c:v>
                </c:pt>
                <c:pt idx="13">
                  <c:v>1465</c:v>
                </c:pt>
                <c:pt idx="14">
                  <c:v>1840</c:v>
                </c:pt>
                <c:pt idx="15">
                  <c:v>1699</c:v>
                </c:pt>
                <c:pt idx="16">
                  <c:v>1420</c:v>
                </c:pt>
                <c:pt idx="17">
                  <c:v>2545</c:v>
                </c:pt>
                <c:pt idx="18">
                  <c:v>2311</c:v>
                </c:pt>
                <c:pt idx="19">
                  <c:v>2108</c:v>
                </c:pt>
                <c:pt idx="20">
                  <c:v>2343</c:v>
                </c:pt>
                <c:pt idx="21">
                  <c:v>2485</c:v>
                </c:pt>
                <c:pt idx="22">
                  <c:v>2610</c:v>
                </c:pt>
                <c:pt idx="23">
                  <c:v>1026</c:v>
                </c:pt>
                <c:pt idx="24" formatCode="0">
                  <c:v>1461.9491937504215</c:v>
                </c:pt>
                <c:pt idx="25" formatCode="0">
                  <c:v>1426.8857887037757</c:v>
                </c:pt>
                <c:pt idx="26" formatCode="0">
                  <c:v>1792.1295912730016</c:v>
                </c:pt>
                <c:pt idx="27" formatCode="0">
                  <c:v>1654.7979215069727</c:v>
                </c:pt>
                <c:pt idx="28" formatCode="0">
                  <c:v>1383.0565323954686</c:v>
                </c:pt>
                <c:pt idx="29" formatCode="0">
                  <c:v>2478.7879401031464</c:v>
                </c:pt>
                <c:pt idx="30" formatCode="0">
                  <c:v>2250.8758072999494</c:v>
                </c:pt>
                <c:pt idx="31" formatCode="0">
                  <c:v>2053.1571621758085</c:v>
                </c:pt>
                <c:pt idx="32" formatCode="0">
                  <c:v>2282.0432784525233</c:v>
                </c:pt>
                <c:pt idx="33" formatCode="0">
                  <c:v>2420.34893169207</c:v>
                </c:pt>
                <c:pt idx="34" formatCode="0">
                  <c:v>2542.0968658818119</c:v>
                </c:pt>
                <c:pt idx="35" formatCode="0">
                  <c:v>999.30704382940201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CB1-84EF-F3FA9CD1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452592"/>
        <c:axId val="1404962976"/>
      </c:lineChart>
      <c:dateAx>
        <c:axId val="13714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962976"/>
        <c:crosses val="autoZero"/>
        <c:auto val="1"/>
        <c:lblOffset val="100"/>
        <c:baseTimeUnit val="months"/>
      </c:dateAx>
      <c:valAx>
        <c:axId val="14049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транзакций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4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5</xdr:col>
      <xdr:colOff>787400</xdr:colOff>
      <xdr:row>28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77D775-F750-41D4-871F-F36250A7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1463675</xdr:colOff>
      <xdr:row>3</xdr:row>
      <xdr:rowOff>63500</xdr:rowOff>
    </xdr:from>
    <xdr:to>
      <xdr:col>4</xdr:col>
      <xdr:colOff>2060575</xdr:colOff>
      <xdr:row>21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00D752-3F15-440A-9735-ADD454A5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3</xdr:row>
      <xdr:rowOff>12700</xdr:rowOff>
    </xdr:from>
    <xdr:to>
      <xdr:col>13</xdr:col>
      <xdr:colOff>25400</xdr:colOff>
      <xdr:row>28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B194A0-7E8A-4194-A719-AE3E942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20</xdr:row>
      <xdr:rowOff>0</xdr:rowOff>
    </xdr:from>
    <xdr:to>
      <xdr:col>12</xdr:col>
      <xdr:colOff>0</xdr:colOff>
      <xdr:row>43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5CFE404-B917-422B-8144-40F8674A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тон Ковалев" refreshedDate="45093.501983796297" createdVersion="6" refreshedVersion="6" minRefreshableVersion="3" recordCount="24487" xr:uid="{A8015DBD-00EC-42E7-BDCA-DA744CE6BEB7}">
  <cacheSource type="worksheet">
    <worksheetSource ref="A2:B9" sheet="Исходные данные"/>
  </cacheSource>
  <cacheFields count="4">
    <cacheField name="date" numFmtId="14">
      <sharedItems containsSemiMixedTypes="0" containsNonDate="0" containsDate="1" containsString="0" minDate="2019-01-01T00:00:00" maxDate="2021-12-31T00:00:00" count="392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1-12-01T00:00:00"/>
        <d v="2020-12-10T00:00:00"/>
        <d v="2021-12-10T00:00:00"/>
        <d v="2020-12-11T00:00:00"/>
        <d v="2020-12-12T00:00:00"/>
        <d v="2021-12-12T00:00:00"/>
        <d v="2020-12-13T00:00:00"/>
        <d v="2020-12-14T00:00:00"/>
        <d v="2020-12-15T00:00:00"/>
        <d v="2021-12-15T00:00:00"/>
        <d v="2020-12-16T00:00:00"/>
        <d v="2020-12-17T00:00:00"/>
        <d v="2021-12-17T00:00:00"/>
        <d v="2020-12-18T00:00:00"/>
        <d v="2020-12-19T00:00:00"/>
        <d v="2020-12-02T00:00:00"/>
        <d v="2020-12-20T00:00:00"/>
        <d v="2021-12-20T00:00:00"/>
        <d v="2020-12-21T00:00:00"/>
        <d v="2020-12-22T00:00:00"/>
        <d v="2020-12-23T00:00:00"/>
        <d v="2021-12-23T00:00:00"/>
        <d v="2020-12-24T00:00:00"/>
        <d v="2021-12-24T00:00:00"/>
        <d v="2020-12-25T00:00:00"/>
        <d v="2020-12-26T00:00:00"/>
        <d v="2020-12-27T00:00:00"/>
        <d v="2021-12-27T00:00:00"/>
        <d v="2020-12-28T00:00:00"/>
        <d v="2020-12-29T00:00:00"/>
        <d v="2020-12-03T00:00:00"/>
        <d v="2021-12-03T00:00:00"/>
        <d v="2020-12-30T00:00:00"/>
        <d v="2021-12-30T00:00:00"/>
        <d v="2020-12-31T00:00:00"/>
        <d v="2020-12-04T00:00:00"/>
        <d v="2021-12-04T00:00:00"/>
        <d v="2020-12-05T00:00:00"/>
        <d v="2021-12-05T00:00:00"/>
        <d v="2020-12-06T00:00:00"/>
        <d v="2021-12-06T00:00:00"/>
        <d v="2020-12-07T00:00:00"/>
        <d v="2020-12-08T00:00:00"/>
        <d v="2020-12-09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</sharedItems>
      <fieldGroup par="3" base="0">
        <rangePr groupBy="months" startDate="2019-01-01T00:00:00" endDate="2021-12-3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Название торговой точки" numFmtId="0">
      <sharedItems count="4">
        <s v="&quot;Шанс&quot;"/>
        <s v="&quot;Колибри&quot;"/>
        <s v="&quot;Парабола&quot;"/>
        <s v="&quot;Первый&quot;"/>
      </sharedItems>
    </cacheField>
    <cacheField name="Кварталы" numFmtId="0" databaseField="0">
      <fieldGroup base="0">
        <rangePr groupBy="quarters" startDate="2019-01-01T00:00:00" endDate="2021-12-31T00:00:00"/>
        <groupItems count="6">
          <s v="&lt;01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0">
        <rangePr groupBy="years" startDate="2019-01-01T00:00:00" endDate="2021-12-31T00:00:00"/>
        <groupItems count="5">
          <s v="&lt;01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87"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2"/>
  </r>
  <r>
    <x v="0"/>
    <x v="3"/>
  </r>
  <r>
    <x v="0"/>
    <x v="3"/>
  </r>
  <r>
    <x v="0"/>
    <x v="1"/>
  </r>
  <r>
    <x v="0"/>
    <x v="2"/>
  </r>
  <r>
    <x v="0"/>
    <x v="3"/>
  </r>
  <r>
    <x v="0"/>
    <x v="0"/>
  </r>
  <r>
    <x v="0"/>
    <x v="3"/>
  </r>
  <r>
    <x v="0"/>
    <x v="2"/>
  </r>
  <r>
    <x v="0"/>
    <x v="3"/>
  </r>
  <r>
    <x v="0"/>
    <x v="0"/>
  </r>
  <r>
    <x v="0"/>
    <x v="1"/>
  </r>
  <r>
    <x v="0"/>
    <x v="1"/>
  </r>
  <r>
    <x v="0"/>
    <x v="3"/>
  </r>
  <r>
    <x v="0"/>
    <x v="0"/>
  </r>
  <r>
    <x v="0"/>
    <x v="1"/>
  </r>
  <r>
    <x v="0"/>
    <x v="2"/>
  </r>
  <r>
    <x v="0"/>
    <x v="3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0"/>
    <x v="2"/>
  </r>
  <r>
    <x v="0"/>
    <x v="3"/>
  </r>
  <r>
    <x v="0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1"/>
    <x v="3"/>
  </r>
  <r>
    <x v="1"/>
    <x v="0"/>
  </r>
  <r>
    <x v="1"/>
    <x v="1"/>
  </r>
  <r>
    <x v="1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2"/>
    <x v="3"/>
  </r>
  <r>
    <x v="2"/>
    <x v="0"/>
  </r>
  <r>
    <x v="2"/>
    <x v="1"/>
  </r>
  <r>
    <x v="2"/>
    <x v="2"/>
  </r>
  <r>
    <x v="3"/>
    <x v="3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2"/>
  </r>
  <r>
    <x v="4"/>
    <x v="2"/>
  </r>
  <r>
    <x v="5"/>
    <x v="2"/>
  </r>
  <r>
    <x v="5"/>
    <x v="2"/>
  </r>
  <r>
    <x v="5"/>
    <x v="3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2"/>
  </r>
  <r>
    <x v="5"/>
    <x v="2"/>
  </r>
  <r>
    <x v="5"/>
    <x v="2"/>
  </r>
  <r>
    <x v="5"/>
    <x v="2"/>
  </r>
  <r>
    <x v="5"/>
    <x v="3"/>
  </r>
  <r>
    <x v="5"/>
    <x v="0"/>
  </r>
  <r>
    <x v="5"/>
    <x v="1"/>
  </r>
  <r>
    <x v="5"/>
    <x v="1"/>
  </r>
  <r>
    <x v="5"/>
    <x v="1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2"/>
  </r>
  <r>
    <x v="5"/>
    <x v="2"/>
  </r>
  <r>
    <x v="5"/>
    <x v="2"/>
  </r>
  <r>
    <x v="5"/>
    <x v="2"/>
  </r>
  <r>
    <x v="6"/>
    <x v="3"/>
  </r>
  <r>
    <x v="6"/>
    <x v="0"/>
  </r>
  <r>
    <x v="6"/>
    <x v="1"/>
  </r>
  <r>
    <x v="6"/>
    <x v="1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0"/>
  </r>
  <r>
    <x v="7"/>
    <x v="0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2"/>
  </r>
  <r>
    <x v="7"/>
    <x v="2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0"/>
  </r>
  <r>
    <x v="7"/>
    <x v="0"/>
  </r>
  <r>
    <x v="7"/>
    <x v="0"/>
  </r>
  <r>
    <x v="7"/>
    <x v="0"/>
  </r>
  <r>
    <x v="7"/>
    <x v="1"/>
  </r>
  <r>
    <x v="7"/>
    <x v="1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1"/>
  </r>
  <r>
    <x v="7"/>
    <x v="2"/>
  </r>
  <r>
    <x v="7"/>
    <x v="2"/>
  </r>
  <r>
    <x v="7"/>
    <x v="2"/>
  </r>
  <r>
    <x v="7"/>
    <x v="2"/>
  </r>
  <r>
    <x v="7"/>
    <x v="3"/>
  </r>
  <r>
    <x v="7"/>
    <x v="0"/>
  </r>
  <r>
    <x v="7"/>
    <x v="1"/>
  </r>
  <r>
    <x v="7"/>
    <x v="1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3"/>
  </r>
  <r>
    <x v="7"/>
    <x v="3"/>
  </r>
  <r>
    <x v="7"/>
    <x v="3"/>
  </r>
  <r>
    <x v="7"/>
    <x v="3"/>
  </r>
  <r>
    <x v="8"/>
    <x v="3"/>
  </r>
  <r>
    <x v="8"/>
    <x v="3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8"/>
    <x v="3"/>
  </r>
  <r>
    <x v="8"/>
    <x v="0"/>
  </r>
  <r>
    <x v="8"/>
    <x v="1"/>
  </r>
  <r>
    <x v="8"/>
    <x v="2"/>
  </r>
  <r>
    <x v="9"/>
    <x v="3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0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2"/>
  </r>
  <r>
    <x v="10"/>
    <x v="2"/>
  </r>
  <r>
    <x v="10"/>
    <x v="2"/>
  </r>
  <r>
    <x v="10"/>
    <x v="2"/>
  </r>
  <r>
    <x v="10"/>
    <x v="0"/>
  </r>
  <r>
    <x v="10"/>
    <x v="0"/>
  </r>
  <r>
    <x v="10"/>
    <x v="3"/>
  </r>
  <r>
    <x v="10"/>
    <x v="3"/>
  </r>
  <r>
    <x v="10"/>
    <x v="3"/>
  </r>
  <r>
    <x v="10"/>
    <x v="3"/>
  </r>
  <r>
    <x v="10"/>
    <x v="3"/>
  </r>
  <r>
    <x v="11"/>
    <x v="3"/>
  </r>
  <r>
    <x v="11"/>
    <x v="3"/>
  </r>
  <r>
    <x v="11"/>
    <x v="3"/>
  </r>
  <r>
    <x v="11"/>
    <x v="3"/>
  </r>
  <r>
    <x v="11"/>
    <x v="3"/>
  </r>
  <r>
    <x v="11"/>
    <x v="2"/>
  </r>
  <r>
    <x v="11"/>
    <x v="2"/>
  </r>
  <r>
    <x v="11"/>
    <x v="2"/>
  </r>
  <r>
    <x v="11"/>
    <x v="2"/>
  </r>
  <r>
    <x v="11"/>
    <x v="0"/>
  </r>
  <r>
    <x v="11"/>
    <x v="0"/>
  </r>
  <r>
    <x v="11"/>
    <x v="2"/>
  </r>
  <r>
    <x v="11"/>
    <x v="2"/>
  </r>
  <r>
    <x v="11"/>
    <x v="2"/>
  </r>
  <r>
    <x v="11"/>
    <x v="2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1"/>
  </r>
  <r>
    <x v="11"/>
    <x v="2"/>
  </r>
  <r>
    <x v="11"/>
    <x v="2"/>
  </r>
  <r>
    <x v="11"/>
    <x v="2"/>
  </r>
  <r>
    <x v="11"/>
    <x v="2"/>
  </r>
  <r>
    <x v="11"/>
    <x v="3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1"/>
  </r>
  <r>
    <x v="11"/>
    <x v="2"/>
  </r>
  <r>
    <x v="11"/>
    <x v="2"/>
  </r>
  <r>
    <x v="11"/>
    <x v="2"/>
  </r>
  <r>
    <x v="11"/>
    <x v="2"/>
  </r>
  <r>
    <x v="11"/>
    <x v="3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1"/>
  </r>
  <r>
    <x v="11"/>
    <x v="2"/>
  </r>
  <r>
    <x v="11"/>
    <x v="2"/>
  </r>
  <r>
    <x v="11"/>
    <x v="2"/>
  </r>
  <r>
    <x v="11"/>
    <x v="2"/>
  </r>
  <r>
    <x v="12"/>
    <x v="3"/>
  </r>
  <r>
    <x v="12"/>
    <x v="2"/>
  </r>
  <r>
    <x v="12"/>
    <x v="2"/>
  </r>
  <r>
    <x v="12"/>
    <x v="2"/>
  </r>
  <r>
    <x v="12"/>
    <x v="2"/>
  </r>
  <r>
    <x v="12"/>
    <x v="0"/>
  </r>
  <r>
    <x v="12"/>
    <x v="0"/>
  </r>
  <r>
    <x v="12"/>
    <x v="2"/>
  </r>
  <r>
    <x v="12"/>
    <x v="2"/>
  </r>
  <r>
    <x v="12"/>
    <x v="2"/>
  </r>
  <r>
    <x v="12"/>
    <x v="2"/>
  </r>
  <r>
    <x v="12"/>
    <x v="0"/>
  </r>
  <r>
    <x v="12"/>
    <x v="0"/>
  </r>
  <r>
    <x v="12"/>
    <x v="3"/>
  </r>
  <r>
    <x v="12"/>
    <x v="3"/>
  </r>
  <r>
    <x v="12"/>
    <x v="3"/>
  </r>
  <r>
    <x v="12"/>
    <x v="3"/>
  </r>
  <r>
    <x v="12"/>
    <x v="2"/>
  </r>
  <r>
    <x v="12"/>
    <x v="2"/>
  </r>
  <r>
    <x v="12"/>
    <x v="2"/>
  </r>
  <r>
    <x v="12"/>
    <x v="2"/>
  </r>
  <r>
    <x v="12"/>
    <x v="0"/>
  </r>
  <r>
    <x v="12"/>
    <x v="0"/>
  </r>
  <r>
    <x v="12"/>
    <x v="2"/>
  </r>
  <r>
    <x v="12"/>
    <x v="2"/>
  </r>
  <r>
    <x v="12"/>
    <x v="2"/>
  </r>
  <r>
    <x v="12"/>
    <x v="2"/>
  </r>
  <r>
    <x v="12"/>
    <x v="0"/>
  </r>
  <r>
    <x v="12"/>
    <x v="0"/>
  </r>
  <r>
    <x v="12"/>
    <x v="3"/>
  </r>
  <r>
    <x v="12"/>
    <x v="3"/>
  </r>
  <r>
    <x v="12"/>
    <x v="3"/>
  </r>
  <r>
    <x v="12"/>
    <x v="3"/>
  </r>
  <r>
    <x v="12"/>
    <x v="3"/>
  </r>
  <r>
    <x v="12"/>
    <x v="3"/>
  </r>
  <r>
    <x v="12"/>
    <x v="2"/>
  </r>
  <r>
    <x v="12"/>
    <x v="2"/>
  </r>
  <r>
    <x v="12"/>
    <x v="2"/>
  </r>
  <r>
    <x v="12"/>
    <x v="2"/>
  </r>
  <r>
    <x v="12"/>
    <x v="0"/>
  </r>
  <r>
    <x v="12"/>
    <x v="0"/>
  </r>
  <r>
    <x v="12"/>
    <x v="2"/>
  </r>
  <r>
    <x v="12"/>
    <x v="2"/>
  </r>
  <r>
    <x v="13"/>
    <x v="2"/>
  </r>
  <r>
    <x v="13"/>
    <x v="2"/>
  </r>
  <r>
    <x v="13"/>
    <x v="0"/>
  </r>
  <r>
    <x v="13"/>
    <x v="0"/>
  </r>
  <r>
    <x v="13"/>
    <x v="3"/>
  </r>
  <r>
    <x v="13"/>
    <x v="3"/>
  </r>
  <r>
    <x v="13"/>
    <x v="3"/>
  </r>
  <r>
    <x v="13"/>
    <x v="3"/>
  </r>
  <r>
    <x v="13"/>
    <x v="3"/>
  </r>
  <r>
    <x v="13"/>
    <x v="3"/>
  </r>
  <r>
    <x v="13"/>
    <x v="3"/>
  </r>
  <r>
    <x v="13"/>
    <x v="3"/>
  </r>
  <r>
    <x v="13"/>
    <x v="3"/>
  </r>
  <r>
    <x v="13"/>
    <x v="3"/>
  </r>
  <r>
    <x v="13"/>
    <x v="2"/>
  </r>
  <r>
    <x v="13"/>
    <x v="2"/>
  </r>
  <r>
    <x v="13"/>
    <x v="2"/>
  </r>
  <r>
    <x v="13"/>
    <x v="2"/>
  </r>
  <r>
    <x v="13"/>
    <x v="0"/>
  </r>
  <r>
    <x v="13"/>
    <x v="0"/>
  </r>
  <r>
    <x v="13"/>
    <x v="2"/>
  </r>
  <r>
    <x v="13"/>
    <x v="2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1"/>
  </r>
  <r>
    <x v="14"/>
    <x v="2"/>
  </r>
  <r>
    <x v="14"/>
    <x v="2"/>
  </r>
  <r>
    <x v="14"/>
    <x v="2"/>
  </r>
  <r>
    <x v="14"/>
    <x v="2"/>
  </r>
  <r>
    <x v="14"/>
    <x v="3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1"/>
  </r>
  <r>
    <x v="14"/>
    <x v="2"/>
  </r>
  <r>
    <x v="14"/>
    <x v="2"/>
  </r>
  <r>
    <x v="14"/>
    <x v="2"/>
  </r>
  <r>
    <x v="14"/>
    <x v="2"/>
  </r>
  <r>
    <x v="14"/>
    <x v="3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1"/>
  </r>
  <r>
    <x v="14"/>
    <x v="2"/>
  </r>
  <r>
    <x v="14"/>
    <x v="2"/>
  </r>
  <r>
    <x v="14"/>
    <x v="2"/>
  </r>
  <r>
    <x v="14"/>
    <x v="2"/>
  </r>
  <r>
    <x v="15"/>
    <x v="3"/>
  </r>
  <r>
    <x v="15"/>
    <x v="1"/>
  </r>
  <r>
    <x v="15"/>
    <x v="1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6"/>
    <x v="3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1"/>
  </r>
  <r>
    <x v="16"/>
    <x v="1"/>
  </r>
  <r>
    <x v="16"/>
    <x v="2"/>
  </r>
  <r>
    <x v="16"/>
    <x v="2"/>
  </r>
  <r>
    <x v="16"/>
    <x v="2"/>
  </r>
  <r>
    <x v="16"/>
    <x v="2"/>
  </r>
  <r>
    <x v="16"/>
    <x v="3"/>
  </r>
  <r>
    <x v="16"/>
    <x v="0"/>
  </r>
  <r>
    <x v="17"/>
    <x v="0"/>
  </r>
  <r>
    <x v="17"/>
    <x v="0"/>
  </r>
  <r>
    <x v="17"/>
    <x v="0"/>
  </r>
  <r>
    <x v="17"/>
    <x v="0"/>
  </r>
  <r>
    <x v="17"/>
    <x v="0"/>
  </r>
  <r>
    <x v="17"/>
    <x v="1"/>
  </r>
  <r>
    <x v="17"/>
    <x v="1"/>
  </r>
  <r>
    <x v="17"/>
    <x v="2"/>
  </r>
  <r>
    <x v="17"/>
    <x v="2"/>
  </r>
  <r>
    <x v="17"/>
    <x v="2"/>
  </r>
  <r>
    <x v="17"/>
    <x v="2"/>
  </r>
  <r>
    <x v="17"/>
    <x v="3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1"/>
  </r>
  <r>
    <x v="17"/>
    <x v="1"/>
  </r>
  <r>
    <x v="17"/>
    <x v="2"/>
  </r>
  <r>
    <x v="17"/>
    <x v="2"/>
  </r>
  <r>
    <x v="17"/>
    <x v="2"/>
  </r>
  <r>
    <x v="17"/>
    <x v="2"/>
  </r>
  <r>
    <x v="17"/>
    <x v="3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8"/>
    <x v="3"/>
  </r>
  <r>
    <x v="18"/>
    <x v="0"/>
  </r>
  <r>
    <x v="18"/>
    <x v="1"/>
  </r>
  <r>
    <x v="18"/>
    <x v="2"/>
  </r>
  <r>
    <x v="19"/>
    <x v="3"/>
  </r>
  <r>
    <x v="19"/>
    <x v="0"/>
  </r>
  <r>
    <x v="19"/>
    <x v="1"/>
  </r>
  <r>
    <x v="19"/>
    <x v="2"/>
  </r>
  <r>
    <x v="19"/>
    <x v="3"/>
  </r>
  <r>
    <x v="19"/>
    <x v="0"/>
  </r>
  <r>
    <x v="19"/>
    <x v="1"/>
  </r>
  <r>
    <x v="19"/>
    <x v="2"/>
  </r>
  <r>
    <x v="19"/>
    <x v="3"/>
  </r>
  <r>
    <x v="19"/>
    <x v="0"/>
  </r>
  <r>
    <x v="19"/>
    <x v="1"/>
  </r>
  <r>
    <x v="19"/>
    <x v="2"/>
  </r>
  <r>
    <x v="19"/>
    <x v="3"/>
  </r>
  <r>
    <x v="19"/>
    <x v="0"/>
  </r>
  <r>
    <x v="19"/>
    <x v="1"/>
  </r>
  <r>
    <x v="19"/>
    <x v="2"/>
  </r>
  <r>
    <x v="19"/>
    <x v="3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1"/>
  </r>
  <r>
    <x v="20"/>
    <x v="1"/>
  </r>
  <r>
    <x v="21"/>
    <x v="2"/>
  </r>
  <r>
    <x v="21"/>
    <x v="2"/>
  </r>
  <r>
    <x v="21"/>
    <x v="2"/>
  </r>
  <r>
    <x v="21"/>
    <x v="2"/>
  </r>
  <r>
    <x v="21"/>
    <x v="3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1"/>
  </r>
  <r>
    <x v="21"/>
    <x v="2"/>
  </r>
  <r>
    <x v="21"/>
    <x v="2"/>
  </r>
  <r>
    <x v="21"/>
    <x v="2"/>
  </r>
  <r>
    <x v="21"/>
    <x v="2"/>
  </r>
  <r>
    <x v="21"/>
    <x v="3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1"/>
  </r>
  <r>
    <x v="21"/>
    <x v="2"/>
  </r>
  <r>
    <x v="21"/>
    <x v="2"/>
  </r>
  <r>
    <x v="21"/>
    <x v="2"/>
  </r>
  <r>
    <x v="21"/>
    <x v="2"/>
  </r>
  <r>
    <x v="21"/>
    <x v="3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1"/>
  </r>
  <r>
    <x v="22"/>
    <x v="1"/>
  </r>
  <r>
    <x v="22"/>
    <x v="2"/>
  </r>
  <r>
    <x v="22"/>
    <x v="2"/>
  </r>
  <r>
    <x v="22"/>
    <x v="2"/>
  </r>
  <r>
    <x v="22"/>
    <x v="2"/>
  </r>
  <r>
    <x v="22"/>
    <x v="3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3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3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1"/>
  </r>
  <r>
    <x v="24"/>
    <x v="1"/>
  </r>
  <r>
    <x v="24"/>
    <x v="2"/>
  </r>
  <r>
    <x v="25"/>
    <x v="2"/>
  </r>
  <r>
    <x v="25"/>
    <x v="2"/>
  </r>
  <r>
    <x v="25"/>
    <x v="2"/>
  </r>
  <r>
    <x v="25"/>
    <x v="3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3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3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0"/>
  </r>
  <r>
    <x v="25"/>
    <x v="0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2"/>
  </r>
  <r>
    <x v="25"/>
    <x v="2"/>
  </r>
  <r>
    <x v="25"/>
    <x v="2"/>
  </r>
  <r>
    <x v="25"/>
    <x v="3"/>
  </r>
  <r>
    <x v="25"/>
    <x v="3"/>
  </r>
  <r>
    <x v="25"/>
    <x v="3"/>
  </r>
  <r>
    <x v="26"/>
    <x v="3"/>
  </r>
  <r>
    <x v="26"/>
    <x v="3"/>
  </r>
  <r>
    <x v="26"/>
    <x v="0"/>
  </r>
  <r>
    <x v="26"/>
    <x v="0"/>
  </r>
  <r>
    <x v="26"/>
    <x v="0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2"/>
  </r>
  <r>
    <x v="26"/>
    <x v="2"/>
  </r>
  <r>
    <x v="26"/>
    <x v="2"/>
  </r>
  <r>
    <x v="26"/>
    <x v="3"/>
  </r>
  <r>
    <x v="26"/>
    <x v="3"/>
  </r>
  <r>
    <x v="26"/>
    <x v="3"/>
  </r>
  <r>
    <x v="26"/>
    <x v="3"/>
  </r>
  <r>
    <x v="26"/>
    <x v="3"/>
  </r>
  <r>
    <x v="26"/>
    <x v="0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0"/>
  </r>
  <r>
    <x v="26"/>
    <x v="0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1"/>
  </r>
  <r>
    <x v="26"/>
    <x v="2"/>
  </r>
  <r>
    <x v="26"/>
    <x v="2"/>
  </r>
  <r>
    <x v="26"/>
    <x v="2"/>
  </r>
  <r>
    <x v="26"/>
    <x v="3"/>
  </r>
  <r>
    <x v="26"/>
    <x v="3"/>
  </r>
  <r>
    <x v="26"/>
    <x v="3"/>
  </r>
  <r>
    <x v="26"/>
    <x v="3"/>
  </r>
  <r>
    <x v="26"/>
    <x v="3"/>
  </r>
  <r>
    <x v="26"/>
    <x v="0"/>
  </r>
  <r>
    <x v="27"/>
    <x v="0"/>
  </r>
  <r>
    <x v="27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2"/>
  </r>
  <r>
    <x v="27"/>
    <x v="2"/>
  </r>
  <r>
    <x v="27"/>
    <x v="3"/>
  </r>
  <r>
    <x v="27"/>
    <x v="3"/>
  </r>
  <r>
    <x v="27"/>
    <x v="3"/>
  </r>
  <r>
    <x v="27"/>
    <x v="3"/>
  </r>
  <r>
    <x v="27"/>
    <x v="3"/>
  </r>
  <r>
    <x v="27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0"/>
  </r>
  <r>
    <x v="27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2"/>
  </r>
  <r>
    <x v="27"/>
    <x v="2"/>
  </r>
  <r>
    <x v="27"/>
    <x v="3"/>
  </r>
  <r>
    <x v="27"/>
    <x v="3"/>
  </r>
  <r>
    <x v="27"/>
    <x v="3"/>
  </r>
  <r>
    <x v="27"/>
    <x v="3"/>
  </r>
  <r>
    <x v="27"/>
    <x v="3"/>
  </r>
  <r>
    <x v="27"/>
    <x v="0"/>
  </r>
  <r>
    <x v="27"/>
    <x v="0"/>
  </r>
  <r>
    <x v="27"/>
    <x v="0"/>
  </r>
  <r>
    <x v="27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2"/>
  </r>
  <r>
    <x v="28"/>
    <x v="2"/>
  </r>
  <r>
    <x v="28"/>
    <x v="3"/>
  </r>
  <r>
    <x v="28"/>
    <x v="3"/>
  </r>
  <r>
    <x v="28"/>
    <x v="3"/>
  </r>
  <r>
    <x v="28"/>
    <x v="3"/>
  </r>
  <r>
    <x v="28"/>
    <x v="3"/>
  </r>
  <r>
    <x v="28"/>
    <x v="0"/>
  </r>
  <r>
    <x v="28"/>
    <x v="1"/>
  </r>
  <r>
    <x v="28"/>
    <x v="1"/>
  </r>
  <r>
    <x v="28"/>
    <x v="1"/>
  </r>
  <r>
    <x v="28"/>
    <x v="1"/>
  </r>
  <r>
    <x v="28"/>
    <x v="3"/>
  </r>
  <r>
    <x v="28"/>
    <x v="3"/>
  </r>
  <r>
    <x v="28"/>
    <x v="3"/>
  </r>
  <r>
    <x v="28"/>
    <x v="3"/>
  </r>
  <r>
    <x v="28"/>
    <x v="3"/>
  </r>
  <r>
    <x v="28"/>
    <x v="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0"/>
  </r>
  <r>
    <x v="35"/>
    <x v="1"/>
  </r>
  <r>
    <x v="35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0"/>
  </r>
  <r>
    <x v="36"/>
    <x v="1"/>
  </r>
  <r>
    <x v="36"/>
    <x v="2"/>
  </r>
  <r>
    <x v="36"/>
    <x v="3"/>
  </r>
  <r>
    <x v="36"/>
    <x v="1"/>
  </r>
  <r>
    <x v="36"/>
    <x v="1"/>
  </r>
  <r>
    <x v="36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39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3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2"/>
  </r>
  <r>
    <x v="41"/>
    <x v="2"/>
  </r>
  <r>
    <x v="41"/>
    <x v="2"/>
  </r>
  <r>
    <x v="41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0"/>
  </r>
  <r>
    <x v="43"/>
    <x v="0"/>
  </r>
  <r>
    <x v="43"/>
    <x v="0"/>
  </r>
  <r>
    <x v="43"/>
    <x v="0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2"/>
  </r>
  <r>
    <x v="43"/>
    <x v="2"/>
  </r>
  <r>
    <x v="43"/>
    <x v="2"/>
  </r>
  <r>
    <x v="43"/>
    <x v="3"/>
  </r>
  <r>
    <x v="43"/>
    <x v="3"/>
  </r>
  <r>
    <x v="43"/>
    <x v="3"/>
  </r>
  <r>
    <x v="43"/>
    <x v="3"/>
  </r>
  <r>
    <x v="43"/>
    <x v="3"/>
  </r>
  <r>
    <x v="43"/>
    <x v="0"/>
  </r>
  <r>
    <x v="43"/>
    <x v="0"/>
  </r>
  <r>
    <x v="43"/>
    <x v="0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2"/>
  </r>
  <r>
    <x v="43"/>
    <x v="2"/>
  </r>
  <r>
    <x v="43"/>
    <x v="2"/>
  </r>
  <r>
    <x v="43"/>
    <x v="3"/>
  </r>
  <r>
    <x v="43"/>
    <x v="3"/>
  </r>
  <r>
    <x v="43"/>
    <x v="3"/>
  </r>
  <r>
    <x v="43"/>
    <x v="3"/>
  </r>
  <r>
    <x v="43"/>
    <x v="3"/>
  </r>
  <r>
    <x v="43"/>
    <x v="0"/>
  </r>
  <r>
    <x v="43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3"/>
  </r>
  <r>
    <x v="48"/>
    <x v="3"/>
  </r>
  <r>
    <x v="48"/>
    <x v="3"/>
  </r>
  <r>
    <x v="48"/>
    <x v="3"/>
  </r>
  <r>
    <x v="48"/>
    <x v="3"/>
  </r>
  <r>
    <x v="48"/>
    <x v="3"/>
  </r>
  <r>
    <x v="48"/>
    <x v="3"/>
  </r>
  <r>
    <x v="48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49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6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2"/>
  </r>
  <r>
    <x v="57"/>
    <x v="2"/>
  </r>
  <r>
    <x v="57"/>
    <x v="2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0"/>
  </r>
  <r>
    <x v="57"/>
    <x v="0"/>
  </r>
  <r>
    <x v="57"/>
    <x v="0"/>
  </r>
  <r>
    <x v="57"/>
    <x v="0"/>
  </r>
  <r>
    <x v="57"/>
    <x v="1"/>
  </r>
  <r>
    <x v="57"/>
    <x v="1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3"/>
  </r>
  <r>
    <x v="57"/>
    <x v="3"/>
  </r>
  <r>
    <x v="57"/>
    <x v="3"/>
  </r>
  <r>
    <x v="57"/>
    <x v="3"/>
  </r>
  <r>
    <x v="57"/>
    <x v="3"/>
  </r>
  <r>
    <x v="57"/>
    <x v="0"/>
  </r>
  <r>
    <x v="57"/>
    <x v="0"/>
  </r>
  <r>
    <x v="58"/>
    <x v="0"/>
  </r>
  <r>
    <x v="58"/>
    <x v="0"/>
  </r>
  <r>
    <x v="58"/>
    <x v="0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3"/>
  </r>
  <r>
    <x v="58"/>
    <x v="0"/>
  </r>
  <r>
    <x v="58"/>
    <x v="1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3"/>
  </r>
  <r>
    <x v="58"/>
    <x v="3"/>
  </r>
  <r>
    <x v="58"/>
    <x v="3"/>
  </r>
  <r>
    <x v="58"/>
    <x v="3"/>
  </r>
  <r>
    <x v="58"/>
    <x v="3"/>
  </r>
  <r>
    <x v="58"/>
    <x v="0"/>
  </r>
  <r>
    <x v="58"/>
    <x v="0"/>
  </r>
  <r>
    <x v="58"/>
    <x v="0"/>
  </r>
  <r>
    <x v="58"/>
    <x v="0"/>
  </r>
  <r>
    <x v="58"/>
    <x v="1"/>
  </r>
  <r>
    <x v="58"/>
    <x v="1"/>
  </r>
  <r>
    <x v="58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59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3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2"/>
  </r>
  <r>
    <x v="61"/>
    <x v="2"/>
  </r>
  <r>
    <x v="61"/>
    <x v="2"/>
  </r>
  <r>
    <x v="61"/>
    <x v="3"/>
  </r>
  <r>
    <x v="61"/>
    <x v="3"/>
  </r>
  <r>
    <x v="61"/>
    <x v="3"/>
  </r>
  <r>
    <x v="61"/>
    <x v="3"/>
  </r>
  <r>
    <x v="61"/>
    <x v="3"/>
  </r>
  <r>
    <x v="61"/>
    <x v="3"/>
  </r>
  <r>
    <x v="61"/>
    <x v="0"/>
  </r>
  <r>
    <x v="61"/>
    <x v="0"/>
  </r>
  <r>
    <x v="61"/>
    <x v="0"/>
  </r>
  <r>
    <x v="61"/>
    <x v="0"/>
  </r>
  <r>
    <x v="61"/>
    <x v="1"/>
  </r>
  <r>
    <x v="61"/>
    <x v="1"/>
  </r>
  <r>
    <x v="61"/>
    <x v="1"/>
  </r>
  <r>
    <x v="61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3"/>
  </r>
  <r>
    <x v="62"/>
    <x v="3"/>
  </r>
  <r>
    <x v="62"/>
    <x v="3"/>
  </r>
  <r>
    <x v="62"/>
    <x v="3"/>
  </r>
  <r>
    <x v="62"/>
    <x v="3"/>
  </r>
  <r>
    <x v="62"/>
    <x v="0"/>
  </r>
  <r>
    <x v="62"/>
    <x v="0"/>
  </r>
  <r>
    <x v="62"/>
    <x v="0"/>
  </r>
  <r>
    <x v="62"/>
    <x v="0"/>
  </r>
  <r>
    <x v="62"/>
    <x v="0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3"/>
  </r>
  <r>
    <x v="62"/>
    <x v="0"/>
  </r>
  <r>
    <x v="62"/>
    <x v="1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3"/>
    <x v="2"/>
  </r>
  <r>
    <x v="63"/>
    <x v="2"/>
  </r>
  <r>
    <x v="63"/>
    <x v="2"/>
  </r>
  <r>
    <x v="63"/>
    <x v="2"/>
  </r>
  <r>
    <x v="63"/>
    <x v="3"/>
  </r>
  <r>
    <x v="63"/>
    <x v="3"/>
  </r>
  <r>
    <x v="63"/>
    <x v="3"/>
  </r>
  <r>
    <x v="63"/>
    <x v="3"/>
  </r>
  <r>
    <x v="63"/>
    <x v="3"/>
  </r>
  <r>
    <x v="63"/>
    <x v="3"/>
  </r>
  <r>
    <x v="63"/>
    <x v="0"/>
  </r>
  <r>
    <x v="63"/>
    <x v="0"/>
  </r>
  <r>
    <x v="63"/>
    <x v="0"/>
  </r>
  <r>
    <x v="63"/>
    <x v="0"/>
  </r>
  <r>
    <x v="63"/>
    <x v="1"/>
  </r>
  <r>
    <x v="63"/>
    <x v="1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3"/>
  </r>
  <r>
    <x v="63"/>
    <x v="3"/>
  </r>
  <r>
    <x v="63"/>
    <x v="3"/>
  </r>
  <r>
    <x v="63"/>
    <x v="3"/>
  </r>
  <r>
    <x v="63"/>
    <x v="3"/>
  </r>
  <r>
    <x v="63"/>
    <x v="3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0"/>
  </r>
  <r>
    <x v="66"/>
    <x v="0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2"/>
  </r>
  <r>
    <x v="66"/>
    <x v="2"/>
  </r>
  <r>
    <x v="66"/>
    <x v="2"/>
  </r>
  <r>
    <x v="66"/>
    <x v="3"/>
  </r>
  <r>
    <x v="66"/>
    <x v="3"/>
  </r>
  <r>
    <x v="66"/>
    <x v="3"/>
  </r>
  <r>
    <x v="66"/>
    <x v="3"/>
  </r>
  <r>
    <x v="66"/>
    <x v="3"/>
  </r>
  <r>
    <x v="66"/>
    <x v="0"/>
  </r>
  <r>
    <x v="66"/>
    <x v="0"/>
  </r>
  <r>
    <x v="66"/>
    <x v="0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2"/>
  </r>
  <r>
    <x v="66"/>
    <x v="2"/>
  </r>
  <r>
    <x v="66"/>
    <x v="2"/>
  </r>
  <r>
    <x v="66"/>
    <x v="3"/>
  </r>
  <r>
    <x v="66"/>
    <x v="3"/>
  </r>
  <r>
    <x v="66"/>
    <x v="3"/>
  </r>
  <r>
    <x v="66"/>
    <x v="3"/>
  </r>
  <r>
    <x v="66"/>
    <x v="3"/>
  </r>
  <r>
    <x v="66"/>
    <x v="0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6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7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3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0"/>
  </r>
  <r>
    <x v="81"/>
    <x v="1"/>
  </r>
  <r>
    <x v="81"/>
    <x v="2"/>
  </r>
  <r>
    <x v="81"/>
    <x v="3"/>
  </r>
  <r>
    <x v="81"/>
    <x v="0"/>
  </r>
  <r>
    <x v="81"/>
    <x v="1"/>
  </r>
  <r>
    <x v="81"/>
    <x v="2"/>
  </r>
  <r>
    <x v="81"/>
    <x v="3"/>
  </r>
  <r>
    <x v="81"/>
    <x v="0"/>
  </r>
  <r>
    <x v="81"/>
    <x v="1"/>
  </r>
  <r>
    <x v="81"/>
    <x v="2"/>
  </r>
  <r>
    <x v="81"/>
    <x v="3"/>
  </r>
  <r>
    <x v="81"/>
    <x v="0"/>
  </r>
  <r>
    <x v="81"/>
    <x v="1"/>
  </r>
  <r>
    <x v="81"/>
    <x v="2"/>
  </r>
  <r>
    <x v="81"/>
    <x v="3"/>
  </r>
  <r>
    <x v="81"/>
    <x v="0"/>
  </r>
  <r>
    <x v="81"/>
    <x v="1"/>
  </r>
  <r>
    <x v="81"/>
    <x v="2"/>
  </r>
  <r>
    <x v="81"/>
    <x v="3"/>
  </r>
  <r>
    <x v="81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0"/>
  </r>
  <r>
    <x v="82"/>
    <x v="1"/>
  </r>
  <r>
    <x v="82"/>
    <x v="2"/>
  </r>
  <r>
    <x v="82"/>
    <x v="3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0"/>
  </r>
  <r>
    <x v="94"/>
    <x v="0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2"/>
  </r>
  <r>
    <x v="94"/>
    <x v="2"/>
  </r>
  <r>
    <x v="94"/>
    <x v="2"/>
  </r>
  <r>
    <x v="94"/>
    <x v="3"/>
  </r>
  <r>
    <x v="94"/>
    <x v="3"/>
  </r>
  <r>
    <x v="94"/>
    <x v="3"/>
  </r>
  <r>
    <x v="94"/>
    <x v="3"/>
  </r>
  <r>
    <x v="94"/>
    <x v="3"/>
  </r>
  <r>
    <x v="94"/>
    <x v="0"/>
  </r>
  <r>
    <x v="94"/>
    <x v="0"/>
  </r>
  <r>
    <x v="94"/>
    <x v="0"/>
  </r>
  <r>
    <x v="94"/>
    <x v="1"/>
  </r>
  <r>
    <x v="94"/>
    <x v="1"/>
  </r>
  <r>
    <x v="95"/>
    <x v="1"/>
  </r>
  <r>
    <x v="95"/>
    <x v="1"/>
  </r>
  <r>
    <x v="95"/>
    <x v="1"/>
  </r>
  <r>
    <x v="95"/>
    <x v="1"/>
  </r>
  <r>
    <x v="95"/>
    <x v="1"/>
  </r>
  <r>
    <x v="95"/>
    <x v="2"/>
  </r>
  <r>
    <x v="95"/>
    <x v="2"/>
  </r>
  <r>
    <x v="95"/>
    <x v="2"/>
  </r>
  <r>
    <x v="95"/>
    <x v="3"/>
  </r>
  <r>
    <x v="95"/>
    <x v="3"/>
  </r>
  <r>
    <x v="95"/>
    <x v="0"/>
  </r>
  <r>
    <x v="95"/>
    <x v="0"/>
  </r>
  <r>
    <x v="95"/>
    <x v="0"/>
  </r>
  <r>
    <x v="95"/>
    <x v="0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8"/>
    <x v="1"/>
  </r>
  <r>
    <x v="98"/>
    <x v="1"/>
  </r>
  <r>
    <x v="98"/>
    <x v="1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2"/>
  </r>
  <r>
    <x v="98"/>
    <x v="2"/>
  </r>
  <r>
    <x v="98"/>
    <x v="2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1"/>
  </r>
  <r>
    <x v="98"/>
    <x v="1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1"/>
  </r>
  <r>
    <x v="98"/>
    <x v="1"/>
  </r>
  <r>
    <x v="98"/>
    <x v="2"/>
  </r>
  <r>
    <x v="98"/>
    <x v="2"/>
  </r>
  <r>
    <x v="98"/>
    <x v="2"/>
  </r>
  <r>
    <x v="98"/>
    <x v="2"/>
  </r>
  <r>
    <x v="98"/>
    <x v="0"/>
  </r>
  <r>
    <x v="98"/>
    <x v="0"/>
  </r>
  <r>
    <x v="98"/>
    <x v="1"/>
  </r>
  <r>
    <x v="98"/>
    <x v="1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9"/>
    <x v="0"/>
  </r>
  <r>
    <x v="99"/>
    <x v="0"/>
  </r>
  <r>
    <x v="99"/>
    <x v="0"/>
  </r>
  <r>
    <x v="99"/>
    <x v="1"/>
  </r>
  <r>
    <x v="99"/>
    <x v="1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99"/>
    <x v="0"/>
  </r>
  <r>
    <x v="100"/>
    <x v="0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0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1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0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8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0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2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3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2"/>
  </r>
  <r>
    <x v="114"/>
    <x v="2"/>
  </r>
  <r>
    <x v="114"/>
    <x v="2"/>
  </r>
  <r>
    <x v="114"/>
    <x v="3"/>
  </r>
  <r>
    <x v="114"/>
    <x v="3"/>
  </r>
  <r>
    <x v="114"/>
    <x v="3"/>
  </r>
  <r>
    <x v="114"/>
    <x v="3"/>
  </r>
  <r>
    <x v="114"/>
    <x v="3"/>
  </r>
  <r>
    <x v="114"/>
    <x v="3"/>
  </r>
  <r>
    <x v="114"/>
    <x v="0"/>
  </r>
  <r>
    <x v="114"/>
    <x v="0"/>
  </r>
  <r>
    <x v="114"/>
    <x v="0"/>
  </r>
  <r>
    <x v="114"/>
    <x v="0"/>
  </r>
  <r>
    <x v="114"/>
    <x v="1"/>
  </r>
  <r>
    <x v="114"/>
    <x v="1"/>
  </r>
  <r>
    <x v="114"/>
    <x v="1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5"/>
    <x v="3"/>
  </r>
  <r>
    <x v="115"/>
    <x v="3"/>
  </r>
  <r>
    <x v="115"/>
    <x v="3"/>
  </r>
  <r>
    <x v="115"/>
    <x v="3"/>
  </r>
  <r>
    <x v="115"/>
    <x v="3"/>
  </r>
  <r>
    <x v="115"/>
    <x v="3"/>
  </r>
  <r>
    <x v="115"/>
    <x v="0"/>
  </r>
  <r>
    <x v="115"/>
    <x v="0"/>
  </r>
  <r>
    <x v="115"/>
    <x v="0"/>
  </r>
  <r>
    <x v="115"/>
    <x v="0"/>
  </r>
  <r>
    <x v="115"/>
    <x v="0"/>
  </r>
  <r>
    <x v="115"/>
    <x v="1"/>
  </r>
  <r>
    <x v="115"/>
    <x v="1"/>
  </r>
  <r>
    <x v="115"/>
    <x v="2"/>
  </r>
  <r>
    <x v="115"/>
    <x v="2"/>
  </r>
  <r>
    <x v="115"/>
    <x v="2"/>
  </r>
  <r>
    <x v="115"/>
    <x v="2"/>
  </r>
  <r>
    <x v="115"/>
    <x v="3"/>
  </r>
  <r>
    <x v="115"/>
    <x v="0"/>
  </r>
  <r>
    <x v="115"/>
    <x v="1"/>
  </r>
  <r>
    <x v="115"/>
    <x v="1"/>
  </r>
  <r>
    <x v="115"/>
    <x v="1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3"/>
  </r>
  <r>
    <x v="115"/>
    <x v="3"/>
  </r>
  <r>
    <x v="115"/>
    <x v="3"/>
  </r>
  <r>
    <x v="115"/>
    <x v="3"/>
  </r>
  <r>
    <x v="116"/>
    <x v="3"/>
  </r>
  <r>
    <x v="116"/>
    <x v="3"/>
  </r>
  <r>
    <x v="116"/>
    <x v="0"/>
  </r>
  <r>
    <x v="116"/>
    <x v="0"/>
  </r>
  <r>
    <x v="116"/>
    <x v="0"/>
  </r>
  <r>
    <x v="116"/>
    <x v="0"/>
  </r>
  <r>
    <x v="116"/>
    <x v="1"/>
  </r>
  <r>
    <x v="116"/>
    <x v="1"/>
  </r>
  <r>
    <x v="116"/>
    <x v="1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6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3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7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19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2"/>
  </r>
  <r>
    <x v="122"/>
    <x v="2"/>
  </r>
  <r>
    <x v="122"/>
    <x v="2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2"/>
    <x v="0"/>
  </r>
  <r>
    <x v="122"/>
    <x v="0"/>
  </r>
  <r>
    <x v="122"/>
    <x v="0"/>
  </r>
  <r>
    <x v="122"/>
    <x v="0"/>
  </r>
  <r>
    <x v="122"/>
    <x v="1"/>
  </r>
  <r>
    <x v="122"/>
    <x v="1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0"/>
  </r>
  <r>
    <x v="123"/>
    <x v="0"/>
  </r>
  <r>
    <x v="123"/>
    <x v="0"/>
  </r>
  <r>
    <x v="123"/>
    <x v="0"/>
  </r>
  <r>
    <x v="123"/>
    <x v="0"/>
  </r>
  <r>
    <x v="123"/>
    <x v="1"/>
  </r>
  <r>
    <x v="123"/>
    <x v="1"/>
  </r>
  <r>
    <x v="123"/>
    <x v="2"/>
  </r>
  <r>
    <x v="123"/>
    <x v="2"/>
  </r>
  <r>
    <x v="123"/>
    <x v="2"/>
  </r>
  <r>
    <x v="123"/>
    <x v="2"/>
  </r>
  <r>
    <x v="123"/>
    <x v="1"/>
  </r>
  <r>
    <x v="123"/>
    <x v="0"/>
  </r>
  <r>
    <x v="123"/>
    <x v="1"/>
  </r>
  <r>
    <x v="123"/>
    <x v="1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0"/>
  </r>
  <r>
    <x v="123"/>
    <x v="0"/>
  </r>
  <r>
    <x v="123"/>
    <x v="0"/>
  </r>
  <r>
    <x v="123"/>
    <x v="0"/>
  </r>
  <r>
    <x v="123"/>
    <x v="1"/>
  </r>
  <r>
    <x v="123"/>
    <x v="1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4"/>
    <x v="2"/>
  </r>
  <r>
    <x v="124"/>
    <x v="2"/>
  </r>
  <r>
    <x v="124"/>
    <x v="2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8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1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4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5"/>
    <x v="3"/>
  </r>
  <r>
    <x v="136"/>
    <x v="3"/>
  </r>
  <r>
    <x v="136"/>
    <x v="3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6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7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8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0"/>
  </r>
  <r>
    <x v="140"/>
    <x v="1"/>
  </r>
  <r>
    <x v="140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1"/>
  </r>
  <r>
    <x v="141"/>
    <x v="3"/>
  </r>
  <r>
    <x v="141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2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3"/>
    <x v="3"/>
  </r>
  <r>
    <x v="144"/>
    <x v="3"/>
  </r>
  <r>
    <x v="144"/>
    <x v="3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4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7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8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0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1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1"/>
  </r>
  <r>
    <x v="152"/>
    <x v="2"/>
  </r>
  <r>
    <x v="152"/>
    <x v="2"/>
  </r>
  <r>
    <x v="152"/>
    <x v="2"/>
  </r>
  <r>
    <x v="152"/>
    <x v="3"/>
  </r>
  <r>
    <x v="152"/>
    <x v="3"/>
  </r>
  <r>
    <x v="152"/>
    <x v="3"/>
  </r>
  <r>
    <x v="152"/>
    <x v="3"/>
  </r>
  <r>
    <x v="152"/>
    <x v="3"/>
  </r>
  <r>
    <x v="152"/>
    <x v="3"/>
  </r>
  <r>
    <x v="152"/>
    <x v="0"/>
  </r>
  <r>
    <x v="152"/>
    <x v="0"/>
  </r>
  <r>
    <x v="152"/>
    <x v="0"/>
  </r>
  <r>
    <x v="152"/>
    <x v="0"/>
  </r>
  <r>
    <x v="152"/>
    <x v="1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3"/>
  </r>
  <r>
    <x v="153"/>
    <x v="3"/>
  </r>
  <r>
    <x v="153"/>
    <x v="3"/>
  </r>
  <r>
    <x v="153"/>
    <x v="3"/>
  </r>
  <r>
    <x v="153"/>
    <x v="3"/>
  </r>
  <r>
    <x v="153"/>
    <x v="3"/>
  </r>
  <r>
    <x v="153"/>
    <x v="0"/>
  </r>
  <r>
    <x v="153"/>
    <x v="0"/>
  </r>
  <r>
    <x v="153"/>
    <x v="0"/>
  </r>
  <r>
    <x v="153"/>
    <x v="0"/>
  </r>
  <r>
    <x v="153"/>
    <x v="0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3"/>
  </r>
  <r>
    <x v="153"/>
    <x v="0"/>
  </r>
  <r>
    <x v="153"/>
    <x v="1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3"/>
  </r>
  <r>
    <x v="153"/>
    <x v="3"/>
  </r>
  <r>
    <x v="153"/>
    <x v="3"/>
  </r>
  <r>
    <x v="153"/>
    <x v="3"/>
  </r>
  <r>
    <x v="153"/>
    <x v="3"/>
  </r>
  <r>
    <x v="153"/>
    <x v="3"/>
  </r>
  <r>
    <x v="153"/>
    <x v="0"/>
  </r>
  <r>
    <x v="153"/>
    <x v="0"/>
  </r>
  <r>
    <x v="154"/>
    <x v="0"/>
  </r>
  <r>
    <x v="154"/>
    <x v="0"/>
  </r>
  <r>
    <x v="154"/>
    <x v="1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3"/>
  </r>
  <r>
    <x v="154"/>
    <x v="3"/>
  </r>
  <r>
    <x v="154"/>
    <x v="3"/>
  </r>
  <r>
    <x v="154"/>
    <x v="3"/>
  </r>
  <r>
    <x v="154"/>
    <x v="3"/>
  </r>
  <r>
    <x v="154"/>
    <x v="3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4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5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1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3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9"/>
    <x v="2"/>
  </r>
  <r>
    <x v="159"/>
    <x v="2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0"/>
  </r>
  <r>
    <x v="159"/>
    <x v="1"/>
  </r>
  <r>
    <x v="159"/>
    <x v="2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1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1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2"/>
    <x v="0"/>
  </r>
  <r>
    <x v="163"/>
    <x v="0"/>
  </r>
  <r>
    <x v="163"/>
    <x v="0"/>
  </r>
  <r>
    <x v="163"/>
    <x v="0"/>
  </r>
  <r>
    <x v="163"/>
    <x v="0"/>
  </r>
  <r>
    <x v="163"/>
    <x v="0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3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1"/>
  </r>
  <r>
    <x v="164"/>
    <x v="0"/>
  </r>
  <r>
    <x v="164"/>
    <x v="1"/>
  </r>
  <r>
    <x v="164"/>
    <x v="2"/>
  </r>
  <r>
    <x v="164"/>
    <x v="3"/>
  </r>
  <r>
    <x v="164"/>
    <x v="0"/>
  </r>
  <r>
    <x v="164"/>
    <x v="1"/>
  </r>
  <r>
    <x v="164"/>
    <x v="2"/>
  </r>
  <r>
    <x v="164"/>
    <x v="3"/>
  </r>
  <r>
    <x v="164"/>
    <x v="0"/>
  </r>
  <r>
    <x v="164"/>
    <x v="1"/>
  </r>
  <r>
    <x v="164"/>
    <x v="2"/>
  </r>
  <r>
    <x v="164"/>
    <x v="3"/>
  </r>
  <r>
    <x v="164"/>
    <x v="0"/>
  </r>
  <r>
    <x v="164"/>
    <x v="1"/>
  </r>
  <r>
    <x v="164"/>
    <x v="2"/>
  </r>
  <r>
    <x v="164"/>
    <x v="3"/>
  </r>
  <r>
    <x v="164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0"/>
  </r>
  <r>
    <x v="165"/>
    <x v="1"/>
  </r>
  <r>
    <x v="165"/>
    <x v="2"/>
  </r>
  <r>
    <x v="165"/>
    <x v="3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1"/>
  </r>
  <r>
    <x v="165"/>
    <x v="3"/>
  </r>
  <r>
    <x v="165"/>
    <x v="3"/>
  </r>
  <r>
    <x v="165"/>
    <x v="3"/>
  </r>
  <r>
    <x v="165"/>
    <x v="2"/>
  </r>
  <r>
    <x v="165"/>
    <x v="2"/>
  </r>
  <r>
    <x v="165"/>
    <x v="2"/>
  </r>
  <r>
    <x v="165"/>
    <x v="3"/>
  </r>
  <r>
    <x v="165"/>
    <x v="3"/>
  </r>
  <r>
    <x v="165"/>
    <x v="3"/>
  </r>
  <r>
    <x v="165"/>
    <x v="3"/>
  </r>
  <r>
    <x v="165"/>
    <x v="3"/>
  </r>
  <r>
    <x v="165"/>
    <x v="3"/>
  </r>
  <r>
    <x v="165"/>
    <x v="0"/>
  </r>
  <r>
    <x v="165"/>
    <x v="0"/>
  </r>
  <r>
    <x v="165"/>
    <x v="0"/>
  </r>
  <r>
    <x v="165"/>
    <x v="0"/>
  </r>
  <r>
    <x v="165"/>
    <x v="1"/>
  </r>
  <r>
    <x v="165"/>
    <x v="1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3"/>
  </r>
  <r>
    <x v="165"/>
    <x v="3"/>
  </r>
  <r>
    <x v="165"/>
    <x v="3"/>
  </r>
  <r>
    <x v="165"/>
    <x v="3"/>
  </r>
  <r>
    <x v="165"/>
    <x v="3"/>
  </r>
  <r>
    <x v="165"/>
    <x v="0"/>
  </r>
  <r>
    <x v="165"/>
    <x v="0"/>
  </r>
  <r>
    <x v="165"/>
    <x v="0"/>
  </r>
  <r>
    <x v="165"/>
    <x v="0"/>
  </r>
  <r>
    <x v="165"/>
    <x v="0"/>
  </r>
  <r>
    <x v="165"/>
    <x v="1"/>
  </r>
  <r>
    <x v="165"/>
    <x v="1"/>
  </r>
  <r>
    <x v="165"/>
    <x v="2"/>
  </r>
  <r>
    <x v="165"/>
    <x v="2"/>
  </r>
  <r>
    <x v="165"/>
    <x v="2"/>
  </r>
  <r>
    <x v="165"/>
    <x v="2"/>
  </r>
  <r>
    <x v="165"/>
    <x v="3"/>
  </r>
  <r>
    <x v="165"/>
    <x v="0"/>
  </r>
  <r>
    <x v="165"/>
    <x v="1"/>
  </r>
  <r>
    <x v="165"/>
    <x v="1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3"/>
  </r>
  <r>
    <x v="165"/>
    <x v="3"/>
  </r>
  <r>
    <x v="165"/>
    <x v="3"/>
  </r>
  <r>
    <x v="165"/>
    <x v="3"/>
  </r>
  <r>
    <x v="165"/>
    <x v="3"/>
  </r>
  <r>
    <x v="165"/>
    <x v="0"/>
  </r>
  <r>
    <x v="165"/>
    <x v="0"/>
  </r>
  <r>
    <x v="165"/>
    <x v="0"/>
  </r>
  <r>
    <x v="165"/>
    <x v="0"/>
  </r>
  <r>
    <x v="165"/>
    <x v="1"/>
  </r>
  <r>
    <x v="165"/>
    <x v="1"/>
  </r>
  <r>
    <x v="165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6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0"/>
  </r>
  <r>
    <x v="167"/>
    <x v="1"/>
  </r>
  <r>
    <x v="167"/>
    <x v="2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3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0"/>
  </r>
  <r>
    <x v="171"/>
    <x v="1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3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0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3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4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5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0"/>
  </r>
  <r>
    <x v="176"/>
    <x v="0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2"/>
  </r>
  <r>
    <x v="176"/>
    <x v="2"/>
  </r>
  <r>
    <x v="176"/>
    <x v="2"/>
  </r>
  <r>
    <x v="176"/>
    <x v="3"/>
  </r>
  <r>
    <x v="176"/>
    <x v="3"/>
  </r>
  <r>
    <x v="176"/>
    <x v="3"/>
  </r>
  <r>
    <x v="176"/>
    <x v="3"/>
  </r>
  <r>
    <x v="176"/>
    <x v="3"/>
  </r>
  <r>
    <x v="176"/>
    <x v="0"/>
  </r>
  <r>
    <x v="176"/>
    <x v="0"/>
  </r>
  <r>
    <x v="176"/>
    <x v="0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6"/>
    <x v="2"/>
  </r>
  <r>
    <x v="176"/>
    <x v="2"/>
  </r>
  <r>
    <x v="176"/>
    <x v="2"/>
  </r>
  <r>
    <x v="176"/>
    <x v="3"/>
  </r>
  <r>
    <x v="176"/>
    <x v="3"/>
  </r>
  <r>
    <x v="176"/>
    <x v="3"/>
  </r>
  <r>
    <x v="176"/>
    <x v="3"/>
  </r>
  <r>
    <x v="176"/>
    <x v="3"/>
  </r>
  <r>
    <x v="176"/>
    <x v="0"/>
  </r>
  <r>
    <x v="176"/>
    <x v="1"/>
  </r>
  <r>
    <x v="176"/>
    <x v="1"/>
  </r>
  <r>
    <x v="176"/>
    <x v="1"/>
  </r>
  <r>
    <x v="176"/>
    <x v="1"/>
  </r>
  <r>
    <x v="176"/>
    <x v="1"/>
  </r>
  <r>
    <x v="176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1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7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1"/>
  </r>
  <r>
    <x v="178"/>
    <x v="2"/>
  </r>
  <r>
    <x v="178"/>
    <x v="3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8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79"/>
    <x v="0"/>
  </r>
  <r>
    <x v="180"/>
    <x v="0"/>
  </r>
  <r>
    <x v="180"/>
    <x v="0"/>
  </r>
  <r>
    <x v="180"/>
    <x v="0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3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0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3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1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2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3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3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4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5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1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6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7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3"/>
  </r>
  <r>
    <x v="188"/>
    <x v="0"/>
  </r>
  <r>
    <x v="188"/>
    <x v="0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2"/>
  </r>
  <r>
    <x v="188"/>
    <x v="2"/>
  </r>
  <r>
    <x v="188"/>
    <x v="2"/>
  </r>
  <r>
    <x v="188"/>
    <x v="3"/>
  </r>
  <r>
    <x v="188"/>
    <x v="3"/>
  </r>
  <r>
    <x v="188"/>
    <x v="3"/>
  </r>
  <r>
    <x v="188"/>
    <x v="3"/>
  </r>
  <r>
    <x v="188"/>
    <x v="3"/>
  </r>
  <r>
    <x v="188"/>
    <x v="0"/>
  </r>
  <r>
    <x v="188"/>
    <x v="0"/>
  </r>
  <r>
    <x v="188"/>
    <x v="0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1"/>
  </r>
  <r>
    <x v="188"/>
    <x v="2"/>
  </r>
  <r>
    <x v="188"/>
    <x v="2"/>
  </r>
  <r>
    <x v="188"/>
    <x v="2"/>
  </r>
  <r>
    <x v="188"/>
    <x v="3"/>
  </r>
  <r>
    <x v="188"/>
    <x v="3"/>
  </r>
  <r>
    <x v="188"/>
    <x v="3"/>
  </r>
  <r>
    <x v="188"/>
    <x v="3"/>
  </r>
  <r>
    <x v="188"/>
    <x v="3"/>
  </r>
  <r>
    <x v="188"/>
    <x v="0"/>
  </r>
  <r>
    <x v="188"/>
    <x v="3"/>
  </r>
  <r>
    <x v="188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89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0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1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3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1"/>
  </r>
  <r>
    <x v="192"/>
    <x v="0"/>
  </r>
  <r>
    <x v="192"/>
    <x v="0"/>
  </r>
  <r>
    <x v="192"/>
    <x v="0"/>
  </r>
  <r>
    <x v="192"/>
    <x v="0"/>
  </r>
  <r>
    <x v="192"/>
    <x v="0"/>
  </r>
  <r>
    <x v="192"/>
    <x v="0"/>
  </r>
  <r>
    <x v="192"/>
    <x v="0"/>
  </r>
  <r>
    <x v="192"/>
    <x v="0"/>
  </r>
  <r>
    <x v="192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4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5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1"/>
  </r>
  <r>
    <x v="196"/>
    <x v="2"/>
  </r>
  <r>
    <x v="196"/>
    <x v="3"/>
  </r>
  <r>
    <x v="196"/>
    <x v="0"/>
  </r>
  <r>
    <x v="196"/>
    <x v="1"/>
  </r>
  <r>
    <x v="196"/>
    <x v="2"/>
  </r>
  <r>
    <x v="196"/>
    <x v="3"/>
  </r>
  <r>
    <x v="196"/>
    <x v="0"/>
  </r>
  <r>
    <x v="196"/>
    <x v="1"/>
  </r>
  <r>
    <x v="196"/>
    <x v="2"/>
  </r>
  <r>
    <x v="196"/>
    <x v="3"/>
  </r>
  <r>
    <x v="196"/>
    <x v="0"/>
  </r>
  <r>
    <x v="196"/>
    <x v="1"/>
  </r>
  <r>
    <x v="196"/>
    <x v="2"/>
  </r>
  <r>
    <x v="196"/>
    <x v="3"/>
  </r>
  <r>
    <x v="196"/>
    <x v="0"/>
  </r>
  <r>
    <x v="196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1"/>
  </r>
  <r>
    <x v="197"/>
    <x v="2"/>
  </r>
  <r>
    <x v="197"/>
    <x v="3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1"/>
  </r>
  <r>
    <x v="197"/>
    <x v="1"/>
  </r>
  <r>
    <x v="197"/>
    <x v="1"/>
  </r>
  <r>
    <x v="197"/>
    <x v="1"/>
  </r>
  <r>
    <x v="197"/>
    <x v="1"/>
  </r>
  <r>
    <x v="197"/>
    <x v="1"/>
  </r>
  <r>
    <x v="198"/>
    <x v="1"/>
  </r>
  <r>
    <x v="198"/>
    <x v="2"/>
  </r>
  <r>
    <x v="198"/>
    <x v="2"/>
  </r>
  <r>
    <x v="198"/>
    <x v="2"/>
  </r>
  <r>
    <x v="198"/>
    <x v="3"/>
  </r>
  <r>
    <x v="198"/>
    <x v="3"/>
  </r>
  <r>
    <x v="198"/>
    <x v="3"/>
  </r>
  <r>
    <x v="198"/>
    <x v="3"/>
  </r>
  <r>
    <x v="198"/>
    <x v="3"/>
  </r>
  <r>
    <x v="198"/>
    <x v="0"/>
  </r>
  <r>
    <x v="198"/>
    <x v="0"/>
  </r>
  <r>
    <x v="198"/>
    <x v="0"/>
  </r>
  <r>
    <x v="198"/>
    <x v="1"/>
  </r>
  <r>
    <x v="198"/>
    <x v="1"/>
  </r>
  <r>
    <x v="198"/>
    <x v="1"/>
  </r>
  <r>
    <x v="198"/>
    <x v="1"/>
  </r>
  <r>
    <x v="198"/>
    <x v="1"/>
  </r>
  <r>
    <x v="198"/>
    <x v="1"/>
  </r>
  <r>
    <x v="198"/>
    <x v="1"/>
  </r>
  <r>
    <x v="198"/>
    <x v="2"/>
  </r>
  <r>
    <x v="198"/>
    <x v="2"/>
  </r>
  <r>
    <x v="198"/>
    <x v="2"/>
  </r>
  <r>
    <x v="198"/>
    <x v="3"/>
  </r>
  <r>
    <x v="198"/>
    <x v="3"/>
  </r>
  <r>
    <x v="198"/>
    <x v="3"/>
  </r>
  <r>
    <x v="198"/>
    <x v="3"/>
  </r>
  <r>
    <x v="198"/>
    <x v="3"/>
  </r>
  <r>
    <x v="198"/>
    <x v="0"/>
  </r>
  <r>
    <x v="198"/>
    <x v="2"/>
  </r>
  <r>
    <x v="198"/>
    <x v="2"/>
  </r>
  <r>
    <x v="198"/>
    <x v="2"/>
  </r>
  <r>
    <x v="198"/>
    <x v="3"/>
  </r>
  <r>
    <x v="198"/>
    <x v="3"/>
  </r>
  <r>
    <x v="198"/>
    <x v="3"/>
  </r>
  <r>
    <x v="198"/>
    <x v="3"/>
  </r>
  <r>
    <x v="198"/>
    <x v="3"/>
  </r>
  <r>
    <x v="198"/>
    <x v="3"/>
  </r>
  <r>
    <x v="198"/>
    <x v="0"/>
  </r>
  <r>
    <x v="198"/>
    <x v="0"/>
  </r>
  <r>
    <x v="198"/>
    <x v="0"/>
  </r>
  <r>
    <x v="198"/>
    <x v="0"/>
  </r>
  <r>
    <x v="198"/>
    <x v="1"/>
  </r>
  <r>
    <x v="198"/>
    <x v="1"/>
  </r>
  <r>
    <x v="198"/>
    <x v="1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3"/>
  </r>
  <r>
    <x v="198"/>
    <x v="3"/>
  </r>
  <r>
    <x v="198"/>
    <x v="3"/>
  </r>
  <r>
    <x v="198"/>
    <x v="3"/>
  </r>
  <r>
    <x v="198"/>
    <x v="3"/>
  </r>
  <r>
    <x v="198"/>
    <x v="3"/>
  </r>
  <r>
    <x v="198"/>
    <x v="0"/>
  </r>
  <r>
    <x v="198"/>
    <x v="0"/>
  </r>
  <r>
    <x v="198"/>
    <x v="0"/>
  </r>
  <r>
    <x v="198"/>
    <x v="0"/>
  </r>
  <r>
    <x v="198"/>
    <x v="0"/>
  </r>
  <r>
    <x v="198"/>
    <x v="1"/>
  </r>
  <r>
    <x v="198"/>
    <x v="1"/>
  </r>
  <r>
    <x v="198"/>
    <x v="2"/>
  </r>
  <r>
    <x v="198"/>
    <x v="2"/>
  </r>
  <r>
    <x v="198"/>
    <x v="2"/>
  </r>
  <r>
    <x v="198"/>
    <x v="2"/>
  </r>
  <r>
    <x v="198"/>
    <x v="3"/>
  </r>
  <r>
    <x v="198"/>
    <x v="0"/>
  </r>
  <r>
    <x v="198"/>
    <x v="1"/>
  </r>
  <r>
    <x v="198"/>
    <x v="1"/>
  </r>
  <r>
    <x v="198"/>
    <x v="1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3"/>
  </r>
  <r>
    <x v="198"/>
    <x v="3"/>
  </r>
  <r>
    <x v="198"/>
    <x v="3"/>
  </r>
  <r>
    <x v="198"/>
    <x v="3"/>
  </r>
  <r>
    <x v="198"/>
    <x v="3"/>
  </r>
  <r>
    <x v="198"/>
    <x v="3"/>
  </r>
  <r>
    <x v="198"/>
    <x v="0"/>
  </r>
  <r>
    <x v="198"/>
    <x v="0"/>
  </r>
  <r>
    <x v="198"/>
    <x v="0"/>
  </r>
  <r>
    <x v="198"/>
    <x v="0"/>
  </r>
  <r>
    <x v="198"/>
    <x v="1"/>
  </r>
  <r>
    <x v="198"/>
    <x v="1"/>
  </r>
  <r>
    <x v="198"/>
    <x v="1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2"/>
  </r>
  <r>
    <x v="198"/>
    <x v="3"/>
  </r>
  <r>
    <x v="199"/>
    <x v="3"/>
  </r>
  <r>
    <x v="199"/>
    <x v="3"/>
  </r>
  <r>
    <x v="199"/>
    <x v="3"/>
  </r>
  <r>
    <x v="199"/>
    <x v="3"/>
  </r>
  <r>
    <x v="199"/>
    <x v="3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0"/>
  </r>
  <r>
    <x v="199"/>
    <x v="1"/>
  </r>
  <r>
    <x v="199"/>
    <x v="1"/>
  </r>
  <r>
    <x v="199"/>
    <x v="1"/>
  </r>
  <r>
    <x v="199"/>
    <x v="1"/>
  </r>
  <r>
    <x v="199"/>
    <x v="1"/>
  </r>
  <r>
    <x v="199"/>
    <x v="1"/>
  </r>
  <r>
    <x v="199"/>
    <x v="1"/>
  </r>
  <r>
    <x v="199"/>
    <x v="2"/>
  </r>
  <r>
    <x v="199"/>
    <x v="2"/>
  </r>
  <r>
    <x v="199"/>
    <x v="2"/>
  </r>
  <r>
    <x v="199"/>
    <x v="3"/>
  </r>
  <r>
    <x v="199"/>
    <x v="3"/>
  </r>
  <r>
    <x v="199"/>
    <x v="3"/>
  </r>
  <r>
    <x v="199"/>
    <x v="3"/>
  </r>
  <r>
    <x v="199"/>
    <x v="3"/>
  </r>
  <r>
    <x v="199"/>
    <x v="0"/>
  </r>
  <r>
    <x v="199"/>
    <x v="2"/>
  </r>
  <r>
    <x v="199"/>
    <x v="2"/>
  </r>
  <r>
    <x v="199"/>
    <x v="2"/>
  </r>
  <r>
    <x v="199"/>
    <x v="3"/>
  </r>
  <r>
    <x v="199"/>
    <x v="3"/>
  </r>
  <r>
    <x v="199"/>
    <x v="3"/>
  </r>
  <r>
    <x v="199"/>
    <x v="3"/>
  </r>
  <r>
    <x v="199"/>
    <x v="3"/>
  </r>
  <r>
    <x v="199"/>
    <x v="3"/>
  </r>
  <r>
    <x v="199"/>
    <x v="0"/>
  </r>
  <r>
    <x v="199"/>
    <x v="0"/>
  </r>
  <r>
    <x v="199"/>
    <x v="0"/>
  </r>
  <r>
    <x v="199"/>
    <x v="0"/>
  </r>
  <r>
    <x v="199"/>
    <x v="1"/>
  </r>
  <r>
    <x v="199"/>
    <x v="1"/>
  </r>
  <r>
    <x v="199"/>
    <x v="1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2"/>
  </r>
  <r>
    <x v="199"/>
    <x v="3"/>
  </r>
  <r>
    <x v="199"/>
    <x v="3"/>
  </r>
  <r>
    <x v="199"/>
    <x v="3"/>
  </r>
  <r>
    <x v="199"/>
    <x v="3"/>
  </r>
  <r>
    <x v="199"/>
    <x v="3"/>
  </r>
  <r>
    <x v="199"/>
    <x v="3"/>
  </r>
  <r>
    <x v="199"/>
    <x v="0"/>
  </r>
  <r>
    <x v="199"/>
    <x v="0"/>
  </r>
  <r>
    <x v="199"/>
    <x v="0"/>
  </r>
  <r>
    <x v="199"/>
    <x v="0"/>
  </r>
  <r>
    <x v="199"/>
    <x v="0"/>
  </r>
  <r>
    <x v="199"/>
    <x v="1"/>
  </r>
  <r>
    <x v="199"/>
    <x v="1"/>
  </r>
  <r>
    <x v="199"/>
    <x v="2"/>
  </r>
  <r>
    <x v="200"/>
    <x v="2"/>
  </r>
  <r>
    <x v="200"/>
    <x v="2"/>
  </r>
  <r>
    <x v="200"/>
    <x v="2"/>
  </r>
  <r>
    <x v="200"/>
    <x v="3"/>
  </r>
  <r>
    <x v="200"/>
    <x v="0"/>
  </r>
  <r>
    <x v="200"/>
    <x v="1"/>
  </r>
  <r>
    <x v="200"/>
    <x v="1"/>
  </r>
  <r>
    <x v="200"/>
    <x v="1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3"/>
  </r>
  <r>
    <x v="200"/>
    <x v="3"/>
  </r>
  <r>
    <x v="200"/>
    <x v="3"/>
  </r>
  <r>
    <x v="200"/>
    <x v="3"/>
  </r>
  <r>
    <x v="200"/>
    <x v="3"/>
  </r>
  <r>
    <x v="200"/>
    <x v="3"/>
  </r>
  <r>
    <x v="200"/>
    <x v="0"/>
  </r>
  <r>
    <x v="200"/>
    <x v="0"/>
  </r>
  <r>
    <x v="200"/>
    <x v="0"/>
  </r>
  <r>
    <x v="200"/>
    <x v="0"/>
  </r>
  <r>
    <x v="200"/>
    <x v="1"/>
  </r>
  <r>
    <x v="200"/>
    <x v="1"/>
  </r>
  <r>
    <x v="200"/>
    <x v="1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3"/>
  </r>
  <r>
    <x v="200"/>
    <x v="3"/>
  </r>
  <r>
    <x v="200"/>
    <x v="3"/>
  </r>
  <r>
    <x v="200"/>
    <x v="3"/>
  </r>
  <r>
    <x v="200"/>
    <x v="3"/>
  </r>
  <r>
    <x v="200"/>
    <x v="3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0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0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0"/>
  </r>
  <r>
    <x v="201"/>
    <x v="1"/>
  </r>
  <r>
    <x v="201"/>
    <x v="2"/>
  </r>
  <r>
    <x v="201"/>
    <x v="3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1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0"/>
  </r>
  <r>
    <x v="202"/>
    <x v="0"/>
  </r>
  <r>
    <x v="202"/>
    <x v="1"/>
  </r>
  <r>
    <x v="202"/>
    <x v="1"/>
  </r>
  <r>
    <x v="202"/>
    <x v="1"/>
  </r>
  <r>
    <x v="202"/>
    <x v="1"/>
  </r>
  <r>
    <x v="202"/>
    <x v="1"/>
  </r>
  <r>
    <x v="202"/>
    <x v="1"/>
  </r>
  <r>
    <x v="202"/>
    <x v="1"/>
  </r>
  <r>
    <x v="202"/>
    <x v="2"/>
  </r>
  <r>
    <x v="202"/>
    <x v="2"/>
  </r>
  <r>
    <x v="202"/>
    <x v="2"/>
  </r>
  <r>
    <x v="202"/>
    <x v="3"/>
  </r>
  <r>
    <x v="202"/>
    <x v="3"/>
  </r>
  <r>
    <x v="202"/>
    <x v="3"/>
  </r>
  <r>
    <x v="202"/>
    <x v="3"/>
  </r>
  <r>
    <x v="202"/>
    <x v="3"/>
  </r>
  <r>
    <x v="202"/>
    <x v="0"/>
  </r>
  <r>
    <x v="202"/>
    <x v="2"/>
  </r>
  <r>
    <x v="202"/>
    <x v="2"/>
  </r>
  <r>
    <x v="202"/>
    <x v="2"/>
  </r>
  <r>
    <x v="202"/>
    <x v="3"/>
  </r>
  <r>
    <x v="202"/>
    <x v="3"/>
  </r>
  <r>
    <x v="202"/>
    <x v="3"/>
  </r>
  <r>
    <x v="202"/>
    <x v="3"/>
  </r>
  <r>
    <x v="202"/>
    <x v="3"/>
  </r>
  <r>
    <x v="202"/>
    <x v="3"/>
  </r>
  <r>
    <x v="202"/>
    <x v="0"/>
  </r>
  <r>
    <x v="202"/>
    <x v="0"/>
  </r>
  <r>
    <x v="202"/>
    <x v="0"/>
  </r>
  <r>
    <x v="202"/>
    <x v="0"/>
  </r>
  <r>
    <x v="202"/>
    <x v="1"/>
  </r>
  <r>
    <x v="202"/>
    <x v="1"/>
  </r>
  <r>
    <x v="202"/>
    <x v="1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2"/>
  </r>
  <r>
    <x v="202"/>
    <x v="3"/>
  </r>
  <r>
    <x v="202"/>
    <x v="3"/>
  </r>
  <r>
    <x v="202"/>
    <x v="3"/>
  </r>
  <r>
    <x v="202"/>
    <x v="3"/>
  </r>
  <r>
    <x v="202"/>
    <x v="3"/>
  </r>
  <r>
    <x v="202"/>
    <x v="3"/>
  </r>
  <r>
    <x v="202"/>
    <x v="0"/>
  </r>
  <r>
    <x v="203"/>
    <x v="0"/>
  </r>
  <r>
    <x v="203"/>
    <x v="0"/>
  </r>
  <r>
    <x v="203"/>
    <x v="0"/>
  </r>
  <r>
    <x v="203"/>
    <x v="0"/>
  </r>
  <r>
    <x v="203"/>
    <x v="1"/>
  </r>
  <r>
    <x v="203"/>
    <x v="1"/>
  </r>
  <r>
    <x v="203"/>
    <x v="2"/>
  </r>
  <r>
    <x v="203"/>
    <x v="2"/>
  </r>
  <r>
    <x v="203"/>
    <x v="2"/>
  </r>
  <r>
    <x v="203"/>
    <x v="2"/>
  </r>
  <r>
    <x v="203"/>
    <x v="3"/>
  </r>
  <r>
    <x v="203"/>
    <x v="0"/>
  </r>
  <r>
    <x v="203"/>
    <x v="1"/>
  </r>
  <r>
    <x v="203"/>
    <x v="1"/>
  </r>
  <r>
    <x v="203"/>
    <x v="1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3"/>
  </r>
  <r>
    <x v="203"/>
    <x v="3"/>
  </r>
  <r>
    <x v="203"/>
    <x v="3"/>
  </r>
  <r>
    <x v="203"/>
    <x v="3"/>
  </r>
  <r>
    <x v="203"/>
    <x v="3"/>
  </r>
  <r>
    <x v="203"/>
    <x v="3"/>
  </r>
  <r>
    <x v="203"/>
    <x v="0"/>
  </r>
  <r>
    <x v="203"/>
    <x v="0"/>
  </r>
  <r>
    <x v="203"/>
    <x v="0"/>
  </r>
  <r>
    <x v="203"/>
    <x v="0"/>
  </r>
  <r>
    <x v="203"/>
    <x v="1"/>
  </r>
  <r>
    <x v="203"/>
    <x v="1"/>
  </r>
  <r>
    <x v="203"/>
    <x v="1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3"/>
  </r>
  <r>
    <x v="203"/>
    <x v="3"/>
  </r>
  <r>
    <x v="203"/>
    <x v="3"/>
  </r>
  <r>
    <x v="203"/>
    <x v="3"/>
  </r>
  <r>
    <x v="203"/>
    <x v="3"/>
  </r>
  <r>
    <x v="203"/>
    <x v="3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3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4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5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6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7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2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0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8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09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0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0"/>
  </r>
  <r>
    <x v="211"/>
    <x v="0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1"/>
  </r>
  <r>
    <x v="211"/>
    <x v="2"/>
  </r>
  <r>
    <x v="211"/>
    <x v="2"/>
  </r>
  <r>
    <x v="211"/>
    <x v="2"/>
  </r>
  <r>
    <x v="211"/>
    <x v="3"/>
  </r>
  <r>
    <x v="211"/>
    <x v="3"/>
  </r>
  <r>
    <x v="211"/>
    <x v="3"/>
  </r>
  <r>
    <x v="211"/>
    <x v="3"/>
  </r>
  <r>
    <x v="211"/>
    <x v="3"/>
  </r>
  <r>
    <x v="211"/>
    <x v="0"/>
  </r>
  <r>
    <x v="211"/>
    <x v="2"/>
  </r>
  <r>
    <x v="211"/>
    <x v="2"/>
  </r>
  <r>
    <x v="211"/>
    <x v="2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0"/>
  </r>
  <r>
    <x v="211"/>
    <x v="0"/>
  </r>
  <r>
    <x v="211"/>
    <x v="0"/>
  </r>
  <r>
    <x v="211"/>
    <x v="0"/>
  </r>
  <r>
    <x v="211"/>
    <x v="1"/>
  </r>
  <r>
    <x v="211"/>
    <x v="1"/>
  </r>
  <r>
    <x v="211"/>
    <x v="1"/>
  </r>
  <r>
    <x v="211"/>
    <x v="2"/>
  </r>
  <r>
    <x v="211"/>
    <x v="2"/>
  </r>
  <r>
    <x v="211"/>
    <x v="2"/>
  </r>
  <r>
    <x v="211"/>
    <x v="2"/>
  </r>
  <r>
    <x v="211"/>
    <x v="2"/>
  </r>
  <r>
    <x v="211"/>
    <x v="2"/>
  </r>
  <r>
    <x v="211"/>
    <x v="2"/>
  </r>
  <r>
    <x v="211"/>
    <x v="2"/>
  </r>
  <r>
    <x v="211"/>
    <x v="3"/>
  </r>
  <r>
    <x v="211"/>
    <x v="3"/>
  </r>
  <r>
    <x v="211"/>
    <x v="3"/>
  </r>
  <r>
    <x v="211"/>
    <x v="3"/>
  </r>
  <r>
    <x v="211"/>
    <x v="3"/>
  </r>
  <r>
    <x v="211"/>
    <x v="3"/>
  </r>
  <r>
    <x v="211"/>
    <x v="0"/>
  </r>
  <r>
    <x v="211"/>
    <x v="0"/>
  </r>
  <r>
    <x v="211"/>
    <x v="0"/>
  </r>
  <r>
    <x v="211"/>
    <x v="0"/>
  </r>
  <r>
    <x v="211"/>
    <x v="0"/>
  </r>
  <r>
    <x v="211"/>
    <x v="1"/>
  </r>
  <r>
    <x v="211"/>
    <x v="1"/>
  </r>
  <r>
    <x v="211"/>
    <x v="2"/>
  </r>
  <r>
    <x v="211"/>
    <x v="2"/>
  </r>
  <r>
    <x v="211"/>
    <x v="2"/>
  </r>
  <r>
    <x v="211"/>
    <x v="2"/>
  </r>
  <r>
    <x v="212"/>
    <x v="3"/>
  </r>
  <r>
    <x v="212"/>
    <x v="0"/>
  </r>
  <r>
    <x v="212"/>
    <x v="1"/>
  </r>
  <r>
    <x v="212"/>
    <x v="1"/>
  </r>
  <r>
    <x v="212"/>
    <x v="1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3"/>
  </r>
  <r>
    <x v="212"/>
    <x v="3"/>
  </r>
  <r>
    <x v="212"/>
    <x v="3"/>
  </r>
  <r>
    <x v="212"/>
    <x v="3"/>
  </r>
  <r>
    <x v="212"/>
    <x v="3"/>
  </r>
  <r>
    <x v="212"/>
    <x v="3"/>
  </r>
  <r>
    <x v="212"/>
    <x v="0"/>
  </r>
  <r>
    <x v="212"/>
    <x v="0"/>
  </r>
  <r>
    <x v="212"/>
    <x v="0"/>
  </r>
  <r>
    <x v="212"/>
    <x v="0"/>
  </r>
  <r>
    <x v="212"/>
    <x v="1"/>
  </r>
  <r>
    <x v="212"/>
    <x v="1"/>
  </r>
  <r>
    <x v="212"/>
    <x v="1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2"/>
  </r>
  <r>
    <x v="212"/>
    <x v="3"/>
  </r>
  <r>
    <x v="212"/>
    <x v="3"/>
  </r>
  <r>
    <x v="212"/>
    <x v="3"/>
  </r>
  <r>
    <x v="212"/>
    <x v="3"/>
  </r>
  <r>
    <x v="212"/>
    <x v="3"/>
  </r>
  <r>
    <x v="212"/>
    <x v="3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2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1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0"/>
  </r>
  <r>
    <x v="214"/>
    <x v="1"/>
  </r>
  <r>
    <x v="214"/>
    <x v="1"/>
  </r>
  <r>
    <x v="214"/>
    <x v="1"/>
  </r>
  <r>
    <x v="214"/>
    <x v="1"/>
  </r>
  <r>
    <x v="214"/>
    <x v="1"/>
  </r>
  <r>
    <x v="214"/>
    <x v="1"/>
  </r>
  <r>
    <x v="214"/>
    <x v="1"/>
  </r>
  <r>
    <x v="214"/>
    <x v="2"/>
  </r>
  <r>
    <x v="214"/>
    <x v="2"/>
  </r>
  <r>
    <x v="214"/>
    <x v="2"/>
  </r>
  <r>
    <x v="214"/>
    <x v="3"/>
  </r>
  <r>
    <x v="214"/>
    <x v="3"/>
  </r>
  <r>
    <x v="214"/>
    <x v="3"/>
  </r>
  <r>
    <x v="214"/>
    <x v="3"/>
  </r>
  <r>
    <x v="214"/>
    <x v="3"/>
  </r>
  <r>
    <x v="214"/>
    <x v="0"/>
  </r>
  <r>
    <x v="214"/>
    <x v="0"/>
  </r>
  <r>
    <x v="214"/>
    <x v="0"/>
  </r>
  <r>
    <x v="214"/>
    <x v="1"/>
  </r>
  <r>
    <x v="214"/>
    <x v="1"/>
  </r>
  <r>
    <x v="214"/>
    <x v="1"/>
  </r>
  <r>
    <x v="214"/>
    <x v="1"/>
  </r>
  <r>
    <x v="214"/>
    <x v="1"/>
  </r>
  <r>
    <x v="214"/>
    <x v="1"/>
  </r>
  <r>
    <x v="214"/>
    <x v="1"/>
  </r>
  <r>
    <x v="215"/>
    <x v="2"/>
  </r>
  <r>
    <x v="215"/>
    <x v="2"/>
  </r>
  <r>
    <x v="215"/>
    <x v="2"/>
  </r>
  <r>
    <x v="215"/>
    <x v="3"/>
  </r>
  <r>
    <x v="215"/>
    <x v="3"/>
  </r>
  <r>
    <x v="215"/>
    <x v="3"/>
  </r>
  <r>
    <x v="215"/>
    <x v="3"/>
  </r>
  <r>
    <x v="215"/>
    <x v="3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5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0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6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7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8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19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0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2"/>
  </r>
  <r>
    <x v="221"/>
    <x v="0"/>
  </r>
  <r>
    <x v="221"/>
    <x v="0"/>
  </r>
  <r>
    <x v="221"/>
    <x v="0"/>
  </r>
  <r>
    <x v="221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1"/>
  </r>
  <r>
    <x v="222"/>
    <x v="2"/>
  </r>
  <r>
    <x v="222"/>
    <x v="3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2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0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3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4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5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1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1"/>
  </r>
  <r>
    <x v="226"/>
    <x v="1"/>
  </r>
  <r>
    <x v="226"/>
    <x v="1"/>
  </r>
  <r>
    <x v="226"/>
    <x v="1"/>
  </r>
  <r>
    <x v="227"/>
    <x v="1"/>
  </r>
  <r>
    <x v="227"/>
    <x v="1"/>
  </r>
  <r>
    <x v="227"/>
    <x v="1"/>
  </r>
  <r>
    <x v="227"/>
    <x v="2"/>
  </r>
  <r>
    <x v="227"/>
    <x v="2"/>
  </r>
  <r>
    <x v="227"/>
    <x v="2"/>
  </r>
  <r>
    <x v="227"/>
    <x v="3"/>
  </r>
  <r>
    <x v="227"/>
    <x v="3"/>
  </r>
  <r>
    <x v="227"/>
    <x v="3"/>
  </r>
  <r>
    <x v="227"/>
    <x v="3"/>
  </r>
  <r>
    <x v="227"/>
    <x v="3"/>
  </r>
  <r>
    <x v="227"/>
    <x v="0"/>
  </r>
  <r>
    <x v="227"/>
    <x v="0"/>
  </r>
  <r>
    <x v="227"/>
    <x v="0"/>
  </r>
  <r>
    <x v="227"/>
    <x v="1"/>
  </r>
  <r>
    <x v="227"/>
    <x v="1"/>
  </r>
  <r>
    <x v="227"/>
    <x v="1"/>
  </r>
  <r>
    <x v="227"/>
    <x v="1"/>
  </r>
  <r>
    <x v="227"/>
    <x v="1"/>
  </r>
  <r>
    <x v="227"/>
    <x v="1"/>
  </r>
  <r>
    <x v="227"/>
    <x v="1"/>
  </r>
  <r>
    <x v="227"/>
    <x v="2"/>
  </r>
  <r>
    <x v="227"/>
    <x v="2"/>
  </r>
  <r>
    <x v="227"/>
    <x v="2"/>
  </r>
  <r>
    <x v="227"/>
    <x v="3"/>
  </r>
  <r>
    <x v="227"/>
    <x v="3"/>
  </r>
  <r>
    <x v="227"/>
    <x v="3"/>
  </r>
  <r>
    <x v="227"/>
    <x v="3"/>
  </r>
  <r>
    <x v="227"/>
    <x v="3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7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2"/>
  </r>
  <r>
    <x v="228"/>
    <x v="2"/>
  </r>
  <r>
    <x v="228"/>
    <x v="2"/>
  </r>
  <r>
    <x v="228"/>
    <x v="3"/>
  </r>
  <r>
    <x v="228"/>
    <x v="3"/>
  </r>
  <r>
    <x v="228"/>
    <x v="3"/>
  </r>
  <r>
    <x v="228"/>
    <x v="3"/>
  </r>
  <r>
    <x v="228"/>
    <x v="3"/>
  </r>
  <r>
    <x v="228"/>
    <x v="0"/>
  </r>
  <r>
    <x v="228"/>
    <x v="2"/>
  </r>
  <r>
    <x v="228"/>
    <x v="2"/>
  </r>
  <r>
    <x v="228"/>
    <x v="2"/>
  </r>
  <r>
    <x v="228"/>
    <x v="3"/>
  </r>
  <r>
    <x v="228"/>
    <x v="3"/>
  </r>
  <r>
    <x v="228"/>
    <x v="3"/>
  </r>
  <r>
    <x v="228"/>
    <x v="3"/>
  </r>
  <r>
    <x v="228"/>
    <x v="3"/>
  </r>
  <r>
    <x v="228"/>
    <x v="3"/>
  </r>
  <r>
    <x v="228"/>
    <x v="0"/>
  </r>
  <r>
    <x v="228"/>
    <x v="0"/>
  </r>
  <r>
    <x v="228"/>
    <x v="0"/>
  </r>
  <r>
    <x v="228"/>
    <x v="0"/>
  </r>
  <r>
    <x v="228"/>
    <x v="1"/>
  </r>
  <r>
    <x v="228"/>
    <x v="1"/>
  </r>
  <r>
    <x v="228"/>
    <x v="1"/>
  </r>
  <r>
    <x v="228"/>
    <x v="2"/>
  </r>
  <r>
    <x v="228"/>
    <x v="2"/>
  </r>
  <r>
    <x v="228"/>
    <x v="2"/>
  </r>
  <r>
    <x v="228"/>
    <x v="2"/>
  </r>
  <r>
    <x v="228"/>
    <x v="2"/>
  </r>
  <r>
    <x v="228"/>
    <x v="2"/>
  </r>
  <r>
    <x v="228"/>
    <x v="2"/>
  </r>
  <r>
    <x v="228"/>
    <x v="2"/>
  </r>
  <r>
    <x v="228"/>
    <x v="3"/>
  </r>
  <r>
    <x v="228"/>
    <x v="3"/>
  </r>
  <r>
    <x v="228"/>
    <x v="3"/>
  </r>
  <r>
    <x v="228"/>
    <x v="3"/>
  </r>
  <r>
    <x v="228"/>
    <x v="3"/>
  </r>
  <r>
    <x v="228"/>
    <x v="3"/>
  </r>
  <r>
    <x v="228"/>
    <x v="0"/>
  </r>
  <r>
    <x v="228"/>
    <x v="0"/>
  </r>
  <r>
    <x v="228"/>
    <x v="0"/>
  </r>
  <r>
    <x v="228"/>
    <x v="0"/>
  </r>
  <r>
    <x v="228"/>
    <x v="0"/>
  </r>
  <r>
    <x v="228"/>
    <x v="1"/>
  </r>
  <r>
    <x v="228"/>
    <x v="1"/>
  </r>
  <r>
    <x v="228"/>
    <x v="2"/>
  </r>
  <r>
    <x v="228"/>
    <x v="2"/>
  </r>
  <r>
    <x v="228"/>
    <x v="2"/>
  </r>
  <r>
    <x v="228"/>
    <x v="2"/>
  </r>
  <r>
    <x v="228"/>
    <x v="3"/>
  </r>
  <r>
    <x v="228"/>
    <x v="0"/>
  </r>
  <r>
    <x v="228"/>
    <x v="1"/>
  </r>
  <r>
    <x v="229"/>
    <x v="1"/>
  </r>
  <r>
    <x v="229"/>
    <x v="1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3"/>
  </r>
  <r>
    <x v="229"/>
    <x v="3"/>
  </r>
  <r>
    <x v="229"/>
    <x v="3"/>
  </r>
  <r>
    <x v="229"/>
    <x v="3"/>
  </r>
  <r>
    <x v="229"/>
    <x v="3"/>
  </r>
  <r>
    <x v="229"/>
    <x v="3"/>
  </r>
  <r>
    <x v="229"/>
    <x v="0"/>
  </r>
  <r>
    <x v="229"/>
    <x v="0"/>
  </r>
  <r>
    <x v="229"/>
    <x v="0"/>
  </r>
  <r>
    <x v="229"/>
    <x v="0"/>
  </r>
  <r>
    <x v="229"/>
    <x v="1"/>
  </r>
  <r>
    <x v="229"/>
    <x v="1"/>
  </r>
  <r>
    <x v="229"/>
    <x v="1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3"/>
  </r>
  <r>
    <x v="229"/>
    <x v="3"/>
  </r>
  <r>
    <x v="229"/>
    <x v="3"/>
  </r>
  <r>
    <x v="229"/>
    <x v="3"/>
  </r>
  <r>
    <x v="229"/>
    <x v="3"/>
  </r>
  <r>
    <x v="229"/>
    <x v="3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29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0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1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2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3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4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5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6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3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0"/>
  </r>
  <r>
    <x v="237"/>
    <x v="1"/>
  </r>
  <r>
    <x v="237"/>
    <x v="1"/>
  </r>
  <r>
    <x v="237"/>
    <x v="1"/>
  </r>
  <r>
    <x v="237"/>
    <x v="1"/>
  </r>
  <r>
    <x v="237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8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39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0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1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2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3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4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1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5"/>
    <x v="0"/>
  </r>
  <r>
    <x v="245"/>
    <x v="1"/>
  </r>
  <r>
    <x v="245"/>
    <x v="2"/>
  </r>
  <r>
    <x v="245"/>
    <x v="3"/>
  </r>
  <r>
    <x v="246"/>
    <x v="0"/>
  </r>
  <r>
    <x v="246"/>
    <x v="1"/>
  </r>
  <r>
    <x v="246"/>
    <x v="2"/>
  </r>
  <r>
    <x v="246"/>
    <x v="3"/>
  </r>
  <r>
    <x v="246"/>
    <x v="0"/>
  </r>
  <r>
    <x v="246"/>
    <x v="1"/>
  </r>
  <r>
    <x v="246"/>
    <x v="2"/>
  </r>
  <r>
    <x v="246"/>
    <x v="3"/>
  </r>
  <r>
    <x v="246"/>
    <x v="0"/>
  </r>
  <r>
    <x v="246"/>
    <x v="1"/>
  </r>
  <r>
    <x v="246"/>
    <x v="2"/>
  </r>
  <r>
    <x v="246"/>
    <x v="3"/>
  </r>
  <r>
    <x v="246"/>
    <x v="0"/>
  </r>
  <r>
    <x v="246"/>
    <x v="1"/>
  </r>
  <r>
    <x v="246"/>
    <x v="2"/>
  </r>
  <r>
    <x v="246"/>
    <x v="3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1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6"/>
    <x v="2"/>
  </r>
  <r>
    <x v="247"/>
    <x v="2"/>
  </r>
  <r>
    <x v="247"/>
    <x v="2"/>
  </r>
  <r>
    <x v="247"/>
    <x v="0"/>
  </r>
  <r>
    <x v="247"/>
    <x v="0"/>
  </r>
  <r>
    <x v="247"/>
    <x v="0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2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7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8"/>
    <x v="1"/>
  </r>
  <r>
    <x v="249"/>
    <x v="1"/>
  </r>
  <r>
    <x v="249"/>
    <x v="1"/>
  </r>
  <r>
    <x v="249"/>
    <x v="1"/>
  </r>
  <r>
    <x v="249"/>
    <x v="1"/>
  </r>
  <r>
    <x v="249"/>
    <x v="1"/>
  </r>
  <r>
    <x v="249"/>
    <x v="1"/>
  </r>
  <r>
    <x v="249"/>
    <x v="1"/>
  </r>
  <r>
    <x v="249"/>
    <x v="1"/>
  </r>
  <r>
    <x v="249"/>
    <x v="1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0"/>
  </r>
  <r>
    <x v="249"/>
    <x v="1"/>
  </r>
  <r>
    <x v="249"/>
    <x v="2"/>
  </r>
  <r>
    <x v="249"/>
    <x v="3"/>
  </r>
  <r>
    <x v="249"/>
    <x v="1"/>
  </r>
  <r>
    <x v="249"/>
    <x v="1"/>
  </r>
  <r>
    <x v="249"/>
    <x v="1"/>
  </r>
  <r>
    <x v="249"/>
    <x v="1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49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0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0"/>
  </r>
  <r>
    <x v="251"/>
    <x v="0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2"/>
  </r>
  <r>
    <x v="251"/>
    <x v="2"/>
  </r>
  <r>
    <x v="251"/>
    <x v="2"/>
  </r>
  <r>
    <x v="251"/>
    <x v="3"/>
  </r>
  <r>
    <x v="251"/>
    <x v="3"/>
  </r>
  <r>
    <x v="251"/>
    <x v="3"/>
  </r>
  <r>
    <x v="251"/>
    <x v="3"/>
  </r>
  <r>
    <x v="251"/>
    <x v="3"/>
  </r>
  <r>
    <x v="251"/>
    <x v="0"/>
  </r>
  <r>
    <x v="251"/>
    <x v="0"/>
  </r>
  <r>
    <x v="251"/>
    <x v="0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2"/>
  </r>
  <r>
    <x v="251"/>
    <x v="2"/>
  </r>
  <r>
    <x v="251"/>
    <x v="2"/>
  </r>
  <r>
    <x v="251"/>
    <x v="3"/>
  </r>
  <r>
    <x v="251"/>
    <x v="3"/>
  </r>
  <r>
    <x v="251"/>
    <x v="3"/>
  </r>
  <r>
    <x v="251"/>
    <x v="3"/>
  </r>
  <r>
    <x v="251"/>
    <x v="3"/>
  </r>
  <r>
    <x v="251"/>
    <x v="0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0"/>
  </r>
  <r>
    <x v="251"/>
    <x v="0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1"/>
  </r>
  <r>
    <x v="251"/>
    <x v="2"/>
  </r>
  <r>
    <x v="251"/>
    <x v="2"/>
  </r>
  <r>
    <x v="251"/>
    <x v="2"/>
  </r>
  <r>
    <x v="251"/>
    <x v="3"/>
  </r>
  <r>
    <x v="251"/>
    <x v="3"/>
  </r>
  <r>
    <x v="251"/>
    <x v="3"/>
  </r>
  <r>
    <x v="251"/>
    <x v="3"/>
  </r>
  <r>
    <x v="251"/>
    <x v="3"/>
  </r>
  <r>
    <x v="251"/>
    <x v="0"/>
  </r>
  <r>
    <x v="251"/>
    <x v="2"/>
  </r>
  <r>
    <x v="251"/>
    <x v="2"/>
  </r>
  <r>
    <x v="251"/>
    <x v="2"/>
  </r>
  <r>
    <x v="251"/>
    <x v="3"/>
  </r>
  <r>
    <x v="251"/>
    <x v="3"/>
  </r>
  <r>
    <x v="251"/>
    <x v="3"/>
  </r>
  <r>
    <x v="251"/>
    <x v="3"/>
  </r>
  <r>
    <x v="251"/>
    <x v="3"/>
  </r>
  <r>
    <x v="251"/>
    <x v="3"/>
  </r>
  <r>
    <x v="251"/>
    <x v="0"/>
  </r>
  <r>
    <x v="251"/>
    <x v="0"/>
  </r>
  <r>
    <x v="251"/>
    <x v="0"/>
  </r>
  <r>
    <x v="251"/>
    <x v="0"/>
  </r>
  <r>
    <x v="251"/>
    <x v="1"/>
  </r>
  <r>
    <x v="251"/>
    <x v="1"/>
  </r>
  <r>
    <x v="251"/>
    <x v="1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2"/>
  </r>
  <r>
    <x v="251"/>
    <x v="3"/>
  </r>
  <r>
    <x v="251"/>
    <x v="3"/>
  </r>
  <r>
    <x v="251"/>
    <x v="3"/>
  </r>
  <r>
    <x v="251"/>
    <x v="3"/>
  </r>
  <r>
    <x v="251"/>
    <x v="3"/>
  </r>
  <r>
    <x v="251"/>
    <x v="3"/>
  </r>
  <r>
    <x v="251"/>
    <x v="0"/>
  </r>
  <r>
    <x v="251"/>
    <x v="0"/>
  </r>
  <r>
    <x v="251"/>
    <x v="0"/>
  </r>
  <r>
    <x v="251"/>
    <x v="0"/>
  </r>
  <r>
    <x v="251"/>
    <x v="0"/>
  </r>
  <r>
    <x v="251"/>
    <x v="1"/>
  </r>
  <r>
    <x v="251"/>
    <x v="1"/>
  </r>
  <r>
    <x v="251"/>
    <x v="2"/>
  </r>
  <r>
    <x v="251"/>
    <x v="2"/>
  </r>
  <r>
    <x v="251"/>
    <x v="2"/>
  </r>
  <r>
    <x v="252"/>
    <x v="2"/>
  </r>
  <r>
    <x v="252"/>
    <x v="3"/>
  </r>
  <r>
    <x v="252"/>
    <x v="0"/>
  </r>
  <r>
    <x v="252"/>
    <x v="1"/>
  </r>
  <r>
    <x v="252"/>
    <x v="1"/>
  </r>
  <r>
    <x v="252"/>
    <x v="1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3"/>
  </r>
  <r>
    <x v="252"/>
    <x v="3"/>
  </r>
  <r>
    <x v="252"/>
    <x v="3"/>
  </r>
  <r>
    <x v="252"/>
    <x v="3"/>
  </r>
  <r>
    <x v="252"/>
    <x v="3"/>
  </r>
  <r>
    <x v="252"/>
    <x v="3"/>
  </r>
  <r>
    <x v="252"/>
    <x v="0"/>
  </r>
  <r>
    <x v="252"/>
    <x v="0"/>
  </r>
  <r>
    <x v="252"/>
    <x v="0"/>
  </r>
  <r>
    <x v="252"/>
    <x v="0"/>
  </r>
  <r>
    <x v="252"/>
    <x v="1"/>
  </r>
  <r>
    <x v="252"/>
    <x v="1"/>
  </r>
  <r>
    <x v="252"/>
    <x v="1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3"/>
  </r>
  <r>
    <x v="252"/>
    <x v="3"/>
  </r>
  <r>
    <x v="252"/>
    <x v="3"/>
  </r>
  <r>
    <x v="252"/>
    <x v="3"/>
  </r>
  <r>
    <x v="252"/>
    <x v="3"/>
  </r>
  <r>
    <x v="252"/>
    <x v="3"/>
  </r>
  <r>
    <x v="252"/>
    <x v="2"/>
  </r>
  <r>
    <x v="252"/>
    <x v="3"/>
  </r>
  <r>
    <x v="252"/>
    <x v="0"/>
  </r>
  <r>
    <x v="252"/>
    <x v="1"/>
  </r>
  <r>
    <x v="252"/>
    <x v="2"/>
  </r>
  <r>
    <x v="252"/>
    <x v="3"/>
  </r>
  <r>
    <x v="252"/>
    <x v="0"/>
  </r>
  <r>
    <x v="252"/>
    <x v="1"/>
  </r>
  <r>
    <x v="252"/>
    <x v="2"/>
  </r>
  <r>
    <x v="252"/>
    <x v="3"/>
  </r>
  <r>
    <x v="252"/>
    <x v="0"/>
  </r>
  <r>
    <x v="252"/>
    <x v="1"/>
  </r>
  <r>
    <x v="252"/>
    <x v="2"/>
  </r>
  <r>
    <x v="252"/>
    <x v="3"/>
  </r>
  <r>
    <x v="252"/>
    <x v="0"/>
  </r>
  <r>
    <x v="252"/>
    <x v="1"/>
  </r>
  <r>
    <x v="252"/>
    <x v="2"/>
  </r>
  <r>
    <x v="252"/>
    <x v="3"/>
  </r>
  <r>
    <x v="252"/>
    <x v="0"/>
  </r>
  <r>
    <x v="252"/>
    <x v="1"/>
  </r>
  <r>
    <x v="252"/>
    <x v="2"/>
  </r>
  <r>
    <x v="252"/>
    <x v="3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2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3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4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2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0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5"/>
    <x v="3"/>
  </r>
  <r>
    <x v="256"/>
    <x v="3"/>
  </r>
  <r>
    <x v="256"/>
    <x v="3"/>
  </r>
  <r>
    <x v="256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0"/>
  </r>
  <r>
    <x v="257"/>
    <x v="0"/>
  </r>
  <r>
    <x v="257"/>
    <x v="1"/>
  </r>
  <r>
    <x v="257"/>
    <x v="1"/>
  </r>
  <r>
    <x v="257"/>
    <x v="1"/>
  </r>
  <r>
    <x v="257"/>
    <x v="1"/>
  </r>
  <r>
    <x v="257"/>
    <x v="1"/>
  </r>
  <r>
    <x v="257"/>
    <x v="1"/>
  </r>
  <r>
    <x v="257"/>
    <x v="1"/>
  </r>
  <r>
    <x v="257"/>
    <x v="2"/>
  </r>
  <r>
    <x v="257"/>
    <x v="2"/>
  </r>
  <r>
    <x v="257"/>
    <x v="2"/>
  </r>
  <r>
    <x v="257"/>
    <x v="3"/>
  </r>
  <r>
    <x v="257"/>
    <x v="3"/>
  </r>
  <r>
    <x v="257"/>
    <x v="3"/>
  </r>
  <r>
    <x v="257"/>
    <x v="3"/>
  </r>
  <r>
    <x v="257"/>
    <x v="3"/>
  </r>
  <r>
    <x v="257"/>
    <x v="0"/>
  </r>
  <r>
    <x v="257"/>
    <x v="0"/>
  </r>
  <r>
    <x v="257"/>
    <x v="0"/>
  </r>
  <r>
    <x v="257"/>
    <x v="1"/>
  </r>
  <r>
    <x v="257"/>
    <x v="1"/>
  </r>
  <r>
    <x v="257"/>
    <x v="1"/>
  </r>
  <r>
    <x v="257"/>
    <x v="1"/>
  </r>
  <r>
    <x v="257"/>
    <x v="1"/>
  </r>
  <r>
    <x v="257"/>
    <x v="1"/>
  </r>
  <r>
    <x v="257"/>
    <x v="1"/>
  </r>
  <r>
    <x v="257"/>
    <x v="2"/>
  </r>
  <r>
    <x v="257"/>
    <x v="2"/>
  </r>
  <r>
    <x v="257"/>
    <x v="2"/>
  </r>
  <r>
    <x v="257"/>
    <x v="3"/>
  </r>
  <r>
    <x v="257"/>
    <x v="3"/>
  </r>
  <r>
    <x v="257"/>
    <x v="3"/>
  </r>
  <r>
    <x v="257"/>
    <x v="3"/>
  </r>
  <r>
    <x v="257"/>
    <x v="3"/>
  </r>
  <r>
    <x v="257"/>
    <x v="0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7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0"/>
  </r>
  <r>
    <x v="258"/>
    <x v="0"/>
  </r>
  <r>
    <x v="258"/>
    <x v="1"/>
  </r>
  <r>
    <x v="258"/>
    <x v="1"/>
  </r>
  <r>
    <x v="258"/>
    <x v="1"/>
  </r>
  <r>
    <x v="258"/>
    <x v="1"/>
  </r>
  <r>
    <x v="258"/>
    <x v="1"/>
  </r>
  <r>
    <x v="258"/>
    <x v="1"/>
  </r>
  <r>
    <x v="258"/>
    <x v="1"/>
  </r>
  <r>
    <x v="258"/>
    <x v="2"/>
  </r>
  <r>
    <x v="258"/>
    <x v="2"/>
  </r>
  <r>
    <x v="258"/>
    <x v="2"/>
  </r>
  <r>
    <x v="258"/>
    <x v="3"/>
  </r>
  <r>
    <x v="258"/>
    <x v="3"/>
  </r>
  <r>
    <x v="258"/>
    <x v="3"/>
  </r>
  <r>
    <x v="258"/>
    <x v="3"/>
  </r>
  <r>
    <x v="258"/>
    <x v="3"/>
  </r>
  <r>
    <x v="258"/>
    <x v="0"/>
  </r>
  <r>
    <x v="258"/>
    <x v="2"/>
  </r>
  <r>
    <x v="258"/>
    <x v="2"/>
  </r>
  <r>
    <x v="258"/>
    <x v="2"/>
  </r>
  <r>
    <x v="258"/>
    <x v="3"/>
  </r>
  <r>
    <x v="258"/>
    <x v="3"/>
  </r>
  <r>
    <x v="258"/>
    <x v="3"/>
  </r>
  <r>
    <x v="258"/>
    <x v="3"/>
  </r>
  <r>
    <x v="258"/>
    <x v="3"/>
  </r>
  <r>
    <x v="258"/>
    <x v="3"/>
  </r>
  <r>
    <x v="258"/>
    <x v="0"/>
  </r>
  <r>
    <x v="258"/>
    <x v="0"/>
  </r>
  <r>
    <x v="258"/>
    <x v="0"/>
  </r>
  <r>
    <x v="258"/>
    <x v="0"/>
  </r>
  <r>
    <x v="258"/>
    <x v="1"/>
  </r>
  <r>
    <x v="258"/>
    <x v="1"/>
  </r>
  <r>
    <x v="258"/>
    <x v="1"/>
  </r>
  <r>
    <x v="258"/>
    <x v="2"/>
  </r>
  <r>
    <x v="258"/>
    <x v="2"/>
  </r>
  <r>
    <x v="258"/>
    <x v="2"/>
  </r>
  <r>
    <x v="258"/>
    <x v="2"/>
  </r>
  <r>
    <x v="258"/>
    <x v="2"/>
  </r>
  <r>
    <x v="258"/>
    <x v="2"/>
  </r>
  <r>
    <x v="258"/>
    <x v="2"/>
  </r>
  <r>
    <x v="258"/>
    <x v="2"/>
  </r>
  <r>
    <x v="258"/>
    <x v="3"/>
  </r>
  <r>
    <x v="258"/>
    <x v="3"/>
  </r>
  <r>
    <x v="258"/>
    <x v="3"/>
  </r>
  <r>
    <x v="258"/>
    <x v="3"/>
  </r>
  <r>
    <x v="258"/>
    <x v="3"/>
  </r>
  <r>
    <x v="259"/>
    <x v="3"/>
  </r>
  <r>
    <x v="259"/>
    <x v="0"/>
  </r>
  <r>
    <x v="259"/>
    <x v="0"/>
  </r>
  <r>
    <x v="259"/>
    <x v="0"/>
  </r>
  <r>
    <x v="259"/>
    <x v="0"/>
  </r>
  <r>
    <x v="259"/>
    <x v="0"/>
  </r>
  <r>
    <x v="259"/>
    <x v="1"/>
  </r>
  <r>
    <x v="259"/>
    <x v="1"/>
  </r>
  <r>
    <x v="259"/>
    <x v="2"/>
  </r>
  <r>
    <x v="259"/>
    <x v="2"/>
  </r>
  <r>
    <x v="259"/>
    <x v="2"/>
  </r>
  <r>
    <x v="259"/>
    <x v="2"/>
  </r>
  <r>
    <x v="259"/>
    <x v="3"/>
  </r>
  <r>
    <x v="259"/>
    <x v="0"/>
  </r>
  <r>
    <x v="259"/>
    <x v="1"/>
  </r>
  <r>
    <x v="259"/>
    <x v="1"/>
  </r>
  <r>
    <x v="259"/>
    <x v="1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0"/>
  </r>
  <r>
    <x v="259"/>
    <x v="0"/>
  </r>
  <r>
    <x v="259"/>
    <x v="0"/>
  </r>
  <r>
    <x v="259"/>
    <x v="0"/>
  </r>
  <r>
    <x v="259"/>
    <x v="1"/>
  </r>
  <r>
    <x v="259"/>
    <x v="1"/>
  </r>
  <r>
    <x v="259"/>
    <x v="1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2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0"/>
  </r>
  <r>
    <x v="259"/>
    <x v="1"/>
  </r>
  <r>
    <x v="259"/>
    <x v="2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59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3"/>
  </r>
  <r>
    <x v="260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0"/>
  </r>
  <r>
    <x v="261"/>
    <x v="1"/>
  </r>
  <r>
    <x v="261"/>
    <x v="2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1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3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3"/>
    <x v="0"/>
  </r>
  <r>
    <x v="263"/>
    <x v="1"/>
  </r>
  <r>
    <x v="263"/>
    <x v="2"/>
  </r>
  <r>
    <x v="263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4"/>
    <x v="0"/>
  </r>
  <r>
    <x v="264"/>
    <x v="1"/>
  </r>
  <r>
    <x v="264"/>
    <x v="2"/>
  </r>
  <r>
    <x v="264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5"/>
    <x v="1"/>
  </r>
  <r>
    <x v="265"/>
    <x v="2"/>
  </r>
  <r>
    <x v="265"/>
    <x v="3"/>
  </r>
  <r>
    <x v="265"/>
    <x v="0"/>
  </r>
  <r>
    <x v="266"/>
    <x v="1"/>
  </r>
  <r>
    <x v="266"/>
    <x v="2"/>
  </r>
  <r>
    <x v="266"/>
    <x v="3"/>
  </r>
  <r>
    <x v="266"/>
    <x v="0"/>
  </r>
  <r>
    <x v="266"/>
    <x v="1"/>
  </r>
  <r>
    <x v="266"/>
    <x v="2"/>
  </r>
  <r>
    <x v="266"/>
    <x v="3"/>
  </r>
  <r>
    <x v="266"/>
    <x v="0"/>
  </r>
  <r>
    <x v="266"/>
    <x v="1"/>
  </r>
  <r>
    <x v="266"/>
    <x v="2"/>
  </r>
  <r>
    <x v="266"/>
    <x v="3"/>
  </r>
  <r>
    <x v="266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0"/>
  </r>
  <r>
    <x v="267"/>
    <x v="1"/>
  </r>
  <r>
    <x v="267"/>
    <x v="2"/>
  </r>
  <r>
    <x v="267"/>
    <x v="3"/>
  </r>
  <r>
    <x v="267"/>
    <x v="0"/>
  </r>
  <r>
    <x v="267"/>
    <x v="1"/>
  </r>
  <r>
    <x v="267"/>
    <x v="2"/>
  </r>
  <r>
    <x v="267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8"/>
    <x v="3"/>
  </r>
  <r>
    <x v="268"/>
    <x v="0"/>
  </r>
  <r>
    <x v="268"/>
    <x v="1"/>
  </r>
  <r>
    <x v="268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1"/>
  </r>
  <r>
    <x v="269"/>
    <x v="2"/>
  </r>
  <r>
    <x v="269"/>
    <x v="3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69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0"/>
    <x v="1"/>
  </r>
  <r>
    <x v="270"/>
    <x v="2"/>
  </r>
  <r>
    <x v="270"/>
    <x v="3"/>
  </r>
  <r>
    <x v="270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1"/>
  </r>
  <r>
    <x v="271"/>
    <x v="2"/>
  </r>
  <r>
    <x v="271"/>
    <x v="3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0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2"/>
  </r>
  <r>
    <x v="271"/>
    <x v="0"/>
  </r>
  <r>
    <x v="271"/>
    <x v="0"/>
  </r>
  <r>
    <x v="271"/>
    <x v="1"/>
  </r>
  <r>
    <x v="271"/>
    <x v="1"/>
  </r>
  <r>
    <x v="271"/>
    <x v="1"/>
  </r>
  <r>
    <x v="271"/>
    <x v="1"/>
  </r>
  <r>
    <x v="271"/>
    <x v="1"/>
  </r>
  <r>
    <x v="271"/>
    <x v="1"/>
  </r>
  <r>
    <x v="272"/>
    <x v="1"/>
  </r>
  <r>
    <x v="272"/>
    <x v="2"/>
  </r>
  <r>
    <x v="272"/>
    <x v="2"/>
  </r>
  <r>
    <x v="272"/>
    <x v="2"/>
  </r>
  <r>
    <x v="272"/>
    <x v="3"/>
  </r>
  <r>
    <x v="272"/>
    <x v="3"/>
  </r>
  <r>
    <x v="272"/>
    <x v="3"/>
  </r>
  <r>
    <x v="272"/>
    <x v="3"/>
  </r>
  <r>
    <x v="272"/>
    <x v="3"/>
  </r>
  <r>
    <x v="272"/>
    <x v="0"/>
  </r>
  <r>
    <x v="272"/>
    <x v="0"/>
  </r>
  <r>
    <x v="272"/>
    <x v="0"/>
  </r>
  <r>
    <x v="272"/>
    <x v="1"/>
  </r>
  <r>
    <x v="272"/>
    <x v="1"/>
  </r>
  <r>
    <x v="272"/>
    <x v="1"/>
  </r>
  <r>
    <x v="272"/>
    <x v="1"/>
  </r>
  <r>
    <x v="272"/>
    <x v="1"/>
  </r>
  <r>
    <x v="272"/>
    <x v="1"/>
  </r>
  <r>
    <x v="272"/>
    <x v="1"/>
  </r>
  <r>
    <x v="272"/>
    <x v="2"/>
  </r>
  <r>
    <x v="272"/>
    <x v="2"/>
  </r>
  <r>
    <x v="272"/>
    <x v="2"/>
  </r>
  <r>
    <x v="272"/>
    <x v="3"/>
  </r>
  <r>
    <x v="272"/>
    <x v="3"/>
  </r>
  <r>
    <x v="272"/>
    <x v="3"/>
  </r>
  <r>
    <x v="272"/>
    <x v="3"/>
  </r>
  <r>
    <x v="272"/>
    <x v="3"/>
  </r>
  <r>
    <x v="272"/>
    <x v="0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2"/>
    <x v="3"/>
  </r>
  <r>
    <x v="272"/>
    <x v="0"/>
  </r>
  <r>
    <x v="272"/>
    <x v="1"/>
  </r>
  <r>
    <x v="272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0"/>
  </r>
  <r>
    <x v="273"/>
    <x v="1"/>
  </r>
  <r>
    <x v="273"/>
    <x v="2"/>
  </r>
  <r>
    <x v="273"/>
    <x v="3"/>
  </r>
  <r>
    <x v="273"/>
    <x v="2"/>
  </r>
  <r>
    <x v="273"/>
    <x v="2"/>
  </r>
  <r>
    <x v="273"/>
    <x v="2"/>
  </r>
  <r>
    <x v="273"/>
    <x v="2"/>
  </r>
  <r>
    <x v="273"/>
    <x v="2"/>
  </r>
  <r>
    <x v="273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2"/>
  </r>
  <r>
    <x v="274"/>
    <x v="0"/>
  </r>
  <r>
    <x v="274"/>
    <x v="1"/>
  </r>
  <r>
    <x v="274"/>
    <x v="2"/>
  </r>
  <r>
    <x v="274"/>
    <x v="3"/>
  </r>
  <r>
    <x v="274"/>
    <x v="0"/>
  </r>
  <r>
    <x v="274"/>
    <x v="1"/>
  </r>
  <r>
    <x v="274"/>
    <x v="2"/>
  </r>
  <r>
    <x v="274"/>
    <x v="3"/>
  </r>
  <r>
    <x v="274"/>
    <x v="0"/>
  </r>
  <r>
    <x v="274"/>
    <x v="1"/>
  </r>
  <r>
    <x v="274"/>
    <x v="2"/>
  </r>
  <r>
    <x v="274"/>
    <x v="3"/>
  </r>
  <r>
    <x v="274"/>
    <x v="0"/>
  </r>
  <r>
    <x v="274"/>
    <x v="1"/>
  </r>
  <r>
    <x v="274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5"/>
    <x v="2"/>
  </r>
  <r>
    <x v="275"/>
    <x v="3"/>
  </r>
  <r>
    <x v="275"/>
    <x v="0"/>
  </r>
  <r>
    <x v="275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1"/>
  </r>
  <r>
    <x v="276"/>
    <x v="2"/>
  </r>
  <r>
    <x v="276"/>
    <x v="3"/>
  </r>
  <r>
    <x v="276"/>
    <x v="0"/>
  </r>
  <r>
    <x v="276"/>
    <x v="0"/>
  </r>
  <r>
    <x v="276"/>
    <x v="1"/>
  </r>
  <r>
    <x v="276"/>
    <x v="1"/>
  </r>
  <r>
    <x v="276"/>
    <x v="1"/>
  </r>
  <r>
    <x v="276"/>
    <x v="1"/>
  </r>
  <r>
    <x v="276"/>
    <x v="1"/>
  </r>
  <r>
    <x v="276"/>
    <x v="1"/>
  </r>
  <r>
    <x v="276"/>
    <x v="1"/>
  </r>
  <r>
    <x v="276"/>
    <x v="2"/>
  </r>
  <r>
    <x v="276"/>
    <x v="2"/>
  </r>
  <r>
    <x v="276"/>
    <x v="2"/>
  </r>
  <r>
    <x v="276"/>
    <x v="3"/>
  </r>
  <r>
    <x v="276"/>
    <x v="3"/>
  </r>
  <r>
    <x v="276"/>
    <x v="3"/>
  </r>
  <r>
    <x v="276"/>
    <x v="3"/>
  </r>
  <r>
    <x v="276"/>
    <x v="3"/>
  </r>
  <r>
    <x v="276"/>
    <x v="0"/>
  </r>
  <r>
    <x v="276"/>
    <x v="2"/>
  </r>
  <r>
    <x v="276"/>
    <x v="2"/>
  </r>
  <r>
    <x v="276"/>
    <x v="2"/>
  </r>
  <r>
    <x v="276"/>
    <x v="3"/>
  </r>
  <r>
    <x v="276"/>
    <x v="3"/>
  </r>
  <r>
    <x v="276"/>
    <x v="3"/>
  </r>
  <r>
    <x v="276"/>
    <x v="3"/>
  </r>
  <r>
    <x v="276"/>
    <x v="3"/>
  </r>
  <r>
    <x v="276"/>
    <x v="3"/>
  </r>
  <r>
    <x v="276"/>
    <x v="0"/>
  </r>
  <r>
    <x v="276"/>
    <x v="0"/>
  </r>
  <r>
    <x v="276"/>
    <x v="0"/>
  </r>
  <r>
    <x v="276"/>
    <x v="0"/>
  </r>
  <r>
    <x v="276"/>
    <x v="1"/>
  </r>
  <r>
    <x v="276"/>
    <x v="1"/>
  </r>
  <r>
    <x v="276"/>
    <x v="1"/>
  </r>
  <r>
    <x v="276"/>
    <x v="2"/>
  </r>
  <r>
    <x v="276"/>
    <x v="2"/>
  </r>
  <r>
    <x v="276"/>
    <x v="2"/>
  </r>
  <r>
    <x v="276"/>
    <x v="2"/>
  </r>
  <r>
    <x v="276"/>
    <x v="2"/>
  </r>
  <r>
    <x v="276"/>
    <x v="2"/>
  </r>
  <r>
    <x v="276"/>
    <x v="2"/>
  </r>
  <r>
    <x v="276"/>
    <x v="2"/>
  </r>
  <r>
    <x v="276"/>
    <x v="3"/>
  </r>
  <r>
    <x v="276"/>
    <x v="3"/>
  </r>
  <r>
    <x v="276"/>
    <x v="3"/>
  </r>
  <r>
    <x v="276"/>
    <x v="3"/>
  </r>
  <r>
    <x v="276"/>
    <x v="3"/>
  </r>
  <r>
    <x v="276"/>
    <x v="3"/>
  </r>
  <r>
    <x v="276"/>
    <x v="0"/>
  </r>
  <r>
    <x v="276"/>
    <x v="0"/>
  </r>
  <r>
    <x v="276"/>
    <x v="0"/>
  </r>
  <r>
    <x v="276"/>
    <x v="0"/>
  </r>
  <r>
    <x v="276"/>
    <x v="0"/>
  </r>
  <r>
    <x v="276"/>
    <x v="1"/>
  </r>
  <r>
    <x v="276"/>
    <x v="1"/>
  </r>
  <r>
    <x v="276"/>
    <x v="2"/>
  </r>
  <r>
    <x v="276"/>
    <x v="2"/>
  </r>
  <r>
    <x v="276"/>
    <x v="2"/>
  </r>
  <r>
    <x v="276"/>
    <x v="2"/>
  </r>
  <r>
    <x v="276"/>
    <x v="3"/>
  </r>
  <r>
    <x v="276"/>
    <x v="0"/>
  </r>
  <r>
    <x v="277"/>
    <x v="1"/>
  </r>
  <r>
    <x v="277"/>
    <x v="1"/>
  </r>
  <r>
    <x v="277"/>
    <x v="1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3"/>
  </r>
  <r>
    <x v="277"/>
    <x v="3"/>
  </r>
  <r>
    <x v="277"/>
    <x v="3"/>
  </r>
  <r>
    <x v="277"/>
    <x v="3"/>
  </r>
  <r>
    <x v="277"/>
    <x v="3"/>
  </r>
  <r>
    <x v="277"/>
    <x v="3"/>
  </r>
  <r>
    <x v="277"/>
    <x v="0"/>
  </r>
  <r>
    <x v="277"/>
    <x v="0"/>
  </r>
  <r>
    <x v="277"/>
    <x v="0"/>
  </r>
  <r>
    <x v="277"/>
    <x v="0"/>
  </r>
  <r>
    <x v="277"/>
    <x v="1"/>
  </r>
  <r>
    <x v="277"/>
    <x v="1"/>
  </r>
  <r>
    <x v="277"/>
    <x v="1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3"/>
  </r>
  <r>
    <x v="277"/>
    <x v="3"/>
  </r>
  <r>
    <x v="277"/>
    <x v="3"/>
  </r>
  <r>
    <x v="277"/>
    <x v="3"/>
  </r>
  <r>
    <x v="277"/>
    <x v="3"/>
  </r>
  <r>
    <x v="277"/>
    <x v="3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2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7"/>
    <x v="1"/>
  </r>
  <r>
    <x v="277"/>
    <x v="2"/>
  </r>
  <r>
    <x v="277"/>
    <x v="3"/>
  </r>
  <r>
    <x v="277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8"/>
    <x v="1"/>
  </r>
  <r>
    <x v="278"/>
    <x v="2"/>
  </r>
  <r>
    <x v="278"/>
    <x v="3"/>
  </r>
  <r>
    <x v="278"/>
    <x v="0"/>
  </r>
  <r>
    <x v="279"/>
    <x v="1"/>
  </r>
  <r>
    <x v="279"/>
    <x v="2"/>
  </r>
  <r>
    <x v="279"/>
    <x v="3"/>
  </r>
  <r>
    <x v="279"/>
    <x v="0"/>
  </r>
  <r>
    <x v="279"/>
    <x v="1"/>
  </r>
  <r>
    <x v="279"/>
    <x v="2"/>
  </r>
  <r>
    <x v="279"/>
    <x v="3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2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79"/>
    <x v="0"/>
  </r>
  <r>
    <x v="280"/>
    <x v="0"/>
  </r>
  <r>
    <x v="280"/>
    <x v="1"/>
  </r>
  <r>
    <x v="280"/>
    <x v="1"/>
  </r>
  <r>
    <x v="280"/>
    <x v="3"/>
  </r>
  <r>
    <x v="280"/>
    <x v="3"/>
  </r>
  <r>
    <x v="280"/>
    <x v="3"/>
  </r>
  <r>
    <x v="280"/>
    <x v="3"/>
  </r>
  <r>
    <x v="280"/>
    <x v="3"/>
  </r>
  <r>
    <x v="280"/>
    <x v="3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0"/>
    <x v="0"/>
  </r>
  <r>
    <x v="280"/>
    <x v="1"/>
  </r>
  <r>
    <x v="280"/>
    <x v="2"/>
  </r>
  <r>
    <x v="280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0"/>
  </r>
  <r>
    <x v="281"/>
    <x v="1"/>
  </r>
  <r>
    <x v="281"/>
    <x v="2"/>
  </r>
  <r>
    <x v="281"/>
    <x v="3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1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2"/>
  </r>
  <r>
    <x v="282"/>
    <x v="0"/>
  </r>
  <r>
    <x v="282"/>
    <x v="1"/>
  </r>
  <r>
    <x v="282"/>
    <x v="2"/>
  </r>
  <r>
    <x v="282"/>
    <x v="3"/>
  </r>
  <r>
    <x v="282"/>
    <x v="0"/>
  </r>
  <r>
    <x v="282"/>
    <x v="1"/>
  </r>
  <r>
    <x v="282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3"/>
    <x v="1"/>
  </r>
  <r>
    <x v="283"/>
    <x v="2"/>
  </r>
  <r>
    <x v="283"/>
    <x v="3"/>
  </r>
  <r>
    <x v="283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0"/>
  </r>
  <r>
    <x v="284"/>
    <x v="1"/>
  </r>
  <r>
    <x v="284"/>
    <x v="2"/>
  </r>
  <r>
    <x v="284"/>
    <x v="3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4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5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2"/>
  </r>
  <r>
    <x v="286"/>
    <x v="0"/>
  </r>
  <r>
    <x v="286"/>
    <x v="1"/>
  </r>
  <r>
    <x v="286"/>
    <x v="2"/>
  </r>
  <r>
    <x v="286"/>
    <x v="3"/>
  </r>
  <r>
    <x v="286"/>
    <x v="0"/>
  </r>
  <r>
    <x v="286"/>
    <x v="1"/>
  </r>
  <r>
    <x v="286"/>
    <x v="2"/>
  </r>
  <r>
    <x v="286"/>
    <x v="3"/>
  </r>
  <r>
    <x v="286"/>
    <x v="0"/>
  </r>
  <r>
    <x v="286"/>
    <x v="1"/>
  </r>
  <r>
    <x v="286"/>
    <x v="2"/>
  </r>
  <r>
    <x v="286"/>
    <x v="3"/>
  </r>
  <r>
    <x v="286"/>
    <x v="0"/>
  </r>
  <r>
    <x v="286"/>
    <x v="1"/>
  </r>
  <r>
    <x v="286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7"/>
    <x v="3"/>
  </r>
  <r>
    <x v="287"/>
    <x v="0"/>
  </r>
  <r>
    <x v="287"/>
    <x v="1"/>
  </r>
  <r>
    <x v="287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8"/>
    <x v="3"/>
  </r>
  <r>
    <x v="288"/>
    <x v="0"/>
  </r>
  <r>
    <x v="288"/>
    <x v="1"/>
  </r>
  <r>
    <x v="288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1"/>
  </r>
  <r>
    <x v="289"/>
    <x v="2"/>
  </r>
  <r>
    <x v="289"/>
    <x v="3"/>
  </r>
  <r>
    <x v="289"/>
    <x v="0"/>
  </r>
  <r>
    <x v="289"/>
    <x v="0"/>
  </r>
  <r>
    <x v="289"/>
    <x v="1"/>
  </r>
  <r>
    <x v="289"/>
    <x v="1"/>
  </r>
  <r>
    <x v="289"/>
    <x v="1"/>
  </r>
  <r>
    <x v="289"/>
    <x v="1"/>
  </r>
  <r>
    <x v="289"/>
    <x v="1"/>
  </r>
  <r>
    <x v="289"/>
    <x v="1"/>
  </r>
  <r>
    <x v="289"/>
    <x v="1"/>
  </r>
  <r>
    <x v="289"/>
    <x v="2"/>
  </r>
  <r>
    <x v="289"/>
    <x v="2"/>
  </r>
  <r>
    <x v="289"/>
    <x v="2"/>
  </r>
  <r>
    <x v="289"/>
    <x v="3"/>
  </r>
  <r>
    <x v="289"/>
    <x v="3"/>
  </r>
  <r>
    <x v="289"/>
    <x v="3"/>
  </r>
  <r>
    <x v="289"/>
    <x v="3"/>
  </r>
  <r>
    <x v="289"/>
    <x v="3"/>
  </r>
  <r>
    <x v="289"/>
    <x v="0"/>
  </r>
  <r>
    <x v="289"/>
    <x v="2"/>
  </r>
  <r>
    <x v="289"/>
    <x v="2"/>
  </r>
  <r>
    <x v="289"/>
    <x v="2"/>
  </r>
  <r>
    <x v="289"/>
    <x v="3"/>
  </r>
  <r>
    <x v="289"/>
    <x v="3"/>
  </r>
  <r>
    <x v="289"/>
    <x v="3"/>
  </r>
  <r>
    <x v="289"/>
    <x v="3"/>
  </r>
  <r>
    <x v="289"/>
    <x v="3"/>
  </r>
  <r>
    <x v="289"/>
    <x v="3"/>
  </r>
  <r>
    <x v="289"/>
    <x v="0"/>
  </r>
  <r>
    <x v="289"/>
    <x v="0"/>
  </r>
  <r>
    <x v="289"/>
    <x v="0"/>
  </r>
  <r>
    <x v="289"/>
    <x v="0"/>
  </r>
  <r>
    <x v="289"/>
    <x v="1"/>
  </r>
  <r>
    <x v="289"/>
    <x v="1"/>
  </r>
  <r>
    <x v="289"/>
    <x v="1"/>
  </r>
  <r>
    <x v="289"/>
    <x v="2"/>
  </r>
  <r>
    <x v="289"/>
    <x v="2"/>
  </r>
  <r>
    <x v="289"/>
    <x v="2"/>
  </r>
  <r>
    <x v="289"/>
    <x v="2"/>
  </r>
  <r>
    <x v="289"/>
    <x v="2"/>
  </r>
  <r>
    <x v="289"/>
    <x v="2"/>
  </r>
  <r>
    <x v="289"/>
    <x v="2"/>
  </r>
  <r>
    <x v="289"/>
    <x v="2"/>
  </r>
  <r>
    <x v="289"/>
    <x v="3"/>
  </r>
  <r>
    <x v="289"/>
    <x v="3"/>
  </r>
  <r>
    <x v="289"/>
    <x v="3"/>
  </r>
  <r>
    <x v="289"/>
    <x v="3"/>
  </r>
  <r>
    <x v="289"/>
    <x v="3"/>
  </r>
  <r>
    <x v="289"/>
    <x v="3"/>
  </r>
  <r>
    <x v="289"/>
    <x v="0"/>
  </r>
  <r>
    <x v="289"/>
    <x v="0"/>
  </r>
  <r>
    <x v="289"/>
    <x v="0"/>
  </r>
  <r>
    <x v="290"/>
    <x v="0"/>
  </r>
  <r>
    <x v="290"/>
    <x v="0"/>
  </r>
  <r>
    <x v="290"/>
    <x v="1"/>
  </r>
  <r>
    <x v="290"/>
    <x v="1"/>
  </r>
  <r>
    <x v="290"/>
    <x v="2"/>
  </r>
  <r>
    <x v="290"/>
    <x v="2"/>
  </r>
  <r>
    <x v="290"/>
    <x v="2"/>
  </r>
  <r>
    <x v="290"/>
    <x v="2"/>
  </r>
  <r>
    <x v="290"/>
    <x v="3"/>
  </r>
  <r>
    <x v="290"/>
    <x v="0"/>
  </r>
  <r>
    <x v="290"/>
    <x v="1"/>
  </r>
  <r>
    <x v="290"/>
    <x v="1"/>
  </r>
  <r>
    <x v="290"/>
    <x v="1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3"/>
  </r>
  <r>
    <x v="290"/>
    <x v="3"/>
  </r>
  <r>
    <x v="290"/>
    <x v="3"/>
  </r>
  <r>
    <x v="290"/>
    <x v="3"/>
  </r>
  <r>
    <x v="290"/>
    <x v="3"/>
  </r>
  <r>
    <x v="290"/>
    <x v="3"/>
  </r>
  <r>
    <x v="290"/>
    <x v="0"/>
  </r>
  <r>
    <x v="290"/>
    <x v="0"/>
  </r>
  <r>
    <x v="290"/>
    <x v="0"/>
  </r>
  <r>
    <x v="290"/>
    <x v="0"/>
  </r>
  <r>
    <x v="290"/>
    <x v="1"/>
  </r>
  <r>
    <x v="290"/>
    <x v="1"/>
  </r>
  <r>
    <x v="290"/>
    <x v="1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3"/>
  </r>
  <r>
    <x v="290"/>
    <x v="3"/>
  </r>
  <r>
    <x v="290"/>
    <x v="3"/>
  </r>
  <r>
    <x v="290"/>
    <x v="3"/>
  </r>
  <r>
    <x v="290"/>
    <x v="3"/>
  </r>
  <r>
    <x v="290"/>
    <x v="3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0"/>
    <x v="2"/>
  </r>
  <r>
    <x v="291"/>
    <x v="0"/>
  </r>
  <r>
    <x v="291"/>
    <x v="0"/>
  </r>
  <r>
    <x v="291"/>
    <x v="1"/>
  </r>
  <r>
    <x v="291"/>
    <x v="1"/>
  </r>
  <r>
    <x v="291"/>
    <x v="1"/>
  </r>
  <r>
    <x v="291"/>
    <x v="1"/>
  </r>
  <r>
    <x v="291"/>
    <x v="1"/>
  </r>
  <r>
    <x v="291"/>
    <x v="1"/>
  </r>
  <r>
    <x v="291"/>
    <x v="1"/>
  </r>
  <r>
    <x v="291"/>
    <x v="2"/>
  </r>
  <r>
    <x v="291"/>
    <x v="2"/>
  </r>
  <r>
    <x v="291"/>
    <x v="2"/>
  </r>
  <r>
    <x v="291"/>
    <x v="3"/>
  </r>
  <r>
    <x v="291"/>
    <x v="3"/>
  </r>
  <r>
    <x v="291"/>
    <x v="3"/>
  </r>
  <r>
    <x v="291"/>
    <x v="3"/>
  </r>
  <r>
    <x v="291"/>
    <x v="3"/>
  </r>
  <r>
    <x v="291"/>
    <x v="0"/>
  </r>
  <r>
    <x v="291"/>
    <x v="2"/>
  </r>
  <r>
    <x v="291"/>
    <x v="2"/>
  </r>
  <r>
    <x v="291"/>
    <x v="2"/>
  </r>
  <r>
    <x v="291"/>
    <x v="3"/>
  </r>
  <r>
    <x v="291"/>
    <x v="3"/>
  </r>
  <r>
    <x v="291"/>
    <x v="3"/>
  </r>
  <r>
    <x v="291"/>
    <x v="3"/>
  </r>
  <r>
    <x v="291"/>
    <x v="3"/>
  </r>
  <r>
    <x v="291"/>
    <x v="3"/>
  </r>
  <r>
    <x v="291"/>
    <x v="0"/>
  </r>
  <r>
    <x v="291"/>
    <x v="0"/>
  </r>
  <r>
    <x v="291"/>
    <x v="0"/>
  </r>
  <r>
    <x v="291"/>
    <x v="0"/>
  </r>
  <r>
    <x v="291"/>
    <x v="1"/>
  </r>
  <r>
    <x v="291"/>
    <x v="1"/>
  </r>
  <r>
    <x v="291"/>
    <x v="1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3"/>
  </r>
  <r>
    <x v="291"/>
    <x v="3"/>
  </r>
  <r>
    <x v="291"/>
    <x v="3"/>
  </r>
  <r>
    <x v="291"/>
    <x v="3"/>
  </r>
  <r>
    <x v="291"/>
    <x v="3"/>
  </r>
  <r>
    <x v="291"/>
    <x v="3"/>
  </r>
  <r>
    <x v="291"/>
    <x v="0"/>
  </r>
  <r>
    <x v="291"/>
    <x v="0"/>
  </r>
  <r>
    <x v="291"/>
    <x v="0"/>
  </r>
  <r>
    <x v="291"/>
    <x v="0"/>
  </r>
  <r>
    <x v="291"/>
    <x v="0"/>
  </r>
  <r>
    <x v="291"/>
    <x v="1"/>
  </r>
  <r>
    <x v="291"/>
    <x v="1"/>
  </r>
  <r>
    <x v="291"/>
    <x v="2"/>
  </r>
  <r>
    <x v="291"/>
    <x v="2"/>
  </r>
  <r>
    <x v="291"/>
    <x v="2"/>
  </r>
  <r>
    <x v="291"/>
    <x v="2"/>
  </r>
  <r>
    <x v="291"/>
    <x v="3"/>
  </r>
  <r>
    <x v="291"/>
    <x v="0"/>
  </r>
  <r>
    <x v="291"/>
    <x v="1"/>
  </r>
  <r>
    <x v="291"/>
    <x v="1"/>
  </r>
  <r>
    <x v="291"/>
    <x v="1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3"/>
  </r>
  <r>
    <x v="291"/>
    <x v="3"/>
  </r>
  <r>
    <x v="291"/>
    <x v="3"/>
  </r>
  <r>
    <x v="291"/>
    <x v="3"/>
  </r>
  <r>
    <x v="291"/>
    <x v="3"/>
  </r>
  <r>
    <x v="291"/>
    <x v="3"/>
  </r>
  <r>
    <x v="291"/>
    <x v="0"/>
  </r>
  <r>
    <x v="291"/>
    <x v="0"/>
  </r>
  <r>
    <x v="291"/>
    <x v="0"/>
  </r>
  <r>
    <x v="291"/>
    <x v="0"/>
  </r>
  <r>
    <x v="291"/>
    <x v="1"/>
  </r>
  <r>
    <x v="291"/>
    <x v="1"/>
  </r>
  <r>
    <x v="291"/>
    <x v="1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2"/>
  </r>
  <r>
    <x v="291"/>
    <x v="3"/>
  </r>
  <r>
    <x v="291"/>
    <x v="3"/>
  </r>
  <r>
    <x v="291"/>
    <x v="3"/>
  </r>
  <r>
    <x v="291"/>
    <x v="3"/>
  </r>
  <r>
    <x v="291"/>
    <x v="3"/>
  </r>
  <r>
    <x v="291"/>
    <x v="3"/>
  </r>
  <r>
    <x v="291"/>
    <x v="0"/>
  </r>
  <r>
    <x v="291"/>
    <x v="1"/>
  </r>
  <r>
    <x v="291"/>
    <x v="2"/>
  </r>
  <r>
    <x v="291"/>
    <x v="3"/>
  </r>
  <r>
    <x v="291"/>
    <x v="0"/>
  </r>
  <r>
    <x v="291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0"/>
  </r>
  <r>
    <x v="292"/>
    <x v="1"/>
  </r>
  <r>
    <x v="292"/>
    <x v="2"/>
  </r>
  <r>
    <x v="292"/>
    <x v="3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2"/>
    <x v="2"/>
  </r>
  <r>
    <x v="293"/>
    <x v="2"/>
  </r>
  <r>
    <x v="293"/>
    <x v="2"/>
  </r>
  <r>
    <x v="293"/>
    <x v="2"/>
  </r>
  <r>
    <x v="293"/>
    <x v="2"/>
  </r>
  <r>
    <x v="293"/>
    <x v="2"/>
  </r>
  <r>
    <x v="293"/>
    <x v="2"/>
  </r>
  <r>
    <x v="293"/>
    <x v="2"/>
  </r>
  <r>
    <x v="293"/>
    <x v="2"/>
  </r>
  <r>
    <x v="293"/>
    <x v="2"/>
  </r>
  <r>
    <x v="293"/>
    <x v="0"/>
  </r>
  <r>
    <x v="293"/>
    <x v="0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2"/>
  </r>
  <r>
    <x v="293"/>
    <x v="2"/>
  </r>
  <r>
    <x v="293"/>
    <x v="2"/>
  </r>
  <r>
    <x v="293"/>
    <x v="3"/>
  </r>
  <r>
    <x v="293"/>
    <x v="3"/>
  </r>
  <r>
    <x v="293"/>
    <x v="3"/>
  </r>
  <r>
    <x v="293"/>
    <x v="3"/>
  </r>
  <r>
    <x v="293"/>
    <x v="3"/>
  </r>
  <r>
    <x v="293"/>
    <x v="0"/>
  </r>
  <r>
    <x v="293"/>
    <x v="0"/>
  </r>
  <r>
    <x v="293"/>
    <x v="0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2"/>
  </r>
  <r>
    <x v="293"/>
    <x v="2"/>
  </r>
  <r>
    <x v="293"/>
    <x v="2"/>
  </r>
  <r>
    <x v="293"/>
    <x v="3"/>
  </r>
  <r>
    <x v="293"/>
    <x v="3"/>
  </r>
  <r>
    <x v="293"/>
    <x v="3"/>
  </r>
  <r>
    <x v="293"/>
    <x v="3"/>
  </r>
  <r>
    <x v="293"/>
    <x v="3"/>
  </r>
  <r>
    <x v="293"/>
    <x v="0"/>
  </r>
  <r>
    <x v="293"/>
    <x v="0"/>
  </r>
  <r>
    <x v="293"/>
    <x v="0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1"/>
  </r>
  <r>
    <x v="293"/>
    <x v="2"/>
  </r>
  <r>
    <x v="293"/>
    <x v="2"/>
  </r>
  <r>
    <x v="293"/>
    <x v="2"/>
  </r>
  <r>
    <x v="293"/>
    <x v="3"/>
  </r>
  <r>
    <x v="293"/>
    <x v="3"/>
  </r>
  <r>
    <x v="293"/>
    <x v="3"/>
  </r>
  <r>
    <x v="293"/>
    <x v="3"/>
  </r>
  <r>
    <x v="293"/>
    <x v="3"/>
  </r>
  <r>
    <x v="293"/>
    <x v="0"/>
  </r>
  <r>
    <x v="293"/>
    <x v="2"/>
  </r>
  <r>
    <x v="293"/>
    <x v="2"/>
  </r>
  <r>
    <x v="293"/>
    <x v="2"/>
  </r>
  <r>
    <x v="293"/>
    <x v="3"/>
  </r>
  <r>
    <x v="293"/>
    <x v="3"/>
  </r>
  <r>
    <x v="293"/>
    <x v="3"/>
  </r>
  <r>
    <x v="293"/>
    <x v="3"/>
  </r>
  <r>
    <x v="293"/>
    <x v="3"/>
  </r>
  <r>
    <x v="293"/>
    <x v="3"/>
  </r>
  <r>
    <x v="293"/>
    <x v="0"/>
  </r>
  <r>
    <x v="293"/>
    <x v="0"/>
  </r>
  <r>
    <x v="293"/>
    <x v="0"/>
  </r>
  <r>
    <x v="293"/>
    <x v="0"/>
  </r>
  <r>
    <x v="293"/>
    <x v="1"/>
  </r>
  <r>
    <x v="293"/>
    <x v="1"/>
  </r>
  <r>
    <x v="293"/>
    <x v="1"/>
  </r>
  <r>
    <x v="293"/>
    <x v="2"/>
  </r>
  <r>
    <x v="293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3"/>
  </r>
  <r>
    <x v="294"/>
    <x v="3"/>
  </r>
  <r>
    <x v="294"/>
    <x v="3"/>
  </r>
  <r>
    <x v="294"/>
    <x v="3"/>
  </r>
  <r>
    <x v="294"/>
    <x v="3"/>
  </r>
  <r>
    <x v="294"/>
    <x v="3"/>
  </r>
  <r>
    <x v="294"/>
    <x v="0"/>
  </r>
  <r>
    <x v="294"/>
    <x v="0"/>
  </r>
  <r>
    <x v="294"/>
    <x v="0"/>
  </r>
  <r>
    <x v="294"/>
    <x v="0"/>
  </r>
  <r>
    <x v="294"/>
    <x v="0"/>
  </r>
  <r>
    <x v="294"/>
    <x v="1"/>
  </r>
  <r>
    <x v="294"/>
    <x v="1"/>
  </r>
  <r>
    <x v="294"/>
    <x v="2"/>
  </r>
  <r>
    <x v="294"/>
    <x v="2"/>
  </r>
  <r>
    <x v="294"/>
    <x v="2"/>
  </r>
  <r>
    <x v="294"/>
    <x v="2"/>
  </r>
  <r>
    <x v="294"/>
    <x v="3"/>
  </r>
  <r>
    <x v="294"/>
    <x v="0"/>
  </r>
  <r>
    <x v="294"/>
    <x v="1"/>
  </r>
  <r>
    <x v="294"/>
    <x v="1"/>
  </r>
  <r>
    <x v="294"/>
    <x v="1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3"/>
  </r>
  <r>
    <x v="294"/>
    <x v="3"/>
  </r>
  <r>
    <x v="294"/>
    <x v="3"/>
  </r>
  <r>
    <x v="294"/>
    <x v="3"/>
  </r>
  <r>
    <x v="294"/>
    <x v="3"/>
  </r>
  <r>
    <x v="294"/>
    <x v="3"/>
  </r>
  <r>
    <x v="294"/>
    <x v="0"/>
  </r>
  <r>
    <x v="294"/>
    <x v="0"/>
  </r>
  <r>
    <x v="294"/>
    <x v="0"/>
  </r>
  <r>
    <x v="294"/>
    <x v="0"/>
  </r>
  <r>
    <x v="294"/>
    <x v="1"/>
  </r>
  <r>
    <x v="294"/>
    <x v="1"/>
  </r>
  <r>
    <x v="294"/>
    <x v="1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2"/>
  </r>
  <r>
    <x v="294"/>
    <x v="3"/>
  </r>
  <r>
    <x v="294"/>
    <x v="3"/>
  </r>
  <r>
    <x v="294"/>
    <x v="3"/>
  </r>
  <r>
    <x v="294"/>
    <x v="3"/>
  </r>
  <r>
    <x v="294"/>
    <x v="3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4"/>
    <x v="0"/>
  </r>
  <r>
    <x v="294"/>
    <x v="1"/>
  </r>
  <r>
    <x v="294"/>
    <x v="2"/>
  </r>
  <r>
    <x v="294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0"/>
  </r>
  <r>
    <x v="295"/>
    <x v="1"/>
  </r>
  <r>
    <x v="295"/>
    <x v="2"/>
  </r>
  <r>
    <x v="295"/>
    <x v="3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5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2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6"/>
    <x v="2"/>
  </r>
  <r>
    <x v="296"/>
    <x v="3"/>
  </r>
  <r>
    <x v="296"/>
    <x v="0"/>
  </r>
  <r>
    <x v="296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0"/>
  </r>
  <r>
    <x v="297"/>
    <x v="1"/>
  </r>
  <r>
    <x v="297"/>
    <x v="2"/>
  </r>
  <r>
    <x v="297"/>
    <x v="3"/>
  </r>
  <r>
    <x v="297"/>
    <x v="2"/>
  </r>
  <r>
    <x v="297"/>
    <x v="2"/>
  </r>
  <r>
    <x v="297"/>
    <x v="2"/>
  </r>
  <r>
    <x v="297"/>
    <x v="2"/>
  </r>
  <r>
    <x v="297"/>
    <x v="2"/>
  </r>
  <r>
    <x v="297"/>
    <x v="2"/>
  </r>
  <r>
    <x v="297"/>
    <x v="0"/>
  </r>
  <r>
    <x v="297"/>
    <x v="0"/>
  </r>
  <r>
    <x v="297"/>
    <x v="1"/>
  </r>
  <r>
    <x v="297"/>
    <x v="1"/>
  </r>
  <r>
    <x v="297"/>
    <x v="1"/>
  </r>
  <r>
    <x v="297"/>
    <x v="1"/>
  </r>
  <r>
    <x v="297"/>
    <x v="1"/>
  </r>
  <r>
    <x v="297"/>
    <x v="1"/>
  </r>
  <r>
    <x v="297"/>
    <x v="1"/>
  </r>
  <r>
    <x v="297"/>
    <x v="2"/>
  </r>
  <r>
    <x v="297"/>
    <x v="2"/>
  </r>
  <r>
    <x v="297"/>
    <x v="2"/>
  </r>
  <r>
    <x v="297"/>
    <x v="3"/>
  </r>
  <r>
    <x v="297"/>
    <x v="3"/>
  </r>
  <r>
    <x v="297"/>
    <x v="3"/>
  </r>
  <r>
    <x v="297"/>
    <x v="3"/>
  </r>
  <r>
    <x v="297"/>
    <x v="3"/>
  </r>
  <r>
    <x v="297"/>
    <x v="0"/>
  </r>
  <r>
    <x v="297"/>
    <x v="2"/>
  </r>
  <r>
    <x v="297"/>
    <x v="2"/>
  </r>
  <r>
    <x v="297"/>
    <x v="2"/>
  </r>
  <r>
    <x v="297"/>
    <x v="3"/>
  </r>
  <r>
    <x v="297"/>
    <x v="3"/>
  </r>
  <r>
    <x v="297"/>
    <x v="3"/>
  </r>
  <r>
    <x v="297"/>
    <x v="3"/>
  </r>
  <r>
    <x v="297"/>
    <x v="3"/>
  </r>
  <r>
    <x v="298"/>
    <x v="3"/>
  </r>
  <r>
    <x v="298"/>
    <x v="0"/>
  </r>
  <r>
    <x v="298"/>
    <x v="0"/>
  </r>
  <r>
    <x v="298"/>
    <x v="0"/>
  </r>
  <r>
    <x v="298"/>
    <x v="0"/>
  </r>
  <r>
    <x v="298"/>
    <x v="1"/>
  </r>
  <r>
    <x v="298"/>
    <x v="1"/>
  </r>
  <r>
    <x v="298"/>
    <x v="1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3"/>
  </r>
  <r>
    <x v="298"/>
    <x v="3"/>
  </r>
  <r>
    <x v="298"/>
    <x v="3"/>
  </r>
  <r>
    <x v="298"/>
    <x v="3"/>
  </r>
  <r>
    <x v="298"/>
    <x v="3"/>
  </r>
  <r>
    <x v="298"/>
    <x v="3"/>
  </r>
  <r>
    <x v="298"/>
    <x v="0"/>
  </r>
  <r>
    <x v="298"/>
    <x v="0"/>
  </r>
  <r>
    <x v="298"/>
    <x v="0"/>
  </r>
  <r>
    <x v="298"/>
    <x v="0"/>
  </r>
  <r>
    <x v="298"/>
    <x v="0"/>
  </r>
  <r>
    <x v="298"/>
    <x v="1"/>
  </r>
  <r>
    <x v="298"/>
    <x v="1"/>
  </r>
  <r>
    <x v="298"/>
    <x v="2"/>
  </r>
  <r>
    <x v="298"/>
    <x v="2"/>
  </r>
  <r>
    <x v="298"/>
    <x v="2"/>
  </r>
  <r>
    <x v="298"/>
    <x v="2"/>
  </r>
  <r>
    <x v="298"/>
    <x v="3"/>
  </r>
  <r>
    <x v="298"/>
    <x v="0"/>
  </r>
  <r>
    <x v="298"/>
    <x v="1"/>
  </r>
  <r>
    <x v="298"/>
    <x v="1"/>
  </r>
  <r>
    <x v="298"/>
    <x v="1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3"/>
  </r>
  <r>
    <x v="298"/>
    <x v="3"/>
  </r>
  <r>
    <x v="298"/>
    <x v="3"/>
  </r>
  <r>
    <x v="298"/>
    <x v="3"/>
  </r>
  <r>
    <x v="298"/>
    <x v="3"/>
  </r>
  <r>
    <x v="298"/>
    <x v="3"/>
  </r>
  <r>
    <x v="298"/>
    <x v="0"/>
  </r>
  <r>
    <x v="298"/>
    <x v="0"/>
  </r>
  <r>
    <x v="298"/>
    <x v="0"/>
  </r>
  <r>
    <x v="298"/>
    <x v="0"/>
  </r>
  <r>
    <x v="298"/>
    <x v="1"/>
  </r>
  <r>
    <x v="298"/>
    <x v="1"/>
  </r>
  <r>
    <x v="298"/>
    <x v="1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2"/>
  </r>
  <r>
    <x v="298"/>
    <x v="3"/>
  </r>
  <r>
    <x v="298"/>
    <x v="3"/>
  </r>
  <r>
    <x v="298"/>
    <x v="3"/>
  </r>
  <r>
    <x v="298"/>
    <x v="3"/>
  </r>
  <r>
    <x v="298"/>
    <x v="3"/>
  </r>
  <r>
    <x v="298"/>
    <x v="3"/>
  </r>
  <r>
    <x v="298"/>
    <x v="2"/>
  </r>
  <r>
    <x v="298"/>
    <x v="2"/>
  </r>
  <r>
    <x v="298"/>
    <x v="2"/>
  </r>
  <r>
    <x v="298"/>
    <x v="3"/>
  </r>
  <r>
    <x v="298"/>
    <x v="3"/>
  </r>
  <r>
    <x v="298"/>
    <x v="3"/>
  </r>
  <r>
    <x v="298"/>
    <x v="3"/>
  </r>
  <r>
    <x v="299"/>
    <x v="3"/>
  </r>
  <r>
    <x v="299"/>
    <x v="0"/>
  </r>
  <r>
    <x v="299"/>
    <x v="0"/>
  </r>
  <r>
    <x v="299"/>
    <x v="0"/>
  </r>
  <r>
    <x v="299"/>
    <x v="1"/>
  </r>
  <r>
    <x v="299"/>
    <x v="1"/>
  </r>
  <r>
    <x v="299"/>
    <x v="1"/>
  </r>
  <r>
    <x v="299"/>
    <x v="1"/>
  </r>
  <r>
    <x v="299"/>
    <x v="1"/>
  </r>
  <r>
    <x v="299"/>
    <x v="1"/>
  </r>
  <r>
    <x v="299"/>
    <x v="1"/>
  </r>
  <r>
    <x v="299"/>
    <x v="2"/>
  </r>
  <r>
    <x v="299"/>
    <x v="2"/>
  </r>
  <r>
    <x v="299"/>
    <x v="2"/>
  </r>
  <r>
    <x v="299"/>
    <x v="3"/>
  </r>
  <r>
    <x v="299"/>
    <x v="3"/>
  </r>
  <r>
    <x v="299"/>
    <x v="3"/>
  </r>
  <r>
    <x v="299"/>
    <x v="3"/>
  </r>
  <r>
    <x v="299"/>
    <x v="3"/>
  </r>
  <r>
    <x v="299"/>
    <x v="0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2"/>
  </r>
  <r>
    <x v="299"/>
    <x v="0"/>
  </r>
  <r>
    <x v="299"/>
    <x v="1"/>
  </r>
  <r>
    <x v="299"/>
    <x v="2"/>
  </r>
  <r>
    <x v="299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0"/>
    <x v="2"/>
  </r>
  <r>
    <x v="300"/>
    <x v="3"/>
  </r>
  <r>
    <x v="300"/>
    <x v="0"/>
  </r>
  <r>
    <x v="300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1"/>
  </r>
  <r>
    <x v="301"/>
    <x v="2"/>
  </r>
  <r>
    <x v="301"/>
    <x v="3"/>
  </r>
  <r>
    <x v="301"/>
    <x v="0"/>
  </r>
  <r>
    <x v="301"/>
    <x v="0"/>
  </r>
  <r>
    <x v="301"/>
    <x v="1"/>
  </r>
  <r>
    <x v="301"/>
    <x v="1"/>
  </r>
  <r>
    <x v="301"/>
    <x v="1"/>
  </r>
  <r>
    <x v="301"/>
    <x v="1"/>
  </r>
  <r>
    <x v="301"/>
    <x v="1"/>
  </r>
  <r>
    <x v="301"/>
    <x v="1"/>
  </r>
  <r>
    <x v="301"/>
    <x v="1"/>
  </r>
  <r>
    <x v="301"/>
    <x v="2"/>
  </r>
  <r>
    <x v="301"/>
    <x v="2"/>
  </r>
  <r>
    <x v="301"/>
    <x v="2"/>
  </r>
  <r>
    <x v="301"/>
    <x v="3"/>
  </r>
  <r>
    <x v="301"/>
    <x v="3"/>
  </r>
  <r>
    <x v="301"/>
    <x v="3"/>
  </r>
  <r>
    <x v="301"/>
    <x v="3"/>
  </r>
  <r>
    <x v="301"/>
    <x v="3"/>
  </r>
  <r>
    <x v="301"/>
    <x v="0"/>
  </r>
  <r>
    <x v="301"/>
    <x v="2"/>
  </r>
  <r>
    <x v="301"/>
    <x v="2"/>
  </r>
  <r>
    <x v="301"/>
    <x v="2"/>
  </r>
  <r>
    <x v="301"/>
    <x v="3"/>
  </r>
  <r>
    <x v="301"/>
    <x v="3"/>
  </r>
  <r>
    <x v="301"/>
    <x v="3"/>
  </r>
  <r>
    <x v="301"/>
    <x v="3"/>
  </r>
  <r>
    <x v="301"/>
    <x v="3"/>
  </r>
  <r>
    <x v="301"/>
    <x v="3"/>
  </r>
  <r>
    <x v="301"/>
    <x v="0"/>
  </r>
  <r>
    <x v="301"/>
    <x v="0"/>
  </r>
  <r>
    <x v="301"/>
    <x v="0"/>
  </r>
  <r>
    <x v="302"/>
    <x v="0"/>
  </r>
  <r>
    <x v="302"/>
    <x v="1"/>
  </r>
  <r>
    <x v="302"/>
    <x v="1"/>
  </r>
  <r>
    <x v="302"/>
    <x v="1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3"/>
  </r>
  <r>
    <x v="302"/>
    <x v="3"/>
  </r>
  <r>
    <x v="302"/>
    <x v="3"/>
  </r>
  <r>
    <x v="302"/>
    <x v="3"/>
  </r>
  <r>
    <x v="302"/>
    <x v="3"/>
  </r>
  <r>
    <x v="302"/>
    <x v="3"/>
  </r>
  <r>
    <x v="302"/>
    <x v="0"/>
  </r>
  <r>
    <x v="302"/>
    <x v="0"/>
  </r>
  <r>
    <x v="302"/>
    <x v="0"/>
  </r>
  <r>
    <x v="302"/>
    <x v="0"/>
  </r>
  <r>
    <x v="302"/>
    <x v="0"/>
  </r>
  <r>
    <x v="302"/>
    <x v="1"/>
  </r>
  <r>
    <x v="302"/>
    <x v="1"/>
  </r>
  <r>
    <x v="302"/>
    <x v="2"/>
  </r>
  <r>
    <x v="302"/>
    <x v="2"/>
  </r>
  <r>
    <x v="302"/>
    <x v="2"/>
  </r>
  <r>
    <x v="302"/>
    <x v="2"/>
  </r>
  <r>
    <x v="302"/>
    <x v="3"/>
  </r>
  <r>
    <x v="302"/>
    <x v="0"/>
  </r>
  <r>
    <x v="302"/>
    <x v="1"/>
  </r>
  <r>
    <x v="302"/>
    <x v="1"/>
  </r>
  <r>
    <x v="302"/>
    <x v="1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3"/>
  </r>
  <r>
    <x v="302"/>
    <x v="3"/>
  </r>
  <r>
    <x v="302"/>
    <x v="3"/>
  </r>
  <r>
    <x v="302"/>
    <x v="3"/>
  </r>
  <r>
    <x v="302"/>
    <x v="3"/>
  </r>
  <r>
    <x v="302"/>
    <x v="3"/>
  </r>
  <r>
    <x v="302"/>
    <x v="0"/>
  </r>
  <r>
    <x v="302"/>
    <x v="0"/>
  </r>
  <r>
    <x v="302"/>
    <x v="0"/>
  </r>
  <r>
    <x v="302"/>
    <x v="0"/>
  </r>
  <r>
    <x v="302"/>
    <x v="1"/>
  </r>
  <r>
    <x v="302"/>
    <x v="1"/>
  </r>
  <r>
    <x v="302"/>
    <x v="1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2"/>
  </r>
  <r>
    <x v="302"/>
    <x v="3"/>
  </r>
  <r>
    <x v="302"/>
    <x v="3"/>
  </r>
  <r>
    <x v="302"/>
    <x v="3"/>
  </r>
  <r>
    <x v="302"/>
    <x v="3"/>
  </r>
  <r>
    <x v="302"/>
    <x v="3"/>
  </r>
  <r>
    <x v="302"/>
    <x v="3"/>
  </r>
  <r>
    <x v="302"/>
    <x v="1"/>
  </r>
  <r>
    <x v="302"/>
    <x v="2"/>
  </r>
  <r>
    <x v="302"/>
    <x v="3"/>
  </r>
  <r>
    <x v="302"/>
    <x v="0"/>
  </r>
  <r>
    <x v="302"/>
    <x v="1"/>
  </r>
  <r>
    <x v="302"/>
    <x v="2"/>
  </r>
  <r>
    <x v="302"/>
    <x v="3"/>
  </r>
  <r>
    <x v="302"/>
    <x v="0"/>
  </r>
  <r>
    <x v="302"/>
    <x v="1"/>
  </r>
  <r>
    <x v="302"/>
    <x v="2"/>
  </r>
  <r>
    <x v="302"/>
    <x v="3"/>
  </r>
  <r>
    <x v="302"/>
    <x v="0"/>
  </r>
  <r>
    <x v="302"/>
    <x v="1"/>
  </r>
  <r>
    <x v="302"/>
    <x v="2"/>
  </r>
  <r>
    <x v="302"/>
    <x v="3"/>
  </r>
  <r>
    <x v="302"/>
    <x v="0"/>
  </r>
  <r>
    <x v="302"/>
    <x v="1"/>
  </r>
  <r>
    <x v="302"/>
    <x v="2"/>
  </r>
  <r>
    <x v="302"/>
    <x v="3"/>
  </r>
  <r>
    <x v="302"/>
    <x v="0"/>
  </r>
  <r>
    <x v="302"/>
    <x v="1"/>
  </r>
  <r>
    <x v="302"/>
    <x v="2"/>
  </r>
  <r>
    <x v="302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3"/>
    <x v="3"/>
  </r>
  <r>
    <x v="303"/>
    <x v="0"/>
  </r>
  <r>
    <x v="303"/>
    <x v="1"/>
  </r>
  <r>
    <x v="303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0"/>
  </r>
  <r>
    <x v="304"/>
    <x v="1"/>
  </r>
  <r>
    <x v="304"/>
    <x v="2"/>
  </r>
  <r>
    <x v="304"/>
    <x v="3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4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5"/>
    <x v="1"/>
  </r>
  <r>
    <x v="305"/>
    <x v="2"/>
  </r>
  <r>
    <x v="305"/>
    <x v="3"/>
  </r>
  <r>
    <x v="305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0"/>
  </r>
  <r>
    <x v="306"/>
    <x v="1"/>
  </r>
  <r>
    <x v="306"/>
    <x v="2"/>
  </r>
  <r>
    <x v="306"/>
    <x v="3"/>
  </r>
  <r>
    <x v="306"/>
    <x v="2"/>
  </r>
  <r>
    <x v="306"/>
    <x v="2"/>
  </r>
  <r>
    <x v="306"/>
    <x v="0"/>
  </r>
  <r>
    <x v="306"/>
    <x v="0"/>
  </r>
  <r>
    <x v="306"/>
    <x v="1"/>
  </r>
  <r>
    <x v="306"/>
    <x v="1"/>
  </r>
  <r>
    <x v="306"/>
    <x v="1"/>
  </r>
  <r>
    <x v="306"/>
    <x v="1"/>
  </r>
  <r>
    <x v="306"/>
    <x v="1"/>
  </r>
  <r>
    <x v="306"/>
    <x v="1"/>
  </r>
  <r>
    <x v="306"/>
    <x v="1"/>
  </r>
  <r>
    <x v="306"/>
    <x v="2"/>
  </r>
  <r>
    <x v="306"/>
    <x v="2"/>
  </r>
  <r>
    <x v="306"/>
    <x v="2"/>
  </r>
  <r>
    <x v="306"/>
    <x v="3"/>
  </r>
  <r>
    <x v="306"/>
    <x v="3"/>
  </r>
  <r>
    <x v="306"/>
    <x v="3"/>
  </r>
  <r>
    <x v="306"/>
    <x v="3"/>
  </r>
  <r>
    <x v="306"/>
    <x v="3"/>
  </r>
  <r>
    <x v="307"/>
    <x v="0"/>
  </r>
  <r>
    <x v="307"/>
    <x v="2"/>
  </r>
  <r>
    <x v="307"/>
    <x v="2"/>
  </r>
  <r>
    <x v="307"/>
    <x v="2"/>
  </r>
  <r>
    <x v="307"/>
    <x v="3"/>
  </r>
  <r>
    <x v="307"/>
    <x v="3"/>
  </r>
  <r>
    <x v="307"/>
    <x v="3"/>
  </r>
  <r>
    <x v="307"/>
    <x v="3"/>
  </r>
  <r>
    <x v="307"/>
    <x v="3"/>
  </r>
  <r>
    <x v="307"/>
    <x v="3"/>
  </r>
  <r>
    <x v="307"/>
    <x v="0"/>
  </r>
  <r>
    <x v="307"/>
    <x v="0"/>
  </r>
  <r>
    <x v="307"/>
    <x v="0"/>
  </r>
  <r>
    <x v="307"/>
    <x v="0"/>
  </r>
  <r>
    <x v="307"/>
    <x v="1"/>
  </r>
  <r>
    <x v="307"/>
    <x v="1"/>
  </r>
  <r>
    <x v="307"/>
    <x v="1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3"/>
  </r>
  <r>
    <x v="307"/>
    <x v="3"/>
  </r>
  <r>
    <x v="307"/>
    <x v="3"/>
  </r>
  <r>
    <x v="307"/>
    <x v="3"/>
  </r>
  <r>
    <x v="307"/>
    <x v="3"/>
  </r>
  <r>
    <x v="307"/>
    <x v="3"/>
  </r>
  <r>
    <x v="307"/>
    <x v="0"/>
  </r>
  <r>
    <x v="307"/>
    <x v="0"/>
  </r>
  <r>
    <x v="307"/>
    <x v="0"/>
  </r>
  <r>
    <x v="307"/>
    <x v="0"/>
  </r>
  <r>
    <x v="307"/>
    <x v="0"/>
  </r>
  <r>
    <x v="307"/>
    <x v="1"/>
  </r>
  <r>
    <x v="307"/>
    <x v="1"/>
  </r>
  <r>
    <x v="307"/>
    <x v="2"/>
  </r>
  <r>
    <x v="307"/>
    <x v="2"/>
  </r>
  <r>
    <x v="307"/>
    <x v="2"/>
  </r>
  <r>
    <x v="307"/>
    <x v="2"/>
  </r>
  <r>
    <x v="307"/>
    <x v="3"/>
  </r>
  <r>
    <x v="307"/>
    <x v="0"/>
  </r>
  <r>
    <x v="307"/>
    <x v="1"/>
  </r>
  <r>
    <x v="307"/>
    <x v="1"/>
  </r>
  <r>
    <x v="307"/>
    <x v="1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3"/>
  </r>
  <r>
    <x v="307"/>
    <x v="3"/>
  </r>
  <r>
    <x v="307"/>
    <x v="3"/>
  </r>
  <r>
    <x v="307"/>
    <x v="3"/>
  </r>
  <r>
    <x v="307"/>
    <x v="3"/>
  </r>
  <r>
    <x v="307"/>
    <x v="3"/>
  </r>
  <r>
    <x v="307"/>
    <x v="0"/>
  </r>
  <r>
    <x v="307"/>
    <x v="0"/>
  </r>
  <r>
    <x v="307"/>
    <x v="0"/>
  </r>
  <r>
    <x v="307"/>
    <x v="0"/>
  </r>
  <r>
    <x v="307"/>
    <x v="1"/>
  </r>
  <r>
    <x v="307"/>
    <x v="1"/>
  </r>
  <r>
    <x v="307"/>
    <x v="1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3"/>
  </r>
  <r>
    <x v="307"/>
    <x v="3"/>
  </r>
  <r>
    <x v="307"/>
    <x v="3"/>
  </r>
  <r>
    <x v="307"/>
    <x v="3"/>
  </r>
  <r>
    <x v="307"/>
    <x v="3"/>
  </r>
  <r>
    <x v="307"/>
    <x v="3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2"/>
  </r>
  <r>
    <x v="307"/>
    <x v="0"/>
  </r>
  <r>
    <x v="307"/>
    <x v="1"/>
  </r>
  <r>
    <x v="307"/>
    <x v="2"/>
  </r>
  <r>
    <x v="307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8"/>
    <x v="3"/>
  </r>
  <r>
    <x v="308"/>
    <x v="0"/>
  </r>
  <r>
    <x v="308"/>
    <x v="1"/>
  </r>
  <r>
    <x v="308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0"/>
  </r>
  <r>
    <x v="309"/>
    <x v="1"/>
  </r>
  <r>
    <x v="309"/>
    <x v="2"/>
  </r>
  <r>
    <x v="309"/>
    <x v="3"/>
  </r>
  <r>
    <x v="309"/>
    <x v="2"/>
  </r>
  <r>
    <x v="309"/>
    <x v="2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2"/>
  </r>
  <r>
    <x v="309"/>
    <x v="3"/>
  </r>
  <r>
    <x v="309"/>
    <x v="2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0"/>
  </r>
  <r>
    <x v="309"/>
    <x v="0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09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0"/>
  </r>
  <r>
    <x v="310"/>
    <x v="0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1"/>
  </r>
  <r>
    <x v="310"/>
    <x v="2"/>
  </r>
  <r>
    <x v="310"/>
    <x v="2"/>
  </r>
  <r>
    <x v="310"/>
    <x v="2"/>
  </r>
  <r>
    <x v="310"/>
    <x v="3"/>
  </r>
  <r>
    <x v="310"/>
    <x v="3"/>
  </r>
  <r>
    <x v="310"/>
    <x v="3"/>
  </r>
  <r>
    <x v="310"/>
    <x v="3"/>
  </r>
  <r>
    <x v="310"/>
    <x v="3"/>
  </r>
  <r>
    <x v="310"/>
    <x v="0"/>
  </r>
  <r>
    <x v="310"/>
    <x v="2"/>
  </r>
  <r>
    <x v="310"/>
    <x v="2"/>
  </r>
  <r>
    <x v="310"/>
    <x v="2"/>
  </r>
  <r>
    <x v="310"/>
    <x v="3"/>
  </r>
  <r>
    <x v="310"/>
    <x v="3"/>
  </r>
  <r>
    <x v="310"/>
    <x v="3"/>
  </r>
  <r>
    <x v="310"/>
    <x v="3"/>
  </r>
  <r>
    <x v="310"/>
    <x v="3"/>
  </r>
  <r>
    <x v="310"/>
    <x v="3"/>
  </r>
  <r>
    <x v="311"/>
    <x v="0"/>
  </r>
  <r>
    <x v="311"/>
    <x v="0"/>
  </r>
  <r>
    <x v="311"/>
    <x v="0"/>
  </r>
  <r>
    <x v="311"/>
    <x v="0"/>
  </r>
  <r>
    <x v="311"/>
    <x v="1"/>
  </r>
  <r>
    <x v="311"/>
    <x v="1"/>
  </r>
  <r>
    <x v="311"/>
    <x v="1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3"/>
  </r>
  <r>
    <x v="311"/>
    <x v="3"/>
  </r>
  <r>
    <x v="311"/>
    <x v="3"/>
  </r>
  <r>
    <x v="311"/>
    <x v="3"/>
  </r>
  <r>
    <x v="311"/>
    <x v="3"/>
  </r>
  <r>
    <x v="311"/>
    <x v="3"/>
  </r>
  <r>
    <x v="311"/>
    <x v="0"/>
  </r>
  <r>
    <x v="311"/>
    <x v="0"/>
  </r>
  <r>
    <x v="311"/>
    <x v="0"/>
  </r>
  <r>
    <x v="311"/>
    <x v="0"/>
  </r>
  <r>
    <x v="311"/>
    <x v="0"/>
  </r>
  <r>
    <x v="311"/>
    <x v="1"/>
  </r>
  <r>
    <x v="311"/>
    <x v="1"/>
  </r>
  <r>
    <x v="311"/>
    <x v="2"/>
  </r>
  <r>
    <x v="311"/>
    <x v="2"/>
  </r>
  <r>
    <x v="311"/>
    <x v="2"/>
  </r>
  <r>
    <x v="311"/>
    <x v="2"/>
  </r>
  <r>
    <x v="311"/>
    <x v="3"/>
  </r>
  <r>
    <x v="311"/>
    <x v="0"/>
  </r>
  <r>
    <x v="311"/>
    <x v="1"/>
  </r>
  <r>
    <x v="311"/>
    <x v="1"/>
  </r>
  <r>
    <x v="311"/>
    <x v="1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3"/>
  </r>
  <r>
    <x v="311"/>
    <x v="3"/>
  </r>
  <r>
    <x v="311"/>
    <x v="3"/>
  </r>
  <r>
    <x v="311"/>
    <x v="3"/>
  </r>
  <r>
    <x v="311"/>
    <x v="3"/>
  </r>
  <r>
    <x v="311"/>
    <x v="3"/>
  </r>
  <r>
    <x v="311"/>
    <x v="0"/>
  </r>
  <r>
    <x v="311"/>
    <x v="0"/>
  </r>
  <r>
    <x v="311"/>
    <x v="0"/>
  </r>
  <r>
    <x v="311"/>
    <x v="0"/>
  </r>
  <r>
    <x v="311"/>
    <x v="1"/>
  </r>
  <r>
    <x v="311"/>
    <x v="1"/>
  </r>
  <r>
    <x v="311"/>
    <x v="1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2"/>
  </r>
  <r>
    <x v="311"/>
    <x v="3"/>
  </r>
  <r>
    <x v="311"/>
    <x v="3"/>
  </r>
  <r>
    <x v="311"/>
    <x v="3"/>
  </r>
  <r>
    <x v="311"/>
    <x v="3"/>
  </r>
  <r>
    <x v="311"/>
    <x v="3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1"/>
    <x v="1"/>
  </r>
  <r>
    <x v="311"/>
    <x v="2"/>
  </r>
  <r>
    <x v="311"/>
    <x v="3"/>
  </r>
  <r>
    <x v="311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0"/>
  </r>
  <r>
    <x v="312"/>
    <x v="1"/>
  </r>
  <r>
    <x v="312"/>
    <x v="2"/>
  </r>
  <r>
    <x v="312"/>
    <x v="3"/>
  </r>
  <r>
    <x v="312"/>
    <x v="1"/>
  </r>
  <r>
    <x v="313"/>
    <x v="1"/>
  </r>
  <r>
    <x v="313"/>
    <x v="1"/>
  </r>
  <r>
    <x v="313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0"/>
  </r>
  <r>
    <x v="314"/>
    <x v="0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1"/>
  </r>
  <r>
    <x v="314"/>
    <x v="2"/>
  </r>
  <r>
    <x v="314"/>
    <x v="2"/>
  </r>
  <r>
    <x v="314"/>
    <x v="2"/>
  </r>
  <r>
    <x v="314"/>
    <x v="3"/>
  </r>
  <r>
    <x v="314"/>
    <x v="3"/>
  </r>
  <r>
    <x v="314"/>
    <x v="3"/>
  </r>
  <r>
    <x v="314"/>
    <x v="3"/>
  </r>
  <r>
    <x v="314"/>
    <x v="3"/>
  </r>
  <r>
    <x v="314"/>
    <x v="0"/>
  </r>
  <r>
    <x v="314"/>
    <x v="2"/>
  </r>
  <r>
    <x v="314"/>
    <x v="2"/>
  </r>
  <r>
    <x v="314"/>
    <x v="2"/>
  </r>
  <r>
    <x v="314"/>
    <x v="3"/>
  </r>
  <r>
    <x v="314"/>
    <x v="3"/>
  </r>
  <r>
    <x v="314"/>
    <x v="3"/>
  </r>
  <r>
    <x v="314"/>
    <x v="3"/>
  </r>
  <r>
    <x v="314"/>
    <x v="3"/>
  </r>
  <r>
    <x v="314"/>
    <x v="3"/>
  </r>
  <r>
    <x v="314"/>
    <x v="0"/>
  </r>
  <r>
    <x v="314"/>
    <x v="0"/>
  </r>
  <r>
    <x v="314"/>
    <x v="0"/>
  </r>
  <r>
    <x v="314"/>
    <x v="0"/>
  </r>
  <r>
    <x v="314"/>
    <x v="1"/>
  </r>
  <r>
    <x v="314"/>
    <x v="1"/>
  </r>
  <r>
    <x v="314"/>
    <x v="1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3"/>
  </r>
  <r>
    <x v="314"/>
    <x v="3"/>
  </r>
  <r>
    <x v="314"/>
    <x v="3"/>
  </r>
  <r>
    <x v="314"/>
    <x v="3"/>
  </r>
  <r>
    <x v="314"/>
    <x v="3"/>
  </r>
  <r>
    <x v="314"/>
    <x v="3"/>
  </r>
  <r>
    <x v="314"/>
    <x v="0"/>
  </r>
  <r>
    <x v="314"/>
    <x v="0"/>
  </r>
  <r>
    <x v="314"/>
    <x v="0"/>
  </r>
  <r>
    <x v="314"/>
    <x v="0"/>
  </r>
  <r>
    <x v="314"/>
    <x v="0"/>
  </r>
  <r>
    <x v="314"/>
    <x v="1"/>
  </r>
  <r>
    <x v="314"/>
    <x v="1"/>
  </r>
  <r>
    <x v="314"/>
    <x v="2"/>
  </r>
  <r>
    <x v="314"/>
    <x v="2"/>
  </r>
  <r>
    <x v="314"/>
    <x v="2"/>
  </r>
  <r>
    <x v="314"/>
    <x v="2"/>
  </r>
  <r>
    <x v="314"/>
    <x v="3"/>
  </r>
  <r>
    <x v="314"/>
    <x v="0"/>
  </r>
  <r>
    <x v="314"/>
    <x v="1"/>
  </r>
  <r>
    <x v="314"/>
    <x v="1"/>
  </r>
  <r>
    <x v="314"/>
    <x v="1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2"/>
  </r>
  <r>
    <x v="314"/>
    <x v="3"/>
  </r>
  <r>
    <x v="315"/>
    <x v="3"/>
  </r>
  <r>
    <x v="315"/>
    <x v="3"/>
  </r>
  <r>
    <x v="315"/>
    <x v="3"/>
  </r>
  <r>
    <x v="315"/>
    <x v="3"/>
  </r>
  <r>
    <x v="315"/>
    <x v="3"/>
  </r>
  <r>
    <x v="315"/>
    <x v="0"/>
  </r>
  <r>
    <x v="315"/>
    <x v="0"/>
  </r>
  <r>
    <x v="315"/>
    <x v="0"/>
  </r>
  <r>
    <x v="315"/>
    <x v="0"/>
  </r>
  <r>
    <x v="315"/>
    <x v="1"/>
  </r>
  <r>
    <x v="315"/>
    <x v="1"/>
  </r>
  <r>
    <x v="315"/>
    <x v="1"/>
  </r>
  <r>
    <x v="315"/>
    <x v="2"/>
  </r>
  <r>
    <x v="315"/>
    <x v="2"/>
  </r>
  <r>
    <x v="315"/>
    <x v="2"/>
  </r>
  <r>
    <x v="315"/>
    <x v="2"/>
  </r>
  <r>
    <x v="315"/>
    <x v="2"/>
  </r>
  <r>
    <x v="315"/>
    <x v="2"/>
  </r>
  <r>
    <x v="315"/>
    <x v="2"/>
  </r>
  <r>
    <x v="315"/>
    <x v="2"/>
  </r>
  <r>
    <x v="315"/>
    <x v="3"/>
  </r>
  <r>
    <x v="315"/>
    <x v="3"/>
  </r>
  <r>
    <x v="315"/>
    <x v="3"/>
  </r>
  <r>
    <x v="315"/>
    <x v="3"/>
  </r>
  <r>
    <x v="315"/>
    <x v="3"/>
  </r>
  <r>
    <x v="315"/>
    <x v="3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1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5"/>
    <x v="0"/>
  </r>
  <r>
    <x v="315"/>
    <x v="1"/>
  </r>
  <r>
    <x v="315"/>
    <x v="2"/>
  </r>
  <r>
    <x v="315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6"/>
    <x v="2"/>
  </r>
  <r>
    <x v="316"/>
    <x v="3"/>
  </r>
  <r>
    <x v="316"/>
    <x v="0"/>
  </r>
  <r>
    <x v="316"/>
    <x v="1"/>
  </r>
  <r>
    <x v="317"/>
    <x v="2"/>
  </r>
  <r>
    <x v="317"/>
    <x v="3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0"/>
  </r>
  <r>
    <x v="317"/>
    <x v="0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1"/>
  </r>
  <r>
    <x v="317"/>
    <x v="2"/>
  </r>
  <r>
    <x v="317"/>
    <x v="2"/>
  </r>
  <r>
    <x v="317"/>
    <x v="2"/>
  </r>
  <r>
    <x v="317"/>
    <x v="3"/>
  </r>
  <r>
    <x v="317"/>
    <x v="3"/>
  </r>
  <r>
    <x v="317"/>
    <x v="3"/>
  </r>
  <r>
    <x v="317"/>
    <x v="3"/>
  </r>
  <r>
    <x v="317"/>
    <x v="3"/>
  </r>
  <r>
    <x v="317"/>
    <x v="0"/>
  </r>
  <r>
    <x v="317"/>
    <x v="2"/>
  </r>
  <r>
    <x v="317"/>
    <x v="2"/>
  </r>
  <r>
    <x v="317"/>
    <x v="2"/>
  </r>
  <r>
    <x v="317"/>
    <x v="3"/>
  </r>
  <r>
    <x v="317"/>
    <x v="3"/>
  </r>
  <r>
    <x v="317"/>
    <x v="3"/>
  </r>
  <r>
    <x v="317"/>
    <x v="3"/>
  </r>
  <r>
    <x v="317"/>
    <x v="3"/>
  </r>
  <r>
    <x v="317"/>
    <x v="3"/>
  </r>
  <r>
    <x v="317"/>
    <x v="0"/>
  </r>
  <r>
    <x v="317"/>
    <x v="0"/>
  </r>
  <r>
    <x v="317"/>
    <x v="0"/>
  </r>
  <r>
    <x v="317"/>
    <x v="0"/>
  </r>
  <r>
    <x v="317"/>
    <x v="1"/>
  </r>
  <r>
    <x v="317"/>
    <x v="1"/>
  </r>
  <r>
    <x v="317"/>
    <x v="1"/>
  </r>
  <r>
    <x v="317"/>
    <x v="2"/>
  </r>
  <r>
    <x v="317"/>
    <x v="2"/>
  </r>
  <r>
    <x v="317"/>
    <x v="2"/>
  </r>
  <r>
    <x v="317"/>
    <x v="2"/>
  </r>
  <r>
    <x v="317"/>
    <x v="2"/>
  </r>
  <r>
    <x v="317"/>
    <x v="2"/>
  </r>
  <r>
    <x v="317"/>
    <x v="2"/>
  </r>
  <r>
    <x v="317"/>
    <x v="2"/>
  </r>
  <r>
    <x v="317"/>
    <x v="3"/>
  </r>
  <r>
    <x v="317"/>
    <x v="3"/>
  </r>
  <r>
    <x v="317"/>
    <x v="3"/>
  </r>
  <r>
    <x v="317"/>
    <x v="3"/>
  </r>
  <r>
    <x v="317"/>
    <x v="3"/>
  </r>
  <r>
    <x v="317"/>
    <x v="3"/>
  </r>
  <r>
    <x v="317"/>
    <x v="0"/>
  </r>
  <r>
    <x v="317"/>
    <x v="0"/>
  </r>
  <r>
    <x v="317"/>
    <x v="0"/>
  </r>
  <r>
    <x v="317"/>
    <x v="0"/>
  </r>
  <r>
    <x v="317"/>
    <x v="0"/>
  </r>
  <r>
    <x v="317"/>
    <x v="1"/>
  </r>
  <r>
    <x v="317"/>
    <x v="1"/>
  </r>
  <r>
    <x v="317"/>
    <x v="2"/>
  </r>
  <r>
    <x v="317"/>
    <x v="2"/>
  </r>
  <r>
    <x v="317"/>
    <x v="2"/>
  </r>
  <r>
    <x v="317"/>
    <x v="2"/>
  </r>
  <r>
    <x v="317"/>
    <x v="3"/>
  </r>
  <r>
    <x v="317"/>
    <x v="0"/>
  </r>
  <r>
    <x v="317"/>
    <x v="1"/>
  </r>
  <r>
    <x v="318"/>
    <x v="1"/>
  </r>
  <r>
    <x v="318"/>
    <x v="1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3"/>
  </r>
  <r>
    <x v="318"/>
    <x v="3"/>
  </r>
  <r>
    <x v="318"/>
    <x v="3"/>
  </r>
  <r>
    <x v="318"/>
    <x v="3"/>
  </r>
  <r>
    <x v="318"/>
    <x v="3"/>
  </r>
  <r>
    <x v="318"/>
    <x v="3"/>
  </r>
  <r>
    <x v="318"/>
    <x v="0"/>
  </r>
  <r>
    <x v="318"/>
    <x v="0"/>
  </r>
  <r>
    <x v="318"/>
    <x v="0"/>
  </r>
  <r>
    <x v="318"/>
    <x v="0"/>
  </r>
  <r>
    <x v="318"/>
    <x v="1"/>
  </r>
  <r>
    <x v="318"/>
    <x v="1"/>
  </r>
  <r>
    <x v="318"/>
    <x v="1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2"/>
  </r>
  <r>
    <x v="318"/>
    <x v="3"/>
  </r>
  <r>
    <x v="318"/>
    <x v="3"/>
  </r>
  <r>
    <x v="318"/>
    <x v="3"/>
  </r>
  <r>
    <x v="318"/>
    <x v="3"/>
  </r>
  <r>
    <x v="318"/>
    <x v="3"/>
  </r>
  <r>
    <x v="318"/>
    <x v="3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8"/>
    <x v="2"/>
  </r>
  <r>
    <x v="318"/>
    <x v="3"/>
  </r>
  <r>
    <x v="318"/>
    <x v="0"/>
  </r>
  <r>
    <x v="318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0"/>
  </r>
  <r>
    <x v="319"/>
    <x v="1"/>
  </r>
  <r>
    <x v="319"/>
    <x v="2"/>
  </r>
  <r>
    <x v="319"/>
    <x v="3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19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0"/>
  </r>
  <r>
    <x v="320"/>
    <x v="0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1"/>
  </r>
  <r>
    <x v="320"/>
    <x v="2"/>
  </r>
  <r>
    <x v="320"/>
    <x v="2"/>
  </r>
  <r>
    <x v="320"/>
    <x v="2"/>
  </r>
  <r>
    <x v="320"/>
    <x v="3"/>
  </r>
  <r>
    <x v="320"/>
    <x v="3"/>
  </r>
  <r>
    <x v="320"/>
    <x v="3"/>
  </r>
  <r>
    <x v="320"/>
    <x v="3"/>
  </r>
  <r>
    <x v="321"/>
    <x v="3"/>
  </r>
  <r>
    <x v="321"/>
    <x v="0"/>
  </r>
  <r>
    <x v="321"/>
    <x v="2"/>
  </r>
  <r>
    <x v="321"/>
    <x v="2"/>
  </r>
  <r>
    <x v="321"/>
    <x v="2"/>
  </r>
  <r>
    <x v="321"/>
    <x v="3"/>
  </r>
  <r>
    <x v="321"/>
    <x v="3"/>
  </r>
  <r>
    <x v="321"/>
    <x v="3"/>
  </r>
  <r>
    <x v="321"/>
    <x v="3"/>
  </r>
  <r>
    <x v="321"/>
    <x v="3"/>
  </r>
  <r>
    <x v="321"/>
    <x v="3"/>
  </r>
  <r>
    <x v="321"/>
    <x v="0"/>
  </r>
  <r>
    <x v="321"/>
    <x v="0"/>
  </r>
  <r>
    <x v="321"/>
    <x v="0"/>
  </r>
  <r>
    <x v="321"/>
    <x v="0"/>
  </r>
  <r>
    <x v="321"/>
    <x v="1"/>
  </r>
  <r>
    <x v="321"/>
    <x v="1"/>
  </r>
  <r>
    <x v="321"/>
    <x v="1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3"/>
  </r>
  <r>
    <x v="321"/>
    <x v="3"/>
  </r>
  <r>
    <x v="321"/>
    <x v="3"/>
  </r>
  <r>
    <x v="321"/>
    <x v="3"/>
  </r>
  <r>
    <x v="321"/>
    <x v="3"/>
  </r>
  <r>
    <x v="321"/>
    <x v="3"/>
  </r>
  <r>
    <x v="321"/>
    <x v="0"/>
  </r>
  <r>
    <x v="321"/>
    <x v="0"/>
  </r>
  <r>
    <x v="321"/>
    <x v="0"/>
  </r>
  <r>
    <x v="321"/>
    <x v="0"/>
  </r>
  <r>
    <x v="321"/>
    <x v="0"/>
  </r>
  <r>
    <x v="321"/>
    <x v="1"/>
  </r>
  <r>
    <x v="321"/>
    <x v="1"/>
  </r>
  <r>
    <x v="321"/>
    <x v="2"/>
  </r>
  <r>
    <x v="321"/>
    <x v="2"/>
  </r>
  <r>
    <x v="321"/>
    <x v="2"/>
  </r>
  <r>
    <x v="321"/>
    <x v="2"/>
  </r>
  <r>
    <x v="321"/>
    <x v="3"/>
  </r>
  <r>
    <x v="321"/>
    <x v="0"/>
  </r>
  <r>
    <x v="321"/>
    <x v="1"/>
  </r>
  <r>
    <x v="321"/>
    <x v="1"/>
  </r>
  <r>
    <x v="321"/>
    <x v="1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3"/>
  </r>
  <r>
    <x v="321"/>
    <x v="3"/>
  </r>
  <r>
    <x v="321"/>
    <x v="3"/>
  </r>
  <r>
    <x v="321"/>
    <x v="3"/>
  </r>
  <r>
    <x v="321"/>
    <x v="3"/>
  </r>
  <r>
    <x v="321"/>
    <x v="3"/>
  </r>
  <r>
    <x v="321"/>
    <x v="0"/>
  </r>
  <r>
    <x v="321"/>
    <x v="0"/>
  </r>
  <r>
    <x v="321"/>
    <x v="0"/>
  </r>
  <r>
    <x v="321"/>
    <x v="0"/>
  </r>
  <r>
    <x v="321"/>
    <x v="1"/>
  </r>
  <r>
    <x v="321"/>
    <x v="1"/>
  </r>
  <r>
    <x v="321"/>
    <x v="1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2"/>
  </r>
  <r>
    <x v="321"/>
    <x v="3"/>
  </r>
  <r>
    <x v="321"/>
    <x v="3"/>
  </r>
  <r>
    <x v="321"/>
    <x v="3"/>
  </r>
  <r>
    <x v="321"/>
    <x v="3"/>
  </r>
  <r>
    <x v="321"/>
    <x v="3"/>
  </r>
  <r>
    <x v="321"/>
    <x v="3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0"/>
  </r>
  <r>
    <x v="321"/>
    <x v="0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2"/>
  </r>
  <r>
    <x v="321"/>
    <x v="2"/>
  </r>
  <r>
    <x v="321"/>
    <x v="2"/>
  </r>
  <r>
    <x v="321"/>
    <x v="3"/>
  </r>
  <r>
    <x v="321"/>
    <x v="3"/>
  </r>
  <r>
    <x v="321"/>
    <x v="3"/>
  </r>
  <r>
    <x v="321"/>
    <x v="3"/>
  </r>
  <r>
    <x v="321"/>
    <x v="3"/>
  </r>
  <r>
    <x v="321"/>
    <x v="0"/>
  </r>
  <r>
    <x v="321"/>
    <x v="0"/>
  </r>
  <r>
    <x v="321"/>
    <x v="0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1"/>
  </r>
  <r>
    <x v="321"/>
    <x v="2"/>
  </r>
  <r>
    <x v="321"/>
    <x v="2"/>
  </r>
  <r>
    <x v="321"/>
    <x v="2"/>
  </r>
  <r>
    <x v="322"/>
    <x v="3"/>
  </r>
  <r>
    <x v="322"/>
    <x v="3"/>
  </r>
  <r>
    <x v="322"/>
    <x v="3"/>
  </r>
  <r>
    <x v="322"/>
    <x v="3"/>
  </r>
  <r>
    <x v="322"/>
    <x v="3"/>
  </r>
  <r>
    <x v="322"/>
    <x v="0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1"/>
  </r>
  <r>
    <x v="322"/>
    <x v="0"/>
  </r>
  <r>
    <x v="322"/>
    <x v="1"/>
  </r>
  <r>
    <x v="322"/>
    <x v="2"/>
  </r>
  <r>
    <x v="322"/>
    <x v="3"/>
  </r>
  <r>
    <x v="322"/>
    <x v="0"/>
  </r>
  <r>
    <x v="322"/>
    <x v="1"/>
  </r>
  <r>
    <x v="322"/>
    <x v="2"/>
  </r>
  <r>
    <x v="322"/>
    <x v="3"/>
  </r>
  <r>
    <x v="322"/>
    <x v="0"/>
  </r>
  <r>
    <x v="322"/>
    <x v="1"/>
  </r>
  <r>
    <x v="322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3"/>
    <x v="1"/>
  </r>
  <r>
    <x v="323"/>
    <x v="2"/>
  </r>
  <r>
    <x v="323"/>
    <x v="3"/>
  </r>
  <r>
    <x v="323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0"/>
  </r>
  <r>
    <x v="324"/>
    <x v="1"/>
  </r>
  <r>
    <x v="324"/>
    <x v="2"/>
  </r>
  <r>
    <x v="324"/>
    <x v="3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0"/>
  </r>
  <r>
    <x v="324"/>
    <x v="0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1"/>
  </r>
  <r>
    <x v="324"/>
    <x v="2"/>
  </r>
  <r>
    <x v="324"/>
    <x v="2"/>
  </r>
  <r>
    <x v="324"/>
    <x v="2"/>
  </r>
  <r>
    <x v="324"/>
    <x v="3"/>
  </r>
  <r>
    <x v="324"/>
    <x v="3"/>
  </r>
  <r>
    <x v="324"/>
    <x v="3"/>
  </r>
  <r>
    <x v="324"/>
    <x v="3"/>
  </r>
  <r>
    <x v="324"/>
    <x v="3"/>
  </r>
  <r>
    <x v="324"/>
    <x v="0"/>
  </r>
  <r>
    <x v="324"/>
    <x v="2"/>
  </r>
  <r>
    <x v="324"/>
    <x v="2"/>
  </r>
  <r>
    <x v="324"/>
    <x v="2"/>
  </r>
  <r>
    <x v="324"/>
    <x v="3"/>
  </r>
  <r>
    <x v="324"/>
    <x v="3"/>
  </r>
  <r>
    <x v="324"/>
    <x v="3"/>
  </r>
  <r>
    <x v="324"/>
    <x v="3"/>
  </r>
  <r>
    <x v="324"/>
    <x v="3"/>
  </r>
  <r>
    <x v="324"/>
    <x v="3"/>
  </r>
  <r>
    <x v="324"/>
    <x v="0"/>
  </r>
  <r>
    <x v="324"/>
    <x v="0"/>
  </r>
  <r>
    <x v="324"/>
    <x v="0"/>
  </r>
  <r>
    <x v="324"/>
    <x v="0"/>
  </r>
  <r>
    <x v="324"/>
    <x v="1"/>
  </r>
  <r>
    <x v="324"/>
    <x v="1"/>
  </r>
  <r>
    <x v="324"/>
    <x v="1"/>
  </r>
  <r>
    <x v="324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3"/>
  </r>
  <r>
    <x v="325"/>
    <x v="3"/>
  </r>
  <r>
    <x v="325"/>
    <x v="3"/>
  </r>
  <r>
    <x v="325"/>
    <x v="3"/>
  </r>
  <r>
    <x v="325"/>
    <x v="3"/>
  </r>
  <r>
    <x v="325"/>
    <x v="3"/>
  </r>
  <r>
    <x v="325"/>
    <x v="0"/>
  </r>
  <r>
    <x v="325"/>
    <x v="0"/>
  </r>
  <r>
    <x v="325"/>
    <x v="0"/>
  </r>
  <r>
    <x v="325"/>
    <x v="0"/>
  </r>
  <r>
    <x v="325"/>
    <x v="0"/>
  </r>
  <r>
    <x v="325"/>
    <x v="1"/>
  </r>
  <r>
    <x v="325"/>
    <x v="1"/>
  </r>
  <r>
    <x v="325"/>
    <x v="2"/>
  </r>
  <r>
    <x v="325"/>
    <x v="2"/>
  </r>
  <r>
    <x v="325"/>
    <x v="2"/>
  </r>
  <r>
    <x v="325"/>
    <x v="2"/>
  </r>
  <r>
    <x v="325"/>
    <x v="3"/>
  </r>
  <r>
    <x v="325"/>
    <x v="0"/>
  </r>
  <r>
    <x v="325"/>
    <x v="1"/>
  </r>
  <r>
    <x v="325"/>
    <x v="1"/>
  </r>
  <r>
    <x v="325"/>
    <x v="1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6"/>
    <x v="3"/>
  </r>
  <r>
    <x v="326"/>
    <x v="3"/>
  </r>
  <r>
    <x v="326"/>
    <x v="3"/>
  </r>
  <r>
    <x v="326"/>
    <x v="3"/>
  </r>
  <r>
    <x v="326"/>
    <x v="3"/>
  </r>
  <r>
    <x v="326"/>
    <x v="3"/>
  </r>
  <r>
    <x v="326"/>
    <x v="0"/>
  </r>
  <r>
    <x v="326"/>
    <x v="0"/>
  </r>
  <r>
    <x v="326"/>
    <x v="0"/>
  </r>
  <r>
    <x v="326"/>
    <x v="0"/>
  </r>
  <r>
    <x v="326"/>
    <x v="1"/>
  </r>
  <r>
    <x v="326"/>
    <x v="1"/>
  </r>
  <r>
    <x v="326"/>
    <x v="1"/>
  </r>
  <r>
    <x v="326"/>
    <x v="2"/>
  </r>
  <r>
    <x v="326"/>
    <x v="2"/>
  </r>
  <r>
    <x v="326"/>
    <x v="2"/>
  </r>
  <r>
    <x v="326"/>
    <x v="2"/>
  </r>
  <r>
    <x v="326"/>
    <x v="2"/>
  </r>
  <r>
    <x v="326"/>
    <x v="2"/>
  </r>
  <r>
    <x v="326"/>
    <x v="2"/>
  </r>
  <r>
    <x v="326"/>
    <x v="2"/>
  </r>
  <r>
    <x v="326"/>
    <x v="3"/>
  </r>
  <r>
    <x v="326"/>
    <x v="3"/>
  </r>
  <r>
    <x v="326"/>
    <x v="3"/>
  </r>
  <r>
    <x v="326"/>
    <x v="3"/>
  </r>
  <r>
    <x v="326"/>
    <x v="3"/>
  </r>
  <r>
    <x v="326"/>
    <x v="3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6"/>
    <x v="0"/>
  </r>
  <r>
    <x v="326"/>
    <x v="1"/>
  </r>
  <r>
    <x v="326"/>
    <x v="2"/>
  </r>
  <r>
    <x v="326"/>
    <x v="3"/>
  </r>
  <r>
    <x v="327"/>
    <x v="0"/>
  </r>
  <r>
    <x v="327"/>
    <x v="1"/>
  </r>
  <r>
    <x v="327"/>
    <x v="2"/>
  </r>
  <r>
    <x v="327"/>
    <x v="3"/>
  </r>
  <r>
    <x v="327"/>
    <x v="0"/>
  </r>
  <r>
    <x v="327"/>
    <x v="1"/>
  </r>
  <r>
    <x v="327"/>
    <x v="2"/>
  </r>
  <r>
    <x v="327"/>
    <x v="3"/>
  </r>
  <r>
    <x v="327"/>
    <x v="0"/>
  </r>
  <r>
    <x v="327"/>
    <x v="1"/>
  </r>
  <r>
    <x v="327"/>
    <x v="2"/>
  </r>
  <r>
    <x v="327"/>
    <x v="3"/>
  </r>
  <r>
    <x v="327"/>
    <x v="0"/>
  </r>
  <r>
    <x v="327"/>
    <x v="1"/>
  </r>
  <r>
    <x v="327"/>
    <x v="2"/>
  </r>
  <r>
    <x v="327"/>
    <x v="3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7"/>
    <x v="1"/>
  </r>
  <r>
    <x v="328"/>
    <x v="1"/>
  </r>
  <r>
    <x v="328"/>
    <x v="0"/>
  </r>
  <r>
    <x v="328"/>
    <x v="0"/>
  </r>
  <r>
    <x v="328"/>
    <x v="1"/>
  </r>
  <r>
    <x v="328"/>
    <x v="1"/>
  </r>
  <r>
    <x v="328"/>
    <x v="1"/>
  </r>
  <r>
    <x v="328"/>
    <x v="1"/>
  </r>
  <r>
    <x v="328"/>
    <x v="1"/>
  </r>
  <r>
    <x v="328"/>
    <x v="1"/>
  </r>
  <r>
    <x v="328"/>
    <x v="1"/>
  </r>
  <r>
    <x v="328"/>
    <x v="2"/>
  </r>
  <r>
    <x v="328"/>
    <x v="2"/>
  </r>
  <r>
    <x v="328"/>
    <x v="2"/>
  </r>
  <r>
    <x v="328"/>
    <x v="3"/>
  </r>
  <r>
    <x v="328"/>
    <x v="3"/>
  </r>
  <r>
    <x v="328"/>
    <x v="3"/>
  </r>
  <r>
    <x v="328"/>
    <x v="3"/>
  </r>
  <r>
    <x v="328"/>
    <x v="3"/>
  </r>
  <r>
    <x v="328"/>
    <x v="0"/>
  </r>
  <r>
    <x v="328"/>
    <x v="2"/>
  </r>
  <r>
    <x v="328"/>
    <x v="2"/>
  </r>
  <r>
    <x v="328"/>
    <x v="2"/>
  </r>
  <r>
    <x v="328"/>
    <x v="3"/>
  </r>
  <r>
    <x v="328"/>
    <x v="3"/>
  </r>
  <r>
    <x v="328"/>
    <x v="3"/>
  </r>
  <r>
    <x v="328"/>
    <x v="3"/>
  </r>
  <r>
    <x v="328"/>
    <x v="3"/>
  </r>
  <r>
    <x v="328"/>
    <x v="3"/>
  </r>
  <r>
    <x v="328"/>
    <x v="0"/>
  </r>
  <r>
    <x v="328"/>
    <x v="0"/>
  </r>
  <r>
    <x v="328"/>
    <x v="0"/>
  </r>
  <r>
    <x v="328"/>
    <x v="0"/>
  </r>
  <r>
    <x v="328"/>
    <x v="1"/>
  </r>
  <r>
    <x v="328"/>
    <x v="1"/>
  </r>
  <r>
    <x v="328"/>
    <x v="1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3"/>
  </r>
  <r>
    <x v="328"/>
    <x v="3"/>
  </r>
  <r>
    <x v="328"/>
    <x v="3"/>
  </r>
  <r>
    <x v="328"/>
    <x v="3"/>
  </r>
  <r>
    <x v="328"/>
    <x v="3"/>
  </r>
  <r>
    <x v="328"/>
    <x v="3"/>
  </r>
  <r>
    <x v="328"/>
    <x v="0"/>
  </r>
  <r>
    <x v="328"/>
    <x v="0"/>
  </r>
  <r>
    <x v="328"/>
    <x v="0"/>
  </r>
  <r>
    <x v="328"/>
    <x v="0"/>
  </r>
  <r>
    <x v="328"/>
    <x v="0"/>
  </r>
  <r>
    <x v="328"/>
    <x v="1"/>
  </r>
  <r>
    <x v="328"/>
    <x v="1"/>
  </r>
  <r>
    <x v="328"/>
    <x v="2"/>
  </r>
  <r>
    <x v="328"/>
    <x v="2"/>
  </r>
  <r>
    <x v="328"/>
    <x v="2"/>
  </r>
  <r>
    <x v="328"/>
    <x v="2"/>
  </r>
  <r>
    <x v="328"/>
    <x v="3"/>
  </r>
  <r>
    <x v="328"/>
    <x v="0"/>
  </r>
  <r>
    <x v="328"/>
    <x v="1"/>
  </r>
  <r>
    <x v="328"/>
    <x v="1"/>
  </r>
  <r>
    <x v="328"/>
    <x v="1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3"/>
  </r>
  <r>
    <x v="328"/>
    <x v="3"/>
  </r>
  <r>
    <x v="328"/>
    <x v="3"/>
  </r>
  <r>
    <x v="328"/>
    <x v="3"/>
  </r>
  <r>
    <x v="328"/>
    <x v="3"/>
  </r>
  <r>
    <x v="328"/>
    <x v="3"/>
  </r>
  <r>
    <x v="328"/>
    <x v="0"/>
  </r>
  <r>
    <x v="328"/>
    <x v="0"/>
  </r>
  <r>
    <x v="328"/>
    <x v="0"/>
  </r>
  <r>
    <x v="328"/>
    <x v="0"/>
  </r>
  <r>
    <x v="328"/>
    <x v="1"/>
  </r>
  <r>
    <x v="328"/>
    <x v="1"/>
  </r>
  <r>
    <x v="328"/>
    <x v="1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2"/>
  </r>
  <r>
    <x v="328"/>
    <x v="3"/>
  </r>
  <r>
    <x v="328"/>
    <x v="3"/>
  </r>
  <r>
    <x v="328"/>
    <x v="3"/>
  </r>
  <r>
    <x v="328"/>
    <x v="3"/>
  </r>
  <r>
    <x v="328"/>
    <x v="3"/>
  </r>
  <r>
    <x v="328"/>
    <x v="3"/>
  </r>
  <r>
    <x v="328"/>
    <x v="3"/>
  </r>
  <r>
    <x v="328"/>
    <x v="0"/>
  </r>
  <r>
    <x v="328"/>
    <x v="1"/>
  </r>
  <r>
    <x v="328"/>
    <x v="2"/>
  </r>
  <r>
    <x v="328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0"/>
  </r>
  <r>
    <x v="329"/>
    <x v="1"/>
  </r>
  <r>
    <x v="329"/>
    <x v="2"/>
  </r>
  <r>
    <x v="329"/>
    <x v="3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29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0"/>
  </r>
  <r>
    <x v="330"/>
    <x v="0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1"/>
  </r>
  <r>
    <x v="330"/>
    <x v="2"/>
  </r>
  <r>
    <x v="330"/>
    <x v="2"/>
  </r>
  <r>
    <x v="330"/>
    <x v="2"/>
  </r>
  <r>
    <x v="330"/>
    <x v="3"/>
  </r>
  <r>
    <x v="330"/>
    <x v="3"/>
  </r>
  <r>
    <x v="330"/>
    <x v="3"/>
  </r>
  <r>
    <x v="330"/>
    <x v="3"/>
  </r>
  <r>
    <x v="330"/>
    <x v="3"/>
  </r>
  <r>
    <x v="330"/>
    <x v="0"/>
  </r>
  <r>
    <x v="330"/>
    <x v="2"/>
  </r>
  <r>
    <x v="330"/>
    <x v="2"/>
  </r>
  <r>
    <x v="330"/>
    <x v="2"/>
  </r>
  <r>
    <x v="330"/>
    <x v="3"/>
  </r>
  <r>
    <x v="330"/>
    <x v="3"/>
  </r>
  <r>
    <x v="330"/>
    <x v="3"/>
  </r>
  <r>
    <x v="330"/>
    <x v="3"/>
  </r>
  <r>
    <x v="330"/>
    <x v="3"/>
  </r>
  <r>
    <x v="330"/>
    <x v="3"/>
  </r>
  <r>
    <x v="330"/>
    <x v="0"/>
  </r>
  <r>
    <x v="330"/>
    <x v="0"/>
  </r>
  <r>
    <x v="330"/>
    <x v="0"/>
  </r>
  <r>
    <x v="330"/>
    <x v="0"/>
  </r>
  <r>
    <x v="330"/>
    <x v="1"/>
  </r>
  <r>
    <x v="330"/>
    <x v="1"/>
  </r>
  <r>
    <x v="330"/>
    <x v="1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3"/>
  </r>
  <r>
    <x v="330"/>
    <x v="3"/>
  </r>
  <r>
    <x v="330"/>
    <x v="3"/>
  </r>
  <r>
    <x v="330"/>
    <x v="3"/>
  </r>
  <r>
    <x v="330"/>
    <x v="3"/>
  </r>
  <r>
    <x v="330"/>
    <x v="3"/>
  </r>
  <r>
    <x v="330"/>
    <x v="0"/>
  </r>
  <r>
    <x v="330"/>
    <x v="0"/>
  </r>
  <r>
    <x v="330"/>
    <x v="0"/>
  </r>
  <r>
    <x v="330"/>
    <x v="0"/>
  </r>
  <r>
    <x v="330"/>
    <x v="0"/>
  </r>
  <r>
    <x v="330"/>
    <x v="1"/>
  </r>
  <r>
    <x v="330"/>
    <x v="1"/>
  </r>
  <r>
    <x v="330"/>
    <x v="2"/>
  </r>
  <r>
    <x v="330"/>
    <x v="2"/>
  </r>
  <r>
    <x v="330"/>
    <x v="2"/>
  </r>
  <r>
    <x v="330"/>
    <x v="2"/>
  </r>
  <r>
    <x v="330"/>
    <x v="3"/>
  </r>
  <r>
    <x v="330"/>
    <x v="0"/>
  </r>
  <r>
    <x v="330"/>
    <x v="1"/>
  </r>
  <r>
    <x v="330"/>
    <x v="1"/>
  </r>
  <r>
    <x v="330"/>
    <x v="1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2"/>
  </r>
  <r>
    <x v="330"/>
    <x v="3"/>
  </r>
  <r>
    <x v="330"/>
    <x v="3"/>
  </r>
  <r>
    <x v="330"/>
    <x v="3"/>
  </r>
  <r>
    <x v="330"/>
    <x v="3"/>
  </r>
  <r>
    <x v="330"/>
    <x v="3"/>
  </r>
  <r>
    <x v="330"/>
    <x v="3"/>
  </r>
  <r>
    <x v="330"/>
    <x v="0"/>
  </r>
  <r>
    <x v="330"/>
    <x v="0"/>
  </r>
  <r>
    <x v="331"/>
    <x v="0"/>
  </r>
  <r>
    <x v="331"/>
    <x v="0"/>
  </r>
  <r>
    <x v="331"/>
    <x v="1"/>
  </r>
  <r>
    <x v="331"/>
    <x v="1"/>
  </r>
  <r>
    <x v="331"/>
    <x v="1"/>
  </r>
  <r>
    <x v="331"/>
    <x v="2"/>
  </r>
  <r>
    <x v="331"/>
    <x v="2"/>
  </r>
  <r>
    <x v="331"/>
    <x v="2"/>
  </r>
  <r>
    <x v="331"/>
    <x v="2"/>
  </r>
  <r>
    <x v="331"/>
    <x v="2"/>
  </r>
  <r>
    <x v="331"/>
    <x v="2"/>
  </r>
  <r>
    <x v="331"/>
    <x v="2"/>
  </r>
  <r>
    <x v="331"/>
    <x v="2"/>
  </r>
  <r>
    <x v="331"/>
    <x v="3"/>
  </r>
  <r>
    <x v="331"/>
    <x v="3"/>
  </r>
  <r>
    <x v="331"/>
    <x v="3"/>
  </r>
  <r>
    <x v="331"/>
    <x v="3"/>
  </r>
  <r>
    <x v="331"/>
    <x v="3"/>
  </r>
  <r>
    <x v="331"/>
    <x v="3"/>
  </r>
  <r>
    <x v="331"/>
    <x v="1"/>
  </r>
  <r>
    <x v="331"/>
    <x v="1"/>
  </r>
  <r>
    <x v="331"/>
    <x v="1"/>
  </r>
  <r>
    <x v="331"/>
    <x v="1"/>
  </r>
  <r>
    <x v="331"/>
    <x v="1"/>
  </r>
  <r>
    <x v="331"/>
    <x v="1"/>
  </r>
  <r>
    <x v="331"/>
    <x v="1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1"/>
    <x v="0"/>
  </r>
  <r>
    <x v="331"/>
    <x v="1"/>
  </r>
  <r>
    <x v="331"/>
    <x v="2"/>
  </r>
  <r>
    <x v="331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2"/>
    <x v="0"/>
  </r>
  <r>
    <x v="332"/>
    <x v="1"/>
  </r>
  <r>
    <x v="332"/>
    <x v="2"/>
  </r>
  <r>
    <x v="332"/>
    <x v="3"/>
  </r>
  <r>
    <x v="333"/>
    <x v="0"/>
  </r>
  <r>
    <x v="334"/>
    <x v="1"/>
  </r>
  <r>
    <x v="334"/>
    <x v="2"/>
  </r>
  <r>
    <x v="334"/>
    <x v="3"/>
  </r>
  <r>
    <x v="334"/>
    <x v="0"/>
  </r>
  <r>
    <x v="334"/>
    <x v="1"/>
  </r>
  <r>
    <x v="334"/>
    <x v="2"/>
  </r>
  <r>
    <x v="334"/>
    <x v="3"/>
  </r>
  <r>
    <x v="334"/>
    <x v="0"/>
  </r>
  <r>
    <x v="334"/>
    <x v="1"/>
  </r>
  <r>
    <x v="334"/>
    <x v="2"/>
  </r>
  <r>
    <x v="334"/>
    <x v="3"/>
  </r>
  <r>
    <x v="334"/>
    <x v="0"/>
  </r>
  <r>
    <x v="334"/>
    <x v="1"/>
  </r>
  <r>
    <x v="334"/>
    <x v="2"/>
  </r>
  <r>
    <x v="334"/>
    <x v="3"/>
  </r>
  <r>
    <x v="334"/>
    <x v="0"/>
  </r>
  <r>
    <x v="334"/>
    <x v="1"/>
  </r>
  <r>
    <x v="334"/>
    <x v="2"/>
  </r>
  <r>
    <x v="334"/>
    <x v="3"/>
  </r>
  <r>
    <x v="334"/>
    <x v="0"/>
  </r>
  <r>
    <x v="334"/>
    <x v="1"/>
  </r>
  <r>
    <x v="334"/>
    <x v="2"/>
  </r>
  <r>
    <x v="334"/>
    <x v="3"/>
  </r>
  <r>
    <x v="334"/>
    <x v="0"/>
  </r>
  <r>
    <x v="335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0"/>
  </r>
  <r>
    <x v="336"/>
    <x v="1"/>
  </r>
  <r>
    <x v="336"/>
    <x v="2"/>
  </r>
  <r>
    <x v="336"/>
    <x v="3"/>
  </r>
  <r>
    <x v="336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7"/>
    <x v="1"/>
  </r>
  <r>
    <x v="338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0"/>
  </r>
  <r>
    <x v="339"/>
    <x v="0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1"/>
  </r>
  <r>
    <x v="339"/>
    <x v="2"/>
  </r>
  <r>
    <x v="339"/>
    <x v="2"/>
  </r>
  <r>
    <x v="340"/>
    <x v="2"/>
  </r>
  <r>
    <x v="340"/>
    <x v="3"/>
  </r>
  <r>
    <x v="340"/>
    <x v="3"/>
  </r>
  <r>
    <x v="340"/>
    <x v="3"/>
  </r>
  <r>
    <x v="340"/>
    <x v="3"/>
  </r>
  <r>
    <x v="340"/>
    <x v="3"/>
  </r>
  <r>
    <x v="340"/>
    <x v="0"/>
  </r>
  <r>
    <x v="340"/>
    <x v="2"/>
  </r>
  <r>
    <x v="340"/>
    <x v="2"/>
  </r>
  <r>
    <x v="340"/>
    <x v="2"/>
  </r>
  <r>
    <x v="340"/>
    <x v="3"/>
  </r>
  <r>
    <x v="340"/>
    <x v="3"/>
  </r>
  <r>
    <x v="340"/>
    <x v="3"/>
  </r>
  <r>
    <x v="340"/>
    <x v="3"/>
  </r>
  <r>
    <x v="340"/>
    <x v="3"/>
  </r>
  <r>
    <x v="340"/>
    <x v="3"/>
  </r>
  <r>
    <x v="340"/>
    <x v="0"/>
  </r>
  <r>
    <x v="340"/>
    <x v="0"/>
  </r>
  <r>
    <x v="340"/>
    <x v="0"/>
  </r>
  <r>
    <x v="340"/>
    <x v="0"/>
  </r>
  <r>
    <x v="340"/>
    <x v="1"/>
  </r>
  <r>
    <x v="340"/>
    <x v="1"/>
  </r>
  <r>
    <x v="340"/>
    <x v="1"/>
  </r>
  <r>
    <x v="340"/>
    <x v="2"/>
  </r>
  <r>
    <x v="340"/>
    <x v="2"/>
  </r>
  <r>
    <x v="340"/>
    <x v="2"/>
  </r>
  <r>
    <x v="340"/>
    <x v="2"/>
  </r>
  <r>
    <x v="340"/>
    <x v="2"/>
  </r>
  <r>
    <x v="340"/>
    <x v="2"/>
  </r>
  <r>
    <x v="341"/>
    <x v="2"/>
  </r>
  <r>
    <x v="341"/>
    <x v="2"/>
  </r>
  <r>
    <x v="341"/>
    <x v="3"/>
  </r>
  <r>
    <x v="341"/>
    <x v="3"/>
  </r>
  <r>
    <x v="341"/>
    <x v="3"/>
  </r>
  <r>
    <x v="341"/>
    <x v="3"/>
  </r>
  <r>
    <x v="341"/>
    <x v="3"/>
  </r>
  <r>
    <x v="341"/>
    <x v="3"/>
  </r>
  <r>
    <x v="341"/>
    <x v="0"/>
  </r>
  <r>
    <x v="341"/>
    <x v="0"/>
  </r>
  <r>
    <x v="341"/>
    <x v="0"/>
  </r>
  <r>
    <x v="341"/>
    <x v="0"/>
  </r>
  <r>
    <x v="341"/>
    <x v="0"/>
  </r>
  <r>
    <x v="341"/>
    <x v="1"/>
  </r>
  <r>
    <x v="341"/>
    <x v="1"/>
  </r>
  <r>
    <x v="341"/>
    <x v="2"/>
  </r>
  <r>
    <x v="341"/>
    <x v="2"/>
  </r>
  <r>
    <x v="341"/>
    <x v="2"/>
  </r>
  <r>
    <x v="341"/>
    <x v="2"/>
  </r>
  <r>
    <x v="341"/>
    <x v="3"/>
  </r>
  <r>
    <x v="341"/>
    <x v="0"/>
  </r>
  <r>
    <x v="341"/>
    <x v="1"/>
  </r>
  <r>
    <x v="341"/>
    <x v="1"/>
  </r>
  <r>
    <x v="341"/>
    <x v="1"/>
  </r>
  <r>
    <x v="341"/>
    <x v="2"/>
  </r>
  <r>
    <x v="341"/>
    <x v="2"/>
  </r>
  <r>
    <x v="341"/>
    <x v="2"/>
  </r>
  <r>
    <x v="341"/>
    <x v="2"/>
  </r>
  <r>
    <x v="341"/>
    <x v="2"/>
  </r>
  <r>
    <x v="341"/>
    <x v="2"/>
  </r>
  <r>
    <x v="341"/>
    <x v="2"/>
  </r>
  <r>
    <x v="341"/>
    <x v="2"/>
  </r>
  <r>
    <x v="341"/>
    <x v="3"/>
  </r>
  <r>
    <x v="341"/>
    <x v="3"/>
  </r>
  <r>
    <x v="341"/>
    <x v="3"/>
  </r>
  <r>
    <x v="341"/>
    <x v="3"/>
  </r>
  <r>
    <x v="341"/>
    <x v="3"/>
  </r>
  <r>
    <x v="341"/>
    <x v="3"/>
  </r>
  <r>
    <x v="341"/>
    <x v="0"/>
  </r>
  <r>
    <x v="341"/>
    <x v="0"/>
  </r>
  <r>
    <x v="341"/>
    <x v="0"/>
  </r>
  <r>
    <x v="341"/>
    <x v="0"/>
  </r>
  <r>
    <x v="342"/>
    <x v="1"/>
  </r>
  <r>
    <x v="343"/>
    <x v="1"/>
  </r>
  <r>
    <x v="343"/>
    <x v="1"/>
  </r>
  <r>
    <x v="343"/>
    <x v="2"/>
  </r>
  <r>
    <x v="343"/>
    <x v="2"/>
  </r>
  <r>
    <x v="343"/>
    <x v="2"/>
  </r>
  <r>
    <x v="343"/>
    <x v="2"/>
  </r>
  <r>
    <x v="343"/>
    <x v="2"/>
  </r>
  <r>
    <x v="343"/>
    <x v="2"/>
  </r>
  <r>
    <x v="343"/>
    <x v="2"/>
  </r>
  <r>
    <x v="343"/>
    <x v="2"/>
  </r>
  <r>
    <x v="343"/>
    <x v="3"/>
  </r>
  <r>
    <x v="343"/>
    <x v="3"/>
  </r>
  <r>
    <x v="343"/>
    <x v="3"/>
  </r>
  <r>
    <x v="343"/>
    <x v="3"/>
  </r>
  <r>
    <x v="343"/>
    <x v="3"/>
  </r>
  <r>
    <x v="343"/>
    <x v="3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3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4"/>
    <x v="1"/>
  </r>
  <r>
    <x v="345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1"/>
  </r>
  <r>
    <x v="346"/>
    <x v="0"/>
  </r>
  <r>
    <x v="346"/>
    <x v="0"/>
  </r>
  <r>
    <x v="346"/>
    <x v="1"/>
  </r>
  <r>
    <x v="346"/>
    <x v="1"/>
  </r>
  <r>
    <x v="346"/>
    <x v="1"/>
  </r>
  <r>
    <x v="346"/>
    <x v="1"/>
  </r>
  <r>
    <x v="346"/>
    <x v="1"/>
  </r>
  <r>
    <x v="347"/>
    <x v="1"/>
  </r>
  <r>
    <x v="347"/>
    <x v="1"/>
  </r>
  <r>
    <x v="347"/>
    <x v="2"/>
  </r>
  <r>
    <x v="347"/>
    <x v="2"/>
  </r>
  <r>
    <x v="347"/>
    <x v="2"/>
  </r>
  <r>
    <x v="347"/>
    <x v="3"/>
  </r>
  <r>
    <x v="347"/>
    <x v="3"/>
  </r>
  <r>
    <x v="347"/>
    <x v="3"/>
  </r>
  <r>
    <x v="347"/>
    <x v="3"/>
  </r>
  <r>
    <x v="347"/>
    <x v="3"/>
  </r>
  <r>
    <x v="347"/>
    <x v="0"/>
  </r>
  <r>
    <x v="347"/>
    <x v="2"/>
  </r>
  <r>
    <x v="347"/>
    <x v="2"/>
  </r>
  <r>
    <x v="347"/>
    <x v="2"/>
  </r>
  <r>
    <x v="347"/>
    <x v="3"/>
  </r>
  <r>
    <x v="347"/>
    <x v="3"/>
  </r>
  <r>
    <x v="347"/>
    <x v="3"/>
  </r>
  <r>
    <x v="347"/>
    <x v="3"/>
  </r>
  <r>
    <x v="347"/>
    <x v="3"/>
  </r>
  <r>
    <x v="347"/>
    <x v="3"/>
  </r>
  <r>
    <x v="347"/>
    <x v="0"/>
  </r>
  <r>
    <x v="347"/>
    <x v="0"/>
  </r>
  <r>
    <x v="347"/>
    <x v="0"/>
  </r>
  <r>
    <x v="347"/>
    <x v="0"/>
  </r>
  <r>
    <x v="347"/>
    <x v="1"/>
  </r>
  <r>
    <x v="347"/>
    <x v="1"/>
  </r>
  <r>
    <x v="348"/>
    <x v="1"/>
  </r>
  <r>
    <x v="348"/>
    <x v="2"/>
  </r>
  <r>
    <x v="348"/>
    <x v="2"/>
  </r>
  <r>
    <x v="348"/>
    <x v="2"/>
  </r>
  <r>
    <x v="348"/>
    <x v="2"/>
  </r>
  <r>
    <x v="348"/>
    <x v="2"/>
  </r>
  <r>
    <x v="348"/>
    <x v="2"/>
  </r>
  <r>
    <x v="348"/>
    <x v="2"/>
  </r>
  <r>
    <x v="348"/>
    <x v="2"/>
  </r>
  <r>
    <x v="348"/>
    <x v="3"/>
  </r>
  <r>
    <x v="348"/>
    <x v="3"/>
  </r>
  <r>
    <x v="348"/>
    <x v="3"/>
  </r>
  <r>
    <x v="348"/>
    <x v="3"/>
  </r>
  <r>
    <x v="348"/>
    <x v="3"/>
  </r>
  <r>
    <x v="348"/>
    <x v="3"/>
  </r>
  <r>
    <x v="348"/>
    <x v="0"/>
  </r>
  <r>
    <x v="348"/>
    <x v="0"/>
  </r>
  <r>
    <x v="348"/>
    <x v="0"/>
  </r>
  <r>
    <x v="348"/>
    <x v="0"/>
  </r>
  <r>
    <x v="349"/>
    <x v="0"/>
  </r>
  <r>
    <x v="349"/>
    <x v="1"/>
  </r>
  <r>
    <x v="349"/>
    <x v="1"/>
  </r>
  <r>
    <x v="349"/>
    <x v="2"/>
  </r>
  <r>
    <x v="349"/>
    <x v="2"/>
  </r>
  <r>
    <x v="349"/>
    <x v="2"/>
  </r>
  <r>
    <x v="349"/>
    <x v="2"/>
  </r>
  <r>
    <x v="349"/>
    <x v="3"/>
  </r>
  <r>
    <x v="349"/>
    <x v="0"/>
  </r>
  <r>
    <x v="349"/>
    <x v="1"/>
  </r>
  <r>
    <x v="349"/>
    <x v="1"/>
  </r>
  <r>
    <x v="349"/>
    <x v="1"/>
  </r>
  <r>
    <x v="349"/>
    <x v="2"/>
  </r>
  <r>
    <x v="349"/>
    <x v="2"/>
  </r>
  <r>
    <x v="349"/>
    <x v="2"/>
  </r>
  <r>
    <x v="349"/>
    <x v="2"/>
  </r>
  <r>
    <x v="349"/>
    <x v="2"/>
  </r>
  <r>
    <x v="349"/>
    <x v="2"/>
  </r>
  <r>
    <x v="349"/>
    <x v="2"/>
  </r>
  <r>
    <x v="349"/>
    <x v="2"/>
  </r>
  <r>
    <x v="349"/>
    <x v="3"/>
  </r>
  <r>
    <x v="349"/>
    <x v="3"/>
  </r>
  <r>
    <x v="349"/>
    <x v="3"/>
  </r>
  <r>
    <x v="349"/>
    <x v="3"/>
  </r>
  <r>
    <x v="349"/>
    <x v="3"/>
  </r>
  <r>
    <x v="349"/>
    <x v="3"/>
  </r>
  <r>
    <x v="349"/>
    <x v="0"/>
  </r>
  <r>
    <x v="349"/>
    <x v="0"/>
  </r>
  <r>
    <x v="349"/>
    <x v="0"/>
  </r>
  <r>
    <x v="349"/>
    <x v="0"/>
  </r>
  <r>
    <x v="349"/>
    <x v="1"/>
  </r>
  <r>
    <x v="349"/>
    <x v="1"/>
  </r>
  <r>
    <x v="349"/>
    <x v="1"/>
  </r>
  <r>
    <x v="349"/>
    <x v="2"/>
  </r>
  <r>
    <x v="349"/>
    <x v="2"/>
  </r>
  <r>
    <x v="350"/>
    <x v="2"/>
  </r>
  <r>
    <x v="351"/>
    <x v="2"/>
  </r>
  <r>
    <x v="351"/>
    <x v="2"/>
  </r>
  <r>
    <x v="351"/>
    <x v="2"/>
  </r>
  <r>
    <x v="351"/>
    <x v="2"/>
  </r>
  <r>
    <x v="351"/>
    <x v="2"/>
  </r>
  <r>
    <x v="351"/>
    <x v="3"/>
  </r>
  <r>
    <x v="351"/>
    <x v="3"/>
  </r>
  <r>
    <x v="351"/>
    <x v="3"/>
  </r>
  <r>
    <x v="351"/>
    <x v="3"/>
  </r>
  <r>
    <x v="351"/>
    <x v="3"/>
  </r>
  <r>
    <x v="351"/>
    <x v="3"/>
  </r>
  <r>
    <x v="351"/>
    <x v="1"/>
  </r>
  <r>
    <x v="351"/>
    <x v="1"/>
  </r>
  <r>
    <x v="351"/>
    <x v="1"/>
  </r>
  <r>
    <x v="351"/>
    <x v="1"/>
  </r>
  <r>
    <x v="351"/>
    <x v="1"/>
  </r>
  <r>
    <x v="351"/>
    <x v="1"/>
  </r>
  <r>
    <x v="351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2"/>
    <x v="1"/>
  </r>
  <r>
    <x v="353"/>
    <x v="1"/>
  </r>
  <r>
    <x v="353"/>
    <x v="1"/>
  </r>
  <r>
    <x v="353"/>
    <x v="1"/>
  </r>
  <r>
    <x v="353"/>
    <x v="1"/>
  </r>
  <r>
    <x v="353"/>
    <x v="1"/>
  </r>
  <r>
    <x v="353"/>
    <x v="1"/>
  </r>
  <r>
    <x v="353"/>
    <x v="1"/>
  </r>
  <r>
    <x v="353"/>
    <x v="1"/>
  </r>
  <r>
    <x v="353"/>
    <x v="0"/>
  </r>
  <r>
    <x v="353"/>
    <x v="1"/>
  </r>
  <r>
    <x v="353"/>
    <x v="2"/>
  </r>
  <r>
    <x v="353"/>
    <x v="3"/>
  </r>
  <r>
    <x v="353"/>
    <x v="0"/>
  </r>
  <r>
    <x v="353"/>
    <x v="1"/>
  </r>
  <r>
    <x v="353"/>
    <x v="2"/>
  </r>
  <r>
    <x v="353"/>
    <x v="3"/>
  </r>
  <r>
    <x v="353"/>
    <x v="0"/>
  </r>
  <r>
    <x v="353"/>
    <x v="1"/>
  </r>
  <r>
    <x v="353"/>
    <x v="2"/>
  </r>
  <r>
    <x v="353"/>
    <x v="3"/>
  </r>
  <r>
    <x v="353"/>
    <x v="0"/>
  </r>
  <r>
    <x v="353"/>
    <x v="1"/>
  </r>
  <r>
    <x v="353"/>
    <x v="2"/>
  </r>
  <r>
    <x v="353"/>
    <x v="3"/>
  </r>
  <r>
    <x v="354"/>
    <x v="0"/>
  </r>
  <r>
    <x v="355"/>
    <x v="1"/>
  </r>
  <r>
    <x v="355"/>
    <x v="2"/>
  </r>
  <r>
    <x v="355"/>
    <x v="3"/>
  </r>
  <r>
    <x v="355"/>
    <x v="0"/>
  </r>
  <r>
    <x v="355"/>
    <x v="1"/>
  </r>
  <r>
    <x v="355"/>
    <x v="2"/>
  </r>
  <r>
    <x v="355"/>
    <x v="3"/>
  </r>
  <r>
    <x v="355"/>
    <x v="0"/>
  </r>
  <r>
    <x v="355"/>
    <x v="1"/>
  </r>
  <r>
    <x v="355"/>
    <x v="2"/>
  </r>
  <r>
    <x v="355"/>
    <x v="3"/>
  </r>
  <r>
    <x v="355"/>
    <x v="0"/>
  </r>
  <r>
    <x v="355"/>
    <x v="1"/>
  </r>
  <r>
    <x v="355"/>
    <x v="2"/>
  </r>
  <r>
    <x v="355"/>
    <x v="3"/>
  </r>
  <r>
    <x v="355"/>
    <x v="0"/>
  </r>
  <r>
    <x v="355"/>
    <x v="1"/>
  </r>
  <r>
    <x v="355"/>
    <x v="2"/>
  </r>
  <r>
    <x v="356"/>
    <x v="3"/>
  </r>
  <r>
    <x v="357"/>
    <x v="0"/>
  </r>
  <r>
    <x v="357"/>
    <x v="1"/>
  </r>
  <r>
    <x v="357"/>
    <x v="2"/>
  </r>
  <r>
    <x v="357"/>
    <x v="3"/>
  </r>
  <r>
    <x v="357"/>
    <x v="0"/>
  </r>
  <r>
    <x v="357"/>
    <x v="1"/>
  </r>
  <r>
    <x v="357"/>
    <x v="2"/>
  </r>
  <r>
    <x v="357"/>
    <x v="3"/>
  </r>
  <r>
    <x v="357"/>
    <x v="0"/>
  </r>
  <r>
    <x v="357"/>
    <x v="1"/>
  </r>
  <r>
    <x v="357"/>
    <x v="2"/>
  </r>
  <r>
    <x v="357"/>
    <x v="3"/>
  </r>
  <r>
    <x v="357"/>
    <x v="0"/>
  </r>
  <r>
    <x v="357"/>
    <x v="1"/>
  </r>
  <r>
    <x v="357"/>
    <x v="2"/>
  </r>
  <r>
    <x v="357"/>
    <x v="3"/>
  </r>
  <r>
    <x v="357"/>
    <x v="0"/>
  </r>
  <r>
    <x v="357"/>
    <x v="1"/>
  </r>
  <r>
    <x v="357"/>
    <x v="2"/>
  </r>
  <r>
    <x v="357"/>
    <x v="3"/>
  </r>
  <r>
    <x v="357"/>
    <x v="0"/>
  </r>
  <r>
    <x v="357"/>
    <x v="1"/>
  </r>
  <r>
    <x v="357"/>
    <x v="2"/>
  </r>
  <r>
    <x v="357"/>
    <x v="3"/>
  </r>
  <r>
    <x v="357"/>
    <x v="0"/>
  </r>
  <r>
    <x v="358"/>
    <x v="1"/>
  </r>
  <r>
    <x v="358"/>
    <x v="2"/>
  </r>
  <r>
    <x v="358"/>
    <x v="3"/>
  </r>
  <r>
    <x v="358"/>
    <x v="0"/>
  </r>
  <r>
    <x v="358"/>
    <x v="1"/>
  </r>
  <r>
    <x v="358"/>
    <x v="2"/>
  </r>
  <r>
    <x v="358"/>
    <x v="3"/>
  </r>
  <r>
    <x v="358"/>
    <x v="0"/>
  </r>
  <r>
    <x v="358"/>
    <x v="1"/>
  </r>
  <r>
    <x v="358"/>
    <x v="2"/>
  </r>
  <r>
    <x v="358"/>
    <x v="3"/>
  </r>
  <r>
    <x v="358"/>
    <x v="0"/>
  </r>
  <r>
    <x v="358"/>
    <x v="1"/>
  </r>
  <r>
    <x v="358"/>
    <x v="2"/>
  </r>
  <r>
    <x v="358"/>
    <x v="3"/>
  </r>
  <r>
    <x v="358"/>
    <x v="0"/>
  </r>
  <r>
    <x v="358"/>
    <x v="1"/>
  </r>
  <r>
    <x v="358"/>
    <x v="2"/>
  </r>
  <r>
    <x v="358"/>
    <x v="3"/>
  </r>
  <r>
    <x v="358"/>
    <x v="0"/>
  </r>
  <r>
    <x v="358"/>
    <x v="1"/>
  </r>
  <r>
    <x v="358"/>
    <x v="2"/>
  </r>
  <r>
    <x v="358"/>
    <x v="3"/>
  </r>
  <r>
    <x v="358"/>
    <x v="0"/>
  </r>
  <r>
    <x v="359"/>
    <x v="1"/>
  </r>
  <r>
    <x v="359"/>
    <x v="2"/>
  </r>
  <r>
    <x v="359"/>
    <x v="3"/>
  </r>
  <r>
    <x v="359"/>
    <x v="0"/>
  </r>
  <r>
    <x v="359"/>
    <x v="1"/>
  </r>
  <r>
    <x v="359"/>
    <x v="2"/>
  </r>
  <r>
    <x v="359"/>
    <x v="3"/>
  </r>
  <r>
    <x v="359"/>
    <x v="0"/>
  </r>
  <r>
    <x v="359"/>
    <x v="1"/>
  </r>
  <r>
    <x v="359"/>
    <x v="2"/>
  </r>
  <r>
    <x v="359"/>
    <x v="3"/>
  </r>
  <r>
    <x v="359"/>
    <x v="0"/>
  </r>
  <r>
    <x v="359"/>
    <x v="1"/>
  </r>
  <r>
    <x v="359"/>
    <x v="2"/>
  </r>
  <r>
    <x v="359"/>
    <x v="3"/>
  </r>
  <r>
    <x v="359"/>
    <x v="0"/>
  </r>
  <r>
    <x v="360"/>
    <x v="1"/>
  </r>
  <r>
    <x v="361"/>
    <x v="2"/>
  </r>
  <r>
    <x v="361"/>
    <x v="3"/>
  </r>
  <r>
    <x v="361"/>
    <x v="0"/>
  </r>
  <r>
    <x v="361"/>
    <x v="1"/>
  </r>
  <r>
    <x v="361"/>
    <x v="2"/>
  </r>
  <r>
    <x v="361"/>
    <x v="3"/>
  </r>
  <r>
    <x v="361"/>
    <x v="0"/>
  </r>
  <r>
    <x v="361"/>
    <x v="1"/>
  </r>
  <r>
    <x v="361"/>
    <x v="2"/>
  </r>
  <r>
    <x v="361"/>
    <x v="3"/>
  </r>
  <r>
    <x v="361"/>
    <x v="0"/>
  </r>
  <r>
    <x v="361"/>
    <x v="1"/>
  </r>
  <r>
    <x v="361"/>
    <x v="2"/>
  </r>
  <r>
    <x v="361"/>
    <x v="3"/>
  </r>
  <r>
    <x v="361"/>
    <x v="0"/>
  </r>
  <r>
    <x v="361"/>
    <x v="1"/>
  </r>
  <r>
    <x v="361"/>
    <x v="2"/>
  </r>
  <r>
    <x v="361"/>
    <x v="3"/>
  </r>
  <r>
    <x v="361"/>
    <x v="0"/>
  </r>
  <r>
    <x v="361"/>
    <x v="1"/>
  </r>
  <r>
    <x v="361"/>
    <x v="2"/>
  </r>
  <r>
    <x v="361"/>
    <x v="3"/>
  </r>
  <r>
    <x v="361"/>
    <x v="0"/>
  </r>
  <r>
    <x v="361"/>
    <x v="1"/>
  </r>
  <r>
    <x v="362"/>
    <x v="2"/>
  </r>
  <r>
    <x v="362"/>
    <x v="3"/>
  </r>
  <r>
    <x v="362"/>
    <x v="0"/>
  </r>
  <r>
    <x v="362"/>
    <x v="0"/>
  </r>
  <r>
    <x v="362"/>
    <x v="1"/>
  </r>
  <r>
    <x v="362"/>
    <x v="1"/>
  </r>
  <r>
    <x v="362"/>
    <x v="1"/>
  </r>
  <r>
    <x v="362"/>
    <x v="1"/>
  </r>
  <r>
    <x v="362"/>
    <x v="1"/>
  </r>
  <r>
    <x v="362"/>
    <x v="1"/>
  </r>
  <r>
    <x v="362"/>
    <x v="1"/>
  </r>
  <r>
    <x v="362"/>
    <x v="2"/>
  </r>
  <r>
    <x v="362"/>
    <x v="2"/>
  </r>
  <r>
    <x v="362"/>
    <x v="2"/>
  </r>
  <r>
    <x v="362"/>
    <x v="3"/>
  </r>
  <r>
    <x v="362"/>
    <x v="3"/>
  </r>
  <r>
    <x v="362"/>
    <x v="3"/>
  </r>
  <r>
    <x v="362"/>
    <x v="3"/>
  </r>
  <r>
    <x v="362"/>
    <x v="3"/>
  </r>
  <r>
    <x v="362"/>
    <x v="0"/>
  </r>
  <r>
    <x v="362"/>
    <x v="2"/>
  </r>
  <r>
    <x v="362"/>
    <x v="2"/>
  </r>
  <r>
    <x v="362"/>
    <x v="2"/>
  </r>
  <r>
    <x v="362"/>
    <x v="3"/>
  </r>
  <r>
    <x v="362"/>
    <x v="3"/>
  </r>
  <r>
    <x v="362"/>
    <x v="3"/>
  </r>
  <r>
    <x v="362"/>
    <x v="3"/>
  </r>
  <r>
    <x v="362"/>
    <x v="3"/>
  </r>
  <r>
    <x v="362"/>
    <x v="3"/>
  </r>
  <r>
    <x v="362"/>
    <x v="0"/>
  </r>
  <r>
    <x v="362"/>
    <x v="0"/>
  </r>
  <r>
    <x v="362"/>
    <x v="0"/>
  </r>
  <r>
    <x v="362"/>
    <x v="0"/>
  </r>
  <r>
    <x v="362"/>
    <x v="1"/>
  </r>
  <r>
    <x v="362"/>
    <x v="1"/>
  </r>
  <r>
    <x v="362"/>
    <x v="1"/>
  </r>
  <r>
    <x v="362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3"/>
  </r>
  <r>
    <x v="363"/>
    <x v="3"/>
  </r>
  <r>
    <x v="363"/>
    <x v="3"/>
  </r>
  <r>
    <x v="363"/>
    <x v="3"/>
  </r>
  <r>
    <x v="363"/>
    <x v="3"/>
  </r>
  <r>
    <x v="363"/>
    <x v="3"/>
  </r>
  <r>
    <x v="363"/>
    <x v="0"/>
  </r>
  <r>
    <x v="363"/>
    <x v="0"/>
  </r>
  <r>
    <x v="363"/>
    <x v="0"/>
  </r>
  <r>
    <x v="363"/>
    <x v="0"/>
  </r>
  <r>
    <x v="363"/>
    <x v="0"/>
  </r>
  <r>
    <x v="363"/>
    <x v="1"/>
  </r>
  <r>
    <x v="363"/>
    <x v="1"/>
  </r>
  <r>
    <x v="364"/>
    <x v="2"/>
  </r>
  <r>
    <x v="365"/>
    <x v="2"/>
  </r>
  <r>
    <x v="365"/>
    <x v="2"/>
  </r>
  <r>
    <x v="365"/>
    <x v="2"/>
  </r>
  <r>
    <x v="365"/>
    <x v="3"/>
  </r>
  <r>
    <x v="365"/>
    <x v="0"/>
  </r>
  <r>
    <x v="365"/>
    <x v="1"/>
  </r>
  <r>
    <x v="365"/>
    <x v="1"/>
  </r>
  <r>
    <x v="365"/>
    <x v="1"/>
  </r>
  <r>
    <x v="365"/>
    <x v="2"/>
  </r>
  <r>
    <x v="365"/>
    <x v="2"/>
  </r>
  <r>
    <x v="365"/>
    <x v="2"/>
  </r>
  <r>
    <x v="365"/>
    <x v="2"/>
  </r>
  <r>
    <x v="365"/>
    <x v="2"/>
  </r>
  <r>
    <x v="365"/>
    <x v="2"/>
  </r>
  <r>
    <x v="365"/>
    <x v="2"/>
  </r>
  <r>
    <x v="365"/>
    <x v="2"/>
  </r>
  <r>
    <x v="365"/>
    <x v="3"/>
  </r>
  <r>
    <x v="365"/>
    <x v="3"/>
  </r>
  <r>
    <x v="366"/>
    <x v="3"/>
  </r>
  <r>
    <x v="367"/>
    <x v="3"/>
  </r>
  <r>
    <x v="367"/>
    <x v="3"/>
  </r>
  <r>
    <x v="367"/>
    <x v="3"/>
  </r>
  <r>
    <x v="367"/>
    <x v="0"/>
  </r>
  <r>
    <x v="367"/>
    <x v="0"/>
  </r>
  <r>
    <x v="367"/>
    <x v="0"/>
  </r>
  <r>
    <x v="367"/>
    <x v="0"/>
  </r>
  <r>
    <x v="367"/>
    <x v="1"/>
  </r>
  <r>
    <x v="367"/>
    <x v="1"/>
  </r>
  <r>
    <x v="367"/>
    <x v="1"/>
  </r>
  <r>
    <x v="367"/>
    <x v="2"/>
  </r>
  <r>
    <x v="367"/>
    <x v="2"/>
  </r>
  <r>
    <x v="367"/>
    <x v="2"/>
  </r>
  <r>
    <x v="368"/>
    <x v="2"/>
  </r>
  <r>
    <x v="368"/>
    <x v="2"/>
  </r>
  <r>
    <x v="368"/>
    <x v="2"/>
  </r>
  <r>
    <x v="368"/>
    <x v="2"/>
  </r>
  <r>
    <x v="368"/>
    <x v="2"/>
  </r>
  <r>
    <x v="368"/>
    <x v="3"/>
  </r>
  <r>
    <x v="368"/>
    <x v="3"/>
  </r>
  <r>
    <x v="368"/>
    <x v="3"/>
  </r>
  <r>
    <x v="368"/>
    <x v="3"/>
  </r>
  <r>
    <x v="368"/>
    <x v="3"/>
  </r>
  <r>
    <x v="368"/>
    <x v="3"/>
  </r>
  <r>
    <x v="368"/>
    <x v="1"/>
  </r>
  <r>
    <x v="368"/>
    <x v="1"/>
  </r>
  <r>
    <x v="368"/>
    <x v="1"/>
  </r>
  <r>
    <x v="368"/>
    <x v="1"/>
  </r>
  <r>
    <x v="368"/>
    <x v="1"/>
  </r>
  <r>
    <x v="369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0"/>
    <x v="1"/>
  </r>
  <r>
    <x v="371"/>
    <x v="1"/>
  </r>
  <r>
    <x v="371"/>
    <x v="1"/>
  </r>
  <r>
    <x v="371"/>
    <x v="0"/>
  </r>
  <r>
    <x v="371"/>
    <x v="0"/>
  </r>
  <r>
    <x v="372"/>
    <x v="0"/>
  </r>
  <r>
    <x v="372"/>
    <x v="0"/>
  </r>
  <r>
    <x v="372"/>
    <x v="0"/>
  </r>
  <r>
    <x v="372"/>
    <x v="2"/>
  </r>
  <r>
    <x v="372"/>
    <x v="2"/>
  </r>
  <r>
    <x v="372"/>
    <x v="2"/>
  </r>
  <r>
    <x v="372"/>
    <x v="2"/>
  </r>
  <r>
    <x v="372"/>
    <x v="1"/>
  </r>
  <r>
    <x v="372"/>
    <x v="1"/>
  </r>
  <r>
    <x v="372"/>
    <x v="1"/>
  </r>
  <r>
    <x v="372"/>
    <x v="2"/>
  </r>
  <r>
    <x v="372"/>
    <x v="2"/>
  </r>
  <r>
    <x v="372"/>
    <x v="3"/>
  </r>
  <r>
    <x v="373"/>
    <x v="0"/>
  </r>
  <r>
    <x v="373"/>
    <x v="1"/>
  </r>
  <r>
    <x v="374"/>
    <x v="2"/>
  </r>
  <r>
    <x v="374"/>
    <x v="3"/>
  </r>
  <r>
    <x v="374"/>
    <x v="0"/>
  </r>
  <r>
    <x v="374"/>
    <x v="1"/>
  </r>
  <r>
    <x v="374"/>
    <x v="2"/>
  </r>
  <r>
    <x v="374"/>
    <x v="3"/>
  </r>
  <r>
    <x v="374"/>
    <x v="0"/>
  </r>
  <r>
    <x v="374"/>
    <x v="1"/>
  </r>
  <r>
    <x v="374"/>
    <x v="2"/>
  </r>
  <r>
    <x v="374"/>
    <x v="3"/>
  </r>
  <r>
    <x v="374"/>
    <x v="0"/>
  </r>
  <r>
    <x v="374"/>
    <x v="1"/>
  </r>
  <r>
    <x v="374"/>
    <x v="2"/>
  </r>
  <r>
    <x v="374"/>
    <x v="3"/>
  </r>
  <r>
    <x v="374"/>
    <x v="0"/>
  </r>
  <r>
    <x v="374"/>
    <x v="1"/>
  </r>
  <r>
    <x v="374"/>
    <x v="2"/>
  </r>
  <r>
    <x v="374"/>
    <x v="3"/>
  </r>
  <r>
    <x v="374"/>
    <x v="0"/>
  </r>
  <r>
    <x v="374"/>
    <x v="1"/>
  </r>
  <r>
    <x v="374"/>
    <x v="2"/>
  </r>
  <r>
    <x v="374"/>
    <x v="3"/>
  </r>
  <r>
    <x v="374"/>
    <x v="0"/>
  </r>
  <r>
    <x v="374"/>
    <x v="1"/>
  </r>
  <r>
    <x v="375"/>
    <x v="2"/>
  </r>
  <r>
    <x v="375"/>
    <x v="3"/>
  </r>
  <r>
    <x v="375"/>
    <x v="0"/>
  </r>
  <r>
    <x v="375"/>
    <x v="1"/>
  </r>
  <r>
    <x v="375"/>
    <x v="2"/>
  </r>
  <r>
    <x v="375"/>
    <x v="3"/>
  </r>
  <r>
    <x v="375"/>
    <x v="0"/>
  </r>
  <r>
    <x v="375"/>
    <x v="1"/>
  </r>
  <r>
    <x v="375"/>
    <x v="2"/>
  </r>
  <r>
    <x v="375"/>
    <x v="3"/>
  </r>
  <r>
    <x v="375"/>
    <x v="0"/>
  </r>
  <r>
    <x v="375"/>
    <x v="1"/>
  </r>
  <r>
    <x v="375"/>
    <x v="2"/>
  </r>
  <r>
    <x v="375"/>
    <x v="3"/>
  </r>
  <r>
    <x v="375"/>
    <x v="0"/>
  </r>
  <r>
    <x v="375"/>
    <x v="1"/>
  </r>
  <r>
    <x v="375"/>
    <x v="2"/>
  </r>
  <r>
    <x v="375"/>
    <x v="3"/>
  </r>
  <r>
    <x v="375"/>
    <x v="0"/>
  </r>
  <r>
    <x v="375"/>
    <x v="1"/>
  </r>
  <r>
    <x v="375"/>
    <x v="2"/>
  </r>
  <r>
    <x v="375"/>
    <x v="3"/>
  </r>
  <r>
    <x v="375"/>
    <x v="0"/>
  </r>
  <r>
    <x v="376"/>
    <x v="1"/>
  </r>
  <r>
    <x v="376"/>
    <x v="2"/>
  </r>
  <r>
    <x v="376"/>
    <x v="3"/>
  </r>
  <r>
    <x v="376"/>
    <x v="0"/>
  </r>
  <r>
    <x v="376"/>
    <x v="1"/>
  </r>
  <r>
    <x v="376"/>
    <x v="2"/>
  </r>
  <r>
    <x v="376"/>
    <x v="3"/>
  </r>
  <r>
    <x v="376"/>
    <x v="0"/>
  </r>
  <r>
    <x v="376"/>
    <x v="1"/>
  </r>
  <r>
    <x v="376"/>
    <x v="2"/>
  </r>
  <r>
    <x v="376"/>
    <x v="3"/>
  </r>
  <r>
    <x v="376"/>
    <x v="0"/>
  </r>
  <r>
    <x v="376"/>
    <x v="1"/>
  </r>
  <r>
    <x v="376"/>
    <x v="2"/>
  </r>
  <r>
    <x v="376"/>
    <x v="3"/>
  </r>
  <r>
    <x v="376"/>
    <x v="0"/>
  </r>
  <r>
    <x v="376"/>
    <x v="1"/>
  </r>
  <r>
    <x v="376"/>
    <x v="2"/>
  </r>
  <r>
    <x v="376"/>
    <x v="3"/>
  </r>
  <r>
    <x v="377"/>
    <x v="3"/>
  </r>
  <r>
    <x v="377"/>
    <x v="3"/>
  </r>
  <r>
    <x v="377"/>
    <x v="1"/>
  </r>
  <r>
    <x v="377"/>
    <x v="2"/>
  </r>
  <r>
    <x v="378"/>
    <x v="3"/>
  </r>
  <r>
    <x v="378"/>
    <x v="0"/>
  </r>
  <r>
    <x v="378"/>
    <x v="1"/>
  </r>
  <r>
    <x v="378"/>
    <x v="2"/>
  </r>
  <r>
    <x v="378"/>
    <x v="3"/>
  </r>
  <r>
    <x v="378"/>
    <x v="0"/>
  </r>
  <r>
    <x v="378"/>
    <x v="1"/>
  </r>
  <r>
    <x v="378"/>
    <x v="2"/>
  </r>
  <r>
    <x v="378"/>
    <x v="3"/>
  </r>
  <r>
    <x v="378"/>
    <x v="0"/>
  </r>
  <r>
    <x v="378"/>
    <x v="1"/>
  </r>
  <r>
    <x v="378"/>
    <x v="2"/>
  </r>
  <r>
    <x v="378"/>
    <x v="3"/>
  </r>
  <r>
    <x v="378"/>
    <x v="0"/>
  </r>
  <r>
    <x v="378"/>
    <x v="1"/>
  </r>
  <r>
    <x v="378"/>
    <x v="2"/>
  </r>
  <r>
    <x v="379"/>
    <x v="3"/>
  </r>
  <r>
    <x v="379"/>
    <x v="0"/>
  </r>
  <r>
    <x v="379"/>
    <x v="1"/>
  </r>
  <r>
    <x v="379"/>
    <x v="2"/>
  </r>
  <r>
    <x v="379"/>
    <x v="3"/>
  </r>
  <r>
    <x v="379"/>
    <x v="0"/>
  </r>
  <r>
    <x v="379"/>
    <x v="1"/>
  </r>
  <r>
    <x v="379"/>
    <x v="2"/>
  </r>
  <r>
    <x v="379"/>
    <x v="3"/>
  </r>
  <r>
    <x v="379"/>
    <x v="0"/>
  </r>
  <r>
    <x v="379"/>
    <x v="1"/>
  </r>
  <r>
    <x v="380"/>
    <x v="2"/>
  </r>
  <r>
    <x v="380"/>
    <x v="3"/>
  </r>
  <r>
    <x v="380"/>
    <x v="0"/>
  </r>
  <r>
    <x v="381"/>
    <x v="1"/>
  </r>
  <r>
    <x v="381"/>
    <x v="2"/>
  </r>
  <r>
    <x v="381"/>
    <x v="3"/>
  </r>
  <r>
    <x v="381"/>
    <x v="0"/>
  </r>
  <r>
    <x v="381"/>
    <x v="1"/>
  </r>
  <r>
    <x v="382"/>
    <x v="2"/>
  </r>
  <r>
    <x v="382"/>
    <x v="3"/>
  </r>
  <r>
    <x v="383"/>
    <x v="3"/>
  </r>
  <r>
    <x v="383"/>
    <x v="3"/>
  </r>
  <r>
    <x v="383"/>
    <x v="3"/>
  </r>
  <r>
    <x v="383"/>
    <x v="3"/>
  </r>
  <r>
    <x v="383"/>
    <x v="3"/>
  </r>
  <r>
    <x v="383"/>
    <x v="3"/>
  </r>
  <r>
    <x v="383"/>
    <x v="1"/>
  </r>
  <r>
    <x v="383"/>
    <x v="2"/>
  </r>
  <r>
    <x v="383"/>
    <x v="3"/>
  </r>
  <r>
    <x v="383"/>
    <x v="0"/>
  </r>
  <r>
    <x v="383"/>
    <x v="1"/>
  </r>
  <r>
    <x v="383"/>
    <x v="2"/>
  </r>
  <r>
    <x v="384"/>
    <x v="3"/>
  </r>
  <r>
    <x v="384"/>
    <x v="0"/>
  </r>
  <r>
    <x v="384"/>
    <x v="1"/>
  </r>
  <r>
    <x v="384"/>
    <x v="2"/>
  </r>
  <r>
    <x v="384"/>
    <x v="3"/>
  </r>
  <r>
    <x v="384"/>
    <x v="0"/>
  </r>
  <r>
    <x v="384"/>
    <x v="1"/>
  </r>
  <r>
    <x v="384"/>
    <x v="2"/>
  </r>
  <r>
    <x v="384"/>
    <x v="3"/>
  </r>
  <r>
    <x v="384"/>
    <x v="0"/>
  </r>
  <r>
    <x v="384"/>
    <x v="1"/>
  </r>
  <r>
    <x v="384"/>
    <x v="2"/>
  </r>
  <r>
    <x v="384"/>
    <x v="3"/>
  </r>
  <r>
    <x v="384"/>
    <x v="0"/>
  </r>
  <r>
    <x v="384"/>
    <x v="1"/>
  </r>
  <r>
    <x v="384"/>
    <x v="2"/>
  </r>
  <r>
    <x v="384"/>
    <x v="3"/>
  </r>
  <r>
    <x v="385"/>
    <x v="0"/>
  </r>
  <r>
    <x v="385"/>
    <x v="1"/>
  </r>
  <r>
    <x v="385"/>
    <x v="2"/>
  </r>
  <r>
    <x v="385"/>
    <x v="3"/>
  </r>
  <r>
    <x v="385"/>
    <x v="0"/>
  </r>
  <r>
    <x v="385"/>
    <x v="1"/>
  </r>
  <r>
    <x v="385"/>
    <x v="2"/>
  </r>
  <r>
    <x v="385"/>
    <x v="3"/>
  </r>
  <r>
    <x v="386"/>
    <x v="0"/>
  </r>
  <r>
    <x v="386"/>
    <x v="1"/>
  </r>
  <r>
    <x v="386"/>
    <x v="2"/>
  </r>
  <r>
    <x v="386"/>
    <x v="3"/>
  </r>
  <r>
    <x v="386"/>
    <x v="0"/>
  </r>
  <r>
    <x v="386"/>
    <x v="1"/>
  </r>
  <r>
    <x v="386"/>
    <x v="2"/>
  </r>
  <r>
    <x v="386"/>
    <x v="3"/>
  </r>
  <r>
    <x v="386"/>
    <x v="3"/>
  </r>
  <r>
    <x v="386"/>
    <x v="3"/>
  </r>
  <r>
    <x v="387"/>
    <x v="3"/>
  </r>
  <r>
    <x v="387"/>
    <x v="3"/>
  </r>
  <r>
    <x v="387"/>
    <x v="1"/>
  </r>
  <r>
    <x v="387"/>
    <x v="1"/>
  </r>
  <r>
    <x v="387"/>
    <x v="1"/>
  </r>
  <r>
    <x v="387"/>
    <x v="1"/>
  </r>
  <r>
    <x v="387"/>
    <x v="2"/>
  </r>
  <r>
    <x v="387"/>
    <x v="3"/>
  </r>
  <r>
    <x v="388"/>
    <x v="0"/>
  </r>
  <r>
    <x v="388"/>
    <x v="1"/>
  </r>
  <r>
    <x v="388"/>
    <x v="0"/>
  </r>
  <r>
    <x v="388"/>
    <x v="3"/>
  </r>
  <r>
    <x v="388"/>
    <x v="3"/>
  </r>
  <r>
    <x v="388"/>
    <x v="0"/>
  </r>
  <r>
    <x v="388"/>
    <x v="1"/>
  </r>
  <r>
    <x v="389"/>
    <x v="0"/>
  </r>
  <r>
    <x v="389"/>
    <x v="2"/>
  </r>
  <r>
    <x v="389"/>
    <x v="3"/>
  </r>
  <r>
    <x v="390"/>
    <x v="3"/>
  </r>
  <r>
    <x v="390"/>
    <x v="1"/>
  </r>
  <r>
    <x v="390"/>
    <x v="1"/>
  </r>
  <r>
    <x v="390"/>
    <x v="2"/>
  </r>
  <r>
    <x v="390"/>
    <x v="1"/>
  </r>
  <r>
    <x v="390"/>
    <x v="2"/>
  </r>
  <r>
    <x v="390"/>
    <x v="2"/>
  </r>
  <r>
    <x v="390"/>
    <x v="3"/>
  </r>
  <r>
    <x v="390"/>
    <x v="0"/>
  </r>
  <r>
    <x v="391"/>
    <x v="0"/>
  </r>
  <r>
    <x v="391"/>
    <x v="0"/>
  </r>
  <r>
    <x v="39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73CC3-784F-4FE2-8170-8B69F6ACA903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 colHeaderCaption="Дата">
  <location ref="A19:F27" firstHeaderRow="1" firstDataRow="4" firstDataCol="1"/>
  <pivotFields count="4">
    <pivotField axis="axisCol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h="1" sd="0" x="0"/>
        <item h="1" sd="0" x="1"/>
        <item x="2"/>
        <item h="1" sd="0" x="3"/>
        <item h="1" sd="0" x="4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2"/>
    <field x="0"/>
  </colFields>
  <colItems count="5">
    <i>
      <x v="2"/>
      <x v="1"/>
    </i>
    <i r="1">
      <x v="2"/>
    </i>
    <i r="1">
      <x v="3"/>
    </i>
    <i r="1">
      <x v="4"/>
    </i>
    <i t="grand">
      <x/>
    </i>
  </colItems>
  <dataFields count="1">
    <dataField name="Количество транзакций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4125-F2A1-4479-825E-241C2B76BD8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Название торговой точки" colHeaderCaption="Дата">
  <location ref="A10:O17" firstHeaderRow="1" firstDataRow="3" firstDataCol="1"/>
  <pivotFields count="4">
    <pivotField axis="axisCol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h="1" sd="0" x="0"/>
        <item h="1" sd="0" x="1"/>
        <item x="2"/>
        <item h="1" sd="0" x="3"/>
        <item h="1" sd="0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0"/>
  </colFields>
  <colItems count="14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colItems>
  <dataFields count="1">
    <dataField name="Количество транзакций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92168-46DC-4307-9318-0D89E8559796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 colHeaderCaption="Дата">
  <location ref="A4:F11" firstHeaderRow="1" firstDataRow="2" firstDataCol="1"/>
  <pivotFields count="4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h="1" sd="0" x="1"/>
        <item x="2"/>
        <item h="1" sd="0" x="3"/>
        <item h="1" sd="0" x="4"/>
      </items>
    </pivotField>
  </pivotFields>
  <rowFields count="3">
    <field x="3"/>
    <field x="2"/>
    <field x="0"/>
  </rowFields>
  <rowItems count="6"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транзакций" fld="0" subtotal="count" showDataAs="percentOfRow" baseField="1" baseItem="0" numFmtId="10"/>
  </dataFields>
  <chartFormats count="16"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F2520-3A22-4026-82D9-0ABE2A07C9F3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Месяц">
  <location ref="A8:N11" firstHeaderRow="1" firstDataRow="3" firstDataCol="1"/>
  <pivotFields count="4">
    <pivotField axis="axisCol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h="1" sd="0" x="0"/>
        <item h="1" sd="0" x="1"/>
        <item x="2"/>
        <item h="1" sd="0" x="3"/>
        <item h="1" sd="0" x="4"/>
      </items>
    </pivotField>
  </pivotFields>
  <rowItems count="1">
    <i/>
  </rowItems>
  <colFields count="2">
    <field x="3"/>
    <field x="0"/>
  </colFields>
  <colItems count="13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Количество транзакций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52B4A-1253-4B32-8015-F4EE86A0C898}" name="Таблица3" displayName="Таблица3" ref="A1:E38" totalsRowShown="0">
  <autoFilter ref="A1:E38" xr:uid="{2DFCA56D-36A3-42F9-8D48-F9C8EDD1A70C}"/>
  <tableColumns count="5">
    <tableColumn id="1" xr3:uid="{D6104748-7D16-4DC1-A326-C5C4A7C0B073}" name="Месяц" dataDxfId="5"/>
    <tableColumn id="2" xr3:uid="{41F2AF46-ACE6-4FF4-BE23-FA80FE3CDA4D}" name="Количество транзакций"/>
    <tableColumn id="3" xr3:uid="{574AAC00-A512-4F1F-AE52-E0FC782AEDCF}" name="Прогноз(Количество транзакций)">
      <calculatedColumnFormula>_xlfn.FORECAST.ETS(A2,$B$2:$B$25,$A$2:$A$25,12,1)</calculatedColumnFormula>
    </tableColumn>
    <tableColumn id="4" xr3:uid="{F7D4CEE9-67A0-4ADA-A1F4-93B7D143654C}" name="Привязка низкой вероятности(Количество транзакций)" dataDxfId="4">
      <calculatedColumnFormula>C2-_xlfn.FORECAST.ETS.CONFINT(A2,$B$2:$B$25,$A$2:$A$25,0.95,12,1)</calculatedColumnFormula>
    </tableColumn>
    <tableColumn id="5" xr3:uid="{9D07B5B2-B402-42B5-B8D1-79016FFB0D1E}" name="Привязка высокой вероятности(Количество транзакций)" dataDxfId="3">
      <calculatedColumnFormula>C2+_xlfn.FORECAST.ETS.CONFINT(A2,$B$2:$B$25,$A$2:$A$25,0.95,12,1)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8BF2EA-49DF-4C18-8BD8-F1546E7476D5}" name="Таблица4" displayName="Таблица4" ref="G1:H8" totalsRowShown="0">
  <autoFilter ref="G1:H8" xr:uid="{79F44BC5-F6CD-41EA-9B49-CF05294A8336}"/>
  <tableColumns count="2">
    <tableColumn id="1" xr3:uid="{1F6ADF31-64DB-4666-B99C-C9ADF4394E8C}" name="Статистика"/>
    <tableColumn id="2" xr3:uid="{20294266-33E7-44CB-9781-3DD589D4BADF}" name="Значение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F10"/>
  <sheetViews>
    <sheetView workbookViewId="0">
      <selection activeCell="C17" sqref="C17"/>
    </sheetView>
  </sheetViews>
  <sheetFormatPr defaultRowHeight="12.5" x14ac:dyDescent="0.25"/>
  <cols>
    <col min="1" max="1" width="17.26953125" style="7" bestFit="1" customWidth="1"/>
    <col min="2" max="2" width="21.81640625" bestFit="1" customWidth="1"/>
    <col min="3" max="3" width="21.81640625" customWidth="1"/>
    <col min="4" max="4" width="17.26953125" style="2" bestFit="1" customWidth="1"/>
    <col min="5" max="5" width="15.1796875" bestFit="1" customWidth="1"/>
  </cols>
  <sheetData>
    <row r="1" spans="1:6" ht="13" x14ac:dyDescent="0.3">
      <c r="A1" s="73" t="s">
        <v>86</v>
      </c>
      <c r="B1" s="73"/>
      <c r="D1" s="72" t="s">
        <v>85</v>
      </c>
      <c r="E1" s="72"/>
    </row>
    <row r="2" spans="1:6" x14ac:dyDescent="0.25">
      <c r="A2" s="74" t="s">
        <v>1</v>
      </c>
      <c r="B2" s="69" t="s">
        <v>31</v>
      </c>
      <c r="C2" s="69"/>
      <c r="D2" s="74" t="s">
        <v>1</v>
      </c>
      <c r="E2" s="70" t="s">
        <v>2</v>
      </c>
      <c r="F2" s="1"/>
    </row>
    <row r="3" spans="1:6" x14ac:dyDescent="0.25">
      <c r="A3" s="75">
        <v>43831</v>
      </c>
      <c r="B3" s="70" t="str">
        <f>VLOOKUP(E3,'Справочник по тт'!$A$2:$C$5,3,0)</f>
        <v>"Шанс"</v>
      </c>
      <c r="C3" s="70"/>
      <c r="D3" s="75">
        <v>43831.010474537034</v>
      </c>
      <c r="E3" s="70">
        <v>1</v>
      </c>
    </row>
    <row r="4" spans="1:6" x14ac:dyDescent="0.25">
      <c r="A4" s="75">
        <v>43831</v>
      </c>
      <c r="B4" s="70" t="str">
        <f>VLOOKUP(E4,'Справочник по тт'!$A$2:$C$5,3,0)</f>
        <v>"Колибри"</v>
      </c>
      <c r="C4" s="75"/>
      <c r="D4" s="74">
        <v>43831.333333333336</v>
      </c>
      <c r="E4" s="70">
        <v>2</v>
      </c>
    </row>
    <row r="5" spans="1:6" x14ac:dyDescent="0.25">
      <c r="A5" s="75">
        <v>43831</v>
      </c>
      <c r="B5" s="70" t="str">
        <f>VLOOKUP(E5,'Справочник по тт'!$A$2:$C$5,3,0)</f>
        <v>"Парабола"</v>
      </c>
      <c r="C5" s="70"/>
      <c r="D5" s="74">
        <v>43831.373611111114</v>
      </c>
      <c r="E5" s="70">
        <v>3</v>
      </c>
    </row>
    <row r="6" spans="1:6" s="70" customFormat="1" x14ac:dyDescent="0.25">
      <c r="A6" s="68" t="s">
        <v>84</v>
      </c>
      <c r="B6" s="69" t="s">
        <v>84</v>
      </c>
      <c r="D6" s="71" t="s">
        <v>84</v>
      </c>
      <c r="E6" s="69" t="s">
        <v>84</v>
      </c>
    </row>
    <row r="7" spans="1:6" x14ac:dyDescent="0.25">
      <c r="A7" s="75">
        <v>43480</v>
      </c>
      <c r="B7" s="70" t="str">
        <f>VLOOKUP(E7,'Справочник по тт'!$A$2:$C$5,3,0)</f>
        <v>"Шанс"</v>
      </c>
      <c r="C7" s="70"/>
      <c r="D7" s="75">
        <v>43480.333333333336</v>
      </c>
      <c r="E7" s="70">
        <v>1</v>
      </c>
    </row>
    <row r="8" spans="1:6" x14ac:dyDescent="0.25">
      <c r="A8" s="75">
        <v>43480</v>
      </c>
      <c r="B8" s="70" t="str">
        <f>VLOOKUP(E8,'Справочник по тт'!$A$2:$C$5,3,0)</f>
        <v>"Шанс"</v>
      </c>
      <c r="C8" s="70"/>
      <c r="D8" s="75">
        <v>43480.333333333336</v>
      </c>
      <c r="E8" s="70">
        <v>1</v>
      </c>
    </row>
    <row r="9" spans="1:6" x14ac:dyDescent="0.25">
      <c r="A9" s="75">
        <v>43480</v>
      </c>
      <c r="B9" s="70" t="str">
        <f>VLOOKUP(E9,'Справочник по тт'!$A$2:$C$5,3,0)</f>
        <v>"Колибри"</v>
      </c>
      <c r="C9" s="70"/>
      <c r="D9" s="74">
        <v>43480.373611111114</v>
      </c>
      <c r="E9" s="70">
        <v>2</v>
      </c>
    </row>
    <row r="10" spans="1:6" x14ac:dyDescent="0.25">
      <c r="A10" s="75"/>
      <c r="B10" s="70"/>
      <c r="C10" s="70"/>
      <c r="D10" s="74"/>
      <c r="E10" s="70"/>
    </row>
  </sheetData>
  <mergeCells count="2">
    <mergeCell ref="D1:E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F318-ADDE-4E80-BDCA-114B7F74BF53}">
  <dimension ref="A1:O4"/>
  <sheetViews>
    <sheetView workbookViewId="0">
      <selection activeCell="L8" sqref="L8"/>
    </sheetView>
  </sheetViews>
  <sheetFormatPr defaultRowHeight="12.5" x14ac:dyDescent="0.25"/>
  <sheetData>
    <row r="1" spans="1:15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5" customHeight="1" x14ac:dyDescent="0.25">
      <c r="A2" s="63" t="s">
        <v>87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51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63" t="s">
        <v>89</v>
      </c>
      <c r="J3" s="77"/>
      <c r="K3" s="77"/>
      <c r="L3" s="77"/>
      <c r="M3" s="77"/>
      <c r="N3" s="77"/>
      <c r="O3" s="77"/>
    </row>
    <row r="4" spans="1:15" x14ac:dyDescent="0.25">
      <c r="A4" s="76"/>
    </row>
  </sheetData>
  <mergeCells count="4">
    <mergeCell ref="A1:O1"/>
    <mergeCell ref="A2:O2"/>
    <mergeCell ref="A3:H3"/>
    <mergeCell ref="I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1A0-3399-4AD7-B03B-558DCA796AF2}">
  <dimension ref="A1:Q8"/>
  <sheetViews>
    <sheetView workbookViewId="0">
      <selection activeCell="N8" sqref="N8"/>
    </sheetView>
  </sheetViews>
  <sheetFormatPr defaultRowHeight="12.5" x14ac:dyDescent="0.25"/>
  <sheetData>
    <row r="1" spans="1:17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81"/>
      <c r="O1" s="81"/>
    </row>
    <row r="2" spans="1:17" ht="13" customHeight="1" x14ac:dyDescent="0.25">
      <c r="A2" s="63" t="s">
        <v>90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3" spans="1:17" x14ac:dyDescent="0.25">
      <c r="N3" s="83"/>
      <c r="O3" s="83"/>
      <c r="P3" s="83"/>
    </row>
    <row r="4" spans="1:17" ht="13" x14ac:dyDescent="0.25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3"/>
    </row>
    <row r="5" spans="1:17" ht="77.5" customHeight="1" x14ac:dyDescent="0.25">
      <c r="A5" s="79" t="s">
        <v>92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4"/>
      <c r="O5" s="84"/>
      <c r="P5" s="83"/>
    </row>
    <row r="6" spans="1:17" x14ac:dyDescent="0.25">
      <c r="N6" s="83"/>
      <c r="O6" s="83"/>
      <c r="P6" s="83"/>
    </row>
    <row r="7" spans="1:17" ht="13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3"/>
      <c r="O7" s="83"/>
      <c r="P7" s="83"/>
    </row>
    <row r="8" spans="1:17" ht="65" customHeight="1" x14ac:dyDescent="0.25">
      <c r="A8" s="64" t="s">
        <v>99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85"/>
      <c r="O8" s="85"/>
      <c r="P8" s="85"/>
      <c r="Q8" s="37"/>
    </row>
  </sheetData>
  <mergeCells count="6">
    <mergeCell ref="A7:M7"/>
    <mergeCell ref="A8:M8"/>
    <mergeCell ref="A1:M1"/>
    <mergeCell ref="A2:M2"/>
    <mergeCell ref="A5:M5"/>
    <mergeCell ref="A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A144-91B3-4E6E-B7D6-BD14DB9A8320}">
  <dimension ref="A1:Q8"/>
  <sheetViews>
    <sheetView workbookViewId="0">
      <selection activeCell="J13" sqref="J13"/>
    </sheetView>
  </sheetViews>
  <sheetFormatPr defaultRowHeight="12.5" x14ac:dyDescent="0.25"/>
  <sheetData>
    <row r="1" spans="1:17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81"/>
      <c r="O1" s="81"/>
    </row>
    <row r="2" spans="1:17" ht="13" customHeight="1" x14ac:dyDescent="0.25">
      <c r="A2" s="63" t="s">
        <v>93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3" spans="1:17" x14ac:dyDescent="0.25">
      <c r="N3" s="83"/>
      <c r="O3" s="83"/>
    </row>
    <row r="4" spans="1:17" ht="13" x14ac:dyDescent="0.25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3"/>
    </row>
    <row r="5" spans="1:17" ht="127" customHeight="1" x14ac:dyDescent="0.25">
      <c r="A5" s="79" t="s">
        <v>94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4"/>
      <c r="O5" s="84"/>
      <c r="P5" s="83"/>
    </row>
    <row r="6" spans="1:17" x14ac:dyDescent="0.25">
      <c r="N6" s="83"/>
      <c r="O6" s="83"/>
      <c r="P6" s="83"/>
    </row>
    <row r="7" spans="1:17" ht="13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3"/>
      <c r="O7" s="83"/>
      <c r="P7" s="83"/>
    </row>
    <row r="8" spans="1:17" ht="52.5" customHeight="1" x14ac:dyDescent="0.25">
      <c r="A8" s="64" t="s">
        <v>98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85"/>
      <c r="O8" s="85"/>
      <c r="P8" s="85"/>
      <c r="Q8" s="37"/>
    </row>
  </sheetData>
  <mergeCells count="6">
    <mergeCell ref="A7:M7"/>
    <mergeCell ref="A8:M8"/>
    <mergeCell ref="A1:M1"/>
    <mergeCell ref="A2:M2"/>
    <mergeCell ref="A4:M4"/>
    <mergeCell ref="A5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1BE4-DF03-437A-A509-5F402B2B1FC3}">
  <dimension ref="A1:Q8"/>
  <sheetViews>
    <sheetView workbookViewId="0">
      <selection activeCell="F12" sqref="F12"/>
    </sheetView>
  </sheetViews>
  <sheetFormatPr defaultRowHeight="12.5" x14ac:dyDescent="0.25"/>
  <sheetData>
    <row r="1" spans="1:17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81"/>
      <c r="O1" s="81"/>
    </row>
    <row r="2" spans="1:17" ht="13" customHeight="1" x14ac:dyDescent="0.25">
      <c r="A2" s="63" t="s">
        <v>95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3" spans="1:17" x14ac:dyDescent="0.25">
      <c r="N3" s="83"/>
      <c r="O3" s="83"/>
    </row>
    <row r="4" spans="1:17" ht="13" x14ac:dyDescent="0.25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3"/>
    </row>
    <row r="5" spans="1:17" ht="41" customHeight="1" x14ac:dyDescent="0.25">
      <c r="A5" s="79" t="s">
        <v>96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4"/>
      <c r="O5" s="84"/>
      <c r="P5" s="83"/>
    </row>
    <row r="6" spans="1:17" x14ac:dyDescent="0.25">
      <c r="N6" s="83"/>
      <c r="O6" s="83"/>
      <c r="P6" s="83"/>
    </row>
    <row r="7" spans="1:17" ht="13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3"/>
      <c r="O7" s="83"/>
      <c r="P7" s="83"/>
    </row>
    <row r="8" spans="1:17" ht="77.5" customHeight="1" x14ac:dyDescent="0.25">
      <c r="A8" s="64" t="s">
        <v>97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85"/>
      <c r="O8" s="85"/>
      <c r="P8" s="85"/>
      <c r="Q8" s="37"/>
    </row>
  </sheetData>
  <mergeCells count="6">
    <mergeCell ref="A7:M7"/>
    <mergeCell ref="A8:M8"/>
    <mergeCell ref="A1:M1"/>
    <mergeCell ref="A2:M2"/>
    <mergeCell ref="A4:M4"/>
    <mergeCell ref="A5:M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1147-CC57-44B0-B3B9-99F6E282CBD1}">
  <dimension ref="A1:Q8"/>
  <sheetViews>
    <sheetView workbookViewId="0">
      <selection activeCell="E15" sqref="E15"/>
    </sheetView>
  </sheetViews>
  <sheetFormatPr defaultRowHeight="12.5" x14ac:dyDescent="0.25"/>
  <sheetData>
    <row r="1" spans="1:17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81"/>
      <c r="O1" s="81"/>
    </row>
    <row r="2" spans="1:17" ht="13" customHeight="1" x14ac:dyDescent="0.25">
      <c r="A2" s="63" t="s">
        <v>100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3" spans="1:17" x14ac:dyDescent="0.25">
      <c r="N3" s="83"/>
      <c r="O3" s="83"/>
    </row>
    <row r="4" spans="1:17" ht="13" x14ac:dyDescent="0.25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3"/>
    </row>
    <row r="5" spans="1:17" ht="201" customHeight="1" x14ac:dyDescent="0.25">
      <c r="A5" s="79" t="s">
        <v>101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4"/>
      <c r="O5" s="84"/>
      <c r="P5" s="83"/>
    </row>
    <row r="6" spans="1:17" x14ac:dyDescent="0.25">
      <c r="N6" s="83"/>
      <c r="O6" s="83"/>
      <c r="P6" s="83"/>
    </row>
    <row r="7" spans="1:17" ht="13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3"/>
      <c r="O7" s="83"/>
      <c r="P7" s="83"/>
    </row>
    <row r="8" spans="1:17" ht="92" customHeight="1" x14ac:dyDescent="0.25">
      <c r="A8" s="64" t="s">
        <v>102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85"/>
      <c r="O8" s="85"/>
      <c r="P8" s="85"/>
      <c r="Q8" s="37"/>
    </row>
  </sheetData>
  <mergeCells count="6">
    <mergeCell ref="A1:M1"/>
    <mergeCell ref="A2:M2"/>
    <mergeCell ref="A4:M4"/>
    <mergeCell ref="A5:M5"/>
    <mergeCell ref="A7:M7"/>
    <mergeCell ref="A8:M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F2EB-7D3A-4CA6-9868-7CF0712AB0AD}">
  <dimension ref="A1:Q8"/>
  <sheetViews>
    <sheetView tabSelected="1" topLeftCell="A3" workbookViewId="0">
      <selection activeCell="A5" sqref="A5:M5"/>
    </sheetView>
  </sheetViews>
  <sheetFormatPr defaultRowHeight="12.5" x14ac:dyDescent="0.25"/>
  <sheetData>
    <row r="1" spans="1:17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81"/>
      <c r="O1" s="81"/>
    </row>
    <row r="2" spans="1:17" ht="13" customHeight="1" x14ac:dyDescent="0.25">
      <c r="A2" s="63" t="s">
        <v>103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3" spans="1:17" x14ac:dyDescent="0.25">
      <c r="N3" s="83"/>
      <c r="O3" s="83"/>
    </row>
    <row r="4" spans="1:17" ht="13" x14ac:dyDescent="0.25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3"/>
    </row>
    <row r="5" spans="1:17" ht="115" customHeight="1" x14ac:dyDescent="0.25">
      <c r="A5" s="79" t="s">
        <v>104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4"/>
      <c r="O5" s="84"/>
      <c r="P5" s="83"/>
    </row>
    <row r="6" spans="1:17" x14ac:dyDescent="0.25">
      <c r="N6" s="83"/>
      <c r="O6" s="83"/>
      <c r="P6" s="83"/>
    </row>
    <row r="7" spans="1:17" ht="13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3"/>
      <c r="O7" s="83"/>
      <c r="P7" s="83"/>
    </row>
    <row r="8" spans="1:17" ht="92" customHeight="1" x14ac:dyDescent="0.25">
      <c r="A8" s="64" t="s">
        <v>105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85"/>
      <c r="O8" s="85"/>
      <c r="P8" s="85"/>
      <c r="Q8" s="37"/>
    </row>
  </sheetData>
  <mergeCells count="6">
    <mergeCell ref="A1:M1"/>
    <mergeCell ref="A2:M2"/>
    <mergeCell ref="A4:M4"/>
    <mergeCell ref="A5:M5"/>
    <mergeCell ref="A7:M7"/>
    <mergeCell ref="A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5"/>
  <sheetViews>
    <sheetView workbookViewId="0">
      <selection activeCell="B9" sqref="B9"/>
    </sheetView>
  </sheetViews>
  <sheetFormatPr defaultRowHeight="12.5" x14ac:dyDescent="0.25"/>
  <cols>
    <col min="1" max="1" width="18.54296875" customWidth="1"/>
    <col min="2" max="2" width="27.7265625" bestFit="1" customWidth="1"/>
    <col min="3" max="3" width="26" bestFit="1" customWidth="1"/>
  </cols>
  <sheetData>
    <row r="1" spans="1:3" x14ac:dyDescent="0.25">
      <c r="A1" s="3" t="s">
        <v>2</v>
      </c>
      <c r="B1" s="3" t="s">
        <v>24</v>
      </c>
      <c r="C1" s="3"/>
    </row>
    <row r="2" spans="1:3" x14ac:dyDescent="0.25">
      <c r="A2" s="3">
        <v>1</v>
      </c>
      <c r="B2" s="3" t="s">
        <v>25</v>
      </c>
      <c r="C2" s="42" t="s">
        <v>3</v>
      </c>
    </row>
    <row r="3" spans="1:3" x14ac:dyDescent="0.25">
      <c r="A3" s="3">
        <v>2</v>
      </c>
      <c r="B3" s="3" t="s">
        <v>26</v>
      </c>
      <c r="C3" s="42" t="s">
        <v>23</v>
      </c>
    </row>
    <row r="4" spans="1:3" x14ac:dyDescent="0.25">
      <c r="A4" s="3">
        <v>3</v>
      </c>
      <c r="B4" s="3" t="s">
        <v>27</v>
      </c>
      <c r="C4" s="42" t="s">
        <v>4</v>
      </c>
    </row>
    <row r="5" spans="1:3" x14ac:dyDescent="0.25">
      <c r="A5" s="3">
        <v>4</v>
      </c>
      <c r="B5" s="3" t="s">
        <v>28</v>
      </c>
      <c r="C5" s="4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Q30"/>
  <sheetViews>
    <sheetView topLeftCell="A11" zoomScale="98" zoomScaleNormal="98" workbookViewId="0">
      <selection activeCell="A8" sqref="A8:M8"/>
    </sheetView>
  </sheetViews>
  <sheetFormatPr defaultRowHeight="12.5" x14ac:dyDescent="0.25"/>
  <cols>
    <col min="1" max="1" width="22.7265625" bestFit="1" customWidth="1"/>
    <col min="2" max="17" width="10" customWidth="1"/>
  </cols>
  <sheetData>
    <row r="1" spans="1:17" s="9" customFormat="1" ht="22.5" customHeight="1" thickBot="1" x14ac:dyDescent="0.3">
      <c r="A1" s="23">
        <v>2020</v>
      </c>
      <c r="B1" s="24" t="s">
        <v>6</v>
      </c>
      <c r="C1" s="24" t="s">
        <v>7</v>
      </c>
      <c r="D1" s="24" t="s">
        <v>8</v>
      </c>
      <c r="E1" s="24" t="s">
        <v>9</v>
      </c>
      <c r="F1" s="24" t="s">
        <v>0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  <c r="N1" s="26" t="s">
        <v>17</v>
      </c>
      <c r="O1" s="24" t="s">
        <v>18</v>
      </c>
      <c r="P1" s="24" t="s">
        <v>19</v>
      </c>
      <c r="Q1" s="25" t="s">
        <v>20</v>
      </c>
    </row>
    <row r="2" spans="1:17" ht="22.5" customHeight="1" x14ac:dyDescent="0.25">
      <c r="A2" s="14" t="s">
        <v>4</v>
      </c>
      <c r="B2" s="17">
        <v>325</v>
      </c>
      <c r="C2" s="17">
        <v>334</v>
      </c>
      <c r="D2" s="17">
        <v>417</v>
      </c>
      <c r="E2" s="17">
        <v>698</v>
      </c>
      <c r="F2" s="17">
        <v>123</v>
      </c>
      <c r="G2" s="17">
        <v>1112</v>
      </c>
      <c r="H2" s="17">
        <v>614</v>
      </c>
      <c r="I2" s="17">
        <v>444</v>
      </c>
      <c r="J2" s="17">
        <v>678</v>
      </c>
      <c r="K2" s="17">
        <v>984</v>
      </c>
      <c r="L2" s="17">
        <v>625</v>
      </c>
      <c r="M2" s="18">
        <v>176</v>
      </c>
      <c r="N2" s="28">
        <v>0.21794612112619</v>
      </c>
      <c r="O2" s="29">
        <v>0.30932949271883503</v>
      </c>
      <c r="P2" s="29">
        <v>0.2283609576427256</v>
      </c>
      <c r="Q2" s="30">
        <v>0.32087003415423332</v>
      </c>
    </row>
    <row r="3" spans="1:17" ht="22.5" customHeight="1" x14ac:dyDescent="0.25">
      <c r="A3" s="15" t="s">
        <v>5</v>
      </c>
      <c r="B3" s="19">
        <v>265</v>
      </c>
      <c r="C3" s="19">
        <v>443</v>
      </c>
      <c r="D3" s="19">
        <v>276</v>
      </c>
      <c r="E3" s="19">
        <v>256</v>
      </c>
      <c r="F3" s="19">
        <v>138</v>
      </c>
      <c r="G3" s="19">
        <v>429</v>
      </c>
      <c r="H3" s="19">
        <v>736</v>
      </c>
      <c r="I3" s="19">
        <v>495</v>
      </c>
      <c r="J3" s="19">
        <v>538</v>
      </c>
      <c r="K3" s="19">
        <v>518</v>
      </c>
      <c r="L3" s="19">
        <v>515</v>
      </c>
      <c r="M3" s="20">
        <v>159</v>
      </c>
      <c r="N3" s="31">
        <v>0.19931132266558638</v>
      </c>
      <c r="O3" s="32">
        <v>0.13170107217154745</v>
      </c>
      <c r="P3" s="32">
        <v>0.23270192054722441</v>
      </c>
      <c r="Q3" s="33">
        <v>0.21427287434837319</v>
      </c>
    </row>
    <row r="4" spans="1:17" ht="22.5" customHeight="1" x14ac:dyDescent="0.25">
      <c r="A4" s="15" t="s">
        <v>3</v>
      </c>
      <c r="B4" s="19">
        <v>279</v>
      </c>
      <c r="C4" s="19">
        <v>251</v>
      </c>
      <c r="D4" s="19">
        <v>304</v>
      </c>
      <c r="E4" s="19">
        <v>242</v>
      </c>
      <c r="F4" s="19">
        <v>234</v>
      </c>
      <c r="G4" s="19">
        <v>542</v>
      </c>
      <c r="H4" s="19">
        <v>540</v>
      </c>
      <c r="I4" s="19">
        <v>638</v>
      </c>
      <c r="J4" s="19">
        <v>477</v>
      </c>
      <c r="K4" s="19">
        <v>478</v>
      </c>
      <c r="L4" s="19">
        <v>405</v>
      </c>
      <c r="M4" s="20">
        <v>121</v>
      </c>
      <c r="N4" s="31">
        <v>0.16892849908851529</v>
      </c>
      <c r="O4" s="32">
        <v>0.16290606497039525</v>
      </c>
      <c r="P4" s="32">
        <v>0.21770586687713758</v>
      </c>
      <c r="Q4" s="33">
        <v>0.18047815926658278</v>
      </c>
    </row>
    <row r="5" spans="1:17" ht="22.5" customHeight="1" thickBot="1" x14ac:dyDescent="0.3">
      <c r="A5" s="16" t="s">
        <v>23</v>
      </c>
      <c r="B5" s="21">
        <v>700</v>
      </c>
      <c r="C5" s="21">
        <v>421</v>
      </c>
      <c r="D5" s="21">
        <v>922</v>
      </c>
      <c r="E5" s="21">
        <v>515</v>
      </c>
      <c r="F5" s="21">
        <v>874</v>
      </c>
      <c r="G5" s="21">
        <v>1086</v>
      </c>
      <c r="H5" s="21">
        <v>798</v>
      </c>
      <c r="I5" s="21">
        <v>794</v>
      </c>
      <c r="J5" s="21">
        <v>850</v>
      </c>
      <c r="K5" s="21">
        <v>440</v>
      </c>
      <c r="L5" s="21">
        <v>865</v>
      </c>
      <c r="M5" s="22">
        <v>277</v>
      </c>
      <c r="N5" s="34">
        <v>0.41381405711970831</v>
      </c>
      <c r="O5" s="35">
        <v>0.39606337013922227</v>
      </c>
      <c r="P5" s="35">
        <v>0.32123125493291238</v>
      </c>
      <c r="Q5" s="36">
        <v>0.28437893223081073</v>
      </c>
    </row>
    <row r="6" spans="1:17" ht="13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7" ht="13" customHeight="1" x14ac:dyDescent="0.25">
      <c r="A7" s="65" t="s">
        <v>55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7" ht="40" customHeight="1" x14ac:dyDescent="0.25">
      <c r="A8" s="63" t="s">
        <v>57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7" ht="12.5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7" x14ac:dyDescent="0.25">
      <c r="A10" s="10" t="s">
        <v>51</v>
      </c>
      <c r="B10" s="10" t="s">
        <v>52</v>
      </c>
    </row>
    <row r="11" spans="1:17" x14ac:dyDescent="0.25">
      <c r="B11" t="s">
        <v>36</v>
      </c>
      <c r="N11" t="s">
        <v>50</v>
      </c>
      <c r="O11" t="s">
        <v>33</v>
      </c>
    </row>
    <row r="12" spans="1:17" x14ac:dyDescent="0.25">
      <c r="A12" s="10" t="s">
        <v>31</v>
      </c>
      <c r="B12" s="7" t="s">
        <v>35</v>
      </c>
      <c r="C12" s="7" t="s">
        <v>37</v>
      </c>
      <c r="D12" s="7" t="s">
        <v>38</v>
      </c>
      <c r="E12" s="7" t="s">
        <v>40</v>
      </c>
      <c r="F12" s="7" t="s">
        <v>0</v>
      </c>
      <c r="G12" s="7" t="s">
        <v>41</v>
      </c>
      <c r="H12" s="7" t="s">
        <v>43</v>
      </c>
      <c r="I12" s="7" t="s">
        <v>44</v>
      </c>
      <c r="J12" s="7" t="s">
        <v>45</v>
      </c>
      <c r="K12" s="7" t="s">
        <v>47</v>
      </c>
      <c r="L12" s="7" t="s">
        <v>48</v>
      </c>
      <c r="M12" s="7" t="s">
        <v>49</v>
      </c>
    </row>
    <row r="13" spans="1:17" x14ac:dyDescent="0.25">
      <c r="A13" s="11" t="s">
        <v>23</v>
      </c>
      <c r="B13" s="13">
        <v>700</v>
      </c>
      <c r="C13" s="13">
        <v>421</v>
      </c>
      <c r="D13" s="13">
        <v>922</v>
      </c>
      <c r="E13" s="13">
        <v>515</v>
      </c>
      <c r="F13" s="13">
        <v>874</v>
      </c>
      <c r="G13" s="13">
        <v>1086</v>
      </c>
      <c r="H13" s="13">
        <v>798</v>
      </c>
      <c r="I13" s="13">
        <v>794</v>
      </c>
      <c r="J13" s="13">
        <v>850</v>
      </c>
      <c r="K13" s="13">
        <v>440</v>
      </c>
      <c r="L13" s="13">
        <v>865</v>
      </c>
      <c r="M13" s="13">
        <v>277</v>
      </c>
      <c r="N13" s="13">
        <v>8542</v>
      </c>
      <c r="O13" s="13">
        <v>8542</v>
      </c>
    </row>
    <row r="14" spans="1:17" x14ac:dyDescent="0.25">
      <c r="A14" s="11" t="s">
        <v>4</v>
      </c>
      <c r="B14" s="13">
        <v>325</v>
      </c>
      <c r="C14" s="13">
        <v>334</v>
      </c>
      <c r="D14" s="13">
        <v>417</v>
      </c>
      <c r="E14" s="13">
        <v>698</v>
      </c>
      <c r="F14" s="13">
        <v>123</v>
      </c>
      <c r="G14" s="13">
        <v>1112</v>
      </c>
      <c r="H14" s="13">
        <v>614</v>
      </c>
      <c r="I14" s="13">
        <v>444</v>
      </c>
      <c r="J14" s="13">
        <v>678</v>
      </c>
      <c r="K14" s="13">
        <v>984</v>
      </c>
      <c r="L14" s="13">
        <v>625</v>
      </c>
      <c r="M14" s="13">
        <v>176</v>
      </c>
      <c r="N14" s="13">
        <v>6530</v>
      </c>
      <c r="O14" s="13">
        <v>6530</v>
      </c>
    </row>
    <row r="15" spans="1:17" x14ac:dyDescent="0.25">
      <c r="A15" s="11" t="s">
        <v>5</v>
      </c>
      <c r="B15" s="13">
        <v>265</v>
      </c>
      <c r="C15" s="13">
        <v>443</v>
      </c>
      <c r="D15" s="13">
        <v>276</v>
      </c>
      <c r="E15" s="13">
        <v>256</v>
      </c>
      <c r="F15" s="13">
        <v>138</v>
      </c>
      <c r="G15" s="13">
        <v>429</v>
      </c>
      <c r="H15" s="13">
        <v>736</v>
      </c>
      <c r="I15" s="13">
        <v>495</v>
      </c>
      <c r="J15" s="13">
        <v>538</v>
      </c>
      <c r="K15" s="13">
        <v>518</v>
      </c>
      <c r="L15" s="13">
        <v>515</v>
      </c>
      <c r="M15" s="13">
        <v>159</v>
      </c>
      <c r="N15" s="13">
        <v>4768</v>
      </c>
      <c r="O15" s="13">
        <v>4768</v>
      </c>
    </row>
    <row r="16" spans="1:17" x14ac:dyDescent="0.25">
      <c r="A16" s="11" t="s">
        <v>3</v>
      </c>
      <c r="B16" s="13">
        <v>279</v>
      </c>
      <c r="C16" s="13">
        <v>251</v>
      </c>
      <c r="D16" s="13">
        <v>304</v>
      </c>
      <c r="E16" s="13">
        <v>242</v>
      </c>
      <c r="F16" s="13">
        <v>234</v>
      </c>
      <c r="G16" s="13">
        <v>542</v>
      </c>
      <c r="H16" s="13">
        <v>540</v>
      </c>
      <c r="I16" s="13">
        <v>638</v>
      </c>
      <c r="J16" s="13">
        <v>477</v>
      </c>
      <c r="K16" s="13">
        <v>478</v>
      </c>
      <c r="L16" s="13">
        <v>405</v>
      </c>
      <c r="M16" s="13">
        <v>121</v>
      </c>
      <c r="N16" s="13">
        <v>4511</v>
      </c>
      <c r="O16" s="13">
        <v>4511</v>
      </c>
    </row>
    <row r="17" spans="1:17" x14ac:dyDescent="0.25">
      <c r="A17" s="11" t="s">
        <v>33</v>
      </c>
      <c r="B17" s="13">
        <v>1569</v>
      </c>
      <c r="C17" s="13">
        <v>1449</v>
      </c>
      <c r="D17" s="13">
        <v>1919</v>
      </c>
      <c r="E17" s="13">
        <v>1711</v>
      </c>
      <c r="F17" s="13">
        <v>1369</v>
      </c>
      <c r="G17" s="13">
        <v>3169</v>
      </c>
      <c r="H17" s="13">
        <v>2688</v>
      </c>
      <c r="I17" s="13">
        <v>2371</v>
      </c>
      <c r="J17" s="13">
        <v>2543</v>
      </c>
      <c r="K17" s="13">
        <v>2420</v>
      </c>
      <c r="L17" s="13">
        <v>2410</v>
      </c>
      <c r="M17" s="13">
        <v>733</v>
      </c>
      <c r="N17" s="13">
        <v>24351</v>
      </c>
      <c r="O17" s="13">
        <v>24351</v>
      </c>
    </row>
    <row r="19" spans="1:17" x14ac:dyDescent="0.25">
      <c r="A19" s="10" t="s">
        <v>51</v>
      </c>
      <c r="B19" s="10" t="s">
        <v>52</v>
      </c>
    </row>
    <row r="20" spans="1:17" x14ac:dyDescent="0.25">
      <c r="B20" t="s">
        <v>36</v>
      </c>
      <c r="F20" t="s">
        <v>33</v>
      </c>
    </row>
    <row r="21" spans="1:17" x14ac:dyDescent="0.25">
      <c r="B21" t="s">
        <v>34</v>
      </c>
      <c r="C21" t="s">
        <v>39</v>
      </c>
      <c r="D21" t="s">
        <v>42</v>
      </c>
      <c r="E21" t="s">
        <v>46</v>
      </c>
    </row>
    <row r="22" spans="1:17" x14ac:dyDescent="0.25">
      <c r="A22" s="10" t="s">
        <v>32</v>
      </c>
      <c r="N22" s="10"/>
      <c r="O22" s="10"/>
      <c r="P22" s="10"/>
      <c r="Q22" s="10"/>
    </row>
    <row r="23" spans="1:17" x14ac:dyDescent="0.25">
      <c r="A23" s="11" t="s">
        <v>23</v>
      </c>
      <c r="B23" s="27">
        <v>0.41381405711970831</v>
      </c>
      <c r="C23" s="27">
        <v>0.39606337013922227</v>
      </c>
      <c r="D23" s="27">
        <v>0.32123125493291238</v>
      </c>
      <c r="E23" s="27">
        <v>0.28437893223081073</v>
      </c>
      <c r="F23" s="27">
        <v>0.35078641534228572</v>
      </c>
    </row>
    <row r="24" spans="1:17" x14ac:dyDescent="0.25">
      <c r="A24" s="11" t="s">
        <v>4</v>
      </c>
      <c r="B24" s="27">
        <v>0.21794612112619</v>
      </c>
      <c r="C24" s="27">
        <v>0.30932949271883503</v>
      </c>
      <c r="D24" s="27">
        <v>0.2283609576427256</v>
      </c>
      <c r="E24" s="27">
        <v>0.32087003415423332</v>
      </c>
      <c r="F24" s="27">
        <v>0.26816147180813932</v>
      </c>
    </row>
    <row r="25" spans="1:17" x14ac:dyDescent="0.25">
      <c r="A25" s="11" t="s">
        <v>5</v>
      </c>
      <c r="B25" s="27">
        <v>0.19931132266558638</v>
      </c>
      <c r="C25" s="27">
        <v>0.13170107217154745</v>
      </c>
      <c r="D25" s="27">
        <v>0.23270192054722441</v>
      </c>
      <c r="E25" s="27">
        <v>0.21427287434837319</v>
      </c>
      <c r="F25" s="27">
        <v>0.1958030471027884</v>
      </c>
    </row>
    <row r="26" spans="1:17" x14ac:dyDescent="0.25">
      <c r="A26" s="11" t="s">
        <v>3</v>
      </c>
      <c r="B26" s="27">
        <v>0.16892849908851529</v>
      </c>
      <c r="C26" s="27">
        <v>0.16290606497039525</v>
      </c>
      <c r="D26" s="27">
        <v>0.21770586687713758</v>
      </c>
      <c r="E26" s="27">
        <v>0.18047815926658278</v>
      </c>
      <c r="F26" s="27">
        <v>0.18524906574678657</v>
      </c>
    </row>
    <row r="27" spans="1:17" x14ac:dyDescent="0.25">
      <c r="A27" s="11" t="s">
        <v>33</v>
      </c>
      <c r="B27" s="27">
        <v>1</v>
      </c>
      <c r="C27" s="27">
        <v>1</v>
      </c>
      <c r="D27" s="27">
        <v>1</v>
      </c>
      <c r="E27" s="27">
        <v>1</v>
      </c>
      <c r="F27" s="27">
        <v>1</v>
      </c>
    </row>
    <row r="29" spans="1:17" ht="13" x14ac:dyDescent="0.25">
      <c r="A29" s="65" t="s">
        <v>53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7" ht="117.5" customHeight="1" x14ac:dyDescent="0.25">
      <c r="A30" s="64" t="s">
        <v>58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37"/>
      <c r="O30" s="37"/>
      <c r="P30" s="37"/>
      <c r="Q30" s="37"/>
    </row>
  </sheetData>
  <mergeCells count="4">
    <mergeCell ref="A8:M8"/>
    <mergeCell ref="A30:M30"/>
    <mergeCell ref="A7:M7"/>
    <mergeCell ref="A29:M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0685-BF52-49A1-A3A6-F43520BA98B5}">
  <sheetPr>
    <tabColor theme="6" tint="0.79998168889431442"/>
  </sheetPr>
  <dimension ref="A1:Q31"/>
  <sheetViews>
    <sheetView workbookViewId="0">
      <selection activeCell="I23" sqref="I23"/>
    </sheetView>
  </sheetViews>
  <sheetFormatPr defaultRowHeight="12.5" x14ac:dyDescent="0.25"/>
  <cols>
    <col min="1" max="1" width="22.26953125" bestFit="1" customWidth="1"/>
    <col min="2" max="2" width="10.1796875" bestFit="1" customWidth="1"/>
    <col min="3" max="3" width="11.1796875" bestFit="1" customWidth="1"/>
    <col min="4" max="4" width="9.54296875" bestFit="1" customWidth="1"/>
    <col min="5" max="5" width="7.26953125" bestFit="1" customWidth="1"/>
    <col min="6" max="6" width="11.453125" bestFit="1" customWidth="1"/>
    <col min="7" max="14" width="12" customWidth="1"/>
  </cols>
  <sheetData>
    <row r="1" spans="1:13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81"/>
      <c r="L1" s="81"/>
      <c r="M1" s="81"/>
    </row>
    <row r="2" spans="1:13" ht="13" customHeight="1" x14ac:dyDescent="0.25">
      <c r="A2" s="63" t="s">
        <v>56</v>
      </c>
      <c r="B2" s="63"/>
      <c r="C2" s="63"/>
      <c r="D2" s="63"/>
      <c r="E2" s="63"/>
      <c r="F2" s="63"/>
      <c r="G2" s="63"/>
      <c r="H2" s="63"/>
      <c r="I2" s="63"/>
      <c r="J2" s="63"/>
      <c r="K2" s="78"/>
      <c r="L2" s="78"/>
      <c r="M2" s="78"/>
    </row>
    <row r="4" spans="1:13" x14ac:dyDescent="0.25">
      <c r="A4" s="10" t="s">
        <v>51</v>
      </c>
      <c r="B4" s="10" t="s">
        <v>52</v>
      </c>
    </row>
    <row r="5" spans="1:13" x14ac:dyDescent="0.25">
      <c r="A5" s="10" t="s">
        <v>32</v>
      </c>
      <c r="B5" t="s">
        <v>23</v>
      </c>
      <c r="C5" t="s">
        <v>4</v>
      </c>
      <c r="D5" t="s">
        <v>5</v>
      </c>
      <c r="E5" t="s">
        <v>3</v>
      </c>
      <c r="F5" t="s">
        <v>33</v>
      </c>
    </row>
    <row r="6" spans="1:13" x14ac:dyDescent="0.25">
      <c r="A6" s="11" t="s">
        <v>36</v>
      </c>
      <c r="B6" s="27"/>
      <c r="C6" s="27"/>
      <c r="D6" s="27"/>
      <c r="E6" s="27"/>
      <c r="F6" s="27"/>
    </row>
    <row r="7" spans="1:13" x14ac:dyDescent="0.25">
      <c r="A7" s="12" t="s">
        <v>34</v>
      </c>
      <c r="B7" s="27">
        <v>0.41381405711970831</v>
      </c>
      <c r="C7" s="27">
        <v>0.21794612112619</v>
      </c>
      <c r="D7" s="27">
        <v>0.19931132266558638</v>
      </c>
      <c r="E7" s="27">
        <v>0.16892849908851529</v>
      </c>
      <c r="F7" s="27">
        <v>1</v>
      </c>
      <c r="G7" s="10"/>
      <c r="H7" s="10"/>
      <c r="I7" s="10"/>
      <c r="J7" s="10"/>
      <c r="K7" s="10"/>
      <c r="L7" s="10"/>
    </row>
    <row r="8" spans="1:13" x14ac:dyDescent="0.25">
      <c r="A8" s="12" t="s">
        <v>39</v>
      </c>
      <c r="B8" s="27">
        <v>0.39606337013922227</v>
      </c>
      <c r="C8" s="27">
        <v>0.30932949271883503</v>
      </c>
      <c r="D8" s="27">
        <v>0.13170107217154745</v>
      </c>
      <c r="E8" s="27">
        <v>0.16290606497039525</v>
      </c>
      <c r="F8" s="27">
        <v>1</v>
      </c>
    </row>
    <row r="9" spans="1:13" x14ac:dyDescent="0.25">
      <c r="A9" s="12" t="s">
        <v>42</v>
      </c>
      <c r="B9" s="27">
        <v>0.32123125493291238</v>
      </c>
      <c r="C9" s="27">
        <v>0.2283609576427256</v>
      </c>
      <c r="D9" s="27">
        <v>0.23270192054722441</v>
      </c>
      <c r="E9" s="27">
        <v>0.21770586687713758</v>
      </c>
      <c r="F9" s="27">
        <v>1</v>
      </c>
    </row>
    <row r="10" spans="1:13" x14ac:dyDescent="0.25">
      <c r="A10" s="12" t="s">
        <v>46</v>
      </c>
      <c r="B10" s="27">
        <v>0.28437893223081073</v>
      </c>
      <c r="C10" s="27">
        <v>0.32087003415423332</v>
      </c>
      <c r="D10" s="27">
        <v>0.21427287434837319</v>
      </c>
      <c r="E10" s="27">
        <v>0.18047815926658278</v>
      </c>
      <c r="F10" s="27">
        <v>1</v>
      </c>
    </row>
    <row r="11" spans="1:13" x14ac:dyDescent="0.25">
      <c r="A11" s="11" t="s">
        <v>33</v>
      </c>
      <c r="B11" s="27">
        <v>0.35078641534228572</v>
      </c>
      <c r="C11" s="27">
        <v>0.26816147180813932</v>
      </c>
      <c r="D11" s="27">
        <v>0.1958030471027884</v>
      </c>
      <c r="E11" s="27">
        <v>0.18524906574678657</v>
      </c>
      <c r="F11" s="27">
        <v>1</v>
      </c>
    </row>
    <row r="30" spans="1:17" ht="13" x14ac:dyDescent="0.25">
      <c r="A30" s="62" t="s">
        <v>53</v>
      </c>
      <c r="B30" s="62"/>
      <c r="C30" s="62"/>
      <c r="D30" s="62"/>
      <c r="E30" s="62"/>
      <c r="F30" s="62"/>
      <c r="G30" s="62"/>
      <c r="H30" s="62"/>
      <c r="I30" s="62"/>
      <c r="J30" s="62"/>
      <c r="K30" s="81"/>
      <c r="L30" s="81"/>
      <c r="M30" s="81"/>
    </row>
    <row r="31" spans="1:17" ht="40" customHeight="1" x14ac:dyDescent="0.25">
      <c r="A31" s="64" t="s">
        <v>54</v>
      </c>
      <c r="B31" s="64"/>
      <c r="C31" s="64"/>
      <c r="D31" s="64"/>
      <c r="E31" s="64"/>
      <c r="F31" s="64"/>
      <c r="G31" s="64"/>
      <c r="H31" s="64"/>
      <c r="I31" s="64"/>
      <c r="J31" s="64"/>
      <c r="K31" s="37"/>
      <c r="L31" s="37"/>
      <c r="M31" s="37"/>
      <c r="N31" s="37"/>
      <c r="O31" s="37"/>
      <c r="P31" s="37"/>
      <c r="Q31" s="37"/>
    </row>
  </sheetData>
  <mergeCells count="3">
    <mergeCell ref="A1:J1"/>
    <mergeCell ref="A2:J2"/>
    <mergeCell ref="A31:J3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B81C-58A4-4B24-B4EF-2CD852ACF143}">
  <sheetPr>
    <tabColor theme="6" tint="0.79998168889431442"/>
  </sheetPr>
  <dimension ref="A1:Q14"/>
  <sheetViews>
    <sheetView workbookViewId="0">
      <selection activeCell="F19" sqref="F19"/>
    </sheetView>
  </sheetViews>
  <sheetFormatPr defaultRowHeight="12.5" x14ac:dyDescent="0.25"/>
  <cols>
    <col min="1" max="1" width="22.26953125" bestFit="1" customWidth="1"/>
    <col min="2" max="13" width="10" customWidth="1"/>
    <col min="14" max="15" width="11.453125" bestFit="1" customWidth="1"/>
  </cols>
  <sheetData>
    <row r="1" spans="1:17" s="9" customFormat="1" ht="33" customHeight="1" x14ac:dyDescent="0.25">
      <c r="A1" s="8">
        <v>2021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0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</row>
    <row r="2" spans="1:17" ht="33" customHeight="1" x14ac:dyDescent="0.25">
      <c r="A2" s="39" t="s">
        <v>21</v>
      </c>
      <c r="B2" s="19">
        <v>1501</v>
      </c>
      <c r="C2" s="19">
        <v>1465</v>
      </c>
      <c r="D2" s="19">
        <v>1840</v>
      </c>
      <c r="E2" s="19">
        <v>1699</v>
      </c>
      <c r="F2" s="19">
        <v>1420</v>
      </c>
      <c r="G2" s="19">
        <v>2545</v>
      </c>
      <c r="H2" s="19">
        <v>2311</v>
      </c>
      <c r="I2" s="19">
        <v>2108</v>
      </c>
      <c r="J2" s="19">
        <v>2343</v>
      </c>
      <c r="K2" s="19">
        <v>2485</v>
      </c>
      <c r="L2" s="19">
        <v>2610</v>
      </c>
      <c r="M2" s="19">
        <v>1026</v>
      </c>
    </row>
    <row r="3" spans="1:17" ht="33" customHeight="1" x14ac:dyDescent="0.25">
      <c r="A3" s="40" t="s">
        <v>22</v>
      </c>
      <c r="B3" s="41">
        <f>(B2-B11)/B11</f>
        <v>-4.3339706819630335E-2</v>
      </c>
      <c r="C3" s="41">
        <f t="shared" ref="C3:M3" si="0">(C2-C11)/C11</f>
        <v>1.1042097998619738E-2</v>
      </c>
      <c r="D3" s="41">
        <f t="shared" si="0"/>
        <v>-4.116727462219906E-2</v>
      </c>
      <c r="E3" s="41">
        <f t="shared" si="0"/>
        <v>-7.0134424313267095E-3</v>
      </c>
      <c r="F3" s="41">
        <f t="shared" si="0"/>
        <v>3.7253469685902117E-2</v>
      </c>
      <c r="G3" s="41">
        <f t="shared" si="0"/>
        <v>-0.19690754181129694</v>
      </c>
      <c r="H3" s="41">
        <f t="shared" si="0"/>
        <v>-0.14025297619047619</v>
      </c>
      <c r="I3" s="41">
        <f t="shared" si="0"/>
        <v>-0.11092366090257276</v>
      </c>
      <c r="J3" s="41">
        <f t="shared" si="0"/>
        <v>-7.8647267007471489E-2</v>
      </c>
      <c r="K3" s="41">
        <f t="shared" si="0"/>
        <v>2.6859504132231406E-2</v>
      </c>
      <c r="L3" s="41">
        <f t="shared" si="0"/>
        <v>8.2987551867219914E-2</v>
      </c>
      <c r="M3" s="41">
        <f t="shared" si="0"/>
        <v>0.39972714870395637</v>
      </c>
    </row>
    <row r="5" spans="1:17" ht="13" x14ac:dyDescent="0.25">
      <c r="A5" s="65" t="s">
        <v>55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7" ht="13" customHeight="1" x14ac:dyDescent="0.25">
      <c r="A6" s="63" t="s">
        <v>59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8" spans="1:17" x14ac:dyDescent="0.25">
      <c r="B8" s="10" t="s">
        <v>60</v>
      </c>
    </row>
    <row r="9" spans="1:17" x14ac:dyDescent="0.25">
      <c r="B9" t="s">
        <v>36</v>
      </c>
      <c r="N9" t="s">
        <v>33</v>
      </c>
    </row>
    <row r="10" spans="1:17" x14ac:dyDescent="0.25">
      <c r="B10" s="7" t="s">
        <v>35</v>
      </c>
      <c r="C10" s="7" t="s">
        <v>37</v>
      </c>
      <c r="D10" s="7" t="s">
        <v>38</v>
      </c>
      <c r="E10" s="7" t="s">
        <v>40</v>
      </c>
      <c r="F10" s="7" t="s">
        <v>0</v>
      </c>
      <c r="G10" s="7" t="s">
        <v>41</v>
      </c>
      <c r="H10" s="7" t="s">
        <v>43</v>
      </c>
      <c r="I10" s="7" t="s">
        <v>44</v>
      </c>
      <c r="J10" s="7" t="s">
        <v>45</v>
      </c>
      <c r="K10" s="7" t="s">
        <v>47</v>
      </c>
      <c r="L10" s="7" t="s">
        <v>48</v>
      </c>
      <c r="M10" s="7" t="s">
        <v>49</v>
      </c>
    </row>
    <row r="11" spans="1:17" x14ac:dyDescent="0.25">
      <c r="A11" t="s">
        <v>51</v>
      </c>
      <c r="B11" s="13">
        <v>1569</v>
      </c>
      <c r="C11" s="13">
        <v>1449</v>
      </c>
      <c r="D11" s="13">
        <v>1919</v>
      </c>
      <c r="E11" s="13">
        <v>1711</v>
      </c>
      <c r="F11" s="13">
        <v>1369</v>
      </c>
      <c r="G11" s="13">
        <v>3169</v>
      </c>
      <c r="H11" s="13">
        <v>2688</v>
      </c>
      <c r="I11" s="13">
        <v>2371</v>
      </c>
      <c r="J11" s="13">
        <v>2543</v>
      </c>
      <c r="K11" s="13">
        <v>2420</v>
      </c>
      <c r="L11" s="13">
        <v>2410</v>
      </c>
      <c r="M11" s="13">
        <v>733</v>
      </c>
      <c r="N11" s="13">
        <v>24351</v>
      </c>
    </row>
    <row r="13" spans="1:17" ht="13" x14ac:dyDescent="0.25">
      <c r="A13" s="65" t="s">
        <v>53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7" ht="40" customHeight="1" x14ac:dyDescent="0.25">
      <c r="A14" s="64" t="s">
        <v>61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37"/>
      <c r="O14" s="37"/>
      <c r="P14" s="37"/>
      <c r="Q14" s="37"/>
    </row>
  </sheetData>
  <mergeCells count="4">
    <mergeCell ref="A5:M5"/>
    <mergeCell ref="A6:M6"/>
    <mergeCell ref="A13:M13"/>
    <mergeCell ref="A14:M14"/>
  </mergeCells>
  <conditionalFormatting sqref="B3:M3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A2:Q12"/>
  <sheetViews>
    <sheetView workbookViewId="0">
      <selection activeCell="A12" sqref="A12:J12"/>
    </sheetView>
  </sheetViews>
  <sheetFormatPr defaultRowHeight="12.5" x14ac:dyDescent="0.25"/>
  <cols>
    <col min="1" max="1" width="32.26953125" bestFit="1" customWidth="1"/>
    <col min="2" max="2" width="14.453125" customWidth="1"/>
    <col min="3" max="3" width="9.90625" bestFit="1" customWidth="1"/>
    <col min="5" max="5" width="10" bestFit="1" customWidth="1"/>
  </cols>
  <sheetData>
    <row r="2" spans="1:17" ht="13" x14ac:dyDescent="0.3">
      <c r="A2" s="5" t="s">
        <v>29</v>
      </c>
      <c r="B2" s="44">
        <v>43957</v>
      </c>
      <c r="C2" s="43"/>
      <c r="E2" s="7"/>
    </row>
    <row r="3" spans="1:17" ht="13" x14ac:dyDescent="0.3">
      <c r="A3" s="5" t="s">
        <v>30</v>
      </c>
      <c r="B3" s="45" t="s">
        <v>3</v>
      </c>
      <c r="D3" s="1"/>
      <c r="E3" s="43"/>
    </row>
    <row r="6" spans="1:17" ht="13" x14ac:dyDescent="0.3">
      <c r="A6" s="5" t="s">
        <v>63</v>
      </c>
      <c r="B6" s="6">
        <f>COUNTIFS('Исходные данные'!B3:B9,B3,'Исходные данные'!A3:A9,"&lt;"&amp;B2)</f>
        <v>3</v>
      </c>
    </row>
    <row r="8" spans="1:17" ht="13" x14ac:dyDescent="0.25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81"/>
      <c r="L8" s="81"/>
      <c r="M8" s="81"/>
    </row>
    <row r="9" spans="1:17" ht="54" customHeight="1" x14ac:dyDescent="0.25">
      <c r="A9" s="63" t="s">
        <v>62</v>
      </c>
      <c r="B9" s="63"/>
      <c r="C9" s="63"/>
      <c r="D9" s="63"/>
      <c r="E9" s="63"/>
      <c r="F9" s="63"/>
      <c r="G9" s="63"/>
      <c r="H9" s="63"/>
      <c r="I9" s="63"/>
      <c r="J9" s="63"/>
      <c r="K9" s="78"/>
      <c r="L9" s="78"/>
      <c r="M9" s="78"/>
    </row>
    <row r="11" spans="1:17" ht="13" x14ac:dyDescent="0.25">
      <c r="A11" s="65" t="s">
        <v>53</v>
      </c>
      <c r="B11" s="65"/>
      <c r="C11" s="65"/>
      <c r="D11" s="65"/>
      <c r="E11" s="65"/>
      <c r="F11" s="65"/>
      <c r="G11" s="65"/>
      <c r="H11" s="65"/>
      <c r="I11" s="65"/>
      <c r="J11" s="65"/>
      <c r="K11" s="81"/>
      <c r="L11" s="81"/>
      <c r="M11" s="81"/>
    </row>
    <row r="12" spans="1:17" ht="63" customHeight="1" x14ac:dyDescent="0.25">
      <c r="A12" s="64" t="s">
        <v>64</v>
      </c>
      <c r="B12" s="64"/>
      <c r="C12" s="64"/>
      <c r="D12" s="64"/>
      <c r="E12" s="64"/>
      <c r="F12" s="64"/>
      <c r="G12" s="64"/>
      <c r="H12" s="64"/>
      <c r="I12" s="64"/>
      <c r="J12" s="64"/>
      <c r="K12" s="37"/>
      <c r="L12" s="37"/>
      <c r="M12" s="37"/>
      <c r="N12" s="37"/>
      <c r="O12" s="37"/>
      <c r="P12" s="37"/>
      <c r="Q12" s="37"/>
    </row>
  </sheetData>
  <mergeCells count="4">
    <mergeCell ref="A8:J8"/>
    <mergeCell ref="A9:J9"/>
    <mergeCell ref="A11:J11"/>
    <mergeCell ref="A12:J12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E58040-FCCE-409C-929D-456411906F5D}">
          <x14:formula1>
            <xm:f>'Справочник по тт'!$C$2:$C$5</xm:f>
          </x14:formula1>
          <xm:sqref>B3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7B3-A02F-4A6A-9E9B-AED7E0EF250D}">
  <sheetPr>
    <tabColor theme="6" tint="0.79998168889431442"/>
  </sheetPr>
  <dimension ref="A1:H38"/>
  <sheetViews>
    <sheetView workbookViewId="0">
      <selection activeCell="C26" sqref="C26"/>
    </sheetView>
  </sheetViews>
  <sheetFormatPr defaultRowHeight="12.5" x14ac:dyDescent="0.25"/>
  <cols>
    <col min="2" max="2" width="24" customWidth="1"/>
    <col min="3" max="3" width="32.54296875" customWidth="1"/>
    <col min="4" max="5" width="46.7265625" customWidth="1"/>
    <col min="7" max="7" width="12.6328125" customWidth="1"/>
    <col min="8" max="8" width="11.36328125" customWidth="1"/>
  </cols>
  <sheetData>
    <row r="1" spans="1:8" x14ac:dyDescent="0.25">
      <c r="A1" t="s">
        <v>60</v>
      </c>
      <c r="B1" t="s">
        <v>51</v>
      </c>
      <c r="C1" t="s">
        <v>75</v>
      </c>
      <c r="D1" t="s">
        <v>76</v>
      </c>
      <c r="E1" t="s">
        <v>77</v>
      </c>
      <c r="G1" t="s">
        <v>66</v>
      </c>
      <c r="H1" t="s">
        <v>67</v>
      </c>
    </row>
    <row r="2" spans="1:8" x14ac:dyDescent="0.25">
      <c r="A2" s="50">
        <v>43831</v>
      </c>
      <c r="B2">
        <v>1569</v>
      </c>
      <c r="G2" t="s">
        <v>68</v>
      </c>
      <c r="H2" s="47">
        <f>_xlfn.FORECAST.ETS.STAT($B$2:$B$25,$A$2:$A$25,1,12,1)</f>
        <v>2E-3</v>
      </c>
    </row>
    <row r="3" spans="1:8" x14ac:dyDescent="0.25">
      <c r="A3" s="50">
        <v>43862</v>
      </c>
      <c r="B3">
        <v>1449</v>
      </c>
      <c r="G3" t="s">
        <v>69</v>
      </c>
      <c r="H3" s="47">
        <f>_xlfn.FORECAST.ETS.STAT($B$2:$B$25,$A$2:$A$25,2,12,1)</f>
        <v>1E-3</v>
      </c>
    </row>
    <row r="4" spans="1:8" x14ac:dyDescent="0.25">
      <c r="A4" s="50">
        <v>43891</v>
      </c>
      <c r="B4">
        <v>1919</v>
      </c>
      <c r="G4" t="s">
        <v>70</v>
      </c>
      <c r="H4" s="47">
        <f>_xlfn.FORECAST.ETS.STAT($B$2:$B$25,$A$2:$A$25,3,12,1)</f>
        <v>0.125</v>
      </c>
    </row>
    <row r="5" spans="1:8" x14ac:dyDescent="0.25">
      <c r="A5" s="50">
        <v>43922</v>
      </c>
      <c r="B5">
        <v>1711</v>
      </c>
      <c r="G5" t="s">
        <v>71</v>
      </c>
      <c r="H5" s="47">
        <f>_xlfn.FORECAST.ETS.STAT($B$2:$B$25,$A$2:$A$25,4,12,1)</f>
        <v>0.28907212201456217</v>
      </c>
    </row>
    <row r="6" spans="1:8" x14ac:dyDescent="0.25">
      <c r="A6" s="50">
        <v>43952</v>
      </c>
      <c r="B6">
        <v>1369</v>
      </c>
      <c r="G6" t="s">
        <v>72</v>
      </c>
      <c r="H6" s="47">
        <f>_xlfn.FORECAST.ETS.STAT($B$2:$B$25,$A$2:$A$25,5,12,1)</f>
        <v>9.1841899560225579E-2</v>
      </c>
    </row>
    <row r="7" spans="1:8" x14ac:dyDescent="0.25">
      <c r="A7" s="50">
        <v>43983</v>
      </c>
      <c r="B7">
        <v>3169</v>
      </c>
      <c r="G7" t="s">
        <v>73</v>
      </c>
      <c r="H7" s="47">
        <f>_xlfn.FORECAST.ETS.STAT($B$2:$B$25,$A$2:$A$25,6,12,1)</f>
        <v>142.45061212703317</v>
      </c>
    </row>
    <row r="8" spans="1:8" x14ac:dyDescent="0.25">
      <c r="A8" s="50">
        <v>44013</v>
      </c>
      <c r="B8">
        <v>2688</v>
      </c>
      <c r="G8" t="s">
        <v>74</v>
      </c>
      <c r="H8" s="47">
        <f>_xlfn.FORECAST.ETS.STAT($B$2:$B$25,$A$2:$A$25,7,12,1)</f>
        <v>184.81749931460308</v>
      </c>
    </row>
    <row r="9" spans="1:8" x14ac:dyDescent="0.25">
      <c r="A9" s="50">
        <v>44044</v>
      </c>
      <c r="B9">
        <v>2371</v>
      </c>
    </row>
    <row r="10" spans="1:8" x14ac:dyDescent="0.25">
      <c r="A10" s="50">
        <v>44075</v>
      </c>
      <c r="B10">
        <v>2543</v>
      </c>
    </row>
    <row r="11" spans="1:8" x14ac:dyDescent="0.25">
      <c r="A11" s="50">
        <v>44105</v>
      </c>
      <c r="B11">
        <v>2420</v>
      </c>
    </row>
    <row r="12" spans="1:8" x14ac:dyDescent="0.25">
      <c r="A12" s="50">
        <v>44136</v>
      </c>
      <c r="B12">
        <v>2410</v>
      </c>
    </row>
    <row r="13" spans="1:8" x14ac:dyDescent="0.25">
      <c r="A13" s="50">
        <v>44166</v>
      </c>
      <c r="B13">
        <v>733</v>
      </c>
    </row>
    <row r="14" spans="1:8" x14ac:dyDescent="0.25">
      <c r="A14" s="50">
        <v>44197</v>
      </c>
      <c r="B14">
        <v>1501</v>
      </c>
    </row>
    <row r="15" spans="1:8" x14ac:dyDescent="0.25">
      <c r="A15" s="50">
        <v>44228</v>
      </c>
      <c r="B15">
        <v>1465</v>
      </c>
    </row>
    <row r="16" spans="1:8" x14ac:dyDescent="0.25">
      <c r="A16" s="50">
        <v>44256</v>
      </c>
      <c r="B16">
        <v>1840</v>
      </c>
    </row>
    <row r="17" spans="1:5" x14ac:dyDescent="0.25">
      <c r="A17" s="50">
        <v>44287</v>
      </c>
      <c r="B17">
        <v>1699</v>
      </c>
    </row>
    <row r="18" spans="1:5" x14ac:dyDescent="0.25">
      <c r="A18" s="50">
        <v>44317</v>
      </c>
      <c r="B18">
        <v>1420</v>
      </c>
    </row>
    <row r="19" spans="1:5" x14ac:dyDescent="0.25">
      <c r="A19" s="50">
        <v>44348</v>
      </c>
      <c r="B19">
        <v>2545</v>
      </c>
    </row>
    <row r="20" spans="1:5" x14ac:dyDescent="0.25">
      <c r="A20" s="50">
        <v>44378</v>
      </c>
      <c r="B20">
        <v>2311</v>
      </c>
    </row>
    <row r="21" spans="1:5" x14ac:dyDescent="0.25">
      <c r="A21" s="50">
        <v>44409</v>
      </c>
      <c r="B21">
        <v>2108</v>
      </c>
    </row>
    <row r="22" spans="1:5" x14ac:dyDescent="0.25">
      <c r="A22" s="50">
        <v>44440</v>
      </c>
      <c r="B22">
        <v>2343</v>
      </c>
    </row>
    <row r="23" spans="1:5" x14ac:dyDescent="0.25">
      <c r="A23" s="50">
        <v>44470</v>
      </c>
      <c r="B23">
        <v>2485</v>
      </c>
    </row>
    <row r="24" spans="1:5" x14ac:dyDescent="0.25">
      <c r="A24" s="50">
        <v>44501</v>
      </c>
      <c r="B24">
        <v>2610</v>
      </c>
    </row>
    <row r="25" spans="1:5" x14ac:dyDescent="0.25">
      <c r="A25" s="50">
        <v>44531</v>
      </c>
      <c r="B25">
        <v>1026</v>
      </c>
      <c r="C25">
        <v>1026</v>
      </c>
      <c r="D25" s="46">
        <v>1026</v>
      </c>
      <c r="E25" s="46">
        <v>1026</v>
      </c>
    </row>
    <row r="26" spans="1:5" x14ac:dyDescent="0.25">
      <c r="A26" s="50">
        <v>44562</v>
      </c>
      <c r="C26">
        <f t="shared" ref="C26:C38" si="0">_xlfn.FORECAST.ETS(A26,$B$2:$B$25,$A$2:$A$25,12,1)</f>
        <v>1415.2181177133316</v>
      </c>
      <c r="D26" s="46">
        <f t="shared" ref="D26:D38" si="1">C26-_xlfn.FORECAST.ETS.CONFINT(A26,$B$2:$B$25,$A$2:$A$25,0.95,12,1)</f>
        <v>1138.7436718118397</v>
      </c>
      <c r="E26" s="46">
        <f t="shared" ref="E26:E38" si="2">C26+_xlfn.FORECAST.ETS.CONFINT(A26,$B$2:$B$25,$A$2:$A$25,0.95,12,1)</f>
        <v>1691.6925636148235</v>
      </c>
    </row>
    <row r="27" spans="1:5" x14ac:dyDescent="0.25">
      <c r="A27" s="50">
        <v>44593</v>
      </c>
      <c r="C27">
        <f t="shared" si="0"/>
        <v>1370.5654571288565</v>
      </c>
      <c r="D27" s="46">
        <f t="shared" si="1"/>
        <v>1094.0897670951572</v>
      </c>
      <c r="E27" s="46">
        <f t="shared" si="2"/>
        <v>1647.0411471625557</v>
      </c>
    </row>
    <row r="28" spans="1:5" x14ac:dyDescent="0.25">
      <c r="A28" s="50">
        <v>44621</v>
      </c>
      <c r="C28">
        <f t="shared" si="0"/>
        <v>1756.5138063391239</v>
      </c>
      <c r="D28" s="46">
        <f t="shared" si="1"/>
        <v>1480.0359045286573</v>
      </c>
      <c r="E28" s="46">
        <f t="shared" si="2"/>
        <v>2032.9917081495905</v>
      </c>
    </row>
    <row r="29" spans="1:5" x14ac:dyDescent="0.25">
      <c r="A29" s="50">
        <v>44652</v>
      </c>
      <c r="C29">
        <f t="shared" si="0"/>
        <v>1608.723882354657</v>
      </c>
      <c r="D29" s="46">
        <f t="shared" si="1"/>
        <v>1332.2425246784135</v>
      </c>
      <c r="E29" s="46">
        <f t="shared" si="2"/>
        <v>1885.2052400309005</v>
      </c>
    </row>
    <row r="30" spans="1:5" x14ac:dyDescent="0.25">
      <c r="A30" s="50">
        <v>44682</v>
      </c>
      <c r="C30">
        <f t="shared" si="0"/>
        <v>1323.3887392329211</v>
      </c>
      <c r="D30" s="46">
        <f t="shared" si="1"/>
        <v>1046.9024051858451</v>
      </c>
      <c r="E30" s="46">
        <f t="shared" si="2"/>
        <v>1599.8750732799972</v>
      </c>
    </row>
    <row r="31" spans="1:5" x14ac:dyDescent="0.25">
      <c r="A31" s="50">
        <v>44713</v>
      </c>
      <c r="C31">
        <f t="shared" si="0"/>
        <v>2729.8326157979263</v>
      </c>
      <c r="D31" s="46">
        <f t="shared" si="1"/>
        <v>2453.3395085011371</v>
      </c>
      <c r="E31" s="46">
        <f t="shared" si="2"/>
        <v>3006.3257230947156</v>
      </c>
    </row>
    <row r="32" spans="1:5" x14ac:dyDescent="0.25">
      <c r="A32" s="50">
        <v>44743</v>
      </c>
      <c r="C32">
        <f t="shared" si="0"/>
        <v>2375.0805693923835</v>
      </c>
      <c r="D32" s="46">
        <f t="shared" si="1"/>
        <v>2098.5786156519712</v>
      </c>
      <c r="E32" s="46">
        <f t="shared" si="2"/>
        <v>2651.5825231327958</v>
      </c>
    </row>
    <row r="33" spans="1:5" x14ac:dyDescent="0.25">
      <c r="A33" s="50">
        <v>44774</v>
      </c>
      <c r="C33">
        <f t="shared" si="0"/>
        <v>2118.1245831140395</v>
      </c>
      <c r="D33" s="46">
        <f t="shared" si="1"/>
        <v>1841.6114334991917</v>
      </c>
      <c r="E33" s="46">
        <f t="shared" si="2"/>
        <v>2394.6377327288874</v>
      </c>
    </row>
    <row r="34" spans="1:5" x14ac:dyDescent="0.25">
      <c r="A34" s="50">
        <v>44805</v>
      </c>
      <c r="C34">
        <f t="shared" si="0"/>
        <v>2322.753816296618</v>
      </c>
      <c r="D34" s="46">
        <f t="shared" si="1"/>
        <v>2046.2268452398205</v>
      </c>
      <c r="E34" s="46">
        <f t="shared" si="2"/>
        <v>2599.2807873534157</v>
      </c>
    </row>
    <row r="35" spans="1:5" x14ac:dyDescent="0.25">
      <c r="A35" s="50">
        <v>44835</v>
      </c>
      <c r="C35">
        <f t="shared" si="0"/>
        <v>2336.028655129669</v>
      </c>
      <c r="D35" s="46">
        <f t="shared" si="1"/>
        <v>2059.4849610517267</v>
      </c>
      <c r="E35" s="46">
        <f t="shared" si="2"/>
        <v>2612.5723492076113</v>
      </c>
    </row>
    <row r="36" spans="1:5" x14ac:dyDescent="0.25">
      <c r="A36" s="50">
        <v>44866</v>
      </c>
      <c r="C36">
        <f t="shared" si="0"/>
        <v>2397.2821070354166</v>
      </c>
      <c r="D36" s="46">
        <f t="shared" si="1"/>
        <v>2120.7185124980215</v>
      </c>
      <c r="E36" s="46">
        <f t="shared" si="2"/>
        <v>2673.8457015728118</v>
      </c>
    </row>
    <row r="37" spans="1:5" x14ac:dyDescent="0.25">
      <c r="A37" s="50">
        <v>44896</v>
      </c>
      <c r="C37">
        <f t="shared" si="0"/>
        <v>618.89341039940518</v>
      </c>
      <c r="D37" s="46">
        <f t="shared" si="1"/>
        <v>342.30646228797394</v>
      </c>
      <c r="E37" s="46">
        <f t="shared" si="2"/>
        <v>895.48035851083637</v>
      </c>
    </row>
    <row r="38" spans="1:5" x14ac:dyDescent="0.25">
      <c r="A38" s="50">
        <v>44926</v>
      </c>
      <c r="C38">
        <f t="shared" si="0"/>
        <v>1316.7003210224366</v>
      </c>
      <c r="D38" s="46">
        <f t="shared" si="1"/>
        <v>1037.5416562937307</v>
      </c>
      <c r="E38" s="46">
        <f t="shared" si="2"/>
        <v>1595.8589857511424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8F31-C3F5-43F9-BC7B-F426C74DF0A6}">
  <sheetPr>
    <tabColor theme="6" tint="0.79998168889431442"/>
  </sheetPr>
  <dimension ref="A1:Q32"/>
  <sheetViews>
    <sheetView topLeftCell="A26" workbookViewId="0">
      <selection activeCell="N36" sqref="N36"/>
    </sheetView>
  </sheetViews>
  <sheetFormatPr defaultRowHeight="12.5" x14ac:dyDescent="0.25"/>
  <cols>
    <col min="1" max="1" width="16.453125" customWidth="1"/>
    <col min="2" max="2" width="12.54296875" customWidth="1"/>
    <col min="5" max="5" width="9.90625" bestFit="1" customWidth="1"/>
  </cols>
  <sheetData>
    <row r="1" spans="1:13" ht="13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3" customHeight="1" x14ac:dyDescent="0.2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4" spans="1:13" ht="27.5" customHeight="1" x14ac:dyDescent="0.25">
      <c r="A4" s="8" t="s">
        <v>60</v>
      </c>
      <c r="B4" s="49" t="s">
        <v>51</v>
      </c>
    </row>
    <row r="5" spans="1:13" x14ac:dyDescent="0.25">
      <c r="A5" s="48">
        <v>43831</v>
      </c>
      <c r="B5" s="19">
        <v>1569</v>
      </c>
    </row>
    <row r="6" spans="1:13" x14ac:dyDescent="0.25">
      <c r="A6" s="48">
        <v>43862</v>
      </c>
      <c r="B6" s="19">
        <v>1449</v>
      </c>
    </row>
    <row r="7" spans="1:13" x14ac:dyDescent="0.25">
      <c r="A7" s="48">
        <v>43891</v>
      </c>
      <c r="B7" s="19">
        <v>1919</v>
      </c>
    </row>
    <row r="8" spans="1:13" x14ac:dyDescent="0.25">
      <c r="A8" s="48">
        <v>43922</v>
      </c>
      <c r="B8" s="19">
        <v>1711</v>
      </c>
    </row>
    <row r="9" spans="1:13" x14ac:dyDescent="0.25">
      <c r="A9" s="48">
        <v>43952</v>
      </c>
      <c r="B9" s="19">
        <v>1369</v>
      </c>
    </row>
    <row r="10" spans="1:13" x14ac:dyDescent="0.25">
      <c r="A10" s="48">
        <v>43983</v>
      </c>
      <c r="B10" s="19">
        <v>3169</v>
      </c>
    </row>
    <row r="11" spans="1:13" x14ac:dyDescent="0.25">
      <c r="A11" s="48">
        <v>44013</v>
      </c>
      <c r="B11" s="19">
        <v>2688</v>
      </c>
    </row>
    <row r="12" spans="1:13" x14ac:dyDescent="0.25">
      <c r="A12" s="48">
        <v>44044</v>
      </c>
      <c r="B12" s="19">
        <v>2371</v>
      </c>
    </row>
    <row r="13" spans="1:13" x14ac:dyDescent="0.25">
      <c r="A13" s="48">
        <v>44075</v>
      </c>
      <c r="B13" s="19">
        <v>2543</v>
      </c>
    </row>
    <row r="14" spans="1:13" x14ac:dyDescent="0.25">
      <c r="A14" s="48">
        <v>44105</v>
      </c>
      <c r="B14" s="19">
        <v>2420</v>
      </c>
    </row>
    <row r="15" spans="1:13" x14ac:dyDescent="0.25">
      <c r="A15" s="48">
        <v>44136</v>
      </c>
      <c r="B15" s="19">
        <v>2410</v>
      </c>
    </row>
    <row r="16" spans="1:13" x14ac:dyDescent="0.25">
      <c r="A16" s="48">
        <v>44166</v>
      </c>
      <c r="B16" s="19">
        <v>733</v>
      </c>
    </row>
    <row r="17" spans="1:17" x14ac:dyDescent="0.25">
      <c r="A17" s="48">
        <v>44197</v>
      </c>
      <c r="B17" s="19">
        <v>1501</v>
      </c>
    </row>
    <row r="18" spans="1:17" x14ac:dyDescent="0.25">
      <c r="A18" s="48">
        <v>44228</v>
      </c>
      <c r="B18" s="19">
        <v>1465</v>
      </c>
    </row>
    <row r="19" spans="1:17" x14ac:dyDescent="0.25">
      <c r="A19" s="48">
        <v>44256</v>
      </c>
      <c r="B19" s="19">
        <v>1840</v>
      </c>
    </row>
    <row r="20" spans="1:17" x14ac:dyDescent="0.25">
      <c r="A20" s="48">
        <v>44287</v>
      </c>
      <c r="B20" s="19">
        <v>1699</v>
      </c>
    </row>
    <row r="21" spans="1:17" x14ac:dyDescent="0.25">
      <c r="A21" s="48">
        <v>44317</v>
      </c>
      <c r="B21" s="19">
        <v>1420</v>
      </c>
    </row>
    <row r="22" spans="1:17" x14ac:dyDescent="0.25">
      <c r="A22" s="48">
        <v>44348</v>
      </c>
      <c r="B22" s="19">
        <v>2545</v>
      </c>
    </row>
    <row r="23" spans="1:17" x14ac:dyDescent="0.25">
      <c r="A23" s="48">
        <v>44378</v>
      </c>
      <c r="B23" s="19">
        <v>2311</v>
      </c>
    </row>
    <row r="24" spans="1:17" x14ac:dyDescent="0.25">
      <c r="A24" s="48">
        <v>44409</v>
      </c>
      <c r="B24" s="19">
        <v>2108</v>
      </c>
    </row>
    <row r="25" spans="1:17" x14ac:dyDescent="0.25">
      <c r="A25" s="48">
        <v>44440</v>
      </c>
      <c r="B25" s="19">
        <v>2343</v>
      </c>
    </row>
    <row r="26" spans="1:17" x14ac:dyDescent="0.25">
      <c r="A26" s="48">
        <v>44470</v>
      </c>
      <c r="B26" s="19">
        <v>2485</v>
      </c>
    </row>
    <row r="27" spans="1:17" x14ac:dyDescent="0.25">
      <c r="A27" s="48">
        <v>44501</v>
      </c>
      <c r="B27" s="19">
        <v>2610</v>
      </c>
    </row>
    <row r="28" spans="1:17" x14ac:dyDescent="0.25">
      <c r="A28" s="48">
        <v>44531</v>
      </c>
      <c r="B28" s="19">
        <v>1026</v>
      </c>
    </row>
    <row r="31" spans="1:17" ht="13" x14ac:dyDescent="0.25">
      <c r="A31" s="65" t="s">
        <v>53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</row>
    <row r="32" spans="1:17" ht="65" customHeight="1" x14ac:dyDescent="0.25">
      <c r="A32" s="64" t="s">
        <v>82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37"/>
      <c r="O32" s="37"/>
      <c r="P32" s="37"/>
      <c r="Q32" s="37"/>
    </row>
  </sheetData>
  <mergeCells count="4">
    <mergeCell ref="A1:M1"/>
    <mergeCell ref="A2:M2"/>
    <mergeCell ref="A31:M31"/>
    <mergeCell ref="A32:M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84B2-8098-4B16-A810-22E620143D23}">
  <sheetPr>
    <tabColor theme="6" tint="0.79998168889431442"/>
  </sheetPr>
  <dimension ref="A1:Q59"/>
  <sheetViews>
    <sheetView topLeftCell="A46" workbookViewId="0">
      <selection activeCell="J9" sqref="J9"/>
    </sheetView>
  </sheetViews>
  <sheetFormatPr defaultRowHeight="12.5" x14ac:dyDescent="0.25"/>
  <cols>
    <col min="1" max="1" width="16.453125" customWidth="1"/>
    <col min="2" max="5" width="15.08984375" customWidth="1"/>
    <col min="7" max="7" width="9.90625" bestFit="1" customWidth="1"/>
  </cols>
  <sheetData>
    <row r="1" spans="1:15" ht="13" x14ac:dyDescent="0.25">
      <c r="A1" s="80" t="s">
        <v>55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</row>
    <row r="2" spans="1:15" ht="13" customHeight="1" x14ac:dyDescent="0.2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2"/>
      <c r="O2" s="82"/>
    </row>
    <row r="4" spans="1:15" ht="13" x14ac:dyDescent="0.25">
      <c r="A4" s="59"/>
      <c r="B4" s="57">
        <v>2020</v>
      </c>
      <c r="C4" s="58">
        <v>2021</v>
      </c>
      <c r="D4" s="57" t="s">
        <v>78</v>
      </c>
      <c r="E4" s="57" t="s">
        <v>80</v>
      </c>
    </row>
    <row r="5" spans="1:15" x14ac:dyDescent="0.25">
      <c r="A5" s="8" t="s">
        <v>6</v>
      </c>
      <c r="B5" s="19">
        <v>1569</v>
      </c>
      <c r="C5" s="53">
        <v>1501</v>
      </c>
      <c r="D5" s="54">
        <f>(C5-B5)/B5</f>
        <v>-4.3339706819630335E-2</v>
      </c>
      <c r="E5" s="60">
        <f>C5*(1+$D$18)</f>
        <v>1461.9491937504215</v>
      </c>
      <c r="G5" s="1"/>
    </row>
    <row r="6" spans="1:15" x14ac:dyDescent="0.25">
      <c r="A6" s="8" t="s">
        <v>7</v>
      </c>
      <c r="B6" s="19">
        <v>1449</v>
      </c>
      <c r="C6" s="53">
        <v>1465</v>
      </c>
      <c r="D6" s="54">
        <f t="shared" ref="D6:D16" si="0">(C6-B6)/B6</f>
        <v>1.1042097998619738E-2</v>
      </c>
      <c r="E6" s="60">
        <f t="shared" ref="E6:E16" si="1">C6*(1+$D$18)</f>
        <v>1426.8857887037757</v>
      </c>
      <c r="G6" s="1"/>
    </row>
    <row r="7" spans="1:15" x14ac:dyDescent="0.25">
      <c r="A7" s="8" t="s">
        <v>8</v>
      </c>
      <c r="B7" s="19">
        <v>1919</v>
      </c>
      <c r="C7" s="53">
        <v>1840</v>
      </c>
      <c r="D7" s="54">
        <f t="shared" si="0"/>
        <v>-4.116727462219906E-2</v>
      </c>
      <c r="E7" s="60">
        <f t="shared" si="1"/>
        <v>1792.1295912730016</v>
      </c>
      <c r="G7" s="1"/>
    </row>
    <row r="8" spans="1:15" x14ac:dyDescent="0.25">
      <c r="A8" s="8" t="s">
        <v>9</v>
      </c>
      <c r="B8" s="19">
        <v>1711</v>
      </c>
      <c r="C8" s="53">
        <v>1699</v>
      </c>
      <c r="D8" s="54">
        <f t="shared" si="0"/>
        <v>-7.0134424313267095E-3</v>
      </c>
      <c r="E8" s="60">
        <f t="shared" si="1"/>
        <v>1654.7979215069727</v>
      </c>
    </row>
    <row r="9" spans="1:15" x14ac:dyDescent="0.25">
      <c r="A9" s="8" t="s">
        <v>0</v>
      </c>
      <c r="B9" s="19">
        <v>1369</v>
      </c>
      <c r="C9" s="53">
        <v>1420</v>
      </c>
      <c r="D9" s="54">
        <f t="shared" si="0"/>
        <v>3.7253469685902117E-2</v>
      </c>
      <c r="E9" s="60">
        <f t="shared" si="1"/>
        <v>1383.0565323954686</v>
      </c>
    </row>
    <row r="10" spans="1:15" x14ac:dyDescent="0.25">
      <c r="A10" s="8" t="s">
        <v>10</v>
      </c>
      <c r="B10" s="19">
        <v>3169</v>
      </c>
      <c r="C10" s="53">
        <v>2545</v>
      </c>
      <c r="D10" s="54">
        <f t="shared" si="0"/>
        <v>-0.19690754181129694</v>
      </c>
      <c r="E10" s="60">
        <f t="shared" si="1"/>
        <v>2478.7879401031464</v>
      </c>
    </row>
    <row r="11" spans="1:15" x14ac:dyDescent="0.25">
      <c r="A11" s="8" t="s">
        <v>11</v>
      </c>
      <c r="B11" s="19">
        <v>2688</v>
      </c>
      <c r="C11" s="53">
        <v>2311</v>
      </c>
      <c r="D11" s="54">
        <f t="shared" si="0"/>
        <v>-0.14025297619047619</v>
      </c>
      <c r="E11" s="60">
        <f t="shared" si="1"/>
        <v>2250.8758072999494</v>
      </c>
    </row>
    <row r="12" spans="1:15" x14ac:dyDescent="0.25">
      <c r="A12" s="8" t="s">
        <v>12</v>
      </c>
      <c r="B12" s="19">
        <v>2371</v>
      </c>
      <c r="C12" s="53">
        <v>2108</v>
      </c>
      <c r="D12" s="54">
        <f t="shared" si="0"/>
        <v>-0.11092366090257276</v>
      </c>
      <c r="E12" s="60">
        <f t="shared" si="1"/>
        <v>2053.1571621758085</v>
      </c>
    </row>
    <row r="13" spans="1:15" x14ac:dyDescent="0.25">
      <c r="A13" s="8" t="s">
        <v>13</v>
      </c>
      <c r="B13" s="19">
        <v>2543</v>
      </c>
      <c r="C13" s="53">
        <v>2343</v>
      </c>
      <c r="D13" s="54">
        <f t="shared" si="0"/>
        <v>-7.8647267007471489E-2</v>
      </c>
      <c r="E13" s="60">
        <f t="shared" si="1"/>
        <v>2282.0432784525233</v>
      </c>
    </row>
    <row r="14" spans="1:15" x14ac:dyDescent="0.25">
      <c r="A14" s="8" t="s">
        <v>14</v>
      </c>
      <c r="B14" s="19">
        <v>2420</v>
      </c>
      <c r="C14" s="53">
        <v>2485</v>
      </c>
      <c r="D14" s="54">
        <f t="shared" si="0"/>
        <v>2.6859504132231406E-2</v>
      </c>
      <c r="E14" s="60">
        <f t="shared" si="1"/>
        <v>2420.34893169207</v>
      </c>
    </row>
    <row r="15" spans="1:15" x14ac:dyDescent="0.25">
      <c r="A15" s="8" t="s">
        <v>15</v>
      </c>
      <c r="B15" s="19">
        <v>2410</v>
      </c>
      <c r="C15" s="53">
        <v>2610</v>
      </c>
      <c r="D15" s="54">
        <f t="shared" si="0"/>
        <v>8.2987551867219914E-2</v>
      </c>
      <c r="E15" s="60">
        <f t="shared" si="1"/>
        <v>2542.0968658818119</v>
      </c>
    </row>
    <row r="16" spans="1:15" x14ac:dyDescent="0.25">
      <c r="A16" s="8" t="s">
        <v>16</v>
      </c>
      <c r="B16" s="19">
        <v>733</v>
      </c>
      <c r="C16" s="53">
        <v>1026</v>
      </c>
      <c r="D16" s="54">
        <f t="shared" si="0"/>
        <v>0.39972714870395637</v>
      </c>
      <c r="E16" s="60">
        <f t="shared" si="1"/>
        <v>999.30704382940201</v>
      </c>
    </row>
    <row r="17" spans="1:5" ht="13" x14ac:dyDescent="0.25">
      <c r="A17" s="56" t="s">
        <v>79</v>
      </c>
      <c r="B17" s="3">
        <f>SUM(B5:B16)</f>
        <v>24351</v>
      </c>
      <c r="C17" s="3">
        <f>SUM(C5:C16)</f>
        <v>23353</v>
      </c>
      <c r="D17" s="54">
        <f>(C17-B17)/B17</f>
        <v>-4.0983943164551763E-2</v>
      </c>
      <c r="E17" s="55"/>
    </row>
    <row r="18" spans="1:5" ht="13" x14ac:dyDescent="0.25">
      <c r="A18" s="66" t="s">
        <v>81</v>
      </c>
      <c r="B18" s="67"/>
      <c r="C18" s="67"/>
      <c r="D18" s="61">
        <f>SUMPRODUCT(C5:C16,D5:D16)/B17</f>
        <v>-2.6016526482064335E-2</v>
      </c>
      <c r="E18" s="51"/>
    </row>
    <row r="21" spans="1:5" x14ac:dyDescent="0.25">
      <c r="A21" s="48">
        <v>43831</v>
      </c>
      <c r="B21" s="19">
        <v>1569</v>
      </c>
    </row>
    <row r="22" spans="1:5" x14ac:dyDescent="0.25">
      <c r="A22" s="48">
        <v>43862</v>
      </c>
      <c r="B22" s="19">
        <v>1449</v>
      </c>
    </row>
    <row r="23" spans="1:5" x14ac:dyDescent="0.25">
      <c r="A23" s="48">
        <v>43891</v>
      </c>
      <c r="B23" s="19">
        <v>1919</v>
      </c>
    </row>
    <row r="24" spans="1:5" x14ac:dyDescent="0.25">
      <c r="A24" s="48">
        <v>43922</v>
      </c>
      <c r="B24" s="19">
        <v>1711</v>
      </c>
    </row>
    <row r="25" spans="1:5" x14ac:dyDescent="0.25">
      <c r="A25" s="48">
        <v>43952</v>
      </c>
      <c r="B25" s="19">
        <v>1369</v>
      </c>
    </row>
    <row r="26" spans="1:5" x14ac:dyDescent="0.25">
      <c r="A26" s="48">
        <v>43983</v>
      </c>
      <c r="B26" s="19">
        <v>3169</v>
      </c>
    </row>
    <row r="27" spans="1:5" x14ac:dyDescent="0.25">
      <c r="A27" s="48">
        <v>44013</v>
      </c>
      <c r="B27" s="19">
        <v>2688</v>
      </c>
    </row>
    <row r="28" spans="1:5" x14ac:dyDescent="0.25">
      <c r="A28" s="48">
        <v>44044</v>
      </c>
      <c r="B28" s="19">
        <v>2371</v>
      </c>
    </row>
    <row r="29" spans="1:5" x14ac:dyDescent="0.25">
      <c r="A29" s="48">
        <v>44075</v>
      </c>
      <c r="B29" s="19">
        <v>2543</v>
      </c>
    </row>
    <row r="30" spans="1:5" x14ac:dyDescent="0.25">
      <c r="A30" s="48">
        <v>44105</v>
      </c>
      <c r="B30" s="19">
        <v>2420</v>
      </c>
    </row>
    <row r="31" spans="1:5" x14ac:dyDescent="0.25">
      <c r="A31" s="48">
        <v>44136</v>
      </c>
      <c r="B31" s="19">
        <v>2410</v>
      </c>
    </row>
    <row r="32" spans="1:5" x14ac:dyDescent="0.25">
      <c r="A32" s="48">
        <v>44166</v>
      </c>
      <c r="B32" s="19">
        <v>733</v>
      </c>
    </row>
    <row r="33" spans="1:2" x14ac:dyDescent="0.25">
      <c r="A33" s="48">
        <v>44197</v>
      </c>
      <c r="B33" s="19">
        <v>1501</v>
      </c>
    </row>
    <row r="34" spans="1:2" x14ac:dyDescent="0.25">
      <c r="A34" s="48">
        <v>44228</v>
      </c>
      <c r="B34" s="19">
        <v>1465</v>
      </c>
    </row>
    <row r="35" spans="1:2" x14ac:dyDescent="0.25">
      <c r="A35" s="48">
        <v>44256</v>
      </c>
      <c r="B35" s="19">
        <v>1840</v>
      </c>
    </row>
    <row r="36" spans="1:2" x14ac:dyDescent="0.25">
      <c r="A36" s="48">
        <v>44287</v>
      </c>
      <c r="B36" s="19">
        <v>1699</v>
      </c>
    </row>
    <row r="37" spans="1:2" x14ac:dyDescent="0.25">
      <c r="A37" s="48">
        <v>44317</v>
      </c>
      <c r="B37" s="19">
        <v>1420</v>
      </c>
    </row>
    <row r="38" spans="1:2" x14ac:dyDescent="0.25">
      <c r="A38" s="48">
        <v>44348</v>
      </c>
      <c r="B38" s="19">
        <v>2545</v>
      </c>
    </row>
    <row r="39" spans="1:2" x14ac:dyDescent="0.25">
      <c r="A39" s="48">
        <v>44378</v>
      </c>
      <c r="B39" s="19">
        <v>2311</v>
      </c>
    </row>
    <row r="40" spans="1:2" x14ac:dyDescent="0.25">
      <c r="A40" s="48">
        <v>44409</v>
      </c>
      <c r="B40" s="19">
        <v>2108</v>
      </c>
    </row>
    <row r="41" spans="1:2" x14ac:dyDescent="0.25">
      <c r="A41" s="48">
        <v>44440</v>
      </c>
      <c r="B41" s="19">
        <v>2343</v>
      </c>
    </row>
    <row r="42" spans="1:2" x14ac:dyDescent="0.25">
      <c r="A42" s="48">
        <v>44470</v>
      </c>
      <c r="B42" s="19">
        <v>2485</v>
      </c>
    </row>
    <row r="43" spans="1:2" x14ac:dyDescent="0.25">
      <c r="A43" s="48">
        <v>44501</v>
      </c>
      <c r="B43" s="19">
        <v>2610</v>
      </c>
    </row>
    <row r="44" spans="1:2" x14ac:dyDescent="0.25">
      <c r="A44" s="48">
        <v>44531</v>
      </c>
      <c r="B44" s="19">
        <v>1026</v>
      </c>
    </row>
    <row r="45" spans="1:2" x14ac:dyDescent="0.25">
      <c r="A45" s="48">
        <v>44562</v>
      </c>
      <c r="B45" s="52">
        <v>1461.9491937504215</v>
      </c>
    </row>
    <row r="46" spans="1:2" x14ac:dyDescent="0.25">
      <c r="A46" s="48">
        <v>44593</v>
      </c>
      <c r="B46" s="52">
        <v>1426.8857887037757</v>
      </c>
    </row>
    <row r="47" spans="1:2" x14ac:dyDescent="0.25">
      <c r="A47" s="48">
        <v>44621</v>
      </c>
      <c r="B47" s="52">
        <v>1792.1295912730016</v>
      </c>
    </row>
    <row r="48" spans="1:2" x14ac:dyDescent="0.25">
      <c r="A48" s="48">
        <v>44652</v>
      </c>
      <c r="B48" s="52">
        <v>1654.7979215069727</v>
      </c>
    </row>
    <row r="49" spans="1:17" x14ac:dyDescent="0.25">
      <c r="A49" s="48">
        <v>44682</v>
      </c>
      <c r="B49" s="52">
        <v>1383.0565323954686</v>
      </c>
    </row>
    <row r="50" spans="1:17" x14ac:dyDescent="0.25">
      <c r="A50" s="48">
        <v>44713</v>
      </c>
      <c r="B50" s="52">
        <v>2478.7879401031464</v>
      </c>
    </row>
    <row r="51" spans="1:17" x14ac:dyDescent="0.25">
      <c r="A51" s="48">
        <v>44743</v>
      </c>
      <c r="B51" s="52">
        <v>2250.8758072999494</v>
      </c>
    </row>
    <row r="52" spans="1:17" x14ac:dyDescent="0.25">
      <c r="A52" s="48">
        <v>44774</v>
      </c>
      <c r="B52" s="52">
        <v>2053.1571621758085</v>
      </c>
    </row>
    <row r="53" spans="1:17" x14ac:dyDescent="0.25">
      <c r="A53" s="48">
        <v>44805</v>
      </c>
      <c r="B53" s="52">
        <v>2282.0432784525233</v>
      </c>
    </row>
    <row r="54" spans="1:17" x14ac:dyDescent="0.25">
      <c r="A54" s="48">
        <v>44835</v>
      </c>
      <c r="B54" s="52">
        <v>2420.34893169207</v>
      </c>
    </row>
    <row r="55" spans="1:17" x14ac:dyDescent="0.25">
      <c r="A55" s="48">
        <v>44866</v>
      </c>
      <c r="B55" s="52">
        <v>2542.0968658818119</v>
      </c>
    </row>
    <row r="56" spans="1:17" x14ac:dyDescent="0.25">
      <c r="A56" s="48">
        <v>44896</v>
      </c>
      <c r="B56" s="52">
        <v>999.30704382940201</v>
      </c>
    </row>
    <row r="58" spans="1:17" ht="13" x14ac:dyDescent="0.25">
      <c r="A58" s="65" t="s">
        <v>53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</row>
    <row r="59" spans="1:17" ht="65" customHeight="1" x14ac:dyDescent="0.25">
      <c r="A59" s="64" t="s">
        <v>83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37"/>
      <c r="O59" s="37"/>
      <c r="P59" s="37"/>
      <c r="Q59" s="37"/>
    </row>
  </sheetData>
  <mergeCells count="4">
    <mergeCell ref="A18:C18"/>
    <mergeCell ref="A58:M58"/>
    <mergeCell ref="A59:M59"/>
    <mergeCell ref="A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Исходные данные</vt:lpstr>
      <vt:lpstr>Справочник по тт</vt:lpstr>
      <vt:lpstr>Задание 1.1</vt:lpstr>
      <vt:lpstr>Задание 1.2</vt:lpstr>
      <vt:lpstr>Задание 1.3</vt:lpstr>
      <vt:lpstr>Задание 1.4</vt:lpstr>
      <vt:lpstr>Лист4</vt:lpstr>
      <vt:lpstr>Задание 1.5 (встроенный метод)</vt:lpstr>
      <vt:lpstr>Задание 1.5 (средневзвешенное)</vt:lpstr>
      <vt:lpstr>Задание 2. Условие</vt:lpstr>
      <vt:lpstr>Задание 2.1</vt:lpstr>
      <vt:lpstr>Задание 2.2</vt:lpstr>
      <vt:lpstr>Задание 2.3</vt:lpstr>
      <vt:lpstr>Задание 2.4</vt:lpstr>
      <vt:lpstr>Задание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Ковалев</dc:creator>
  <cp:lastModifiedBy>Антон Ковалев</cp:lastModifiedBy>
  <dcterms:created xsi:type="dcterms:W3CDTF">1996-10-08T23:32:33Z</dcterms:created>
  <dcterms:modified xsi:type="dcterms:W3CDTF">2023-06-23T20:56:42Z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