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 defaultThemeVersion="124226"/>
  <xr:revisionPtr revIDLastSave="35" documentId="11_FFDCA866B4F923DB29886A6525D430A6938C8A1D" xr6:coauthVersionLast="47" xr6:coauthVersionMax="47" xr10:uidLastSave="{FEEDC376-8166-4B35-BB6D-C2CF6AB6AA48}"/>
  <bookViews>
    <workbookView xWindow="-120" yWindow="-120" windowWidth="29040" windowHeight="15840" activeTab="4" xr2:uid="{00000000-000D-0000-FFFF-FFFF00000000}"/>
  </bookViews>
  <sheets>
    <sheet name="Wage Entry" sheetId="6" r:id="rId1"/>
    <sheet name="Calculation Sheet(8.33%)" sheetId="13" r:id="rId2"/>
    <sheet name="Summary (8.33%)" sheetId="3" r:id="rId3"/>
    <sheet name="Calculation Sheet (1.16__Mem)" sheetId="14" r:id="rId4"/>
    <sheet name="Summary (1.16%__Mem)" sheetId="15" r:id="rId5"/>
    <sheet name="Sheet3" sheetId="18" state="hidden" r:id="rId6"/>
  </sheets>
  <definedNames>
    <definedName name="_xlnm._FilterDatabase" localSheetId="3" hidden="1">'Calculation Sheet (1.16__Mem)'!$A$2:$T$331</definedName>
    <definedName name="_xlnm._FilterDatabase" localSheetId="1" hidden="1">'Calculation Sheet(8.33%)'!$A$1:$T$330</definedName>
    <definedName name="_xlnm._FilterDatabase" localSheetId="4" hidden="1">'Summary (1.16%__Mem)'!$A$3:$B$39</definedName>
    <definedName name="_xlnm._FilterDatabase" localSheetId="2" hidden="1">'Summary (8.33%)'!$A$3:$B$39</definedName>
    <definedName name="_xlnm._FilterDatabase" localSheetId="0" hidden="1">'Wage Entry'!$A$3:$I$331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5" l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" i="18"/>
  <c r="F3" i="14"/>
  <c r="I3" i="14" s="1"/>
  <c r="J3" i="14"/>
  <c r="F4" i="14"/>
  <c r="I4" i="14" s="1"/>
  <c r="I31" i="14"/>
  <c r="I44" i="14"/>
  <c r="I48" i="14"/>
  <c r="I54" i="14"/>
  <c r="I59" i="14"/>
  <c r="I79" i="14"/>
  <c r="I89" i="14"/>
  <c r="I105" i="14"/>
  <c r="I107" i="14"/>
  <c r="I116" i="14"/>
  <c r="I129" i="14"/>
  <c r="I133" i="14"/>
  <c r="I140" i="14"/>
  <c r="I148" i="14"/>
  <c r="I150" i="14"/>
  <c r="I151" i="14"/>
  <c r="I159" i="14"/>
  <c r="I170" i="14"/>
  <c r="I174" i="14"/>
  <c r="I177" i="14"/>
  <c r="I185" i="14"/>
  <c r="I192" i="14"/>
  <c r="I197" i="14"/>
  <c r="I199" i="14"/>
  <c r="I207" i="14"/>
  <c r="I208" i="14"/>
  <c r="I216" i="14"/>
  <c r="I220" i="14"/>
  <c r="I222" i="14"/>
  <c r="N3" i="14" l="1"/>
  <c r="N4" i="14" s="1"/>
  <c r="J4" i="14"/>
  <c r="J5" i="14" s="1"/>
  <c r="H230" i="14" l="1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229" i="14"/>
  <c r="D2" i="15"/>
  <c r="B2" i="15"/>
  <c r="C272" i="14"/>
  <c r="H5" i="6"/>
  <c r="H4" i="6"/>
  <c r="F5" i="14" l="1"/>
  <c r="I5" i="14" s="1"/>
  <c r="H6" i="6"/>
  <c r="D2" i="3"/>
  <c r="B2" i="3"/>
  <c r="C271" i="13"/>
  <c r="F5" i="13"/>
  <c r="G5" i="13" s="1"/>
  <c r="F4" i="13"/>
  <c r="H4" i="13" s="1"/>
  <c r="F3" i="13"/>
  <c r="H3" i="13" s="1"/>
  <c r="J2" i="13"/>
  <c r="F2" i="13"/>
  <c r="G2" i="13" s="1"/>
  <c r="I2" i="13" s="1"/>
  <c r="J6" i="14" l="1"/>
  <c r="K6" i="14" s="1"/>
  <c r="M6" i="14" s="1"/>
  <c r="N5" i="14"/>
  <c r="F6" i="14"/>
  <c r="I6" i="14" s="1"/>
  <c r="O6" i="14" s="1"/>
  <c r="D4" i="15" s="1"/>
  <c r="H5" i="13"/>
  <c r="I5" i="13" s="1"/>
  <c r="G3" i="13"/>
  <c r="I3" i="13" s="1"/>
  <c r="G4" i="13"/>
  <c r="I4" i="13" s="1"/>
  <c r="N2" i="13"/>
  <c r="J3" i="13"/>
  <c r="F7" i="14" l="1"/>
  <c r="I7" i="14" s="1"/>
  <c r="H8" i="6"/>
  <c r="H6" i="13" s="1"/>
  <c r="F6" i="13"/>
  <c r="N6" i="14"/>
  <c r="N3" i="13"/>
  <c r="N4" i="13" s="1"/>
  <c r="N5" i="13" s="1"/>
  <c r="J4" i="13"/>
  <c r="J5" i="13" s="1"/>
  <c r="K5" i="13" s="1"/>
  <c r="M5" i="13" s="1"/>
  <c r="O5" i="13"/>
  <c r="D4" i="3" s="1"/>
  <c r="N7" i="14" l="1"/>
  <c r="P6" i="14"/>
  <c r="C7" i="14" s="1"/>
  <c r="F8" i="14"/>
  <c r="I8" i="14" s="1"/>
  <c r="H9" i="6"/>
  <c r="H7" i="13" s="1"/>
  <c r="F7" i="13"/>
  <c r="E4" i="15"/>
  <c r="F4" i="15" s="1"/>
  <c r="P5" i="13"/>
  <c r="C6" i="13" s="1"/>
  <c r="J6" i="13" s="1"/>
  <c r="E4" i="3"/>
  <c r="F9" i="14" l="1"/>
  <c r="I9" i="14" s="1"/>
  <c r="H10" i="6"/>
  <c r="H8" i="13" s="1"/>
  <c r="F8" i="13"/>
  <c r="J7" i="14"/>
  <c r="N8" i="14"/>
  <c r="N9" i="14" s="1"/>
  <c r="F10" i="14" l="1"/>
  <c r="I10" i="14" s="1"/>
  <c r="N10" i="14" s="1"/>
  <c r="F9" i="13"/>
  <c r="H11" i="6"/>
  <c r="H9" i="13" s="1"/>
  <c r="J8" i="14"/>
  <c r="J9" i="14" s="1"/>
  <c r="J10" i="14" s="1"/>
  <c r="J11" i="14" s="1"/>
  <c r="F11" i="14" l="1"/>
  <c r="I11" i="14" s="1"/>
  <c r="N11" i="14" s="1"/>
  <c r="F10" i="13"/>
  <c r="H12" i="6"/>
  <c r="H10" i="13" s="1"/>
  <c r="F12" i="14" l="1"/>
  <c r="I12" i="14" s="1"/>
  <c r="N12" i="14" s="1"/>
  <c r="F11" i="13"/>
  <c r="H13" i="6"/>
  <c r="H11" i="13" s="1"/>
  <c r="J12" i="14"/>
  <c r="G5" i="6"/>
  <c r="G4" i="6"/>
  <c r="J13" i="14" l="1"/>
  <c r="F13" i="14"/>
  <c r="I13" i="14" s="1"/>
  <c r="N13" i="14" s="1"/>
  <c r="F12" i="13"/>
  <c r="H14" i="6"/>
  <c r="H12" i="13" s="1"/>
  <c r="I4" i="6"/>
  <c r="I5" i="6"/>
  <c r="G6" i="6"/>
  <c r="N14" i="14" l="1"/>
  <c r="F14" i="14"/>
  <c r="I14" i="14" s="1"/>
  <c r="H15" i="6"/>
  <c r="H13" i="13" s="1"/>
  <c r="F13" i="13"/>
  <c r="J14" i="14"/>
  <c r="I6" i="6"/>
  <c r="G7" i="6"/>
  <c r="F7" i="6"/>
  <c r="C4" i="15" s="1"/>
  <c r="J15" i="14" l="1"/>
  <c r="J16" i="14" s="1"/>
  <c r="F15" i="14"/>
  <c r="I15" i="14" s="1"/>
  <c r="F14" i="13"/>
  <c r="H16" i="6"/>
  <c r="H14" i="13" s="1"/>
  <c r="N15" i="14"/>
  <c r="C4" i="3"/>
  <c r="H7" i="6"/>
  <c r="G8" i="6"/>
  <c r="G6" i="13" s="1"/>
  <c r="F16" i="14" l="1"/>
  <c r="I16" i="14" s="1"/>
  <c r="N16" i="14" s="1"/>
  <c r="F15" i="13"/>
  <c r="H17" i="6"/>
  <c r="H15" i="13" s="1"/>
  <c r="J17" i="14"/>
  <c r="I7" i="6"/>
  <c r="I8" i="6"/>
  <c r="G9" i="6"/>
  <c r="G7" i="13" s="1"/>
  <c r="N17" i="14" l="1"/>
  <c r="F17" i="14"/>
  <c r="I17" i="14" s="1"/>
  <c r="F16" i="13"/>
  <c r="H18" i="6"/>
  <c r="H16" i="13" s="1"/>
  <c r="J18" i="14"/>
  <c r="K18" i="14" s="1"/>
  <c r="M18" i="14" s="1"/>
  <c r="I6" i="13"/>
  <c r="I9" i="6"/>
  <c r="G10" i="6"/>
  <c r="G8" i="13" s="1"/>
  <c r="P18" i="14" l="1"/>
  <c r="C19" i="14" s="1"/>
  <c r="F18" i="14"/>
  <c r="I18" i="14" s="1"/>
  <c r="O18" i="14" s="1"/>
  <c r="D5" i="15" s="1"/>
  <c r="H19" i="6"/>
  <c r="H17" i="13" s="1"/>
  <c r="F17" i="13"/>
  <c r="I7" i="13"/>
  <c r="N6" i="13"/>
  <c r="J7" i="13"/>
  <c r="I10" i="6"/>
  <c r="G11" i="6"/>
  <c r="G9" i="13" s="1"/>
  <c r="J19" i="14" l="1"/>
  <c r="F19" i="14"/>
  <c r="I19" i="14" s="1"/>
  <c r="F18" i="13"/>
  <c r="H20" i="6"/>
  <c r="H18" i="13" s="1"/>
  <c r="N18" i="14"/>
  <c r="N19" i="14" s="1"/>
  <c r="N7" i="13"/>
  <c r="J8" i="13"/>
  <c r="I8" i="13"/>
  <c r="I11" i="6"/>
  <c r="G12" i="6"/>
  <c r="G10" i="13" s="1"/>
  <c r="J20" i="14" l="1"/>
  <c r="J21" i="14" s="1"/>
  <c r="F20" i="14"/>
  <c r="I20" i="14" s="1"/>
  <c r="N20" i="14" s="1"/>
  <c r="F19" i="13"/>
  <c r="H21" i="6"/>
  <c r="H19" i="13" s="1"/>
  <c r="N8" i="13"/>
  <c r="J9" i="13"/>
  <c r="I9" i="13"/>
  <c r="I12" i="6"/>
  <c r="G13" i="6"/>
  <c r="G11" i="13" s="1"/>
  <c r="F21" i="14" l="1"/>
  <c r="I21" i="14" s="1"/>
  <c r="N21" i="14" s="1"/>
  <c r="F20" i="13"/>
  <c r="H22" i="6"/>
  <c r="H20" i="13" s="1"/>
  <c r="N9" i="13"/>
  <c r="J10" i="13"/>
  <c r="I10" i="13"/>
  <c r="I13" i="6"/>
  <c r="G17" i="6"/>
  <c r="G15" i="13" s="1"/>
  <c r="G14" i="6"/>
  <c r="G12" i="13" s="1"/>
  <c r="F22" i="14" l="1"/>
  <c r="I22" i="14" s="1"/>
  <c r="N22" i="14" s="1"/>
  <c r="F21" i="13"/>
  <c r="H23" i="6"/>
  <c r="H21" i="13" s="1"/>
  <c r="J22" i="14"/>
  <c r="N10" i="13"/>
  <c r="J11" i="13"/>
  <c r="I11" i="13"/>
  <c r="I14" i="6"/>
  <c r="I17" i="6"/>
  <c r="G15" i="6"/>
  <c r="G13" i="13" s="1"/>
  <c r="G18" i="6"/>
  <c r="G16" i="13" s="1"/>
  <c r="J23" i="14" l="1"/>
  <c r="F23" i="14"/>
  <c r="I23" i="14" s="1"/>
  <c r="N23" i="14" s="1"/>
  <c r="F22" i="13"/>
  <c r="H24" i="6"/>
  <c r="H22" i="13" s="1"/>
  <c r="N11" i="13"/>
  <c r="J12" i="13"/>
  <c r="I12" i="13"/>
  <c r="I15" i="13"/>
  <c r="I18" i="6"/>
  <c r="I15" i="6"/>
  <c r="G16" i="6"/>
  <c r="G14" i="13" s="1"/>
  <c r="G19" i="6"/>
  <c r="G17" i="13" s="1"/>
  <c r="F19" i="6"/>
  <c r="C5" i="3" l="1"/>
  <c r="C5" i="15"/>
  <c r="F24" i="14"/>
  <c r="I24" i="14" s="1"/>
  <c r="N24" i="14" s="1"/>
  <c r="F23" i="13"/>
  <c r="H25" i="6"/>
  <c r="H23" i="13" s="1"/>
  <c r="J24" i="14"/>
  <c r="J25" i="14" s="1"/>
  <c r="N12" i="13"/>
  <c r="I16" i="13"/>
  <c r="J13" i="13"/>
  <c r="I13" i="13"/>
  <c r="I19" i="6"/>
  <c r="I16" i="6"/>
  <c r="G20" i="6"/>
  <c r="G18" i="13" s="1"/>
  <c r="F25" i="14" l="1"/>
  <c r="I25" i="14" s="1"/>
  <c r="N25" i="14" s="1"/>
  <c r="F24" i="13"/>
  <c r="H26" i="6"/>
  <c r="H24" i="13" s="1"/>
  <c r="N13" i="13"/>
  <c r="J14" i="13"/>
  <c r="I14" i="13"/>
  <c r="I17" i="13"/>
  <c r="I20" i="6"/>
  <c r="G21" i="6"/>
  <c r="G19" i="13" s="1"/>
  <c r="F26" i="14" l="1"/>
  <c r="I26" i="14" s="1"/>
  <c r="N26" i="14" s="1"/>
  <c r="F25" i="13"/>
  <c r="H27" i="6"/>
  <c r="H25" i="13" s="1"/>
  <c r="J26" i="14"/>
  <c r="J27" i="14" s="1"/>
  <c r="N14" i="13"/>
  <c r="N15" i="13" s="1"/>
  <c r="N16" i="13" s="1"/>
  <c r="N17" i="13" s="1"/>
  <c r="J15" i="13"/>
  <c r="J16" i="13" s="1"/>
  <c r="J17" i="13" s="1"/>
  <c r="O17" i="13"/>
  <c r="D5" i="3" s="1"/>
  <c r="I18" i="13"/>
  <c r="I21" i="6"/>
  <c r="G22" i="6"/>
  <c r="G20" i="13" s="1"/>
  <c r="F27" i="14" l="1"/>
  <c r="I27" i="14" s="1"/>
  <c r="N27" i="14" s="1"/>
  <c r="F26" i="13"/>
  <c r="H28" i="6"/>
  <c r="H26" i="13" s="1"/>
  <c r="E5" i="15"/>
  <c r="F5" i="15" s="1"/>
  <c r="K17" i="13"/>
  <c r="M17" i="13" s="1"/>
  <c r="P17" i="13" s="1"/>
  <c r="C18" i="13" s="1"/>
  <c r="J18" i="13" s="1"/>
  <c r="J19" i="13" s="1"/>
  <c r="I19" i="13"/>
  <c r="N18" i="13"/>
  <c r="I22" i="6"/>
  <c r="G23" i="6"/>
  <c r="G21" i="13" s="1"/>
  <c r="F28" i="14" l="1"/>
  <c r="I28" i="14" s="1"/>
  <c r="N28" i="14" s="1"/>
  <c r="F27" i="13"/>
  <c r="H29" i="6"/>
  <c r="H27" i="13" s="1"/>
  <c r="J28" i="14"/>
  <c r="J29" i="14" s="1"/>
  <c r="E5" i="3"/>
  <c r="J20" i="13"/>
  <c r="N19" i="13"/>
  <c r="I20" i="13"/>
  <c r="I23" i="6"/>
  <c r="G24" i="6"/>
  <c r="G22" i="13" s="1"/>
  <c r="F29" i="14" l="1"/>
  <c r="I29" i="14" s="1"/>
  <c r="N29" i="14" s="1"/>
  <c r="H30" i="6"/>
  <c r="H28" i="13" s="1"/>
  <c r="F28" i="13"/>
  <c r="J30" i="14"/>
  <c r="K30" i="14" s="1"/>
  <c r="M30" i="14" s="1"/>
  <c r="J21" i="13"/>
  <c r="N20" i="13"/>
  <c r="I21" i="13"/>
  <c r="I24" i="6"/>
  <c r="G25" i="6"/>
  <c r="G23" i="13" s="1"/>
  <c r="F30" i="14" l="1"/>
  <c r="I30" i="14" s="1"/>
  <c r="O30" i="14" s="1"/>
  <c r="D6" i="15" s="1"/>
  <c r="F29" i="13"/>
  <c r="H31" i="6"/>
  <c r="H29" i="13" s="1"/>
  <c r="P30" i="14"/>
  <c r="C31" i="14" s="1"/>
  <c r="N21" i="13"/>
  <c r="J22" i="13"/>
  <c r="I22" i="13"/>
  <c r="I25" i="6"/>
  <c r="G26" i="6"/>
  <c r="G24" i="13" s="1"/>
  <c r="J31" i="14" l="1"/>
  <c r="F31" i="14"/>
  <c r="F30" i="13"/>
  <c r="H32" i="6"/>
  <c r="H30" i="13" s="1"/>
  <c r="N30" i="14"/>
  <c r="N31" i="14" s="1"/>
  <c r="J23" i="13"/>
  <c r="I23" i="13"/>
  <c r="N22" i="13"/>
  <c r="I26" i="6"/>
  <c r="G27" i="6"/>
  <c r="G25" i="13" s="1"/>
  <c r="F32" i="14" l="1"/>
  <c r="I32" i="14" s="1"/>
  <c r="H33" i="6"/>
  <c r="H31" i="13" s="1"/>
  <c r="F31" i="13"/>
  <c r="J32" i="14"/>
  <c r="J33" i="14" s="1"/>
  <c r="J24" i="13"/>
  <c r="N23" i="13"/>
  <c r="I24" i="13"/>
  <c r="I27" i="6"/>
  <c r="G28" i="6"/>
  <c r="G26" i="13" s="1"/>
  <c r="F33" i="14" l="1"/>
  <c r="I33" i="14" s="1"/>
  <c r="H34" i="6"/>
  <c r="H32" i="13" s="1"/>
  <c r="F32" i="13"/>
  <c r="N32" i="14"/>
  <c r="N33" i="14" s="1"/>
  <c r="J25" i="13"/>
  <c r="I25" i="13"/>
  <c r="N24" i="13"/>
  <c r="I28" i="6"/>
  <c r="G29" i="6"/>
  <c r="G27" i="13" s="1"/>
  <c r="J34" i="14" l="1"/>
  <c r="F34" i="14"/>
  <c r="I34" i="14" s="1"/>
  <c r="H35" i="6"/>
  <c r="H33" i="13" s="1"/>
  <c r="F33" i="13"/>
  <c r="J26" i="13"/>
  <c r="N25" i="13"/>
  <c r="I26" i="13"/>
  <c r="I29" i="6"/>
  <c r="G30" i="6"/>
  <c r="G28" i="13" s="1"/>
  <c r="F35" i="14" l="1"/>
  <c r="I35" i="14" s="1"/>
  <c r="F34" i="13"/>
  <c r="H36" i="6"/>
  <c r="H34" i="13" s="1"/>
  <c r="N34" i="14"/>
  <c r="N35" i="14" s="1"/>
  <c r="J35" i="14"/>
  <c r="J36" i="14" s="1"/>
  <c r="J27" i="13"/>
  <c r="N26" i="13"/>
  <c r="I27" i="13"/>
  <c r="I30" i="6"/>
  <c r="F31" i="6"/>
  <c r="G31" i="6"/>
  <c r="G29" i="13" s="1"/>
  <c r="F36" i="14" l="1"/>
  <c r="I36" i="14" s="1"/>
  <c r="N36" i="14" s="1"/>
  <c r="H37" i="6"/>
  <c r="H35" i="13" s="1"/>
  <c r="F35" i="13"/>
  <c r="C6" i="3"/>
  <c r="C6" i="15"/>
  <c r="E6" i="15"/>
  <c r="F6" i="15" s="1"/>
  <c r="J28" i="13"/>
  <c r="N27" i="13"/>
  <c r="I28" i="13"/>
  <c r="I31" i="6"/>
  <c r="G32" i="6"/>
  <c r="G30" i="13" s="1"/>
  <c r="F37" i="14" l="1"/>
  <c r="I37" i="14" s="1"/>
  <c r="N37" i="14" s="1"/>
  <c r="F36" i="13"/>
  <c r="H38" i="6"/>
  <c r="H36" i="13" s="1"/>
  <c r="J37" i="14"/>
  <c r="I29" i="13"/>
  <c r="O29" i="13" s="1"/>
  <c r="D6" i="3" s="1"/>
  <c r="J29" i="13"/>
  <c r="K29" i="13" s="1"/>
  <c r="M29" i="13" s="1"/>
  <c r="E6" i="3" s="1"/>
  <c r="N28" i="13"/>
  <c r="I32" i="6"/>
  <c r="G33" i="6"/>
  <c r="G31" i="13" s="1"/>
  <c r="J38" i="14" l="1"/>
  <c r="F38" i="14"/>
  <c r="I38" i="14" s="1"/>
  <c r="N38" i="14" s="1"/>
  <c r="H39" i="6"/>
  <c r="H37" i="13" s="1"/>
  <c r="F37" i="13"/>
  <c r="N29" i="13"/>
  <c r="P29" i="13"/>
  <c r="C30" i="13" s="1"/>
  <c r="J30" i="13" s="1"/>
  <c r="I30" i="13"/>
  <c r="I33" i="6"/>
  <c r="G34" i="6"/>
  <c r="G32" i="13" s="1"/>
  <c r="F39" i="14" l="1"/>
  <c r="I39" i="14" s="1"/>
  <c r="N39" i="14" s="1"/>
  <c r="H40" i="6"/>
  <c r="H38" i="13" s="1"/>
  <c r="F38" i="13"/>
  <c r="N30" i="13"/>
  <c r="J39" i="14"/>
  <c r="I31" i="13"/>
  <c r="J31" i="13"/>
  <c r="I34" i="6"/>
  <c r="G35" i="6"/>
  <c r="G33" i="13" s="1"/>
  <c r="J40" i="14" l="1"/>
  <c r="F40" i="14"/>
  <c r="I40" i="14" s="1"/>
  <c r="N40" i="14" s="1"/>
  <c r="H41" i="6"/>
  <c r="H39" i="13" s="1"/>
  <c r="F39" i="13"/>
  <c r="I32" i="13"/>
  <c r="J32" i="13"/>
  <c r="N31" i="13"/>
  <c r="I35" i="6"/>
  <c r="G36" i="6"/>
  <c r="G34" i="13" s="1"/>
  <c r="F41" i="14" l="1"/>
  <c r="I41" i="14" s="1"/>
  <c r="N41" i="14" s="1"/>
  <c r="F40" i="13"/>
  <c r="H42" i="6"/>
  <c r="H40" i="13" s="1"/>
  <c r="J41" i="14"/>
  <c r="J42" i="14" s="1"/>
  <c r="K42" i="14" s="1"/>
  <c r="M42" i="14" s="1"/>
  <c r="J33" i="13"/>
  <c r="N32" i="13"/>
  <c r="I33" i="13"/>
  <c r="I36" i="6"/>
  <c r="G37" i="6"/>
  <c r="G35" i="13" s="1"/>
  <c r="F42" i="14" l="1"/>
  <c r="I42" i="14" s="1"/>
  <c r="O42" i="14" s="1"/>
  <c r="D7" i="15" s="1"/>
  <c r="F41" i="13"/>
  <c r="H43" i="6"/>
  <c r="H41" i="13" s="1"/>
  <c r="J34" i="13"/>
  <c r="N33" i="13"/>
  <c r="I34" i="13"/>
  <c r="I37" i="6"/>
  <c r="G38" i="6"/>
  <c r="G36" i="13" s="1"/>
  <c r="F43" i="14" l="1"/>
  <c r="I43" i="14" s="1"/>
  <c r="H44" i="6"/>
  <c r="H42" i="13" s="1"/>
  <c r="F42" i="13"/>
  <c r="P42" i="14"/>
  <c r="C43" i="14" s="1"/>
  <c r="N42" i="14"/>
  <c r="N43" i="14" s="1"/>
  <c r="N44" i="14" s="1"/>
  <c r="J35" i="13"/>
  <c r="N34" i="13"/>
  <c r="I35" i="13"/>
  <c r="I38" i="6"/>
  <c r="G39" i="6"/>
  <c r="G37" i="13" s="1"/>
  <c r="J43" i="14" l="1"/>
  <c r="F44" i="14"/>
  <c r="H45" i="6"/>
  <c r="H43" i="13" s="1"/>
  <c r="F43" i="13"/>
  <c r="J36" i="13"/>
  <c r="I36" i="13"/>
  <c r="N35" i="13"/>
  <c r="I39" i="6"/>
  <c r="G40" i="6"/>
  <c r="G38" i="13" s="1"/>
  <c r="J44" i="14" l="1"/>
  <c r="J45" i="14" s="1"/>
  <c r="F45" i="14"/>
  <c r="I45" i="14" s="1"/>
  <c r="H46" i="6"/>
  <c r="H44" i="13" s="1"/>
  <c r="F44" i="13"/>
  <c r="J37" i="13"/>
  <c r="N36" i="13"/>
  <c r="I37" i="13"/>
  <c r="I40" i="6"/>
  <c r="G41" i="6"/>
  <c r="G39" i="13" s="1"/>
  <c r="J38" i="13" l="1"/>
  <c r="N45" i="14"/>
  <c r="F46" i="14"/>
  <c r="I46" i="14" s="1"/>
  <c r="F45" i="13"/>
  <c r="H47" i="6"/>
  <c r="H45" i="13" s="1"/>
  <c r="J46" i="14"/>
  <c r="J47" i="14" s="1"/>
  <c r="N37" i="13"/>
  <c r="I38" i="13"/>
  <c r="J39" i="13" s="1"/>
  <c r="I41" i="6"/>
  <c r="F43" i="6"/>
  <c r="G42" i="6"/>
  <c r="G40" i="13" s="1"/>
  <c r="N46" i="14" l="1"/>
  <c r="F47" i="14"/>
  <c r="I47" i="14" s="1"/>
  <c r="J48" i="14" s="1"/>
  <c r="F46" i="13"/>
  <c r="H48" i="6"/>
  <c r="H46" i="13" s="1"/>
  <c r="C7" i="3"/>
  <c r="C7" i="15"/>
  <c r="N38" i="13"/>
  <c r="I39" i="13"/>
  <c r="J40" i="13" s="1"/>
  <c r="I42" i="6"/>
  <c r="G43" i="6"/>
  <c r="G41" i="13" s="1"/>
  <c r="J49" i="14" l="1"/>
  <c r="N47" i="14"/>
  <c r="N48" i="14" s="1"/>
  <c r="F48" i="14"/>
  <c r="F47" i="13"/>
  <c r="H49" i="6"/>
  <c r="H47" i="13" s="1"/>
  <c r="E7" i="15"/>
  <c r="F7" i="15" s="1"/>
  <c r="N39" i="13"/>
  <c r="I40" i="13"/>
  <c r="J41" i="13" s="1"/>
  <c r="K41" i="13" s="1"/>
  <c r="M41" i="13" s="1"/>
  <c r="I43" i="6"/>
  <c r="G44" i="6"/>
  <c r="G42" i="13" s="1"/>
  <c r="F49" i="14" l="1"/>
  <c r="I49" i="14" s="1"/>
  <c r="F48" i="13"/>
  <c r="H50" i="6"/>
  <c r="H48" i="13" s="1"/>
  <c r="N49" i="14"/>
  <c r="J50" i="14"/>
  <c r="I41" i="13"/>
  <c r="O41" i="13" s="1"/>
  <c r="D7" i="3" s="1"/>
  <c r="E7" i="3"/>
  <c r="N40" i="13"/>
  <c r="I44" i="6"/>
  <c r="G45" i="6"/>
  <c r="G43" i="13" s="1"/>
  <c r="N41" i="13" l="1"/>
  <c r="F50" i="14"/>
  <c r="I50" i="14" s="1"/>
  <c r="J51" i="14" s="1"/>
  <c r="F49" i="13"/>
  <c r="H51" i="6"/>
  <c r="H49" i="13" s="1"/>
  <c r="P41" i="13"/>
  <c r="C42" i="13" s="1"/>
  <c r="J42" i="13" s="1"/>
  <c r="I42" i="13"/>
  <c r="I45" i="6"/>
  <c r="G46" i="6"/>
  <c r="G44" i="13" s="1"/>
  <c r="N50" i="14" l="1"/>
  <c r="N42" i="13"/>
  <c r="F51" i="14"/>
  <c r="I51" i="14" s="1"/>
  <c r="J52" i="14" s="1"/>
  <c r="F50" i="13"/>
  <c r="H52" i="6"/>
  <c r="H50" i="13" s="1"/>
  <c r="I43" i="13"/>
  <c r="J43" i="13"/>
  <c r="I46" i="6"/>
  <c r="G47" i="6"/>
  <c r="G45" i="13" s="1"/>
  <c r="F52" i="14" l="1"/>
  <c r="I52" i="14" s="1"/>
  <c r="J53" i="14" s="1"/>
  <c r="F51" i="13"/>
  <c r="H53" i="6"/>
  <c r="H51" i="13" s="1"/>
  <c r="N51" i="14"/>
  <c r="N52" i="14" s="1"/>
  <c r="N43" i="13"/>
  <c r="I44" i="13"/>
  <c r="J44" i="13"/>
  <c r="I47" i="6"/>
  <c r="G48" i="6"/>
  <c r="G46" i="13" s="1"/>
  <c r="F53" i="14" l="1"/>
  <c r="I53" i="14" s="1"/>
  <c r="O54" i="14" s="1"/>
  <c r="D8" i="15" s="1"/>
  <c r="F52" i="13"/>
  <c r="H54" i="6"/>
  <c r="H52" i="13" s="1"/>
  <c r="J45" i="13"/>
  <c r="I45" i="13"/>
  <c r="N44" i="13"/>
  <c r="I48" i="6"/>
  <c r="G49" i="6"/>
  <c r="G47" i="13" s="1"/>
  <c r="F54" i="14" l="1"/>
  <c r="H55" i="6"/>
  <c r="H53" i="13" s="1"/>
  <c r="F53" i="13"/>
  <c r="N53" i="14"/>
  <c r="N54" i="14" s="1"/>
  <c r="J54" i="14"/>
  <c r="K54" i="14" s="1"/>
  <c r="M54" i="14" s="1"/>
  <c r="P54" i="14" s="1"/>
  <c r="C55" i="14" s="1"/>
  <c r="J46" i="13"/>
  <c r="I46" i="13"/>
  <c r="N45" i="13"/>
  <c r="I49" i="6"/>
  <c r="G50" i="6"/>
  <c r="G48" i="13" s="1"/>
  <c r="J55" i="14" l="1"/>
  <c r="F55" i="14"/>
  <c r="I55" i="14" s="1"/>
  <c r="F54" i="13"/>
  <c r="H56" i="6"/>
  <c r="H54" i="13" s="1"/>
  <c r="N46" i="13"/>
  <c r="I47" i="13"/>
  <c r="J47" i="13"/>
  <c r="I50" i="6"/>
  <c r="G51" i="6"/>
  <c r="G49" i="13" s="1"/>
  <c r="F56" i="14" l="1"/>
  <c r="I56" i="14" s="1"/>
  <c r="H57" i="6"/>
  <c r="H55" i="13" s="1"/>
  <c r="F55" i="13"/>
  <c r="J56" i="14"/>
  <c r="J57" i="14" s="1"/>
  <c r="N55" i="14"/>
  <c r="J48" i="13"/>
  <c r="N47" i="13"/>
  <c r="I48" i="13"/>
  <c r="I51" i="6"/>
  <c r="G52" i="6"/>
  <c r="G50" i="13" s="1"/>
  <c r="R66" i="14" l="1"/>
  <c r="F57" i="14"/>
  <c r="I57" i="14" s="1"/>
  <c r="F56" i="13"/>
  <c r="H58" i="6"/>
  <c r="H56" i="13" s="1"/>
  <c r="N56" i="14"/>
  <c r="J49" i="13"/>
  <c r="N48" i="13"/>
  <c r="I49" i="13"/>
  <c r="I52" i="6"/>
  <c r="G53" i="6"/>
  <c r="G51" i="13" s="1"/>
  <c r="J58" i="14" l="1"/>
  <c r="F58" i="14"/>
  <c r="I58" i="14" s="1"/>
  <c r="F57" i="13"/>
  <c r="H59" i="6"/>
  <c r="H57" i="13" s="1"/>
  <c r="N57" i="14"/>
  <c r="N58" i="14" s="1"/>
  <c r="N59" i="14" s="1"/>
  <c r="J50" i="13"/>
  <c r="N49" i="13"/>
  <c r="I50" i="13"/>
  <c r="I53" i="6"/>
  <c r="G54" i="6"/>
  <c r="G52" i="13" s="1"/>
  <c r="J59" i="14" l="1"/>
  <c r="J60" i="14" s="1"/>
  <c r="F59" i="14"/>
  <c r="F58" i="13"/>
  <c r="H60" i="6"/>
  <c r="H58" i="13" s="1"/>
  <c r="J51" i="13"/>
  <c r="N50" i="13"/>
  <c r="I51" i="13"/>
  <c r="I54" i="6"/>
  <c r="G55" i="6"/>
  <c r="G53" i="13" s="1"/>
  <c r="F55" i="6"/>
  <c r="F60" i="14" l="1"/>
  <c r="I60" i="14" s="1"/>
  <c r="N60" i="14" s="1"/>
  <c r="F59" i="13"/>
  <c r="H61" i="6"/>
  <c r="H59" i="13" s="1"/>
  <c r="J61" i="14"/>
  <c r="C8" i="3"/>
  <c r="C8" i="15"/>
  <c r="E8" i="15"/>
  <c r="F8" i="15" s="1"/>
  <c r="N51" i="13"/>
  <c r="J52" i="13"/>
  <c r="I52" i="13"/>
  <c r="I55" i="6"/>
  <c r="G56" i="6"/>
  <c r="G54" i="13" s="1"/>
  <c r="F61" i="14" l="1"/>
  <c r="I61" i="14" s="1"/>
  <c r="N61" i="14" s="1"/>
  <c r="F60" i="13"/>
  <c r="H62" i="6"/>
  <c r="H60" i="13" s="1"/>
  <c r="I53" i="13"/>
  <c r="O53" i="13" s="1"/>
  <c r="D8" i="3" s="1"/>
  <c r="J53" i="13"/>
  <c r="K53" i="13" s="1"/>
  <c r="M53" i="13" s="1"/>
  <c r="P53" i="13" s="1"/>
  <c r="C54" i="13" s="1"/>
  <c r="J54" i="13" s="1"/>
  <c r="N52" i="13"/>
  <c r="N53" i="13" s="1"/>
  <c r="I56" i="6"/>
  <c r="G57" i="6"/>
  <c r="G55" i="13" s="1"/>
  <c r="J62" i="14" l="1"/>
  <c r="F62" i="14"/>
  <c r="I62" i="14" s="1"/>
  <c r="N62" i="14" s="1"/>
  <c r="F61" i="13"/>
  <c r="H63" i="6"/>
  <c r="H61" i="13" s="1"/>
  <c r="E8" i="3"/>
  <c r="I54" i="13"/>
  <c r="N54" i="13" s="1"/>
  <c r="I57" i="6"/>
  <c r="G58" i="6"/>
  <c r="G56" i="13" s="1"/>
  <c r="F63" i="14" l="1"/>
  <c r="I63" i="14" s="1"/>
  <c r="N63" i="14" s="1"/>
  <c r="F62" i="13"/>
  <c r="H64" i="6"/>
  <c r="H62" i="13" s="1"/>
  <c r="J63" i="14"/>
  <c r="J64" i="14" s="1"/>
  <c r="J55" i="13"/>
  <c r="I55" i="13"/>
  <c r="N55" i="13" s="1"/>
  <c r="I58" i="6"/>
  <c r="G59" i="6"/>
  <c r="G57" i="13" s="1"/>
  <c r="F64" i="14" l="1"/>
  <c r="I64" i="14" s="1"/>
  <c r="N64" i="14" s="1"/>
  <c r="F63" i="13"/>
  <c r="H65" i="6"/>
  <c r="H63" i="13" s="1"/>
  <c r="I56" i="13"/>
  <c r="J56" i="13"/>
  <c r="R65" i="13" s="1"/>
  <c r="I59" i="6"/>
  <c r="G60" i="6"/>
  <c r="G58" i="13" s="1"/>
  <c r="F65" i="14" l="1"/>
  <c r="I65" i="14" s="1"/>
  <c r="N65" i="14" s="1"/>
  <c r="F64" i="13"/>
  <c r="H66" i="6"/>
  <c r="H64" i="13" s="1"/>
  <c r="J65" i="14"/>
  <c r="J57" i="13"/>
  <c r="I57" i="13"/>
  <c r="N56" i="13"/>
  <c r="I60" i="6"/>
  <c r="G61" i="6"/>
  <c r="G59" i="13" s="1"/>
  <c r="J66" i="14" l="1"/>
  <c r="K66" i="14" s="1"/>
  <c r="S66" i="14"/>
  <c r="M66" i="14" s="1"/>
  <c r="P66" i="14" s="1"/>
  <c r="C67" i="14" s="1"/>
  <c r="J67" i="14" s="1"/>
  <c r="F66" i="14"/>
  <c r="I66" i="14" s="1"/>
  <c r="O66" i="14" s="1"/>
  <c r="D9" i="15" s="1"/>
  <c r="H67" i="6"/>
  <c r="H65" i="13" s="1"/>
  <c r="F65" i="13"/>
  <c r="J58" i="13"/>
  <c r="N57" i="13"/>
  <c r="I58" i="13"/>
  <c r="I61" i="6"/>
  <c r="G62" i="6"/>
  <c r="G60" i="13" s="1"/>
  <c r="F67" i="14" l="1"/>
  <c r="I67" i="14" s="1"/>
  <c r="F66" i="13"/>
  <c r="H68" i="6"/>
  <c r="H66" i="13" s="1"/>
  <c r="J68" i="14"/>
  <c r="N66" i="14"/>
  <c r="N67" i="14" s="1"/>
  <c r="N58" i="13"/>
  <c r="J59" i="13"/>
  <c r="I59" i="13"/>
  <c r="I62" i="6"/>
  <c r="G63" i="6"/>
  <c r="G61" i="13" s="1"/>
  <c r="F68" i="14" l="1"/>
  <c r="I68" i="14" s="1"/>
  <c r="N68" i="14" s="1"/>
  <c r="F67" i="13"/>
  <c r="H69" i="6"/>
  <c r="H67" i="13" s="1"/>
  <c r="J60" i="13"/>
  <c r="I60" i="13"/>
  <c r="N59" i="13"/>
  <c r="I63" i="6"/>
  <c r="G64" i="6"/>
  <c r="G62" i="13" s="1"/>
  <c r="F69" i="14" l="1"/>
  <c r="I69" i="14" s="1"/>
  <c r="N69" i="14" s="1"/>
  <c r="F68" i="13"/>
  <c r="H70" i="6"/>
  <c r="H68" i="13" s="1"/>
  <c r="J69" i="14"/>
  <c r="J61" i="13"/>
  <c r="N60" i="13"/>
  <c r="I61" i="13"/>
  <c r="I64" i="6"/>
  <c r="G65" i="6"/>
  <c r="G63" i="13" s="1"/>
  <c r="J70" i="14" l="1"/>
  <c r="E72" i="6"/>
  <c r="F70" i="14"/>
  <c r="I70" i="14" s="1"/>
  <c r="F69" i="13"/>
  <c r="H71" i="6"/>
  <c r="H69" i="13" s="1"/>
  <c r="J62" i="13"/>
  <c r="N61" i="13"/>
  <c r="I62" i="13"/>
  <c r="I65" i="6"/>
  <c r="F67" i="6"/>
  <c r="G66" i="6"/>
  <c r="G64" i="13" s="1"/>
  <c r="C9" i="3" l="1"/>
  <c r="C9" i="15"/>
  <c r="E73" i="6"/>
  <c r="F71" i="14"/>
  <c r="I71" i="14" s="1"/>
  <c r="F70" i="13"/>
  <c r="H72" i="6"/>
  <c r="H70" i="13" s="1"/>
  <c r="J71" i="14"/>
  <c r="N70" i="14"/>
  <c r="J63" i="13"/>
  <c r="N62" i="13"/>
  <c r="I63" i="13"/>
  <c r="I66" i="6"/>
  <c r="G67" i="6"/>
  <c r="G65" i="13" s="1"/>
  <c r="E74" i="6" l="1"/>
  <c r="F72" i="14"/>
  <c r="I72" i="14" s="1"/>
  <c r="F71" i="13"/>
  <c r="H73" i="6"/>
  <c r="H71" i="13" s="1"/>
  <c r="J72" i="14"/>
  <c r="J73" i="14" s="1"/>
  <c r="N71" i="14"/>
  <c r="N72" i="14" s="1"/>
  <c r="J64" i="13"/>
  <c r="N63" i="13"/>
  <c r="I64" i="13"/>
  <c r="I67" i="6"/>
  <c r="G68" i="6"/>
  <c r="G66" i="13" s="1"/>
  <c r="E75" i="6" l="1"/>
  <c r="F73" i="14"/>
  <c r="I73" i="14" s="1"/>
  <c r="N73" i="14" s="1"/>
  <c r="F72" i="13"/>
  <c r="H74" i="6"/>
  <c r="H72" i="13" s="1"/>
  <c r="I65" i="13"/>
  <c r="O65" i="13" s="1"/>
  <c r="D9" i="3" s="1"/>
  <c r="J65" i="13"/>
  <c r="K65" i="13" s="1"/>
  <c r="N64" i="13"/>
  <c r="I68" i="6"/>
  <c r="G69" i="6"/>
  <c r="G67" i="13" s="1"/>
  <c r="N65" i="13" l="1"/>
  <c r="E76" i="6"/>
  <c r="F74" i="14"/>
  <c r="I74" i="14" s="1"/>
  <c r="N74" i="14" s="1"/>
  <c r="H75" i="6"/>
  <c r="H73" i="13" s="1"/>
  <c r="F73" i="13"/>
  <c r="J74" i="14"/>
  <c r="E9" i="15"/>
  <c r="F9" i="15" s="1"/>
  <c r="S65" i="13"/>
  <c r="M65" i="13" s="1"/>
  <c r="P65" i="13" s="1"/>
  <c r="C66" i="13" s="1"/>
  <c r="J66" i="13" s="1"/>
  <c r="I66" i="13"/>
  <c r="N66" i="13" s="1"/>
  <c r="I69" i="6"/>
  <c r="G70" i="6"/>
  <c r="G68" i="13" s="1"/>
  <c r="J75" i="14" l="1"/>
  <c r="E77" i="6"/>
  <c r="F75" i="14"/>
  <c r="I75" i="14" s="1"/>
  <c r="N75" i="14" s="1"/>
  <c r="F74" i="13"/>
  <c r="H76" i="6"/>
  <c r="H74" i="13" s="1"/>
  <c r="E9" i="3"/>
  <c r="I67" i="13"/>
  <c r="N67" i="13" s="1"/>
  <c r="J67" i="13"/>
  <c r="I70" i="6"/>
  <c r="G71" i="6"/>
  <c r="G69" i="13" s="1"/>
  <c r="J76" i="14" l="1"/>
  <c r="E78" i="6"/>
  <c r="F76" i="14"/>
  <c r="I76" i="14" s="1"/>
  <c r="N76" i="14" s="1"/>
  <c r="F75" i="13"/>
  <c r="H77" i="6"/>
  <c r="H75" i="13" s="1"/>
  <c r="I68" i="13"/>
  <c r="N68" i="13" s="1"/>
  <c r="J68" i="13"/>
  <c r="I71" i="6"/>
  <c r="G72" i="6"/>
  <c r="G70" i="13" s="1"/>
  <c r="E79" i="6" l="1"/>
  <c r="F77" i="14"/>
  <c r="I77" i="14" s="1"/>
  <c r="N77" i="14" s="1"/>
  <c r="F76" i="13"/>
  <c r="H78" i="6"/>
  <c r="H76" i="13" s="1"/>
  <c r="J77" i="14"/>
  <c r="J78" i="14" s="1"/>
  <c r="K78" i="14" s="1"/>
  <c r="M78" i="14" s="1"/>
  <c r="J69" i="13"/>
  <c r="I69" i="13"/>
  <c r="N69" i="13" s="1"/>
  <c r="I72" i="6"/>
  <c r="G73" i="6"/>
  <c r="G71" i="13" s="1"/>
  <c r="F78" i="14" l="1"/>
  <c r="I78" i="14" s="1"/>
  <c r="O78" i="14" s="1"/>
  <c r="D10" i="15" s="1"/>
  <c r="F77" i="13"/>
  <c r="H79" i="6"/>
  <c r="H77" i="13" s="1"/>
  <c r="J70" i="13"/>
  <c r="I70" i="13"/>
  <c r="N70" i="13" s="1"/>
  <c r="I73" i="6"/>
  <c r="G74" i="6"/>
  <c r="G72" i="13" s="1"/>
  <c r="E81" i="6" l="1"/>
  <c r="F79" i="14"/>
  <c r="F78" i="13"/>
  <c r="H80" i="6"/>
  <c r="H78" i="13" s="1"/>
  <c r="N78" i="14"/>
  <c r="N79" i="14" s="1"/>
  <c r="P78" i="14"/>
  <c r="C79" i="14" s="1"/>
  <c r="I71" i="13"/>
  <c r="N71" i="13" s="1"/>
  <c r="J71" i="13"/>
  <c r="I74" i="6"/>
  <c r="G75" i="6"/>
  <c r="G73" i="13" s="1"/>
  <c r="J79" i="14" l="1"/>
  <c r="E82" i="6"/>
  <c r="F80" i="14"/>
  <c r="I80" i="14" s="1"/>
  <c r="F79" i="13"/>
  <c r="H81" i="6"/>
  <c r="H79" i="13" s="1"/>
  <c r="I72" i="13"/>
  <c r="N72" i="13" s="1"/>
  <c r="J72" i="13"/>
  <c r="I75" i="6"/>
  <c r="G76" i="6"/>
  <c r="G74" i="13" s="1"/>
  <c r="E83" i="6" l="1"/>
  <c r="F81" i="14"/>
  <c r="I81" i="14" s="1"/>
  <c r="F80" i="13"/>
  <c r="H82" i="6"/>
  <c r="H80" i="13" s="1"/>
  <c r="N80" i="14"/>
  <c r="N81" i="14" s="1"/>
  <c r="J80" i="14"/>
  <c r="J81" i="14" s="1"/>
  <c r="J82" i="14" s="1"/>
  <c r="I73" i="13"/>
  <c r="N73" i="13" s="1"/>
  <c r="J73" i="13"/>
  <c r="I76" i="6"/>
  <c r="G77" i="6"/>
  <c r="G75" i="13" s="1"/>
  <c r="E84" i="6" l="1"/>
  <c r="F82" i="14"/>
  <c r="I82" i="14" s="1"/>
  <c r="H83" i="6"/>
  <c r="H81" i="13" s="1"/>
  <c r="F81" i="13"/>
  <c r="J83" i="14"/>
  <c r="N82" i="14"/>
  <c r="I74" i="13"/>
  <c r="N74" i="13" s="1"/>
  <c r="J74" i="13"/>
  <c r="I77" i="6"/>
  <c r="G78" i="6"/>
  <c r="G76" i="13" s="1"/>
  <c r="F79" i="6"/>
  <c r="E85" i="6" l="1"/>
  <c r="F83" i="14"/>
  <c r="I83" i="14" s="1"/>
  <c r="J84" i="14" s="1"/>
  <c r="F82" i="13"/>
  <c r="H84" i="6"/>
  <c r="H82" i="13" s="1"/>
  <c r="N83" i="14"/>
  <c r="C10" i="3"/>
  <c r="C10" i="15"/>
  <c r="J75" i="13"/>
  <c r="I75" i="13"/>
  <c r="N75" i="13" s="1"/>
  <c r="I78" i="6"/>
  <c r="G79" i="6"/>
  <c r="G77" i="13" s="1"/>
  <c r="E86" i="6" l="1"/>
  <c r="F84" i="14"/>
  <c r="I84" i="14" s="1"/>
  <c r="J85" i="14" s="1"/>
  <c r="H85" i="6"/>
  <c r="H83" i="13" s="1"/>
  <c r="F83" i="13"/>
  <c r="E10" i="15"/>
  <c r="F10" i="15" s="1"/>
  <c r="J76" i="13"/>
  <c r="I76" i="13"/>
  <c r="N76" i="13" s="1"/>
  <c r="I79" i="6"/>
  <c r="G80" i="6"/>
  <c r="G78" i="13" s="1"/>
  <c r="N84" i="14" l="1"/>
  <c r="E87" i="6"/>
  <c r="F85" i="14"/>
  <c r="I85" i="14" s="1"/>
  <c r="J86" i="14" s="1"/>
  <c r="H86" i="6"/>
  <c r="H84" i="13" s="1"/>
  <c r="F84" i="13"/>
  <c r="I77" i="13"/>
  <c r="O77" i="13" s="1"/>
  <c r="D10" i="3" s="1"/>
  <c r="J77" i="13"/>
  <c r="K77" i="13" s="1"/>
  <c r="M77" i="13" s="1"/>
  <c r="I80" i="6"/>
  <c r="G81" i="6"/>
  <c r="G79" i="13" s="1"/>
  <c r="E88" i="6" l="1"/>
  <c r="F86" i="14"/>
  <c r="I86" i="14" s="1"/>
  <c r="J87" i="14" s="1"/>
  <c r="F85" i="13"/>
  <c r="H87" i="6"/>
  <c r="H85" i="13" s="1"/>
  <c r="N77" i="13"/>
  <c r="N85" i="14"/>
  <c r="N86" i="14" s="1"/>
  <c r="P77" i="13"/>
  <c r="C78" i="13" s="1"/>
  <c r="J78" i="13" s="1"/>
  <c r="E10" i="3"/>
  <c r="I78" i="13"/>
  <c r="I81" i="6"/>
  <c r="G82" i="6"/>
  <c r="G80" i="13" s="1"/>
  <c r="E89" i="6" l="1"/>
  <c r="F87" i="14"/>
  <c r="I87" i="14" s="1"/>
  <c r="J88" i="14" s="1"/>
  <c r="H88" i="6"/>
  <c r="H86" i="13" s="1"/>
  <c r="F86" i="13"/>
  <c r="N87" i="14"/>
  <c r="I79" i="13"/>
  <c r="N78" i="13"/>
  <c r="J79" i="13"/>
  <c r="I82" i="6"/>
  <c r="G83" i="6"/>
  <c r="G81" i="13" s="1"/>
  <c r="E90" i="6" l="1"/>
  <c r="F88" i="14"/>
  <c r="I88" i="14" s="1"/>
  <c r="J89" i="14" s="1"/>
  <c r="J90" i="14" s="1"/>
  <c r="K90" i="14" s="1"/>
  <c r="M90" i="14" s="1"/>
  <c r="F87" i="13"/>
  <c r="H89" i="6"/>
  <c r="H87" i="13" s="1"/>
  <c r="I80" i="13"/>
  <c r="J80" i="13"/>
  <c r="N79" i="13"/>
  <c r="I83" i="6"/>
  <c r="G84" i="6"/>
  <c r="G82" i="13" s="1"/>
  <c r="E91" i="6" l="1"/>
  <c r="F89" i="14"/>
  <c r="H90" i="6"/>
  <c r="H88" i="13" s="1"/>
  <c r="F88" i="13"/>
  <c r="N88" i="14"/>
  <c r="N89" i="14" s="1"/>
  <c r="N80" i="13"/>
  <c r="J81" i="13"/>
  <c r="I81" i="13"/>
  <c r="I84" i="6"/>
  <c r="G85" i="6"/>
  <c r="G83" i="13" s="1"/>
  <c r="F90" i="14" l="1"/>
  <c r="I90" i="14" s="1"/>
  <c r="O90" i="14" s="1"/>
  <c r="F89" i="13"/>
  <c r="H91" i="6"/>
  <c r="H89" i="13" s="1"/>
  <c r="J82" i="13"/>
  <c r="I82" i="13"/>
  <c r="N81" i="13"/>
  <c r="I85" i="6"/>
  <c r="G86" i="6"/>
  <c r="G84" i="13" s="1"/>
  <c r="D11" i="15" l="1"/>
  <c r="P90" i="14"/>
  <c r="C91" i="14" s="1"/>
  <c r="E93" i="6"/>
  <c r="F91" i="14"/>
  <c r="I91" i="14" s="1"/>
  <c r="F90" i="13"/>
  <c r="H92" i="6"/>
  <c r="H90" i="13" s="1"/>
  <c r="N90" i="14"/>
  <c r="N91" i="14" s="1"/>
  <c r="J83" i="13"/>
  <c r="N82" i="13"/>
  <c r="I83" i="13"/>
  <c r="I86" i="6"/>
  <c r="G87" i="6"/>
  <c r="G85" i="13" s="1"/>
  <c r="J91" i="14" l="1"/>
  <c r="E94" i="6"/>
  <c r="F92" i="14"/>
  <c r="I92" i="14" s="1"/>
  <c r="N92" i="14" s="1"/>
  <c r="F91" i="13"/>
  <c r="H93" i="6"/>
  <c r="H91" i="13" s="1"/>
  <c r="J84" i="13"/>
  <c r="N83" i="13"/>
  <c r="I84" i="13"/>
  <c r="J85" i="13" s="1"/>
  <c r="I87" i="6"/>
  <c r="G88" i="6"/>
  <c r="G86" i="13" s="1"/>
  <c r="J92" i="14" l="1"/>
  <c r="J93" i="14" s="1"/>
  <c r="E95" i="6"/>
  <c r="F93" i="14"/>
  <c r="I93" i="14" s="1"/>
  <c r="N93" i="14" s="1"/>
  <c r="H94" i="6"/>
  <c r="H92" i="13" s="1"/>
  <c r="F92" i="13"/>
  <c r="I85" i="13"/>
  <c r="J86" i="13" s="1"/>
  <c r="N84" i="13"/>
  <c r="I88" i="6"/>
  <c r="G89" i="6"/>
  <c r="G87" i="13" s="1"/>
  <c r="J94" i="14" l="1"/>
  <c r="E96" i="6"/>
  <c r="F94" i="14"/>
  <c r="I94" i="14" s="1"/>
  <c r="H95" i="6"/>
  <c r="H93" i="13" s="1"/>
  <c r="F93" i="13"/>
  <c r="N85" i="13"/>
  <c r="I86" i="13"/>
  <c r="J87" i="13" s="1"/>
  <c r="I89" i="6"/>
  <c r="F91" i="6"/>
  <c r="G90" i="6"/>
  <c r="G88" i="13" s="1"/>
  <c r="C11" i="3" l="1"/>
  <c r="C11" i="15"/>
  <c r="E97" i="6"/>
  <c r="F95" i="14"/>
  <c r="I95" i="14" s="1"/>
  <c r="H96" i="6"/>
  <c r="H94" i="13" s="1"/>
  <c r="F94" i="13"/>
  <c r="J95" i="14"/>
  <c r="N94" i="14"/>
  <c r="E11" i="15"/>
  <c r="F11" i="15" s="1"/>
  <c r="I87" i="13"/>
  <c r="J88" i="13" s="1"/>
  <c r="N86" i="13"/>
  <c r="I90" i="6"/>
  <c r="G91" i="6"/>
  <c r="G89" i="13" s="1"/>
  <c r="J96" i="14" l="1"/>
  <c r="E98" i="6"/>
  <c r="F96" i="14"/>
  <c r="I96" i="14" s="1"/>
  <c r="H97" i="6"/>
  <c r="H95" i="13" s="1"/>
  <c r="F95" i="13"/>
  <c r="N95" i="14"/>
  <c r="N96" i="14" s="1"/>
  <c r="I88" i="13"/>
  <c r="J89" i="13" s="1"/>
  <c r="K89" i="13" s="1"/>
  <c r="M89" i="13" s="1"/>
  <c r="N87" i="13"/>
  <c r="I91" i="6"/>
  <c r="G92" i="6"/>
  <c r="G90" i="13" s="1"/>
  <c r="E99" i="6" l="1"/>
  <c r="F97" i="14"/>
  <c r="I97" i="14" s="1"/>
  <c r="N97" i="14" s="1"/>
  <c r="F96" i="13"/>
  <c r="H98" i="6"/>
  <c r="H96" i="13" s="1"/>
  <c r="J97" i="14"/>
  <c r="I89" i="13"/>
  <c r="O89" i="13"/>
  <c r="D11" i="3" s="1"/>
  <c r="E11" i="3"/>
  <c r="N88" i="13"/>
  <c r="I92" i="6"/>
  <c r="G93" i="6"/>
  <c r="G91" i="13" s="1"/>
  <c r="N89" i="13" l="1"/>
  <c r="E100" i="6"/>
  <c r="F98" i="14"/>
  <c r="I98" i="14" s="1"/>
  <c r="N98" i="14" s="1"/>
  <c r="F97" i="13"/>
  <c r="H99" i="6"/>
  <c r="H97" i="13" s="1"/>
  <c r="J98" i="14"/>
  <c r="J99" i="14" s="1"/>
  <c r="P89" i="13"/>
  <c r="C90" i="13" s="1"/>
  <c r="J90" i="13" s="1"/>
  <c r="I90" i="13"/>
  <c r="I93" i="6"/>
  <c r="G94" i="6"/>
  <c r="G92" i="13" s="1"/>
  <c r="E101" i="6" l="1"/>
  <c r="F99" i="14"/>
  <c r="I99" i="14" s="1"/>
  <c r="N99" i="14" s="1"/>
  <c r="F98" i="13"/>
  <c r="H100" i="6"/>
  <c r="H98" i="13" s="1"/>
  <c r="J91" i="13"/>
  <c r="I91" i="13"/>
  <c r="N90" i="13"/>
  <c r="I94" i="6"/>
  <c r="G95" i="6"/>
  <c r="G93" i="13" s="1"/>
  <c r="E102" i="6" l="1"/>
  <c r="F100" i="14"/>
  <c r="I100" i="14" s="1"/>
  <c r="N100" i="14" s="1"/>
  <c r="F99" i="13"/>
  <c r="H101" i="6"/>
  <c r="H99" i="13" s="1"/>
  <c r="J100" i="14"/>
  <c r="N91" i="13"/>
  <c r="I92" i="13"/>
  <c r="J92" i="13"/>
  <c r="I95" i="6"/>
  <c r="G96" i="6"/>
  <c r="G94" i="13" s="1"/>
  <c r="J101" i="14" l="1"/>
  <c r="E103" i="6"/>
  <c r="F101" i="14"/>
  <c r="I101" i="14" s="1"/>
  <c r="N101" i="14" s="1"/>
  <c r="F100" i="13"/>
  <c r="H102" i="6"/>
  <c r="H100" i="13" s="1"/>
  <c r="N92" i="13"/>
  <c r="I93" i="13"/>
  <c r="J93" i="13"/>
  <c r="I96" i="6"/>
  <c r="G97" i="6"/>
  <c r="G95" i="13" s="1"/>
  <c r="F102" i="14" l="1"/>
  <c r="I102" i="14" s="1"/>
  <c r="O102" i="14" s="1"/>
  <c r="D12" i="15" s="1"/>
  <c r="F101" i="13"/>
  <c r="H103" i="6"/>
  <c r="H101" i="13" s="1"/>
  <c r="J102" i="14"/>
  <c r="K102" i="14" s="1"/>
  <c r="M102" i="14" s="1"/>
  <c r="P102" i="14" s="1"/>
  <c r="C103" i="14" s="1"/>
  <c r="N93" i="13"/>
  <c r="I94" i="13"/>
  <c r="J94" i="13"/>
  <c r="I97" i="6"/>
  <c r="G98" i="6"/>
  <c r="G96" i="13" s="1"/>
  <c r="J103" i="14" l="1"/>
  <c r="E105" i="6"/>
  <c r="F103" i="14"/>
  <c r="I103" i="14" s="1"/>
  <c r="F102" i="13"/>
  <c r="H104" i="6"/>
  <c r="H102" i="13" s="1"/>
  <c r="N102" i="14"/>
  <c r="N103" i="14" s="1"/>
  <c r="I95" i="13"/>
  <c r="J95" i="13"/>
  <c r="N94" i="13"/>
  <c r="I98" i="6"/>
  <c r="G99" i="6"/>
  <c r="G97" i="13" s="1"/>
  <c r="E106" i="6" l="1"/>
  <c r="F104" i="14"/>
  <c r="I104" i="14" s="1"/>
  <c r="N104" i="14" s="1"/>
  <c r="N105" i="14" s="1"/>
  <c r="F103" i="13"/>
  <c r="H105" i="6"/>
  <c r="H103" i="13" s="1"/>
  <c r="J104" i="14"/>
  <c r="J105" i="14" s="1"/>
  <c r="J106" i="14" s="1"/>
  <c r="N95" i="13"/>
  <c r="J96" i="13"/>
  <c r="I96" i="13"/>
  <c r="N96" i="13" s="1"/>
  <c r="I99" i="6"/>
  <c r="G100" i="6"/>
  <c r="G98" i="13" s="1"/>
  <c r="E107" i="6" l="1"/>
  <c r="F105" i="14"/>
  <c r="F104" i="13"/>
  <c r="H106" i="6"/>
  <c r="H104" i="13" s="1"/>
  <c r="I97" i="13"/>
  <c r="N97" i="13" s="1"/>
  <c r="J97" i="13"/>
  <c r="I100" i="6"/>
  <c r="G101" i="6"/>
  <c r="G99" i="13" s="1"/>
  <c r="E108" i="6" l="1"/>
  <c r="F106" i="14"/>
  <c r="I106" i="14" s="1"/>
  <c r="H107" i="6"/>
  <c r="H105" i="13" s="1"/>
  <c r="F105" i="13"/>
  <c r="I98" i="13"/>
  <c r="N98" i="13" s="1"/>
  <c r="J98" i="13"/>
  <c r="I101" i="6"/>
  <c r="F103" i="6"/>
  <c r="G102" i="6"/>
  <c r="G100" i="13" s="1"/>
  <c r="C12" i="3" l="1"/>
  <c r="C12" i="15"/>
  <c r="N106" i="14"/>
  <c r="N107" i="14" s="1"/>
  <c r="J107" i="14"/>
  <c r="E109" i="6"/>
  <c r="F107" i="14"/>
  <c r="F106" i="13"/>
  <c r="H108" i="6"/>
  <c r="H106" i="13" s="1"/>
  <c r="J99" i="13"/>
  <c r="I99" i="13"/>
  <c r="N99" i="13" s="1"/>
  <c r="I102" i="6"/>
  <c r="G103" i="6"/>
  <c r="G101" i="13" s="1"/>
  <c r="E110" i="6" l="1"/>
  <c r="F108" i="14"/>
  <c r="I108" i="14" s="1"/>
  <c r="F107" i="13"/>
  <c r="H109" i="6"/>
  <c r="H107" i="13" s="1"/>
  <c r="J108" i="14"/>
  <c r="J109" i="14" s="1"/>
  <c r="E12" i="15"/>
  <c r="F12" i="15" s="1"/>
  <c r="J100" i="13"/>
  <c r="I100" i="13"/>
  <c r="N100" i="13" s="1"/>
  <c r="I103" i="6"/>
  <c r="G104" i="6"/>
  <c r="G102" i="13" s="1"/>
  <c r="E111" i="6" l="1"/>
  <c r="F109" i="14"/>
  <c r="I109" i="14" s="1"/>
  <c r="F108" i="13"/>
  <c r="H110" i="6"/>
  <c r="H108" i="13" s="1"/>
  <c r="J110" i="14"/>
  <c r="N108" i="14"/>
  <c r="N109" i="14" s="1"/>
  <c r="I101" i="13"/>
  <c r="O101" i="13" s="1"/>
  <c r="D12" i="3" s="1"/>
  <c r="J101" i="13"/>
  <c r="K101" i="13" s="1"/>
  <c r="M101" i="13" s="1"/>
  <c r="I104" i="6"/>
  <c r="G105" i="6"/>
  <c r="G103" i="13" s="1"/>
  <c r="N101" i="13" l="1"/>
  <c r="E112" i="6"/>
  <c r="F110" i="14"/>
  <c r="I110" i="14" s="1"/>
  <c r="N110" i="14" s="1"/>
  <c r="F109" i="13"/>
  <c r="H111" i="6"/>
  <c r="H109" i="13" s="1"/>
  <c r="P101" i="13"/>
  <c r="C102" i="13" s="1"/>
  <c r="J102" i="13" s="1"/>
  <c r="E12" i="3"/>
  <c r="I102" i="13"/>
  <c r="I105" i="6"/>
  <c r="G106" i="6"/>
  <c r="G104" i="13" s="1"/>
  <c r="E113" i="6" l="1"/>
  <c r="F111" i="14"/>
  <c r="I111" i="14" s="1"/>
  <c r="N111" i="14" s="1"/>
  <c r="F110" i="13"/>
  <c r="H112" i="6"/>
  <c r="H110" i="13" s="1"/>
  <c r="J111" i="14"/>
  <c r="J103" i="13"/>
  <c r="I103" i="13"/>
  <c r="N102" i="13"/>
  <c r="I106" i="6"/>
  <c r="G107" i="6"/>
  <c r="G105" i="13" s="1"/>
  <c r="J112" i="14" l="1"/>
  <c r="E114" i="6"/>
  <c r="F112" i="14"/>
  <c r="I112" i="14" s="1"/>
  <c r="N112" i="14" s="1"/>
  <c r="F111" i="13"/>
  <c r="H113" i="6"/>
  <c r="H111" i="13" s="1"/>
  <c r="J104" i="13"/>
  <c r="N103" i="13"/>
  <c r="I104" i="13"/>
  <c r="J105" i="13" s="1"/>
  <c r="I107" i="6"/>
  <c r="G108" i="6"/>
  <c r="G106" i="13" s="1"/>
  <c r="E115" i="6" l="1"/>
  <c r="F113" i="14"/>
  <c r="I113" i="14" s="1"/>
  <c r="N113" i="14" s="1"/>
  <c r="F112" i="13"/>
  <c r="H114" i="6"/>
  <c r="H112" i="13" s="1"/>
  <c r="J113" i="14"/>
  <c r="J114" i="14" s="1"/>
  <c r="K114" i="14" s="1"/>
  <c r="M114" i="14" s="1"/>
  <c r="N104" i="13"/>
  <c r="I105" i="13"/>
  <c r="I108" i="6"/>
  <c r="G109" i="6"/>
  <c r="G107" i="13" s="1"/>
  <c r="F114" i="14" l="1"/>
  <c r="I114" i="14" s="1"/>
  <c r="O114" i="14" s="1"/>
  <c r="D13" i="15" s="1"/>
  <c r="F113" i="13"/>
  <c r="H115" i="6"/>
  <c r="H113" i="13" s="1"/>
  <c r="I106" i="13"/>
  <c r="N105" i="13"/>
  <c r="J106" i="13"/>
  <c r="I109" i="6"/>
  <c r="G110" i="6"/>
  <c r="G108" i="13" s="1"/>
  <c r="E117" i="6" l="1"/>
  <c r="F115" i="14"/>
  <c r="I115" i="14" s="1"/>
  <c r="F114" i="13"/>
  <c r="H116" i="6"/>
  <c r="H114" i="13" s="1"/>
  <c r="P114" i="14"/>
  <c r="C115" i="14" s="1"/>
  <c r="N114" i="14"/>
  <c r="N115" i="14" s="1"/>
  <c r="N116" i="14" s="1"/>
  <c r="J107" i="13"/>
  <c r="N106" i="13"/>
  <c r="I107" i="13"/>
  <c r="I110" i="6"/>
  <c r="G111" i="6"/>
  <c r="G109" i="13" s="1"/>
  <c r="J115" i="14" l="1"/>
  <c r="E118" i="6"/>
  <c r="F116" i="14"/>
  <c r="F115" i="13"/>
  <c r="H117" i="6"/>
  <c r="H115" i="13" s="1"/>
  <c r="J108" i="13"/>
  <c r="I108" i="13"/>
  <c r="N107" i="13"/>
  <c r="I111" i="6"/>
  <c r="G112" i="6"/>
  <c r="G110" i="13" s="1"/>
  <c r="J116" i="14" l="1"/>
  <c r="J117" i="14" s="1"/>
  <c r="E119" i="6"/>
  <c r="F117" i="14"/>
  <c r="I117" i="14" s="1"/>
  <c r="H118" i="6"/>
  <c r="H116" i="13" s="1"/>
  <c r="F116" i="13"/>
  <c r="J109" i="13"/>
  <c r="I109" i="13"/>
  <c r="N108" i="13"/>
  <c r="I112" i="6"/>
  <c r="G113" i="6"/>
  <c r="G111" i="13" s="1"/>
  <c r="E120" i="6" l="1"/>
  <c r="F118" i="14"/>
  <c r="I118" i="14" s="1"/>
  <c r="H119" i="6"/>
  <c r="H117" i="13" s="1"/>
  <c r="F117" i="13"/>
  <c r="N117" i="14"/>
  <c r="N118" i="14" s="1"/>
  <c r="J118" i="14"/>
  <c r="J119" i="14" s="1"/>
  <c r="N109" i="13"/>
  <c r="J110" i="13"/>
  <c r="I110" i="13"/>
  <c r="I113" i="6"/>
  <c r="F115" i="6"/>
  <c r="G114" i="6"/>
  <c r="G112" i="13" s="1"/>
  <c r="N110" i="13" l="1"/>
  <c r="C13" i="3"/>
  <c r="C13" i="15"/>
  <c r="E121" i="6"/>
  <c r="F119" i="14"/>
  <c r="I119" i="14" s="1"/>
  <c r="F118" i="13"/>
  <c r="H120" i="6"/>
  <c r="H118" i="13" s="1"/>
  <c r="J111" i="13"/>
  <c r="I111" i="13"/>
  <c r="N111" i="13" s="1"/>
  <c r="I114" i="6"/>
  <c r="G115" i="6"/>
  <c r="G113" i="13" s="1"/>
  <c r="N119" i="14" l="1"/>
  <c r="E122" i="6"/>
  <c r="F120" i="14"/>
  <c r="I120" i="14" s="1"/>
  <c r="F119" i="13"/>
  <c r="H121" i="6"/>
  <c r="H119" i="13" s="1"/>
  <c r="J120" i="14"/>
  <c r="E13" i="15"/>
  <c r="F13" i="15" s="1"/>
  <c r="I112" i="13"/>
  <c r="N112" i="13" s="1"/>
  <c r="J112" i="13"/>
  <c r="I115" i="6"/>
  <c r="G116" i="6"/>
  <c r="G114" i="13" s="1"/>
  <c r="J121" i="14" l="1"/>
  <c r="E123" i="6"/>
  <c r="F121" i="14"/>
  <c r="I121" i="14" s="1"/>
  <c r="H122" i="6"/>
  <c r="H120" i="13" s="1"/>
  <c r="F120" i="13"/>
  <c r="N120" i="14"/>
  <c r="N121" i="14" s="1"/>
  <c r="I113" i="13"/>
  <c r="N113" i="13" s="1"/>
  <c r="J113" i="13"/>
  <c r="K113" i="13" s="1"/>
  <c r="M113" i="13" s="1"/>
  <c r="E13" i="3" s="1"/>
  <c r="I116" i="6"/>
  <c r="G117" i="6"/>
  <c r="G115" i="13" s="1"/>
  <c r="O113" i="13" l="1"/>
  <c r="D13" i="3" s="1"/>
  <c r="E124" i="6"/>
  <c r="F122" i="14"/>
  <c r="I122" i="14" s="1"/>
  <c r="F121" i="13"/>
  <c r="H123" i="6"/>
  <c r="H121" i="13" s="1"/>
  <c r="N122" i="14"/>
  <c r="J122" i="14"/>
  <c r="P113" i="13"/>
  <c r="C114" i="13" s="1"/>
  <c r="J114" i="13" s="1"/>
  <c r="I114" i="13"/>
  <c r="I117" i="6"/>
  <c r="G118" i="6"/>
  <c r="G116" i="13" s="1"/>
  <c r="J123" i="14" l="1"/>
  <c r="E125" i="6"/>
  <c r="F123" i="14"/>
  <c r="I123" i="14" s="1"/>
  <c r="N123" i="14" s="1"/>
  <c r="F122" i="13"/>
  <c r="H124" i="6"/>
  <c r="H122" i="13" s="1"/>
  <c r="I115" i="13"/>
  <c r="N114" i="13"/>
  <c r="J115" i="13"/>
  <c r="I118" i="6"/>
  <c r="G119" i="6"/>
  <c r="G117" i="13" s="1"/>
  <c r="E126" i="6" l="1"/>
  <c r="F124" i="14"/>
  <c r="I124" i="14" s="1"/>
  <c r="N124" i="14" s="1"/>
  <c r="H125" i="6"/>
  <c r="H123" i="13" s="1"/>
  <c r="F123" i="13"/>
  <c r="J124" i="14"/>
  <c r="J125" i="14" s="1"/>
  <c r="N115" i="13"/>
  <c r="J116" i="13"/>
  <c r="I116" i="13"/>
  <c r="I119" i="6"/>
  <c r="G120" i="6"/>
  <c r="G118" i="13" s="1"/>
  <c r="E127" i="6" l="1"/>
  <c r="F125" i="14"/>
  <c r="I125" i="14" s="1"/>
  <c r="N125" i="14" s="1"/>
  <c r="F124" i="13"/>
  <c r="H126" i="6"/>
  <c r="H124" i="13" s="1"/>
  <c r="N116" i="13"/>
  <c r="J117" i="13"/>
  <c r="I117" i="13"/>
  <c r="I120" i="6"/>
  <c r="G121" i="6"/>
  <c r="G119" i="13" s="1"/>
  <c r="N117" i="13" l="1"/>
  <c r="F126" i="14"/>
  <c r="I126" i="14" s="1"/>
  <c r="O126" i="14" s="1"/>
  <c r="D14" i="15" s="1"/>
  <c r="F125" i="13"/>
  <c r="H127" i="6"/>
  <c r="H125" i="13" s="1"/>
  <c r="J126" i="14"/>
  <c r="K126" i="14" s="1"/>
  <c r="M126" i="14" s="1"/>
  <c r="P126" i="14" s="1"/>
  <c r="C127" i="14" s="1"/>
  <c r="J127" i="14" s="1"/>
  <c r="J118" i="13"/>
  <c r="I118" i="13"/>
  <c r="N118" i="13" s="1"/>
  <c r="I121" i="6"/>
  <c r="G122" i="6"/>
  <c r="G120" i="13" s="1"/>
  <c r="E129" i="6" l="1"/>
  <c r="F127" i="14"/>
  <c r="I127" i="14" s="1"/>
  <c r="H128" i="6"/>
  <c r="H126" i="13" s="1"/>
  <c r="F126" i="13"/>
  <c r="N126" i="14"/>
  <c r="N127" i="14" s="1"/>
  <c r="J119" i="13"/>
  <c r="I119" i="13"/>
  <c r="I122" i="6"/>
  <c r="G123" i="6"/>
  <c r="G121" i="13" s="1"/>
  <c r="E130" i="6" l="1"/>
  <c r="F128" i="14"/>
  <c r="I128" i="14" s="1"/>
  <c r="F127" i="13"/>
  <c r="H129" i="6"/>
  <c r="H127" i="13" s="1"/>
  <c r="J128" i="14"/>
  <c r="J120" i="13"/>
  <c r="N119" i="13"/>
  <c r="I120" i="13"/>
  <c r="I123" i="6"/>
  <c r="G124" i="6"/>
  <c r="G122" i="13" s="1"/>
  <c r="J129" i="14" l="1"/>
  <c r="J130" i="14" s="1"/>
  <c r="E131" i="6"/>
  <c r="F129" i="14"/>
  <c r="F128" i="13"/>
  <c r="H130" i="6"/>
  <c r="H128" i="13" s="1"/>
  <c r="N128" i="14"/>
  <c r="N129" i="14" s="1"/>
  <c r="J121" i="13"/>
  <c r="N120" i="13"/>
  <c r="I121" i="13"/>
  <c r="I124" i="6"/>
  <c r="G125" i="6"/>
  <c r="G123" i="13" s="1"/>
  <c r="E132" i="6" l="1"/>
  <c r="F130" i="14"/>
  <c r="I130" i="14" s="1"/>
  <c r="F129" i="13"/>
  <c r="H131" i="6"/>
  <c r="H129" i="13" s="1"/>
  <c r="J131" i="14"/>
  <c r="N130" i="14"/>
  <c r="J122" i="13"/>
  <c r="N121" i="13"/>
  <c r="I122" i="13"/>
  <c r="I125" i="6"/>
  <c r="F127" i="6"/>
  <c r="G126" i="6"/>
  <c r="G124" i="13" s="1"/>
  <c r="C14" i="3" l="1"/>
  <c r="C14" i="15"/>
  <c r="E133" i="6"/>
  <c r="F131" i="14"/>
  <c r="I131" i="14" s="1"/>
  <c r="J132" i="14" s="1"/>
  <c r="F130" i="13"/>
  <c r="H132" i="6"/>
  <c r="H130" i="13" s="1"/>
  <c r="N122" i="13"/>
  <c r="I123" i="13"/>
  <c r="J123" i="13"/>
  <c r="I126" i="6"/>
  <c r="G127" i="6"/>
  <c r="G125" i="13" s="1"/>
  <c r="N131" i="14" l="1"/>
  <c r="E134" i="6"/>
  <c r="F132" i="14"/>
  <c r="I132" i="14" s="1"/>
  <c r="J133" i="14" s="1"/>
  <c r="F131" i="13"/>
  <c r="H133" i="6"/>
  <c r="H131" i="13" s="1"/>
  <c r="E14" i="15"/>
  <c r="F14" i="15" s="1"/>
  <c r="N123" i="13"/>
  <c r="I124" i="13"/>
  <c r="J124" i="13"/>
  <c r="I127" i="6"/>
  <c r="G128" i="6"/>
  <c r="G126" i="13" s="1"/>
  <c r="J134" i="14" l="1"/>
  <c r="N132" i="14"/>
  <c r="N133" i="14" s="1"/>
  <c r="E135" i="6"/>
  <c r="F133" i="14"/>
  <c r="F132" i="13"/>
  <c r="H134" i="6"/>
  <c r="H132" i="13" s="1"/>
  <c r="I125" i="13"/>
  <c r="O125" i="13"/>
  <c r="D14" i="3" s="1"/>
  <c r="J125" i="13"/>
  <c r="K125" i="13" s="1"/>
  <c r="M125" i="13" s="1"/>
  <c r="E14" i="3" s="1"/>
  <c r="N124" i="13"/>
  <c r="I128" i="6"/>
  <c r="G129" i="6"/>
  <c r="G127" i="13" s="1"/>
  <c r="N125" i="13" l="1"/>
  <c r="E136" i="6"/>
  <c r="F134" i="14"/>
  <c r="I134" i="14" s="1"/>
  <c r="N134" i="14" s="1"/>
  <c r="F133" i="13"/>
  <c r="H135" i="6"/>
  <c r="H133" i="13" s="1"/>
  <c r="J135" i="14"/>
  <c r="P125" i="13"/>
  <c r="C126" i="13" s="1"/>
  <c r="J126" i="13" s="1"/>
  <c r="I126" i="13"/>
  <c r="I129" i="6"/>
  <c r="G130" i="6"/>
  <c r="G128" i="13" s="1"/>
  <c r="E137" i="6" l="1"/>
  <c r="F135" i="14"/>
  <c r="I135" i="14" s="1"/>
  <c r="N135" i="14" s="1"/>
  <c r="F134" i="13"/>
  <c r="H136" i="6"/>
  <c r="H134" i="13" s="1"/>
  <c r="J127" i="13"/>
  <c r="I127" i="13"/>
  <c r="N126" i="13"/>
  <c r="N127" i="13" s="1"/>
  <c r="I130" i="6"/>
  <c r="G131" i="6"/>
  <c r="G129" i="13" s="1"/>
  <c r="E138" i="6" l="1"/>
  <c r="F136" i="14"/>
  <c r="I136" i="14" s="1"/>
  <c r="N136" i="14" s="1"/>
  <c r="F135" i="13"/>
  <c r="H137" i="6"/>
  <c r="H135" i="13" s="1"/>
  <c r="J136" i="14"/>
  <c r="J137" i="14" s="1"/>
  <c r="J128" i="13"/>
  <c r="I128" i="13"/>
  <c r="I131" i="6"/>
  <c r="G132" i="6"/>
  <c r="G130" i="13" s="1"/>
  <c r="E139" i="6" l="1"/>
  <c r="F137" i="14"/>
  <c r="I137" i="14" s="1"/>
  <c r="N137" i="14" s="1"/>
  <c r="F136" i="13"/>
  <c r="H138" i="6"/>
  <c r="H136" i="13" s="1"/>
  <c r="I129" i="13"/>
  <c r="J129" i="13"/>
  <c r="N128" i="13"/>
  <c r="I132" i="6"/>
  <c r="G133" i="6"/>
  <c r="G131" i="13" s="1"/>
  <c r="F138" i="14" l="1"/>
  <c r="I138" i="14" s="1"/>
  <c r="O138" i="14" s="1"/>
  <c r="D15" i="15" s="1"/>
  <c r="F137" i="13"/>
  <c r="H139" i="6"/>
  <c r="H137" i="13" s="1"/>
  <c r="J138" i="14"/>
  <c r="K138" i="14" s="1"/>
  <c r="M138" i="14" s="1"/>
  <c r="P138" i="14" s="1"/>
  <c r="C139" i="14" s="1"/>
  <c r="N129" i="13"/>
  <c r="I130" i="13"/>
  <c r="J130" i="13"/>
  <c r="I133" i="6"/>
  <c r="G134" i="6"/>
  <c r="G132" i="13" s="1"/>
  <c r="J139" i="14" l="1"/>
  <c r="E141" i="6"/>
  <c r="F139" i="14"/>
  <c r="I139" i="14" s="1"/>
  <c r="F138" i="13"/>
  <c r="H140" i="6"/>
  <c r="H138" i="13" s="1"/>
  <c r="N138" i="14"/>
  <c r="N139" i="14" s="1"/>
  <c r="N140" i="14" s="1"/>
  <c r="I131" i="13"/>
  <c r="N130" i="13"/>
  <c r="J131" i="13"/>
  <c r="I134" i="6"/>
  <c r="G135" i="6"/>
  <c r="G133" i="13" s="1"/>
  <c r="E142" i="6" l="1"/>
  <c r="F140" i="14"/>
  <c r="F139" i="13"/>
  <c r="H141" i="6"/>
  <c r="H139" i="13" s="1"/>
  <c r="J140" i="14"/>
  <c r="J141" i="14" s="1"/>
  <c r="J132" i="13"/>
  <c r="N131" i="13"/>
  <c r="I132" i="13"/>
  <c r="I135" i="6"/>
  <c r="G136" i="6"/>
  <c r="G134" i="13" s="1"/>
  <c r="E143" i="6" l="1"/>
  <c r="F141" i="14"/>
  <c r="I141" i="14" s="1"/>
  <c r="F140" i="13"/>
  <c r="H142" i="6"/>
  <c r="H140" i="13" s="1"/>
  <c r="J133" i="13"/>
  <c r="N132" i="13"/>
  <c r="I133" i="13"/>
  <c r="I136" i="6"/>
  <c r="G137" i="6"/>
  <c r="G135" i="13" s="1"/>
  <c r="N141" i="14" l="1"/>
  <c r="E144" i="6"/>
  <c r="F142" i="14"/>
  <c r="I142" i="14" s="1"/>
  <c r="F141" i="13"/>
  <c r="H143" i="6"/>
  <c r="H141" i="13" s="1"/>
  <c r="J142" i="14"/>
  <c r="J143" i="14" s="1"/>
  <c r="N133" i="13"/>
  <c r="J134" i="13"/>
  <c r="I134" i="13"/>
  <c r="I137" i="6"/>
  <c r="G138" i="6"/>
  <c r="G136" i="13" s="1"/>
  <c r="F139" i="6"/>
  <c r="E145" i="6" l="1"/>
  <c r="F143" i="14"/>
  <c r="I143" i="14" s="1"/>
  <c r="J144" i="14" s="1"/>
  <c r="H144" i="6"/>
  <c r="H142" i="13" s="1"/>
  <c r="F142" i="13"/>
  <c r="C15" i="3"/>
  <c r="C15" i="15"/>
  <c r="N142" i="14"/>
  <c r="N134" i="13"/>
  <c r="J135" i="13"/>
  <c r="I135" i="13"/>
  <c r="I138" i="6"/>
  <c r="G139" i="6"/>
  <c r="G137" i="13" s="1"/>
  <c r="E146" i="6" l="1"/>
  <c r="F144" i="14"/>
  <c r="I144" i="14" s="1"/>
  <c r="J145" i="14" s="1"/>
  <c r="F143" i="13"/>
  <c r="H145" i="6"/>
  <c r="H143" i="13" s="1"/>
  <c r="N143" i="14"/>
  <c r="N144" i="14" s="1"/>
  <c r="E15" i="15"/>
  <c r="F15" i="15" s="1"/>
  <c r="N135" i="13"/>
  <c r="J136" i="13"/>
  <c r="I136" i="13"/>
  <c r="I139" i="6"/>
  <c r="G140" i="6"/>
  <c r="G138" i="13" s="1"/>
  <c r="N136" i="13" l="1"/>
  <c r="E147" i="6"/>
  <c r="F145" i="14"/>
  <c r="I145" i="14" s="1"/>
  <c r="J146" i="14" s="1"/>
  <c r="F144" i="13"/>
  <c r="H146" i="6"/>
  <c r="H144" i="13" s="1"/>
  <c r="N145" i="14"/>
  <c r="I137" i="13"/>
  <c r="O137" i="13" s="1"/>
  <c r="D15" i="3" s="1"/>
  <c r="J137" i="13"/>
  <c r="K137" i="13" s="1"/>
  <c r="M137" i="13" s="1"/>
  <c r="E15" i="3" s="1"/>
  <c r="I140" i="6"/>
  <c r="G141" i="6"/>
  <c r="G139" i="13" s="1"/>
  <c r="N137" i="13" l="1"/>
  <c r="E148" i="6"/>
  <c r="F146" i="14"/>
  <c r="I146" i="14" s="1"/>
  <c r="J147" i="14" s="1"/>
  <c r="F145" i="13"/>
  <c r="H147" i="6"/>
  <c r="H145" i="13" s="1"/>
  <c r="N146" i="14"/>
  <c r="P137" i="13"/>
  <c r="C138" i="13" s="1"/>
  <c r="J138" i="13" s="1"/>
  <c r="I138" i="13"/>
  <c r="I141" i="6"/>
  <c r="G142" i="6"/>
  <c r="G140" i="13" s="1"/>
  <c r="N138" i="13" l="1"/>
  <c r="E149" i="6"/>
  <c r="F147" i="14"/>
  <c r="I147" i="14" s="1"/>
  <c r="J148" i="14" s="1"/>
  <c r="J149" i="14" s="1"/>
  <c r="F146" i="13"/>
  <c r="H148" i="6"/>
  <c r="H146" i="13" s="1"/>
  <c r="N147" i="14"/>
  <c r="N148" i="14" s="1"/>
  <c r="J139" i="13"/>
  <c r="I139" i="13"/>
  <c r="I142" i="6"/>
  <c r="G143" i="6"/>
  <c r="G141" i="13" s="1"/>
  <c r="E150" i="6" l="1"/>
  <c r="F148" i="14"/>
  <c r="H149" i="6"/>
  <c r="H147" i="13" s="1"/>
  <c r="F147" i="13"/>
  <c r="J140" i="13"/>
  <c r="I140" i="13"/>
  <c r="N139" i="13"/>
  <c r="I143" i="6"/>
  <c r="G144" i="6"/>
  <c r="G142" i="13" s="1"/>
  <c r="E151" i="6" l="1"/>
  <c r="F149" i="14"/>
  <c r="I149" i="14" s="1"/>
  <c r="F148" i="13"/>
  <c r="H150" i="6"/>
  <c r="H148" i="13" s="1"/>
  <c r="I141" i="13"/>
  <c r="N140" i="13"/>
  <c r="J141" i="13"/>
  <c r="I144" i="6"/>
  <c r="G145" i="6"/>
  <c r="G143" i="13" s="1"/>
  <c r="O150" i="14" l="1"/>
  <c r="D16" i="15" s="1"/>
  <c r="J150" i="14"/>
  <c r="K150" i="14" s="1"/>
  <c r="M150" i="14" s="1"/>
  <c r="P150" i="14" s="1"/>
  <c r="C151" i="14" s="1"/>
  <c r="N149" i="14"/>
  <c r="N150" i="14" s="1"/>
  <c r="N151" i="14" s="1"/>
  <c r="F150" i="14"/>
  <c r="H151" i="6"/>
  <c r="H149" i="13" s="1"/>
  <c r="F149" i="13"/>
  <c r="N141" i="13"/>
  <c r="J142" i="13"/>
  <c r="I142" i="13"/>
  <c r="I145" i="6"/>
  <c r="G146" i="6"/>
  <c r="G144" i="13" s="1"/>
  <c r="J151" i="14" l="1"/>
  <c r="E153" i="6"/>
  <c r="F151" i="14"/>
  <c r="F150" i="13"/>
  <c r="H152" i="6"/>
  <c r="H150" i="13" s="1"/>
  <c r="N142" i="13"/>
  <c r="J143" i="13"/>
  <c r="I143" i="13"/>
  <c r="N143" i="13" s="1"/>
  <c r="I146" i="6"/>
  <c r="G147" i="6"/>
  <c r="G145" i="13" s="1"/>
  <c r="E154" i="6" l="1"/>
  <c r="F152" i="14"/>
  <c r="I152" i="14" s="1"/>
  <c r="H153" i="6"/>
  <c r="H151" i="13" s="1"/>
  <c r="F151" i="13"/>
  <c r="J152" i="14"/>
  <c r="J153" i="14" s="1"/>
  <c r="J144" i="13"/>
  <c r="I144" i="13"/>
  <c r="N144" i="13" s="1"/>
  <c r="I147" i="6"/>
  <c r="G148" i="6"/>
  <c r="G146" i="13" s="1"/>
  <c r="N152" i="14" l="1"/>
  <c r="E155" i="6"/>
  <c r="F153" i="14"/>
  <c r="I153" i="14" s="1"/>
  <c r="J154" i="14" s="1"/>
  <c r="F152" i="13"/>
  <c r="H154" i="6"/>
  <c r="H152" i="13" s="1"/>
  <c r="J145" i="13"/>
  <c r="I145" i="13"/>
  <c r="I148" i="6"/>
  <c r="G149" i="6"/>
  <c r="G147" i="13" s="1"/>
  <c r="E156" i="6" l="1"/>
  <c r="F154" i="14"/>
  <c r="I154" i="14" s="1"/>
  <c r="J155" i="14" s="1"/>
  <c r="F153" i="13"/>
  <c r="H155" i="6"/>
  <c r="H153" i="13" s="1"/>
  <c r="N153" i="14"/>
  <c r="N154" i="14" s="1"/>
  <c r="J146" i="13"/>
  <c r="N145" i="13"/>
  <c r="I146" i="13"/>
  <c r="I149" i="6"/>
  <c r="G150" i="6"/>
  <c r="G148" i="13" s="1"/>
  <c r="F151" i="6"/>
  <c r="E157" i="6" l="1"/>
  <c r="F155" i="14"/>
  <c r="I155" i="14" s="1"/>
  <c r="F154" i="13"/>
  <c r="H156" i="6"/>
  <c r="H154" i="13" s="1"/>
  <c r="C16" i="3"/>
  <c r="C16" i="15"/>
  <c r="E16" i="15"/>
  <c r="F16" i="15" s="1"/>
  <c r="J147" i="13"/>
  <c r="I147" i="13"/>
  <c r="N146" i="13"/>
  <c r="I150" i="6"/>
  <c r="G151" i="6"/>
  <c r="G149" i="13" s="1"/>
  <c r="E158" i="6" l="1"/>
  <c r="F156" i="14"/>
  <c r="I156" i="14" s="1"/>
  <c r="F155" i="13"/>
  <c r="H157" i="6"/>
  <c r="H155" i="13" s="1"/>
  <c r="N155" i="14"/>
  <c r="N156" i="14" s="1"/>
  <c r="J156" i="14"/>
  <c r="J148" i="13"/>
  <c r="N147" i="13"/>
  <c r="I148" i="13"/>
  <c r="I151" i="6"/>
  <c r="G152" i="6"/>
  <c r="G150" i="13" s="1"/>
  <c r="J157" i="14" l="1"/>
  <c r="E159" i="6"/>
  <c r="F157" i="14"/>
  <c r="I157" i="14" s="1"/>
  <c r="H158" i="6"/>
  <c r="H156" i="13" s="1"/>
  <c r="F156" i="13"/>
  <c r="N157" i="14"/>
  <c r="I149" i="13"/>
  <c r="O149" i="13" s="1"/>
  <c r="D16" i="3" s="1"/>
  <c r="J149" i="13"/>
  <c r="K149" i="13" s="1"/>
  <c r="M149" i="13" s="1"/>
  <c r="E16" i="3" s="1"/>
  <c r="N148" i="13"/>
  <c r="I152" i="6"/>
  <c r="G153" i="6"/>
  <c r="G151" i="13" s="1"/>
  <c r="N149" i="13" l="1"/>
  <c r="E160" i="6"/>
  <c r="F158" i="14"/>
  <c r="I158" i="14" s="1"/>
  <c r="N158" i="14" s="1"/>
  <c r="N159" i="14" s="1"/>
  <c r="F157" i="13"/>
  <c r="H159" i="6"/>
  <c r="H157" i="13" s="1"/>
  <c r="J158" i="14"/>
  <c r="P149" i="13"/>
  <c r="C150" i="13" s="1"/>
  <c r="J150" i="13" s="1"/>
  <c r="I150" i="13"/>
  <c r="I153" i="6"/>
  <c r="G154" i="6"/>
  <c r="G152" i="13" s="1"/>
  <c r="F159" i="14" l="1"/>
  <c r="E161" i="6"/>
  <c r="H160" i="6"/>
  <c r="H158" i="13" s="1"/>
  <c r="F158" i="13"/>
  <c r="J159" i="14"/>
  <c r="J160" i="14" s="1"/>
  <c r="J151" i="13"/>
  <c r="I151" i="13"/>
  <c r="N150" i="13"/>
  <c r="I154" i="6"/>
  <c r="G155" i="6"/>
  <c r="G153" i="13" s="1"/>
  <c r="F160" i="14" l="1"/>
  <c r="I160" i="14" s="1"/>
  <c r="N160" i="14" s="1"/>
  <c r="E162" i="6"/>
  <c r="F159" i="13"/>
  <c r="H161" i="6"/>
  <c r="H159" i="13" s="1"/>
  <c r="J161" i="14"/>
  <c r="N151" i="13"/>
  <c r="J152" i="13"/>
  <c r="I152" i="13"/>
  <c r="I155" i="6"/>
  <c r="G156" i="6"/>
  <c r="G154" i="13" s="1"/>
  <c r="F161" i="14" l="1"/>
  <c r="I161" i="14" s="1"/>
  <c r="E163" i="6"/>
  <c r="H162" i="6"/>
  <c r="H160" i="13" s="1"/>
  <c r="F160" i="13"/>
  <c r="J162" i="14"/>
  <c r="K162" i="14" s="1"/>
  <c r="M162" i="14" s="1"/>
  <c r="N161" i="14"/>
  <c r="J153" i="13"/>
  <c r="I153" i="13"/>
  <c r="N152" i="13"/>
  <c r="I156" i="6"/>
  <c r="G157" i="6"/>
  <c r="G155" i="13" s="1"/>
  <c r="F162" i="14" l="1"/>
  <c r="I162" i="14" s="1"/>
  <c r="O162" i="14" s="1"/>
  <c r="D17" i="15" s="1"/>
  <c r="F161" i="13"/>
  <c r="H163" i="6"/>
  <c r="H161" i="13" s="1"/>
  <c r="P162" i="14"/>
  <c r="C163" i="14" s="1"/>
  <c r="N153" i="13"/>
  <c r="I154" i="13"/>
  <c r="J154" i="13"/>
  <c r="I157" i="6"/>
  <c r="G158" i="6"/>
  <c r="G156" i="13" s="1"/>
  <c r="J163" i="14" l="1"/>
  <c r="F163" i="14"/>
  <c r="I163" i="14" s="1"/>
  <c r="E165" i="6"/>
  <c r="F162" i="13"/>
  <c r="H164" i="6"/>
  <c r="H162" i="13" s="1"/>
  <c r="N162" i="14"/>
  <c r="N163" i="14" s="1"/>
  <c r="N154" i="13"/>
  <c r="I155" i="13"/>
  <c r="J155" i="13"/>
  <c r="I158" i="6"/>
  <c r="G159" i="6"/>
  <c r="G157" i="13" s="1"/>
  <c r="F164" i="14" l="1"/>
  <c r="I164" i="14" s="1"/>
  <c r="E166" i="6"/>
  <c r="F163" i="13"/>
  <c r="H165" i="6"/>
  <c r="H163" i="13" s="1"/>
  <c r="J164" i="14"/>
  <c r="J165" i="14" s="1"/>
  <c r="N155" i="13"/>
  <c r="J156" i="13"/>
  <c r="I156" i="13"/>
  <c r="I159" i="6"/>
  <c r="G160" i="6"/>
  <c r="G158" i="13" s="1"/>
  <c r="N164" i="14" l="1"/>
  <c r="F165" i="14"/>
  <c r="I165" i="14" s="1"/>
  <c r="E167" i="6"/>
  <c r="H166" i="6"/>
  <c r="H164" i="13" s="1"/>
  <c r="F164" i="13"/>
  <c r="N156" i="13"/>
  <c r="J157" i="13"/>
  <c r="I157" i="13"/>
  <c r="I160" i="6"/>
  <c r="G161" i="6"/>
  <c r="G159" i="13" s="1"/>
  <c r="N165" i="14" l="1"/>
  <c r="F166" i="14"/>
  <c r="I166" i="14" s="1"/>
  <c r="E168" i="6"/>
  <c r="F165" i="13"/>
  <c r="H167" i="6"/>
  <c r="H165" i="13" s="1"/>
  <c r="J166" i="14"/>
  <c r="J158" i="13"/>
  <c r="N157" i="13"/>
  <c r="I158" i="13"/>
  <c r="I161" i="6"/>
  <c r="G162" i="6"/>
  <c r="G160" i="13" s="1"/>
  <c r="F163" i="6"/>
  <c r="J159" i="13" l="1"/>
  <c r="C17" i="3"/>
  <c r="C17" i="15"/>
  <c r="N166" i="14"/>
  <c r="J167" i="14"/>
  <c r="F167" i="14"/>
  <c r="I167" i="14" s="1"/>
  <c r="E169" i="6"/>
  <c r="F166" i="13"/>
  <c r="H168" i="6"/>
  <c r="H166" i="13" s="1"/>
  <c r="N158" i="13"/>
  <c r="I159" i="13"/>
  <c r="J160" i="13" s="1"/>
  <c r="I162" i="6"/>
  <c r="G163" i="6"/>
  <c r="G161" i="13" s="1"/>
  <c r="F168" i="14" l="1"/>
  <c r="I168" i="14" s="1"/>
  <c r="E170" i="6"/>
  <c r="H169" i="6"/>
  <c r="H167" i="13" s="1"/>
  <c r="F167" i="13"/>
  <c r="N167" i="14"/>
  <c r="N168" i="14" s="1"/>
  <c r="J168" i="14"/>
  <c r="E17" i="15"/>
  <c r="F17" i="15" s="1"/>
  <c r="I160" i="13"/>
  <c r="J161" i="13" s="1"/>
  <c r="K161" i="13" s="1"/>
  <c r="M161" i="13" s="1"/>
  <c r="N159" i="13"/>
  <c r="I163" i="6"/>
  <c r="G164" i="6"/>
  <c r="G162" i="13" s="1"/>
  <c r="F169" i="14" l="1"/>
  <c r="I169" i="14" s="1"/>
  <c r="E171" i="6"/>
  <c r="H170" i="6"/>
  <c r="H168" i="13" s="1"/>
  <c r="F168" i="13"/>
  <c r="J169" i="14"/>
  <c r="J170" i="14" s="1"/>
  <c r="J171" i="14" s="1"/>
  <c r="N169" i="14"/>
  <c r="N170" i="14" s="1"/>
  <c r="I161" i="13"/>
  <c r="O161" i="13"/>
  <c r="D17" i="3" s="1"/>
  <c r="E17" i="3"/>
  <c r="N160" i="13"/>
  <c r="I164" i="6"/>
  <c r="G165" i="6"/>
  <c r="G163" i="13" s="1"/>
  <c r="N161" i="13" l="1"/>
  <c r="F170" i="14"/>
  <c r="E172" i="6"/>
  <c r="H171" i="6"/>
  <c r="H169" i="13" s="1"/>
  <c r="F169" i="13"/>
  <c r="P161" i="13"/>
  <c r="C162" i="13" s="1"/>
  <c r="J162" i="13" s="1"/>
  <c r="I162" i="13"/>
  <c r="I165" i="6"/>
  <c r="G166" i="6"/>
  <c r="G164" i="13" s="1"/>
  <c r="F171" i="14" l="1"/>
  <c r="I171" i="14" s="1"/>
  <c r="E173" i="6"/>
  <c r="H172" i="6"/>
  <c r="H170" i="13" s="1"/>
  <c r="F170" i="13"/>
  <c r="J163" i="13"/>
  <c r="I163" i="13"/>
  <c r="N162" i="13"/>
  <c r="I166" i="6"/>
  <c r="G167" i="6"/>
  <c r="G165" i="13" s="1"/>
  <c r="F172" i="14" l="1"/>
  <c r="I172" i="14" s="1"/>
  <c r="E174" i="6"/>
  <c r="F171" i="13"/>
  <c r="H173" i="6"/>
  <c r="H171" i="13" s="1"/>
  <c r="N171" i="14"/>
  <c r="N172" i="14" s="1"/>
  <c r="J172" i="14"/>
  <c r="N163" i="13"/>
  <c r="J164" i="13"/>
  <c r="I164" i="13"/>
  <c r="I167" i="6"/>
  <c r="G168" i="6"/>
  <c r="G166" i="13" s="1"/>
  <c r="F173" i="14" l="1"/>
  <c r="I173" i="14" s="1"/>
  <c r="O174" i="14" s="1"/>
  <c r="D18" i="15" s="1"/>
  <c r="E175" i="6"/>
  <c r="F172" i="13"/>
  <c r="H174" i="6"/>
  <c r="H172" i="13" s="1"/>
  <c r="J173" i="14"/>
  <c r="J174" i="14" s="1"/>
  <c r="K174" i="14"/>
  <c r="M174" i="14" s="1"/>
  <c r="P174" i="14" s="1"/>
  <c r="C175" i="14" s="1"/>
  <c r="I165" i="13"/>
  <c r="N164" i="13"/>
  <c r="J165" i="13"/>
  <c r="I168" i="6"/>
  <c r="G169" i="6"/>
  <c r="G167" i="13" s="1"/>
  <c r="J175" i="14" l="1"/>
  <c r="F174" i="14"/>
  <c r="F173" i="13"/>
  <c r="H175" i="6"/>
  <c r="H173" i="13" s="1"/>
  <c r="N173" i="14"/>
  <c r="N174" i="14" s="1"/>
  <c r="J166" i="13"/>
  <c r="N165" i="13"/>
  <c r="I166" i="13"/>
  <c r="I169" i="6"/>
  <c r="G170" i="6"/>
  <c r="G168" i="13" s="1"/>
  <c r="F175" i="14" l="1"/>
  <c r="I175" i="14" s="1"/>
  <c r="E177" i="6"/>
  <c r="F174" i="13"/>
  <c r="H176" i="6"/>
  <c r="H174" i="13" s="1"/>
  <c r="J176" i="14"/>
  <c r="J167" i="13"/>
  <c r="N166" i="13"/>
  <c r="I167" i="13"/>
  <c r="I170" i="6"/>
  <c r="G171" i="6"/>
  <c r="G169" i="13" s="1"/>
  <c r="F176" i="14" l="1"/>
  <c r="I176" i="14" s="1"/>
  <c r="J177" i="14" s="1"/>
  <c r="E178" i="6"/>
  <c r="H177" i="6"/>
  <c r="H175" i="13" s="1"/>
  <c r="F175" i="13"/>
  <c r="N175" i="14"/>
  <c r="N176" i="14" s="1"/>
  <c r="N177" i="14" s="1"/>
  <c r="J168" i="13"/>
  <c r="N167" i="13"/>
  <c r="I168" i="13"/>
  <c r="I171" i="6"/>
  <c r="G172" i="6"/>
  <c r="G170" i="13" s="1"/>
  <c r="J178" i="14" l="1"/>
  <c r="J169" i="13"/>
  <c r="F177" i="14"/>
  <c r="E179" i="6"/>
  <c r="F176" i="13"/>
  <c r="H178" i="6"/>
  <c r="H176" i="13" s="1"/>
  <c r="N168" i="13"/>
  <c r="I169" i="13"/>
  <c r="J170" i="13" s="1"/>
  <c r="I172" i="6"/>
  <c r="G173" i="6"/>
  <c r="G171" i="13" s="1"/>
  <c r="F178" i="14" l="1"/>
  <c r="I178" i="14" s="1"/>
  <c r="E180" i="6"/>
  <c r="H179" i="6"/>
  <c r="H177" i="13" s="1"/>
  <c r="F177" i="13"/>
  <c r="J179" i="14"/>
  <c r="I170" i="13"/>
  <c r="J171" i="13" s="1"/>
  <c r="N169" i="13"/>
  <c r="I173" i="6"/>
  <c r="G174" i="6"/>
  <c r="G172" i="13" s="1"/>
  <c r="F179" i="14" l="1"/>
  <c r="I179" i="14" s="1"/>
  <c r="J180" i="14" s="1"/>
  <c r="E181" i="6"/>
  <c r="F178" i="13"/>
  <c r="H180" i="6"/>
  <c r="H178" i="13" s="1"/>
  <c r="N178" i="14"/>
  <c r="N179" i="14" s="1"/>
  <c r="I171" i="13"/>
  <c r="J172" i="13" s="1"/>
  <c r="N170" i="13"/>
  <c r="N171" i="13" s="1"/>
  <c r="I174" i="6"/>
  <c r="G175" i="6"/>
  <c r="G173" i="13" s="1"/>
  <c r="F175" i="6"/>
  <c r="C18" i="3" l="1"/>
  <c r="C18" i="15"/>
  <c r="F180" i="14"/>
  <c r="I180" i="14" s="1"/>
  <c r="E182" i="6"/>
  <c r="F179" i="13"/>
  <c r="H181" i="6"/>
  <c r="H179" i="13" s="1"/>
  <c r="E18" i="15"/>
  <c r="F18" i="15" s="1"/>
  <c r="I172" i="13"/>
  <c r="J173" i="13" s="1"/>
  <c r="K173" i="13" s="1"/>
  <c r="M173" i="13" s="1"/>
  <c r="E18" i="3" s="1"/>
  <c r="I175" i="6"/>
  <c r="G176" i="6"/>
  <c r="G174" i="13" s="1"/>
  <c r="F181" i="14" l="1"/>
  <c r="I181" i="14" s="1"/>
  <c r="E183" i="6"/>
  <c r="F180" i="13"/>
  <c r="H182" i="6"/>
  <c r="H180" i="13" s="1"/>
  <c r="N180" i="14"/>
  <c r="N181" i="14" s="1"/>
  <c r="J181" i="14"/>
  <c r="I173" i="13"/>
  <c r="O173" i="13" s="1"/>
  <c r="D18" i="3" s="1"/>
  <c r="N172" i="13"/>
  <c r="I176" i="6"/>
  <c r="G177" i="6"/>
  <c r="G175" i="13" s="1"/>
  <c r="J182" i="14" l="1"/>
  <c r="F182" i="14"/>
  <c r="I182" i="14" s="1"/>
  <c r="E184" i="6"/>
  <c r="H183" i="6"/>
  <c r="H181" i="13" s="1"/>
  <c r="F181" i="13"/>
  <c r="N182" i="14"/>
  <c r="N173" i="13"/>
  <c r="P173" i="13"/>
  <c r="C174" i="13" s="1"/>
  <c r="J174" i="13" s="1"/>
  <c r="I174" i="13"/>
  <c r="I177" i="6"/>
  <c r="G178" i="6"/>
  <c r="G176" i="13" s="1"/>
  <c r="F183" i="14" l="1"/>
  <c r="I183" i="14" s="1"/>
  <c r="N183" i="14" s="1"/>
  <c r="E185" i="6"/>
  <c r="H184" i="6"/>
  <c r="H182" i="13" s="1"/>
  <c r="F182" i="13"/>
  <c r="J183" i="14"/>
  <c r="J184" i="14" s="1"/>
  <c r="I175" i="13"/>
  <c r="N174" i="13"/>
  <c r="J175" i="13"/>
  <c r="I178" i="6"/>
  <c r="G179" i="6"/>
  <c r="G177" i="13" s="1"/>
  <c r="F184" i="14" l="1"/>
  <c r="I184" i="14" s="1"/>
  <c r="N184" i="14" s="1"/>
  <c r="N185" i="14" s="1"/>
  <c r="E186" i="6"/>
  <c r="F183" i="13"/>
  <c r="H185" i="6"/>
  <c r="H183" i="13" s="1"/>
  <c r="N175" i="13"/>
  <c r="I176" i="13"/>
  <c r="J176" i="13"/>
  <c r="I179" i="6"/>
  <c r="G180" i="6"/>
  <c r="G178" i="13" s="1"/>
  <c r="F185" i="14" l="1"/>
  <c r="E187" i="6"/>
  <c r="F184" i="13"/>
  <c r="H186" i="6"/>
  <c r="H184" i="13" s="1"/>
  <c r="J185" i="14"/>
  <c r="J186" i="14" s="1"/>
  <c r="K186" i="14" s="1"/>
  <c r="M186" i="14" s="1"/>
  <c r="J177" i="13"/>
  <c r="N176" i="13"/>
  <c r="I177" i="13"/>
  <c r="I180" i="6"/>
  <c r="G181" i="6"/>
  <c r="G179" i="13" s="1"/>
  <c r="F186" i="14" l="1"/>
  <c r="I186" i="14" s="1"/>
  <c r="F185" i="13"/>
  <c r="H187" i="6"/>
  <c r="H185" i="13" s="1"/>
  <c r="N177" i="13"/>
  <c r="J178" i="13"/>
  <c r="I178" i="13"/>
  <c r="I181" i="6"/>
  <c r="G182" i="6"/>
  <c r="G180" i="13" s="1"/>
  <c r="F187" i="14" l="1"/>
  <c r="I187" i="14" s="1"/>
  <c r="E189" i="6"/>
  <c r="F186" i="13"/>
  <c r="H188" i="6"/>
  <c r="H186" i="13" s="1"/>
  <c r="O186" i="14"/>
  <c r="N186" i="14"/>
  <c r="N187" i="14" s="1"/>
  <c r="N178" i="13"/>
  <c r="I179" i="13"/>
  <c r="J179" i="13"/>
  <c r="I182" i="6"/>
  <c r="G183" i="6"/>
  <c r="G181" i="13" s="1"/>
  <c r="D19" i="15" l="1"/>
  <c r="P186" i="14"/>
  <c r="C187" i="14" s="1"/>
  <c r="F188" i="14"/>
  <c r="I188" i="14" s="1"/>
  <c r="E190" i="6"/>
  <c r="H189" i="6"/>
  <c r="H187" i="13" s="1"/>
  <c r="F187" i="13"/>
  <c r="N188" i="14"/>
  <c r="J180" i="13"/>
  <c r="N179" i="13"/>
  <c r="I180" i="13"/>
  <c r="I183" i="6"/>
  <c r="G184" i="6"/>
  <c r="G182" i="13" s="1"/>
  <c r="F189" i="14" l="1"/>
  <c r="I189" i="14" s="1"/>
  <c r="E191" i="6"/>
  <c r="F188" i="13"/>
  <c r="H190" i="6"/>
  <c r="H188" i="13" s="1"/>
  <c r="J187" i="14"/>
  <c r="N180" i="13"/>
  <c r="I181" i="13"/>
  <c r="J181" i="13"/>
  <c r="I184" i="6"/>
  <c r="G185" i="6"/>
  <c r="G183" i="13" s="1"/>
  <c r="J188" i="14" l="1"/>
  <c r="J189" i="14" s="1"/>
  <c r="J190" i="14" s="1"/>
  <c r="F190" i="14"/>
  <c r="I190" i="14" s="1"/>
  <c r="E192" i="6"/>
  <c r="F189" i="13"/>
  <c r="H191" i="6"/>
  <c r="H189" i="13" s="1"/>
  <c r="N189" i="14"/>
  <c r="N190" i="14" s="1"/>
  <c r="N181" i="13"/>
  <c r="J182" i="13"/>
  <c r="I182" i="13"/>
  <c r="I185" i="6"/>
  <c r="G186" i="6"/>
  <c r="G184" i="13" s="1"/>
  <c r="F187" i="6"/>
  <c r="N182" i="13" l="1"/>
  <c r="F191" i="14"/>
  <c r="I191" i="14" s="1"/>
  <c r="E193" i="6"/>
  <c r="F190" i="13"/>
  <c r="H192" i="6"/>
  <c r="H190" i="13" s="1"/>
  <c r="J191" i="14"/>
  <c r="J192" i="14" s="1"/>
  <c r="J193" i="14" s="1"/>
  <c r="C19" i="3"/>
  <c r="C19" i="15"/>
  <c r="I183" i="13"/>
  <c r="J183" i="13"/>
  <c r="I186" i="6"/>
  <c r="G187" i="6"/>
  <c r="G185" i="13" s="1"/>
  <c r="N183" i="13" l="1"/>
  <c r="F192" i="14"/>
  <c r="E194" i="6"/>
  <c r="F191" i="13"/>
  <c r="H193" i="6"/>
  <c r="H191" i="13" s="1"/>
  <c r="N191" i="14"/>
  <c r="N192" i="14" s="1"/>
  <c r="E19" i="15"/>
  <c r="F19" i="15" s="1"/>
  <c r="J184" i="13"/>
  <c r="I184" i="13"/>
  <c r="N184" i="13" s="1"/>
  <c r="I187" i="6"/>
  <c r="G188" i="6"/>
  <c r="G186" i="13" s="1"/>
  <c r="F193" i="14" l="1"/>
  <c r="I193" i="14" s="1"/>
  <c r="J194" i="14" s="1"/>
  <c r="E195" i="6"/>
  <c r="F192" i="13"/>
  <c r="H194" i="6"/>
  <c r="H192" i="13" s="1"/>
  <c r="N193" i="14"/>
  <c r="I185" i="13"/>
  <c r="O185" i="13" s="1"/>
  <c r="D19" i="3" s="1"/>
  <c r="J185" i="13"/>
  <c r="K185" i="13" s="1"/>
  <c r="M185" i="13" s="1"/>
  <c r="I188" i="6"/>
  <c r="G189" i="6"/>
  <c r="G187" i="13" s="1"/>
  <c r="F194" i="14" l="1"/>
  <c r="I194" i="14" s="1"/>
  <c r="N194" i="14" s="1"/>
  <c r="E196" i="6"/>
  <c r="F193" i="13"/>
  <c r="H195" i="6"/>
  <c r="H193" i="13" s="1"/>
  <c r="N185" i="13"/>
  <c r="P185" i="13"/>
  <c r="C186" i="13" s="1"/>
  <c r="J186" i="13" s="1"/>
  <c r="E19" i="3"/>
  <c r="I186" i="13"/>
  <c r="I189" i="6"/>
  <c r="G190" i="6"/>
  <c r="G188" i="13" s="1"/>
  <c r="J195" i="14" l="1"/>
  <c r="F195" i="14"/>
  <c r="I195" i="14" s="1"/>
  <c r="N195" i="14" s="1"/>
  <c r="E197" i="6"/>
  <c r="H196" i="6"/>
  <c r="H194" i="13" s="1"/>
  <c r="F194" i="13"/>
  <c r="J187" i="13"/>
  <c r="I187" i="13"/>
  <c r="N186" i="13"/>
  <c r="I190" i="6"/>
  <c r="G191" i="6"/>
  <c r="G189" i="13" s="1"/>
  <c r="F196" i="14" l="1"/>
  <c r="I196" i="14" s="1"/>
  <c r="N196" i="14" s="1"/>
  <c r="N197" i="14" s="1"/>
  <c r="E198" i="6"/>
  <c r="F195" i="13"/>
  <c r="H197" i="6"/>
  <c r="H195" i="13" s="1"/>
  <c r="J196" i="14"/>
  <c r="J197" i="14" s="1"/>
  <c r="J198" i="14" s="1"/>
  <c r="K198" i="14"/>
  <c r="M198" i="14" s="1"/>
  <c r="N187" i="13"/>
  <c r="J188" i="13"/>
  <c r="I188" i="13"/>
  <c r="I191" i="6"/>
  <c r="G192" i="6"/>
  <c r="G190" i="13" s="1"/>
  <c r="F197" i="14" l="1"/>
  <c r="E199" i="6"/>
  <c r="F196" i="13"/>
  <c r="H198" i="6"/>
  <c r="H196" i="13" s="1"/>
  <c r="J189" i="13"/>
  <c r="N188" i="13"/>
  <c r="I189" i="13"/>
  <c r="I192" i="6"/>
  <c r="G193" i="6"/>
  <c r="G191" i="13" s="1"/>
  <c r="F198" i="14" l="1"/>
  <c r="I198" i="14" s="1"/>
  <c r="H199" i="6"/>
  <c r="H197" i="13" s="1"/>
  <c r="F197" i="13"/>
  <c r="J190" i="13"/>
  <c r="N189" i="13"/>
  <c r="I190" i="13"/>
  <c r="I193" i="6"/>
  <c r="G194" i="6"/>
  <c r="G192" i="13" s="1"/>
  <c r="F199" i="14" l="1"/>
  <c r="E201" i="6"/>
  <c r="H200" i="6"/>
  <c r="H198" i="13" s="1"/>
  <c r="F198" i="13"/>
  <c r="O198" i="14"/>
  <c r="N198" i="14"/>
  <c r="N199" i="14" s="1"/>
  <c r="I191" i="13"/>
  <c r="N190" i="13"/>
  <c r="J191" i="13"/>
  <c r="I194" i="6"/>
  <c r="G195" i="6"/>
  <c r="G193" i="13" s="1"/>
  <c r="D20" i="15" l="1"/>
  <c r="P198" i="14"/>
  <c r="C199" i="14" s="1"/>
  <c r="F200" i="14"/>
  <c r="I200" i="14" s="1"/>
  <c r="E202" i="6"/>
  <c r="F199" i="13"/>
  <c r="H201" i="6"/>
  <c r="H199" i="13" s="1"/>
  <c r="N191" i="13"/>
  <c r="J192" i="13"/>
  <c r="I192" i="13"/>
  <c r="I195" i="6"/>
  <c r="G196" i="6"/>
  <c r="G194" i="13" s="1"/>
  <c r="F201" i="14" l="1"/>
  <c r="I201" i="14" s="1"/>
  <c r="E203" i="6"/>
  <c r="F200" i="13"/>
  <c r="H202" i="6"/>
  <c r="H200" i="13" s="1"/>
  <c r="J199" i="14"/>
  <c r="N200" i="14"/>
  <c r="N201" i="14" s="1"/>
  <c r="N192" i="13"/>
  <c r="J193" i="13"/>
  <c r="I193" i="13"/>
  <c r="I196" i="6"/>
  <c r="G197" i="6"/>
  <c r="G195" i="13" s="1"/>
  <c r="F202" i="14" l="1"/>
  <c r="I202" i="14" s="1"/>
  <c r="E204" i="6"/>
  <c r="H203" i="6"/>
  <c r="H201" i="13" s="1"/>
  <c r="F201" i="13"/>
  <c r="J200" i="14"/>
  <c r="J201" i="14" s="1"/>
  <c r="J202" i="14" s="1"/>
  <c r="J203" i="14" s="1"/>
  <c r="N193" i="13"/>
  <c r="J194" i="13"/>
  <c r="I194" i="13"/>
  <c r="I197" i="6"/>
  <c r="F199" i="6"/>
  <c r="G198" i="6"/>
  <c r="G196" i="13" s="1"/>
  <c r="N194" i="13" l="1"/>
  <c r="C20" i="3"/>
  <c r="C20" i="15"/>
  <c r="F203" i="14"/>
  <c r="I203" i="14" s="1"/>
  <c r="J204" i="14" s="1"/>
  <c r="E205" i="6"/>
  <c r="F202" i="13"/>
  <c r="H204" i="6"/>
  <c r="H202" i="13" s="1"/>
  <c r="N202" i="14"/>
  <c r="I195" i="13"/>
  <c r="N195" i="13" s="1"/>
  <c r="J195" i="13"/>
  <c r="I198" i="6"/>
  <c r="G199" i="6"/>
  <c r="G197" i="13" s="1"/>
  <c r="F204" i="14" l="1"/>
  <c r="I204" i="14" s="1"/>
  <c r="J205" i="14" s="1"/>
  <c r="E206" i="6"/>
  <c r="F203" i="13"/>
  <c r="H205" i="6"/>
  <c r="H203" i="13" s="1"/>
  <c r="N203" i="14"/>
  <c r="N204" i="14" s="1"/>
  <c r="E20" i="15"/>
  <c r="F20" i="15" s="1"/>
  <c r="J196" i="13"/>
  <c r="I196" i="13"/>
  <c r="N196" i="13" s="1"/>
  <c r="I199" i="6"/>
  <c r="G200" i="6"/>
  <c r="G198" i="13" s="1"/>
  <c r="F205" i="14" l="1"/>
  <c r="I205" i="14" s="1"/>
  <c r="J206" i="14" s="1"/>
  <c r="E207" i="6"/>
  <c r="F204" i="13"/>
  <c r="H206" i="6"/>
  <c r="H204" i="13" s="1"/>
  <c r="I197" i="13"/>
  <c r="N197" i="13" s="1"/>
  <c r="J197" i="13"/>
  <c r="K197" i="13" s="1"/>
  <c r="M197" i="13" s="1"/>
  <c r="I200" i="6"/>
  <c r="G201" i="6"/>
  <c r="G199" i="13" s="1"/>
  <c r="F206" i="14" l="1"/>
  <c r="I206" i="14" s="1"/>
  <c r="J207" i="14" s="1"/>
  <c r="J208" i="14" s="1"/>
  <c r="J209" i="14" s="1"/>
  <c r="E208" i="6"/>
  <c r="F205" i="13"/>
  <c r="H207" i="6"/>
  <c r="H205" i="13" s="1"/>
  <c r="O197" i="13"/>
  <c r="D20" i="3" s="1"/>
  <c r="N205" i="14"/>
  <c r="N206" i="14" s="1"/>
  <c r="N207" i="14" s="1"/>
  <c r="N208" i="14" s="1"/>
  <c r="E20" i="3"/>
  <c r="I198" i="13"/>
  <c r="I201" i="6"/>
  <c r="G202" i="6"/>
  <c r="G200" i="13" s="1"/>
  <c r="F207" i="14" l="1"/>
  <c r="E209" i="6"/>
  <c r="F206" i="13"/>
  <c r="H208" i="6"/>
  <c r="H206" i="13" s="1"/>
  <c r="P197" i="13"/>
  <c r="C198" i="13" s="1"/>
  <c r="J198" i="13" s="1"/>
  <c r="J199" i="13" s="1"/>
  <c r="N198" i="13"/>
  <c r="I199" i="13"/>
  <c r="I202" i="6"/>
  <c r="G203" i="6"/>
  <c r="G201" i="13" s="1"/>
  <c r="F208" i="14" l="1"/>
  <c r="E210" i="6"/>
  <c r="F207" i="13"/>
  <c r="H209" i="6"/>
  <c r="H207" i="13" s="1"/>
  <c r="J200" i="13"/>
  <c r="I200" i="13"/>
  <c r="N199" i="13"/>
  <c r="I203" i="6"/>
  <c r="G204" i="6"/>
  <c r="G202" i="13" s="1"/>
  <c r="J201" i="13" l="1"/>
  <c r="F209" i="14"/>
  <c r="I209" i="14" s="1"/>
  <c r="E211" i="6"/>
  <c r="F208" i="13"/>
  <c r="H210" i="6"/>
  <c r="H208" i="13" s="1"/>
  <c r="I201" i="13"/>
  <c r="N200" i="13"/>
  <c r="I204" i="6"/>
  <c r="G205" i="6"/>
  <c r="G203" i="13" s="1"/>
  <c r="J202" i="13" l="1"/>
  <c r="F210" i="14"/>
  <c r="I210" i="14" s="1"/>
  <c r="O210" i="14" s="1"/>
  <c r="D21" i="15" s="1"/>
  <c r="E212" i="6"/>
  <c r="H211" i="6"/>
  <c r="H209" i="13" s="1"/>
  <c r="F209" i="13"/>
  <c r="J210" i="14"/>
  <c r="K210" i="14" s="1"/>
  <c r="M210" i="14" s="1"/>
  <c r="P210" i="14" s="1"/>
  <c r="C211" i="14" s="1"/>
  <c r="N209" i="14"/>
  <c r="N210" i="14" s="1"/>
  <c r="N201" i="13"/>
  <c r="I202" i="13"/>
  <c r="J203" i="13" s="1"/>
  <c r="I205" i="6"/>
  <c r="G206" i="6"/>
  <c r="G204" i="13" s="1"/>
  <c r="J211" i="14" l="1"/>
  <c r="F211" i="14"/>
  <c r="I211" i="14" s="1"/>
  <c r="E213" i="6"/>
  <c r="F210" i="13"/>
  <c r="H212" i="6"/>
  <c r="H210" i="13" s="1"/>
  <c r="I203" i="13"/>
  <c r="J204" i="13" s="1"/>
  <c r="N202" i="13"/>
  <c r="I206" i="6"/>
  <c r="G207" i="6"/>
  <c r="G205" i="13" s="1"/>
  <c r="F212" i="14" l="1"/>
  <c r="I212" i="14" s="1"/>
  <c r="E214" i="6"/>
  <c r="H213" i="6"/>
  <c r="H211" i="13" s="1"/>
  <c r="F211" i="13"/>
  <c r="N203" i="13"/>
  <c r="N211" i="14"/>
  <c r="J212" i="14"/>
  <c r="I204" i="13"/>
  <c r="J205" i="13" s="1"/>
  <c r="I207" i="6"/>
  <c r="G208" i="6"/>
  <c r="G206" i="13" s="1"/>
  <c r="N212" i="14" l="1"/>
  <c r="J213" i="14"/>
  <c r="F213" i="14"/>
  <c r="I213" i="14" s="1"/>
  <c r="E215" i="6"/>
  <c r="F212" i="13"/>
  <c r="H214" i="6"/>
  <c r="H212" i="13" s="1"/>
  <c r="I205" i="13"/>
  <c r="J206" i="13" s="1"/>
  <c r="N204" i="13"/>
  <c r="I208" i="6"/>
  <c r="G209" i="6"/>
  <c r="G207" i="13" s="1"/>
  <c r="F214" i="14" l="1"/>
  <c r="I214" i="14" s="1"/>
  <c r="E216" i="6"/>
  <c r="F213" i="13"/>
  <c r="H215" i="6"/>
  <c r="H213" i="13" s="1"/>
  <c r="J214" i="14"/>
  <c r="J215" i="14" s="1"/>
  <c r="N213" i="14"/>
  <c r="N214" i="14" s="1"/>
  <c r="N205" i="13"/>
  <c r="I206" i="13"/>
  <c r="J207" i="13" s="1"/>
  <c r="I209" i="6"/>
  <c r="F211" i="6"/>
  <c r="G210" i="6"/>
  <c r="G208" i="13" s="1"/>
  <c r="F215" i="14" l="1"/>
  <c r="I215" i="14" s="1"/>
  <c r="N215" i="14" s="1"/>
  <c r="N216" i="14" s="1"/>
  <c r="E217" i="6"/>
  <c r="F214" i="13"/>
  <c r="H216" i="6"/>
  <c r="H214" i="13" s="1"/>
  <c r="C21" i="3"/>
  <c r="C21" i="15"/>
  <c r="J216" i="14"/>
  <c r="I207" i="13"/>
  <c r="J208" i="13" s="1"/>
  <c r="N206" i="13"/>
  <c r="I210" i="6"/>
  <c r="G211" i="6"/>
  <c r="G209" i="13" s="1"/>
  <c r="N207" i="13" l="1"/>
  <c r="J217" i="14"/>
  <c r="F216" i="14"/>
  <c r="E218" i="6"/>
  <c r="F215" i="13"/>
  <c r="H217" i="6"/>
  <c r="H215" i="13" s="1"/>
  <c r="E21" i="15"/>
  <c r="F21" i="15" s="1"/>
  <c r="I208" i="13"/>
  <c r="J209" i="13" s="1"/>
  <c r="K209" i="13" s="1"/>
  <c r="M209" i="13" s="1"/>
  <c r="I211" i="6"/>
  <c r="G212" i="6"/>
  <c r="G210" i="13" s="1"/>
  <c r="F217" i="14" l="1"/>
  <c r="I217" i="14" s="1"/>
  <c r="N217" i="14" s="1"/>
  <c r="E219" i="6"/>
  <c r="F216" i="13"/>
  <c r="H218" i="6"/>
  <c r="H216" i="13" s="1"/>
  <c r="J218" i="14"/>
  <c r="I209" i="13"/>
  <c r="O209" i="13"/>
  <c r="D21" i="3" s="1"/>
  <c r="E21" i="3"/>
  <c r="N208" i="13"/>
  <c r="I212" i="6"/>
  <c r="G213" i="6"/>
  <c r="G211" i="13" s="1"/>
  <c r="F218" i="14" l="1"/>
  <c r="I218" i="14" s="1"/>
  <c r="J219" i="14" s="1"/>
  <c r="E220" i="6"/>
  <c r="F217" i="13"/>
  <c r="H219" i="6"/>
  <c r="H217" i="13" s="1"/>
  <c r="N209" i="13"/>
  <c r="N218" i="14"/>
  <c r="P209" i="13"/>
  <c r="C210" i="13" s="1"/>
  <c r="J210" i="13" s="1"/>
  <c r="I210" i="13"/>
  <c r="I213" i="6"/>
  <c r="G214" i="6"/>
  <c r="G212" i="13" s="1"/>
  <c r="F219" i="14" l="1"/>
  <c r="I219" i="14" s="1"/>
  <c r="J220" i="14" s="1"/>
  <c r="J221" i="14" s="1"/>
  <c r="E221" i="6"/>
  <c r="H220" i="6"/>
  <c r="H218" i="13" s="1"/>
  <c r="F218" i="13"/>
  <c r="N219" i="14"/>
  <c r="N220" i="14" s="1"/>
  <c r="I211" i="13"/>
  <c r="N210" i="13"/>
  <c r="J211" i="13"/>
  <c r="I214" i="6"/>
  <c r="G215" i="6"/>
  <c r="G213" i="13" s="1"/>
  <c r="N211" i="13" l="1"/>
  <c r="F220" i="14"/>
  <c r="E222" i="6"/>
  <c r="F219" i="13"/>
  <c r="H221" i="6"/>
  <c r="H219" i="13" s="1"/>
  <c r="J212" i="13"/>
  <c r="I212" i="13"/>
  <c r="I215" i="6"/>
  <c r="G216" i="6"/>
  <c r="G214" i="13" s="1"/>
  <c r="N212" i="13" l="1"/>
  <c r="F221" i="14"/>
  <c r="I221" i="14" s="1"/>
  <c r="E223" i="6"/>
  <c r="F220" i="13"/>
  <c r="H222" i="6"/>
  <c r="H220" i="13" s="1"/>
  <c r="I213" i="13"/>
  <c r="J213" i="13"/>
  <c r="I216" i="6"/>
  <c r="G217" i="6"/>
  <c r="G215" i="13" s="1"/>
  <c r="N213" i="13" l="1"/>
  <c r="F222" i="14"/>
  <c r="F221" i="13"/>
  <c r="H223" i="6"/>
  <c r="H221" i="13" s="1"/>
  <c r="O222" i="14"/>
  <c r="D22" i="15" s="1"/>
  <c r="J222" i="14"/>
  <c r="K222" i="14" s="1"/>
  <c r="M222" i="14" s="1"/>
  <c r="P222" i="14" s="1"/>
  <c r="C223" i="14" s="1"/>
  <c r="J223" i="14" s="1"/>
  <c r="N221" i="14"/>
  <c r="N222" i="14" s="1"/>
  <c r="J214" i="13"/>
  <c r="I214" i="13"/>
  <c r="I217" i="6"/>
  <c r="G218" i="6"/>
  <c r="G216" i="13" s="1"/>
  <c r="N214" i="13" l="1"/>
  <c r="F223" i="14"/>
  <c r="I223" i="14" s="1"/>
  <c r="N223" i="14" s="1"/>
  <c r="E225" i="6"/>
  <c r="H224" i="6"/>
  <c r="H222" i="13" s="1"/>
  <c r="F222" i="13"/>
  <c r="I215" i="13"/>
  <c r="N215" i="13" s="1"/>
  <c r="J215" i="13"/>
  <c r="I218" i="6"/>
  <c r="G219" i="6"/>
  <c r="G217" i="13" s="1"/>
  <c r="F224" i="14" l="1"/>
  <c r="I224" i="14" s="1"/>
  <c r="N224" i="14" s="1"/>
  <c r="E226" i="6"/>
  <c r="H225" i="6"/>
  <c r="H223" i="13" s="1"/>
  <c r="F223" i="13"/>
  <c r="J224" i="14"/>
  <c r="J225" i="14" s="1"/>
  <c r="J216" i="13"/>
  <c r="I216" i="13"/>
  <c r="N216" i="13" s="1"/>
  <c r="I219" i="6"/>
  <c r="G220" i="6"/>
  <c r="G218" i="13" s="1"/>
  <c r="F225" i="14" l="1"/>
  <c r="I225" i="14" s="1"/>
  <c r="N225" i="14" s="1"/>
  <c r="E227" i="6"/>
  <c r="F224" i="13"/>
  <c r="H226" i="6"/>
  <c r="H224" i="13" s="1"/>
  <c r="J217" i="13"/>
  <c r="I217" i="13"/>
  <c r="N217" i="13" s="1"/>
  <c r="I220" i="6"/>
  <c r="G221" i="6"/>
  <c r="G219" i="13" s="1"/>
  <c r="F226" i="14" l="1"/>
  <c r="I226" i="14" s="1"/>
  <c r="N226" i="14" s="1"/>
  <c r="N227" i="14" s="1"/>
  <c r="N228" i="14" s="1"/>
  <c r="E228" i="6"/>
  <c r="F225" i="13"/>
  <c r="H227" i="6"/>
  <c r="H225" i="13" s="1"/>
  <c r="J226" i="14"/>
  <c r="J227" i="14" s="1"/>
  <c r="J228" i="14" s="1"/>
  <c r="I218" i="13"/>
  <c r="N218" i="13" s="1"/>
  <c r="J218" i="13"/>
  <c r="I221" i="6"/>
  <c r="G222" i="6"/>
  <c r="G220" i="13" s="1"/>
  <c r="F227" i="14" l="1"/>
  <c r="E229" i="6"/>
  <c r="F226" i="13"/>
  <c r="H228" i="6"/>
  <c r="H226" i="13" s="1"/>
  <c r="I219" i="13"/>
  <c r="N219" i="13" s="1"/>
  <c r="J219" i="13"/>
  <c r="I222" i="6"/>
  <c r="G223" i="6"/>
  <c r="G221" i="13" s="1"/>
  <c r="F223" i="6"/>
  <c r="F228" i="14" l="1"/>
  <c r="E230" i="6"/>
  <c r="F227" i="13"/>
  <c r="H229" i="6"/>
  <c r="H227" i="13" s="1"/>
  <c r="C22" i="3"/>
  <c r="C22" i="15"/>
  <c r="E22" i="15"/>
  <c r="F22" i="15" s="1"/>
  <c r="J220" i="13"/>
  <c r="I220" i="13"/>
  <c r="N220" i="13" s="1"/>
  <c r="I223" i="6"/>
  <c r="G224" i="6"/>
  <c r="G222" i="13" s="1"/>
  <c r="F229" i="14" l="1"/>
  <c r="G229" i="14" s="1"/>
  <c r="I229" i="14" s="1"/>
  <c r="E231" i="6"/>
  <c r="G230" i="6"/>
  <c r="F228" i="13"/>
  <c r="H230" i="6"/>
  <c r="H228" i="13" s="1"/>
  <c r="I221" i="13"/>
  <c r="N221" i="13" s="1"/>
  <c r="J221" i="13"/>
  <c r="K221" i="13" s="1"/>
  <c r="M221" i="13" s="1"/>
  <c r="E22" i="3" s="1"/>
  <c r="O221" i="13"/>
  <c r="D22" i="3" s="1"/>
  <c r="I224" i="6"/>
  <c r="G225" i="6"/>
  <c r="G223" i="13" s="1"/>
  <c r="F4" i="3"/>
  <c r="G228" i="13" l="1"/>
  <c r="I230" i="6"/>
  <c r="I228" i="13" s="1"/>
  <c r="E232" i="6"/>
  <c r="F230" i="14"/>
  <c r="G230" i="14" s="1"/>
  <c r="I230" i="14" s="1"/>
  <c r="F229" i="13"/>
  <c r="H231" i="6"/>
  <c r="H229" i="13" s="1"/>
  <c r="G231" i="6"/>
  <c r="P221" i="13"/>
  <c r="C222" i="13" s="1"/>
  <c r="J222" i="13" s="1"/>
  <c r="I222" i="13"/>
  <c r="I225" i="6"/>
  <c r="G226" i="6"/>
  <c r="G229" i="13" l="1"/>
  <c r="I231" i="6"/>
  <c r="I229" i="13" s="1"/>
  <c r="F231" i="14"/>
  <c r="G231" i="14" s="1"/>
  <c r="I231" i="14" s="1"/>
  <c r="E233" i="6"/>
  <c r="F230" i="13"/>
  <c r="H232" i="6"/>
  <c r="H230" i="13" s="1"/>
  <c r="G232" i="6"/>
  <c r="G224" i="13"/>
  <c r="I223" i="13"/>
  <c r="N222" i="13"/>
  <c r="J223" i="13"/>
  <c r="I226" i="6"/>
  <c r="G227" i="6"/>
  <c r="G225" i="13" s="1"/>
  <c r="G230" i="13" l="1"/>
  <c r="I232" i="6"/>
  <c r="I230" i="13" s="1"/>
  <c r="E234" i="6"/>
  <c r="F232" i="14"/>
  <c r="G232" i="14" s="1"/>
  <c r="I232" i="14" s="1"/>
  <c r="F231" i="13"/>
  <c r="H233" i="6"/>
  <c r="H231" i="13" s="1"/>
  <c r="G233" i="6"/>
  <c r="J224" i="13"/>
  <c r="I224" i="13"/>
  <c r="N223" i="13"/>
  <c r="I227" i="6"/>
  <c r="G228" i="6"/>
  <c r="E235" i="6" l="1"/>
  <c r="F233" i="14"/>
  <c r="G233" i="14" s="1"/>
  <c r="I233" i="14" s="1"/>
  <c r="F232" i="13"/>
  <c r="G234" i="6"/>
  <c r="H234" i="6"/>
  <c r="H232" i="13" s="1"/>
  <c r="G231" i="13"/>
  <c r="I233" i="6"/>
  <c r="I231" i="13" s="1"/>
  <c r="F235" i="6"/>
  <c r="J225" i="13"/>
  <c r="N224" i="13"/>
  <c r="G226" i="13"/>
  <c r="I225" i="13"/>
  <c r="I228" i="6"/>
  <c r="G229" i="6"/>
  <c r="G227" i="13" s="1"/>
  <c r="G232" i="13" l="1"/>
  <c r="I234" i="6"/>
  <c r="I232" i="13" s="1"/>
  <c r="C23" i="3"/>
  <c r="C23" i="15"/>
  <c r="F234" i="14"/>
  <c r="G234" i="14" s="1"/>
  <c r="I234" i="14" s="1"/>
  <c r="H235" i="6"/>
  <c r="H233" i="13" s="1"/>
  <c r="G235" i="6"/>
  <c r="F233" i="13"/>
  <c r="N225" i="13"/>
  <c r="J226" i="13"/>
  <c r="I226" i="13"/>
  <c r="I229" i="6"/>
  <c r="G233" i="13" l="1"/>
  <c r="I235" i="6"/>
  <c r="I233" i="13" s="1"/>
  <c r="E237" i="6"/>
  <c r="F235" i="14"/>
  <c r="G235" i="14" s="1"/>
  <c r="I235" i="14" s="1"/>
  <c r="G236" i="6"/>
  <c r="H236" i="6"/>
  <c r="H234" i="13" s="1"/>
  <c r="F234" i="13"/>
  <c r="O234" i="14"/>
  <c r="D23" i="15" s="1"/>
  <c r="J229" i="14"/>
  <c r="J230" i="14" s="1"/>
  <c r="J231" i="14" s="1"/>
  <c r="J232" i="14" s="1"/>
  <c r="J233" i="14" s="1"/>
  <c r="J234" i="14" s="1"/>
  <c r="N229" i="14"/>
  <c r="N230" i="14" s="1"/>
  <c r="N231" i="14" s="1"/>
  <c r="N232" i="14" s="1"/>
  <c r="N233" i="14" s="1"/>
  <c r="N234" i="14" s="1"/>
  <c r="J227" i="13"/>
  <c r="I227" i="13"/>
  <c r="O233" i="13" s="1"/>
  <c r="D23" i="3" s="1"/>
  <c r="N226" i="13"/>
  <c r="N235" i="14" l="1"/>
  <c r="E238" i="6"/>
  <c r="F236" i="14"/>
  <c r="G236" i="14" s="1"/>
  <c r="I236" i="14" s="1"/>
  <c r="N236" i="14" s="1"/>
  <c r="G237" i="6"/>
  <c r="H237" i="6"/>
  <c r="H235" i="13" s="1"/>
  <c r="F235" i="13"/>
  <c r="G234" i="13"/>
  <c r="I236" i="6"/>
  <c r="I234" i="13" s="1"/>
  <c r="K234" i="14"/>
  <c r="M234" i="14" s="1"/>
  <c r="N227" i="13"/>
  <c r="N228" i="13" s="1"/>
  <c r="N229" i="13" s="1"/>
  <c r="N230" i="13" s="1"/>
  <c r="N231" i="13" s="1"/>
  <c r="N232" i="13" s="1"/>
  <c r="N233" i="13" s="1"/>
  <c r="J228" i="13"/>
  <c r="J229" i="13" s="1"/>
  <c r="J230" i="13" s="1"/>
  <c r="J231" i="13" s="1"/>
  <c r="J232" i="13" s="1"/>
  <c r="J233" i="13" s="1"/>
  <c r="K233" i="13" s="1"/>
  <c r="M233" i="13" s="1"/>
  <c r="P233" i="13" s="1"/>
  <c r="C234" i="13" s="1"/>
  <c r="J234" i="13" s="1"/>
  <c r="J235" i="13" l="1"/>
  <c r="G235" i="13"/>
  <c r="I237" i="6"/>
  <c r="I235" i="13" s="1"/>
  <c r="N234" i="13"/>
  <c r="F237" i="14"/>
  <c r="G237" i="14" s="1"/>
  <c r="I237" i="14" s="1"/>
  <c r="N237" i="14" s="1"/>
  <c r="E239" i="6"/>
  <c r="G238" i="6"/>
  <c r="F236" i="13"/>
  <c r="H238" i="6"/>
  <c r="H236" i="13" s="1"/>
  <c r="P234" i="14"/>
  <c r="C235" i="14" s="1"/>
  <c r="J235" i="14" s="1"/>
  <c r="J236" i="14" s="1"/>
  <c r="J237" i="14" s="1"/>
  <c r="E23" i="15"/>
  <c r="F23" i="15" s="1"/>
  <c r="E23" i="3"/>
  <c r="N235" i="13"/>
  <c r="J236" i="13"/>
  <c r="G236" i="13" l="1"/>
  <c r="I238" i="6"/>
  <c r="I236" i="13" s="1"/>
  <c r="J237" i="13" s="1"/>
  <c r="F238" i="14"/>
  <c r="G238" i="14" s="1"/>
  <c r="I238" i="14" s="1"/>
  <c r="N238" i="14" s="1"/>
  <c r="E240" i="6"/>
  <c r="G239" i="6"/>
  <c r="F237" i="13"/>
  <c r="H239" i="6"/>
  <c r="H237" i="13" s="1"/>
  <c r="J238" i="14"/>
  <c r="J239" i="14" s="1"/>
  <c r="N236" i="13" l="1"/>
  <c r="G237" i="13"/>
  <c r="I239" i="6"/>
  <c r="I237" i="13" s="1"/>
  <c r="J238" i="13" s="1"/>
  <c r="E241" i="6"/>
  <c r="F239" i="14"/>
  <c r="G239" i="14" s="1"/>
  <c r="I239" i="14" s="1"/>
  <c r="J240" i="14" s="1"/>
  <c r="F238" i="13"/>
  <c r="G240" i="6"/>
  <c r="H240" i="6"/>
  <c r="H238" i="13" s="1"/>
  <c r="N239" i="14" l="1"/>
  <c r="G238" i="13"/>
  <c r="I240" i="6"/>
  <c r="I238" i="13" s="1"/>
  <c r="J239" i="13" s="1"/>
  <c r="F240" i="14"/>
  <c r="G240" i="14" s="1"/>
  <c r="I240" i="14" s="1"/>
  <c r="J241" i="14" s="1"/>
  <c r="E242" i="6"/>
  <c r="G241" i="6"/>
  <c r="F239" i="13"/>
  <c r="H241" i="6"/>
  <c r="H239" i="13" s="1"/>
  <c r="N237" i="13"/>
  <c r="N238" i="13" l="1"/>
  <c r="G239" i="13"/>
  <c r="I241" i="6"/>
  <c r="I239" i="13" s="1"/>
  <c r="N239" i="13" s="1"/>
  <c r="E243" i="6"/>
  <c r="F241" i="14"/>
  <c r="G241" i="14" s="1"/>
  <c r="I241" i="14" s="1"/>
  <c r="J242" i="14" s="1"/>
  <c r="G242" i="6"/>
  <c r="F240" i="13"/>
  <c r="H242" i="6"/>
  <c r="H240" i="13" s="1"/>
  <c r="N240" i="14"/>
  <c r="J240" i="13" l="1"/>
  <c r="N241" i="14"/>
  <c r="E244" i="6"/>
  <c r="F242" i="14"/>
  <c r="G242" i="14" s="1"/>
  <c r="I242" i="14" s="1"/>
  <c r="N242" i="14" s="1"/>
  <c r="G243" i="6"/>
  <c r="F241" i="13"/>
  <c r="H243" i="6"/>
  <c r="H241" i="13" s="1"/>
  <c r="G240" i="13"/>
  <c r="I242" i="6"/>
  <c r="I240" i="13" s="1"/>
  <c r="N240" i="13" s="1"/>
  <c r="J243" i="14" l="1"/>
  <c r="G241" i="13"/>
  <c r="I243" i="6"/>
  <c r="I241" i="13" s="1"/>
  <c r="N241" i="13" s="1"/>
  <c r="J241" i="13"/>
  <c r="E245" i="6"/>
  <c r="F243" i="14"/>
  <c r="G243" i="14" s="1"/>
  <c r="I243" i="14" s="1"/>
  <c r="N243" i="14" s="1"/>
  <c r="G244" i="6"/>
  <c r="F242" i="13"/>
  <c r="H244" i="6"/>
  <c r="H242" i="13" s="1"/>
  <c r="F5" i="3"/>
  <c r="J242" i="13" l="1"/>
  <c r="E246" i="6"/>
  <c r="F244" i="14"/>
  <c r="G244" i="14" s="1"/>
  <c r="I244" i="14" s="1"/>
  <c r="N244" i="14" s="1"/>
  <c r="G245" i="6"/>
  <c r="H245" i="6"/>
  <c r="H243" i="13" s="1"/>
  <c r="F243" i="13"/>
  <c r="G242" i="13"/>
  <c r="I244" i="6"/>
  <c r="I242" i="13" s="1"/>
  <c r="N242" i="13" s="1"/>
  <c r="J244" i="14"/>
  <c r="J245" i="14" l="1"/>
  <c r="J243" i="13"/>
  <c r="G243" i="13"/>
  <c r="I245" i="6"/>
  <c r="I243" i="13" s="1"/>
  <c r="N243" i="13" s="1"/>
  <c r="F245" i="14"/>
  <c r="G245" i="14" s="1"/>
  <c r="I245" i="14" s="1"/>
  <c r="N245" i="14" s="1"/>
  <c r="E247" i="6"/>
  <c r="G246" i="6"/>
  <c r="F244" i="13"/>
  <c r="H246" i="6"/>
  <c r="H244" i="13" s="1"/>
  <c r="G244" i="13" l="1"/>
  <c r="I246" i="6"/>
  <c r="I244" i="13" s="1"/>
  <c r="F246" i="14"/>
  <c r="G246" i="14" s="1"/>
  <c r="I246" i="14" s="1"/>
  <c r="N246" i="14" s="1"/>
  <c r="F247" i="6"/>
  <c r="G247" i="6"/>
  <c r="F245" i="13"/>
  <c r="H247" i="6"/>
  <c r="H245" i="13" s="1"/>
  <c r="J246" i="14"/>
  <c r="K246" i="14" s="1"/>
  <c r="M246" i="14" s="1"/>
  <c r="E24" i="15" s="1"/>
  <c r="J244" i="13"/>
  <c r="N244" i="13"/>
  <c r="J245" i="13"/>
  <c r="K245" i="13" s="1"/>
  <c r="M245" i="13" s="1"/>
  <c r="E24" i="3" s="1"/>
  <c r="G245" i="13" l="1"/>
  <c r="I247" i="6"/>
  <c r="C24" i="3"/>
  <c r="C24" i="15"/>
  <c r="E249" i="6"/>
  <c r="F247" i="14"/>
  <c r="G247" i="14" s="1"/>
  <c r="I247" i="14" s="1"/>
  <c r="N247" i="14" s="1"/>
  <c r="G248" i="6"/>
  <c r="F246" i="13"/>
  <c r="H248" i="6"/>
  <c r="H246" i="13" s="1"/>
  <c r="G246" i="13" l="1"/>
  <c r="I248" i="6"/>
  <c r="I246" i="13" s="1"/>
  <c r="F248" i="14"/>
  <c r="G248" i="14" s="1"/>
  <c r="I248" i="14" s="1"/>
  <c r="N248" i="14" s="1"/>
  <c r="E250" i="6"/>
  <c r="F247" i="13"/>
  <c r="H249" i="6"/>
  <c r="H247" i="13" s="1"/>
  <c r="G249" i="6"/>
  <c r="O246" i="14"/>
  <c r="I245" i="13"/>
  <c r="G247" i="13" l="1"/>
  <c r="I249" i="6"/>
  <c r="I247" i="13" s="1"/>
  <c r="D24" i="15"/>
  <c r="F24" i="15" s="1"/>
  <c r="P246" i="14"/>
  <c r="C247" i="14" s="1"/>
  <c r="J247" i="14" s="1"/>
  <c r="J248" i="14" s="1"/>
  <c r="J249" i="14" s="1"/>
  <c r="E251" i="6"/>
  <c r="F249" i="14"/>
  <c r="G249" i="14" s="1"/>
  <c r="I249" i="14" s="1"/>
  <c r="N249" i="14" s="1"/>
  <c r="H250" i="6"/>
  <c r="H248" i="13" s="1"/>
  <c r="F248" i="13"/>
  <c r="G250" i="6"/>
  <c r="O245" i="13"/>
  <c r="N245" i="13"/>
  <c r="N246" i="13" s="1"/>
  <c r="N247" i="13"/>
  <c r="J250" i="14" l="1"/>
  <c r="D24" i="3"/>
  <c r="P245" i="13"/>
  <c r="C246" i="13" s="1"/>
  <c r="J246" i="13" s="1"/>
  <c r="J247" i="13" s="1"/>
  <c r="J248" i="13" s="1"/>
  <c r="J249" i="13" s="1"/>
  <c r="F250" i="14"/>
  <c r="G250" i="14" s="1"/>
  <c r="I250" i="14" s="1"/>
  <c r="N250" i="14" s="1"/>
  <c r="E252" i="6"/>
  <c r="G251" i="6"/>
  <c r="H251" i="6"/>
  <c r="H249" i="13" s="1"/>
  <c r="F249" i="13"/>
  <c r="G248" i="13"/>
  <c r="I250" i="6"/>
  <c r="I248" i="13" s="1"/>
  <c r="N248" i="13"/>
  <c r="J251" i="14" l="1"/>
  <c r="G249" i="13"/>
  <c r="I251" i="6"/>
  <c r="I249" i="13" s="1"/>
  <c r="J250" i="13" s="1"/>
  <c r="F251" i="14"/>
  <c r="G251" i="14" s="1"/>
  <c r="I251" i="14" s="1"/>
  <c r="N251" i="14" s="1"/>
  <c r="E253" i="6"/>
  <c r="G252" i="6"/>
  <c r="F250" i="13"/>
  <c r="H252" i="6"/>
  <c r="H250" i="13" s="1"/>
  <c r="N249" i="13" l="1"/>
  <c r="J252" i="14"/>
  <c r="G250" i="13"/>
  <c r="I252" i="6"/>
  <c r="I250" i="13" s="1"/>
  <c r="F252" i="14"/>
  <c r="G252" i="14" s="1"/>
  <c r="I252" i="14" s="1"/>
  <c r="N252" i="14" s="1"/>
  <c r="E254" i="6"/>
  <c r="G253" i="6"/>
  <c r="F251" i="13"/>
  <c r="H253" i="6"/>
  <c r="H251" i="13" s="1"/>
  <c r="N250" i="13" l="1"/>
  <c r="E255" i="6"/>
  <c r="F253" i="14"/>
  <c r="G253" i="14" s="1"/>
  <c r="I253" i="14" s="1"/>
  <c r="N253" i="14" s="1"/>
  <c r="G254" i="6"/>
  <c r="F252" i="13"/>
  <c r="H254" i="6"/>
  <c r="H252" i="13" s="1"/>
  <c r="J251" i="13"/>
  <c r="J252" i="13" s="1"/>
  <c r="J253" i="14"/>
  <c r="J254" i="14" s="1"/>
  <c r="G251" i="13"/>
  <c r="I253" i="6"/>
  <c r="I251" i="13" s="1"/>
  <c r="N251" i="13"/>
  <c r="G252" i="13" l="1"/>
  <c r="I254" i="6"/>
  <c r="I252" i="13" s="1"/>
  <c r="J253" i="13" s="1"/>
  <c r="E256" i="6"/>
  <c r="F254" i="14"/>
  <c r="G254" i="14" s="1"/>
  <c r="I254" i="14" s="1"/>
  <c r="J255" i="14" s="1"/>
  <c r="G255" i="6"/>
  <c r="F253" i="13"/>
  <c r="H255" i="6"/>
  <c r="H253" i="13" s="1"/>
  <c r="N254" i="14"/>
  <c r="G253" i="13" l="1"/>
  <c r="I255" i="6"/>
  <c r="I253" i="13" s="1"/>
  <c r="J254" i="13" s="1"/>
  <c r="N252" i="13"/>
  <c r="F255" i="14"/>
  <c r="G255" i="14" s="1"/>
  <c r="I255" i="14" s="1"/>
  <c r="J256" i="14" s="1"/>
  <c r="E257" i="6"/>
  <c r="G256" i="6"/>
  <c r="H256" i="6"/>
  <c r="H254" i="13" s="1"/>
  <c r="F254" i="13"/>
  <c r="F6" i="3"/>
  <c r="N253" i="13" l="1"/>
  <c r="E258" i="6"/>
  <c r="F256" i="14"/>
  <c r="G256" i="14" s="1"/>
  <c r="I256" i="14" s="1"/>
  <c r="J257" i="14" s="1"/>
  <c r="G257" i="6"/>
  <c r="F255" i="13"/>
  <c r="H257" i="6"/>
  <c r="H255" i="13" s="1"/>
  <c r="G254" i="13"/>
  <c r="I256" i="6"/>
  <c r="I254" i="13" s="1"/>
  <c r="J255" i="13" s="1"/>
  <c r="N255" i="14"/>
  <c r="N256" i="14" l="1"/>
  <c r="N254" i="13"/>
  <c r="G255" i="13"/>
  <c r="I257" i="6"/>
  <c r="I255" i="13" s="1"/>
  <c r="J256" i="13" s="1"/>
  <c r="F257" i="14"/>
  <c r="G257" i="14" s="1"/>
  <c r="I257" i="14" s="1"/>
  <c r="J258" i="14" s="1"/>
  <c r="K258" i="14" s="1"/>
  <c r="M258" i="14" s="1"/>
  <c r="E259" i="6"/>
  <c r="G258" i="6"/>
  <c r="H258" i="6"/>
  <c r="H256" i="13" s="1"/>
  <c r="F256" i="13"/>
  <c r="N255" i="13" l="1"/>
  <c r="N256" i="13" s="1"/>
  <c r="N257" i="14"/>
  <c r="G256" i="13"/>
  <c r="I258" i="6"/>
  <c r="I256" i="13" s="1"/>
  <c r="J257" i="13" s="1"/>
  <c r="K257" i="13" s="1"/>
  <c r="M257" i="13" s="1"/>
  <c r="E25" i="3" s="1"/>
  <c r="F258" i="14"/>
  <c r="G258" i="14" s="1"/>
  <c r="I258" i="14" s="1"/>
  <c r="G259" i="6"/>
  <c r="F257" i="13"/>
  <c r="H259" i="6"/>
  <c r="H257" i="13" s="1"/>
  <c r="F259" i="6"/>
  <c r="E25" i="15"/>
  <c r="N258" i="14" l="1"/>
  <c r="G257" i="13"/>
  <c r="I259" i="6"/>
  <c r="E261" i="6"/>
  <c r="F259" i="14"/>
  <c r="G259" i="14" s="1"/>
  <c r="I259" i="14" s="1"/>
  <c r="G260" i="6"/>
  <c r="H260" i="6"/>
  <c r="H258" i="13" s="1"/>
  <c r="F258" i="13"/>
  <c r="C25" i="3"/>
  <c r="C25" i="15"/>
  <c r="N259" i="14" l="1"/>
  <c r="G258" i="13"/>
  <c r="I260" i="6"/>
  <c r="I258" i="13" s="1"/>
  <c r="E262" i="6"/>
  <c r="F260" i="14"/>
  <c r="G260" i="14" s="1"/>
  <c r="I260" i="14" s="1"/>
  <c r="F259" i="13"/>
  <c r="H261" i="6"/>
  <c r="H259" i="13" s="1"/>
  <c r="G261" i="6"/>
  <c r="O258" i="14"/>
  <c r="I257" i="13"/>
  <c r="N260" i="14" l="1"/>
  <c r="D25" i="15"/>
  <c r="F25" i="15" s="1"/>
  <c r="P258" i="14"/>
  <c r="C259" i="14" s="1"/>
  <c r="J259" i="14" s="1"/>
  <c r="J260" i="14" s="1"/>
  <c r="J261" i="14" s="1"/>
  <c r="G259" i="13"/>
  <c r="I261" i="6"/>
  <c r="I259" i="13" s="1"/>
  <c r="E263" i="6"/>
  <c r="F261" i="14"/>
  <c r="G261" i="14" s="1"/>
  <c r="I261" i="14" s="1"/>
  <c r="J262" i="14" s="1"/>
  <c r="H262" i="6"/>
  <c r="H260" i="13" s="1"/>
  <c r="G262" i="6"/>
  <c r="F260" i="13"/>
  <c r="O257" i="13"/>
  <c r="N257" i="13"/>
  <c r="N258" i="13" s="1"/>
  <c r="N259" i="13" l="1"/>
  <c r="N260" i="13" s="1"/>
  <c r="N261" i="14"/>
  <c r="G260" i="13"/>
  <c r="I262" i="6"/>
  <c r="I260" i="13" s="1"/>
  <c r="J261" i="13" s="1"/>
  <c r="F262" i="14"/>
  <c r="G262" i="14" s="1"/>
  <c r="I262" i="14" s="1"/>
  <c r="J263" i="14" s="1"/>
  <c r="E264" i="6"/>
  <c r="G263" i="6"/>
  <c r="F261" i="13"/>
  <c r="H263" i="6"/>
  <c r="H261" i="13" s="1"/>
  <c r="D25" i="3"/>
  <c r="P257" i="13"/>
  <c r="C258" i="13" s="1"/>
  <c r="J258" i="13" s="1"/>
  <c r="J259" i="13" s="1"/>
  <c r="J260" i="13" s="1"/>
  <c r="N262" i="14" l="1"/>
  <c r="G261" i="13"/>
  <c r="I263" i="6"/>
  <c r="I261" i="13" s="1"/>
  <c r="N261" i="13" s="1"/>
  <c r="F263" i="14"/>
  <c r="G263" i="14" s="1"/>
  <c r="I263" i="14" s="1"/>
  <c r="J264" i="14" s="1"/>
  <c r="E265" i="6"/>
  <c r="H264" i="6"/>
  <c r="H262" i="13" s="1"/>
  <c r="G264" i="6"/>
  <c r="F262" i="13"/>
  <c r="J262" i="13" l="1"/>
  <c r="G262" i="13"/>
  <c r="I264" i="6"/>
  <c r="I262" i="13" s="1"/>
  <c r="N262" i="13" s="1"/>
  <c r="F264" i="14"/>
  <c r="G264" i="14" s="1"/>
  <c r="I264" i="14" s="1"/>
  <c r="J265" i="14" s="1"/>
  <c r="E266" i="6"/>
  <c r="F263" i="13"/>
  <c r="H265" i="6"/>
  <c r="H263" i="13" s="1"/>
  <c r="G265" i="6"/>
  <c r="N263" i="14"/>
  <c r="N264" i="14" l="1"/>
  <c r="J263" i="13"/>
  <c r="G263" i="13"/>
  <c r="I265" i="6"/>
  <c r="I263" i="13" s="1"/>
  <c r="N263" i="13" s="1"/>
  <c r="E267" i="6"/>
  <c r="F265" i="14"/>
  <c r="G265" i="14" s="1"/>
  <c r="I265" i="14" s="1"/>
  <c r="N265" i="14" s="1"/>
  <c r="G266" i="6"/>
  <c r="H266" i="6"/>
  <c r="H264" i="13" s="1"/>
  <c r="F264" i="13"/>
  <c r="J266" i="14" l="1"/>
  <c r="G264" i="13"/>
  <c r="I266" i="6"/>
  <c r="I264" i="13" s="1"/>
  <c r="N264" i="13" s="1"/>
  <c r="J264" i="13"/>
  <c r="J265" i="13" s="1"/>
  <c r="F266" i="14"/>
  <c r="G266" i="14" s="1"/>
  <c r="I266" i="14" s="1"/>
  <c r="N266" i="14" s="1"/>
  <c r="E268" i="6"/>
  <c r="G267" i="6"/>
  <c r="F265" i="13"/>
  <c r="H267" i="6"/>
  <c r="H265" i="13" s="1"/>
  <c r="G265" i="13" l="1"/>
  <c r="I267" i="6"/>
  <c r="I265" i="13" s="1"/>
  <c r="N265" i="13" s="1"/>
  <c r="E269" i="6"/>
  <c r="F267" i="14"/>
  <c r="G267" i="14" s="1"/>
  <c r="I267" i="14" s="1"/>
  <c r="N267" i="14" s="1"/>
  <c r="G268" i="6"/>
  <c r="F266" i="13"/>
  <c r="H268" i="6"/>
  <c r="H266" i="13" s="1"/>
  <c r="J267" i="14"/>
  <c r="J268" i="14" l="1"/>
  <c r="J266" i="13"/>
  <c r="G266" i="13"/>
  <c r="I268" i="6"/>
  <c r="I266" i="13" s="1"/>
  <c r="N266" i="13" s="1"/>
  <c r="E270" i="6"/>
  <c r="F268" i="14"/>
  <c r="G268" i="14" s="1"/>
  <c r="I268" i="14" s="1"/>
  <c r="N268" i="14" s="1"/>
  <c r="G269" i="6"/>
  <c r="H269" i="6"/>
  <c r="H267" i="13" s="1"/>
  <c r="F267" i="13"/>
  <c r="F7" i="3"/>
  <c r="G267" i="13" l="1"/>
  <c r="I269" i="6"/>
  <c r="I267" i="13" s="1"/>
  <c r="N267" i="13" s="1"/>
  <c r="E271" i="6"/>
  <c r="F269" i="14"/>
  <c r="G269" i="14" s="1"/>
  <c r="I269" i="14" s="1"/>
  <c r="G270" i="6"/>
  <c r="H270" i="6"/>
  <c r="H268" i="13" s="1"/>
  <c r="F268" i="13"/>
  <c r="J267" i="13"/>
  <c r="J269" i="14"/>
  <c r="J268" i="13" l="1"/>
  <c r="J270" i="14"/>
  <c r="K270" i="14" s="1"/>
  <c r="M270" i="14" s="1"/>
  <c r="E26" i="15" s="1"/>
  <c r="G268" i="13"/>
  <c r="I270" i="6"/>
  <c r="F270" i="14"/>
  <c r="G270" i="14" s="1"/>
  <c r="I270" i="14" s="1"/>
  <c r="G271" i="6"/>
  <c r="F269" i="13"/>
  <c r="H271" i="6"/>
  <c r="H269" i="13" s="1"/>
  <c r="F271" i="6"/>
  <c r="C26" i="3" l="1"/>
  <c r="C26" i="15"/>
  <c r="G269" i="13"/>
  <c r="I271" i="6"/>
  <c r="N269" i="14"/>
  <c r="N270" i="14" s="1"/>
  <c r="I268" i="13"/>
  <c r="F271" i="14"/>
  <c r="G271" i="14" s="1"/>
  <c r="I271" i="14" s="1"/>
  <c r="N271" i="14" s="1"/>
  <c r="E273" i="6"/>
  <c r="G272" i="6"/>
  <c r="F270" i="13"/>
  <c r="H272" i="6"/>
  <c r="H270" i="13" s="1"/>
  <c r="E274" i="6" l="1"/>
  <c r="F272" i="14"/>
  <c r="G272" i="14" s="1"/>
  <c r="I272" i="14" s="1"/>
  <c r="N272" i="14" s="1"/>
  <c r="H273" i="6"/>
  <c r="H271" i="13" s="1"/>
  <c r="G273" i="6"/>
  <c r="F271" i="13"/>
  <c r="J269" i="13"/>
  <c r="K269" i="13" s="1"/>
  <c r="M269" i="13" s="1"/>
  <c r="N268" i="13"/>
  <c r="N269" i="13" s="1"/>
  <c r="O270" i="14"/>
  <c r="I269" i="13"/>
  <c r="O269" i="13" s="1"/>
  <c r="D26" i="3" s="1"/>
  <c r="G270" i="13"/>
  <c r="I272" i="6"/>
  <c r="I270" i="13" s="1"/>
  <c r="N270" i="13" l="1"/>
  <c r="E26" i="3"/>
  <c r="F26" i="3" s="1"/>
  <c r="P269" i="13"/>
  <c r="C270" i="13" s="1"/>
  <c r="J270" i="13" s="1"/>
  <c r="J271" i="13" s="1"/>
  <c r="D26" i="15"/>
  <c r="F26" i="15" s="1"/>
  <c r="P270" i="14"/>
  <c r="C271" i="14" s="1"/>
  <c r="J271" i="14" s="1"/>
  <c r="J272" i="14" s="1"/>
  <c r="J273" i="14" s="1"/>
  <c r="G271" i="13"/>
  <c r="I273" i="6"/>
  <c r="I271" i="13" s="1"/>
  <c r="N271" i="13" s="1"/>
  <c r="F273" i="14"/>
  <c r="G273" i="14" s="1"/>
  <c r="I273" i="14" s="1"/>
  <c r="N273" i="14" s="1"/>
  <c r="E275" i="6"/>
  <c r="H274" i="6"/>
  <c r="H272" i="13" s="1"/>
  <c r="G274" i="6"/>
  <c r="F272" i="13"/>
  <c r="J272" i="13" l="1"/>
  <c r="J274" i="14"/>
  <c r="J275" i="14" s="1"/>
  <c r="F274" i="14"/>
  <c r="G274" i="14" s="1"/>
  <c r="I274" i="14" s="1"/>
  <c r="N274" i="14" s="1"/>
  <c r="E276" i="6"/>
  <c r="F273" i="13"/>
  <c r="H275" i="6"/>
  <c r="H273" i="13" s="1"/>
  <c r="G275" i="6"/>
  <c r="G272" i="13"/>
  <c r="I274" i="6"/>
  <c r="I272" i="13" s="1"/>
  <c r="J273" i="13" s="1"/>
  <c r="G273" i="13" l="1"/>
  <c r="I275" i="6"/>
  <c r="I273" i="13" s="1"/>
  <c r="J274" i="13" s="1"/>
  <c r="N272" i="13"/>
  <c r="F275" i="14"/>
  <c r="G275" i="14" s="1"/>
  <c r="I275" i="14" s="1"/>
  <c r="J276" i="14" s="1"/>
  <c r="E277" i="6"/>
  <c r="F274" i="13"/>
  <c r="H276" i="6"/>
  <c r="H274" i="13" s="1"/>
  <c r="G276" i="6"/>
  <c r="N273" i="13" l="1"/>
  <c r="G274" i="13"/>
  <c r="I276" i="6"/>
  <c r="I274" i="13" s="1"/>
  <c r="E278" i="6"/>
  <c r="F276" i="14"/>
  <c r="G276" i="14" s="1"/>
  <c r="I276" i="14" s="1"/>
  <c r="J277" i="14" s="1"/>
  <c r="G277" i="6"/>
  <c r="F275" i="13"/>
  <c r="H277" i="6"/>
  <c r="H275" i="13" s="1"/>
  <c r="N275" i="14"/>
  <c r="N274" i="13" l="1"/>
  <c r="J275" i="13"/>
  <c r="N276" i="14"/>
  <c r="G275" i="13"/>
  <c r="I277" i="6"/>
  <c r="I275" i="13" s="1"/>
  <c r="F277" i="14"/>
  <c r="G277" i="14" s="1"/>
  <c r="I277" i="14" s="1"/>
  <c r="N277" i="14" s="1"/>
  <c r="E279" i="6"/>
  <c r="G278" i="6"/>
  <c r="F276" i="13"/>
  <c r="H278" i="6"/>
  <c r="H276" i="13" s="1"/>
  <c r="N275" i="13" l="1"/>
  <c r="J276" i="13"/>
  <c r="J278" i="14"/>
  <c r="G276" i="13"/>
  <c r="I278" i="6"/>
  <c r="I276" i="13" s="1"/>
  <c r="N276" i="13" s="1"/>
  <c r="E280" i="6"/>
  <c r="F278" i="14"/>
  <c r="G278" i="14" s="1"/>
  <c r="I278" i="14" s="1"/>
  <c r="J279" i="14" s="1"/>
  <c r="G279" i="6"/>
  <c r="H279" i="6"/>
  <c r="H277" i="13" s="1"/>
  <c r="F277" i="13"/>
  <c r="N278" i="14" l="1"/>
  <c r="G277" i="13"/>
  <c r="I279" i="6"/>
  <c r="I277" i="13" s="1"/>
  <c r="N277" i="13" s="1"/>
  <c r="J277" i="13"/>
  <c r="J278" i="13" s="1"/>
  <c r="F279" i="14"/>
  <c r="G279" i="14" s="1"/>
  <c r="I279" i="14" s="1"/>
  <c r="J280" i="14" s="1"/>
  <c r="E281" i="6"/>
  <c r="F278" i="13"/>
  <c r="H280" i="6"/>
  <c r="H278" i="13" s="1"/>
  <c r="G280" i="6"/>
  <c r="F8" i="3"/>
  <c r="F280" i="14" l="1"/>
  <c r="G280" i="14" s="1"/>
  <c r="I280" i="14" s="1"/>
  <c r="E282" i="6"/>
  <c r="G281" i="6"/>
  <c r="H281" i="6"/>
  <c r="H279" i="13" s="1"/>
  <c r="F279" i="13"/>
  <c r="G278" i="13"/>
  <c r="I280" i="6"/>
  <c r="I278" i="13" s="1"/>
  <c r="N278" i="13" s="1"/>
  <c r="N279" i="14"/>
  <c r="N280" i="14" s="1"/>
  <c r="J281" i="14"/>
  <c r="G279" i="13" l="1"/>
  <c r="I281" i="6"/>
  <c r="I279" i="13" s="1"/>
  <c r="N279" i="13" s="1"/>
  <c r="J279" i="13"/>
  <c r="J280" i="13" s="1"/>
  <c r="F281" i="14"/>
  <c r="G281" i="14" s="1"/>
  <c r="I281" i="14" s="1"/>
  <c r="J282" i="14" s="1"/>
  <c r="K282" i="14" s="1"/>
  <c r="M282" i="14" s="1"/>
  <c r="E283" i="6"/>
  <c r="G282" i="6"/>
  <c r="F280" i="13"/>
  <c r="H282" i="6"/>
  <c r="H280" i="13" s="1"/>
  <c r="G280" i="13" l="1"/>
  <c r="I282" i="6"/>
  <c r="I280" i="13" s="1"/>
  <c r="F282" i="14"/>
  <c r="G282" i="14" s="1"/>
  <c r="I282" i="14" s="1"/>
  <c r="F283" i="6"/>
  <c r="F281" i="13"/>
  <c r="G283" i="6"/>
  <c r="H283" i="6"/>
  <c r="H281" i="13" s="1"/>
  <c r="N281" i="14"/>
  <c r="N282" i="14" s="1"/>
  <c r="E27" i="15"/>
  <c r="N280" i="13"/>
  <c r="J281" i="13"/>
  <c r="K281" i="13" s="1"/>
  <c r="M281" i="13" s="1"/>
  <c r="G281" i="13" l="1"/>
  <c r="I283" i="6"/>
  <c r="C27" i="3"/>
  <c r="C27" i="15"/>
  <c r="E285" i="6"/>
  <c r="F283" i="14"/>
  <c r="G283" i="14" s="1"/>
  <c r="I283" i="14" s="1"/>
  <c r="N283" i="14" s="1"/>
  <c r="G284" i="6"/>
  <c r="F282" i="13"/>
  <c r="H284" i="6"/>
  <c r="H282" i="13" s="1"/>
  <c r="E27" i="3"/>
  <c r="G282" i="13" l="1"/>
  <c r="I284" i="6"/>
  <c r="I282" i="13" s="1"/>
  <c r="O282" i="14"/>
  <c r="I281" i="13"/>
  <c r="E286" i="6"/>
  <c r="F284" i="14"/>
  <c r="G284" i="14" s="1"/>
  <c r="I284" i="14" s="1"/>
  <c r="N284" i="14" s="1"/>
  <c r="F283" i="13"/>
  <c r="H285" i="6"/>
  <c r="H283" i="13" s="1"/>
  <c r="G285" i="6"/>
  <c r="P282" i="14" l="1"/>
  <c r="C283" i="14" s="1"/>
  <c r="J283" i="14" s="1"/>
  <c r="J284" i="14" s="1"/>
  <c r="J285" i="14" s="1"/>
  <c r="D27" i="15"/>
  <c r="F27" i="15" s="1"/>
  <c r="E287" i="6"/>
  <c r="F285" i="14"/>
  <c r="G285" i="14" s="1"/>
  <c r="I285" i="14" s="1"/>
  <c r="N285" i="14" s="1"/>
  <c r="H286" i="6"/>
  <c r="H284" i="13" s="1"/>
  <c r="G286" i="6"/>
  <c r="F284" i="13"/>
  <c r="O281" i="13"/>
  <c r="N281" i="13"/>
  <c r="N282" i="13" s="1"/>
  <c r="G283" i="13"/>
  <c r="I285" i="6"/>
  <c r="I283" i="13" s="1"/>
  <c r="N283" i="13"/>
  <c r="G284" i="13" l="1"/>
  <c r="I286" i="6"/>
  <c r="I284" i="13" s="1"/>
  <c r="N284" i="13" s="1"/>
  <c r="J286" i="14"/>
  <c r="D27" i="3"/>
  <c r="F27" i="3" s="1"/>
  <c r="P281" i="13"/>
  <c r="C282" i="13" s="1"/>
  <c r="J282" i="13" s="1"/>
  <c r="J283" i="13" s="1"/>
  <c r="J284" i="13" s="1"/>
  <c r="J285" i="13" s="1"/>
  <c r="E288" i="6"/>
  <c r="F286" i="14"/>
  <c r="G286" i="14" s="1"/>
  <c r="I286" i="14" s="1"/>
  <c r="N286" i="14" s="1"/>
  <c r="F285" i="13"/>
  <c r="H287" i="6"/>
  <c r="H285" i="13" s="1"/>
  <c r="G287" i="6"/>
  <c r="F287" i="14" l="1"/>
  <c r="G287" i="14" s="1"/>
  <c r="I287" i="14" s="1"/>
  <c r="E289" i="6"/>
  <c r="F286" i="13"/>
  <c r="H288" i="6"/>
  <c r="H286" i="13" s="1"/>
  <c r="G288" i="6"/>
  <c r="J287" i="14"/>
  <c r="J288" i="14" s="1"/>
  <c r="G285" i="13"/>
  <c r="I287" i="6"/>
  <c r="I285" i="13" s="1"/>
  <c r="N285" i="13" s="1"/>
  <c r="N287" i="14"/>
  <c r="J286" i="13" l="1"/>
  <c r="G286" i="13"/>
  <c r="I288" i="6"/>
  <c r="I286" i="13" s="1"/>
  <c r="N286" i="13" s="1"/>
  <c r="F288" i="14"/>
  <c r="G288" i="14" s="1"/>
  <c r="I288" i="14" s="1"/>
  <c r="J289" i="14" s="1"/>
  <c r="E290" i="6"/>
  <c r="G289" i="6"/>
  <c r="F287" i="13"/>
  <c r="H289" i="6"/>
  <c r="H287" i="13" s="1"/>
  <c r="N288" i="14" l="1"/>
  <c r="G287" i="13"/>
  <c r="I289" i="6"/>
  <c r="I287" i="13" s="1"/>
  <c r="N287" i="13" s="1"/>
  <c r="E291" i="6"/>
  <c r="F289" i="14"/>
  <c r="G289" i="14" s="1"/>
  <c r="I289" i="14" s="1"/>
  <c r="N289" i="14" s="1"/>
  <c r="G290" i="6"/>
  <c r="H290" i="6"/>
  <c r="H288" i="13" s="1"/>
  <c r="F288" i="13"/>
  <c r="J287" i="13"/>
  <c r="J288" i="13" l="1"/>
  <c r="G288" i="13"/>
  <c r="I290" i="6"/>
  <c r="I288" i="13" s="1"/>
  <c r="N288" i="13" s="1"/>
  <c r="F290" i="14"/>
  <c r="G290" i="14" s="1"/>
  <c r="I290" i="14" s="1"/>
  <c r="N290" i="14" s="1"/>
  <c r="E292" i="6"/>
  <c r="G291" i="6"/>
  <c r="H291" i="6"/>
  <c r="H289" i="13" s="1"/>
  <c r="F289" i="13"/>
  <c r="J290" i="14"/>
  <c r="J291" i="14" l="1"/>
  <c r="J289" i="13"/>
  <c r="G289" i="13"/>
  <c r="I291" i="6"/>
  <c r="I289" i="13" s="1"/>
  <c r="N289" i="13" s="1"/>
  <c r="E293" i="6"/>
  <c r="F291" i="14"/>
  <c r="G291" i="14" s="1"/>
  <c r="I291" i="14" s="1"/>
  <c r="J292" i="14" s="1"/>
  <c r="G292" i="6"/>
  <c r="F290" i="13"/>
  <c r="H292" i="6"/>
  <c r="H290" i="13" s="1"/>
  <c r="F9" i="3"/>
  <c r="N291" i="14" l="1"/>
  <c r="G290" i="13"/>
  <c r="I292" i="6"/>
  <c r="I290" i="13" s="1"/>
  <c r="N290" i="13" s="1"/>
  <c r="J290" i="13"/>
  <c r="F292" i="14"/>
  <c r="G292" i="14" s="1"/>
  <c r="I292" i="14" s="1"/>
  <c r="J293" i="14" s="1"/>
  <c r="E294" i="6"/>
  <c r="G293" i="6"/>
  <c r="F291" i="13"/>
  <c r="H293" i="6"/>
  <c r="H291" i="13" s="1"/>
  <c r="J291" i="13" l="1"/>
  <c r="N292" i="14"/>
  <c r="G291" i="13"/>
  <c r="I293" i="6"/>
  <c r="I291" i="13" s="1"/>
  <c r="N291" i="13" s="1"/>
  <c r="F293" i="14"/>
  <c r="G293" i="14" s="1"/>
  <c r="I293" i="14" s="1"/>
  <c r="J294" i="14" s="1"/>
  <c r="K294" i="14" s="1"/>
  <c r="M294" i="14" s="1"/>
  <c r="E295" i="6"/>
  <c r="F292" i="13"/>
  <c r="H294" i="6"/>
  <c r="H292" i="13" s="1"/>
  <c r="G294" i="6"/>
  <c r="J292" i="13" l="1"/>
  <c r="F294" i="14"/>
  <c r="G294" i="14" s="1"/>
  <c r="I294" i="14" s="1"/>
  <c r="G295" i="6"/>
  <c r="F293" i="13"/>
  <c r="H295" i="6"/>
  <c r="H293" i="13" s="1"/>
  <c r="N293" i="14"/>
  <c r="N294" i="14" s="1"/>
  <c r="G292" i="13"/>
  <c r="I294" i="6"/>
  <c r="I292" i="13" s="1"/>
  <c r="N292" i="13" s="1"/>
  <c r="F295" i="6"/>
  <c r="E28" i="15"/>
  <c r="J293" i="13" l="1"/>
  <c r="K293" i="13" s="1"/>
  <c r="M293" i="13" s="1"/>
  <c r="E28" i="3" s="1"/>
  <c r="E297" i="6"/>
  <c r="F295" i="14"/>
  <c r="G295" i="14" s="1"/>
  <c r="I295" i="14" s="1"/>
  <c r="N295" i="14" s="1"/>
  <c r="G296" i="6"/>
  <c r="H296" i="6"/>
  <c r="H294" i="13" s="1"/>
  <c r="F294" i="13"/>
  <c r="G293" i="13"/>
  <c r="I295" i="6"/>
  <c r="C28" i="3"/>
  <c r="C28" i="15"/>
  <c r="O294" i="14" l="1"/>
  <c r="I293" i="13"/>
  <c r="F296" i="14"/>
  <c r="G296" i="14" s="1"/>
  <c r="I296" i="14" s="1"/>
  <c r="N296" i="14" s="1"/>
  <c r="E298" i="6"/>
  <c r="H297" i="6"/>
  <c r="H295" i="13" s="1"/>
  <c r="F295" i="13"/>
  <c r="G297" i="6"/>
  <c r="G294" i="13"/>
  <c r="I296" i="6"/>
  <c r="I294" i="13" s="1"/>
  <c r="G295" i="13" l="1"/>
  <c r="I297" i="6"/>
  <c r="I295" i="13" s="1"/>
  <c r="E299" i="6"/>
  <c r="F297" i="14"/>
  <c r="G297" i="14" s="1"/>
  <c r="I297" i="14" s="1"/>
  <c r="N297" i="14" s="1"/>
  <c r="H298" i="6"/>
  <c r="H296" i="13" s="1"/>
  <c r="G298" i="6"/>
  <c r="F296" i="13"/>
  <c r="O293" i="13"/>
  <c r="N293" i="13"/>
  <c r="N294" i="13" s="1"/>
  <c r="D28" i="15"/>
  <c r="F28" i="15" s="1"/>
  <c r="P294" i="14"/>
  <c r="C295" i="14" s="1"/>
  <c r="J295" i="14" s="1"/>
  <c r="J296" i="14" s="1"/>
  <c r="J297" i="14" s="1"/>
  <c r="N295" i="13"/>
  <c r="J298" i="14" l="1"/>
  <c r="D28" i="3"/>
  <c r="F28" i="3" s="1"/>
  <c r="P293" i="13"/>
  <c r="C294" i="13" s="1"/>
  <c r="J294" i="13" s="1"/>
  <c r="J295" i="13" s="1"/>
  <c r="J296" i="13" s="1"/>
  <c r="G296" i="13"/>
  <c r="I298" i="6"/>
  <c r="I296" i="13" s="1"/>
  <c r="N296" i="13" s="1"/>
  <c r="F298" i="14"/>
  <c r="G298" i="14" s="1"/>
  <c r="I298" i="14" s="1"/>
  <c r="J299" i="14" s="1"/>
  <c r="E300" i="6"/>
  <c r="F297" i="13"/>
  <c r="H299" i="6"/>
  <c r="H297" i="13" s="1"/>
  <c r="G299" i="6"/>
  <c r="J297" i="13" l="1"/>
  <c r="F299" i="14"/>
  <c r="G299" i="14" s="1"/>
  <c r="I299" i="14" s="1"/>
  <c r="J300" i="14" s="1"/>
  <c r="E301" i="6"/>
  <c r="G300" i="6"/>
  <c r="F298" i="13"/>
  <c r="H300" i="6"/>
  <c r="H298" i="13" s="1"/>
  <c r="N298" i="14"/>
  <c r="N299" i="14" s="1"/>
  <c r="G297" i="13"/>
  <c r="I299" i="6"/>
  <c r="I297" i="13" s="1"/>
  <c r="J298" i="13" s="1"/>
  <c r="N297" i="13" l="1"/>
  <c r="F300" i="14"/>
  <c r="G300" i="14" s="1"/>
  <c r="I300" i="14" s="1"/>
  <c r="J301" i="14" s="1"/>
  <c r="E302" i="6"/>
  <c r="G301" i="6"/>
  <c r="F299" i="13"/>
  <c r="H301" i="6"/>
  <c r="H299" i="13" s="1"/>
  <c r="G298" i="13"/>
  <c r="I300" i="6"/>
  <c r="I298" i="13" s="1"/>
  <c r="J299" i="13" s="1"/>
  <c r="N300" i="14" l="1"/>
  <c r="N298" i="13"/>
  <c r="G299" i="13"/>
  <c r="I301" i="6"/>
  <c r="I299" i="13" s="1"/>
  <c r="N299" i="13" s="1"/>
  <c r="F301" i="14"/>
  <c r="G301" i="14" s="1"/>
  <c r="I301" i="14" s="1"/>
  <c r="N301" i="14" s="1"/>
  <c r="E303" i="6"/>
  <c r="G302" i="6"/>
  <c r="F300" i="13"/>
  <c r="H302" i="6"/>
  <c r="H300" i="13" s="1"/>
  <c r="J300" i="13" l="1"/>
  <c r="J302" i="14"/>
  <c r="G300" i="13"/>
  <c r="I302" i="6"/>
  <c r="I300" i="13" s="1"/>
  <c r="J301" i="13" s="1"/>
  <c r="E304" i="6"/>
  <c r="F302" i="14"/>
  <c r="G302" i="14" s="1"/>
  <c r="I302" i="14" s="1"/>
  <c r="J303" i="14" s="1"/>
  <c r="G303" i="6"/>
  <c r="F301" i="13"/>
  <c r="H303" i="6"/>
  <c r="H301" i="13" s="1"/>
  <c r="N300" i="13" l="1"/>
  <c r="G301" i="13"/>
  <c r="I303" i="6"/>
  <c r="I301" i="13" s="1"/>
  <c r="J302" i="13" s="1"/>
  <c r="E305" i="6"/>
  <c r="F303" i="14"/>
  <c r="G303" i="14" s="1"/>
  <c r="I303" i="14" s="1"/>
  <c r="J304" i="14" s="1"/>
  <c r="G304" i="6"/>
  <c r="H304" i="6"/>
  <c r="H302" i="13" s="1"/>
  <c r="F302" i="13"/>
  <c r="N302" i="14"/>
  <c r="F10" i="3"/>
  <c r="N301" i="13" l="1"/>
  <c r="N303" i="14"/>
  <c r="G302" i="13"/>
  <c r="I304" i="6"/>
  <c r="I302" i="13" s="1"/>
  <c r="J303" i="13" s="1"/>
  <c r="F304" i="14"/>
  <c r="G304" i="14" s="1"/>
  <c r="I304" i="14" s="1"/>
  <c r="N304" i="14" s="1"/>
  <c r="E306" i="6"/>
  <c r="G305" i="6"/>
  <c r="H305" i="6"/>
  <c r="H303" i="13" s="1"/>
  <c r="F303" i="13"/>
  <c r="N302" i="13" l="1"/>
  <c r="J305" i="14"/>
  <c r="F305" i="14"/>
  <c r="G305" i="14" s="1"/>
  <c r="I305" i="14" s="1"/>
  <c r="N305" i="14" s="1"/>
  <c r="E307" i="6"/>
  <c r="F307" i="6" s="1"/>
  <c r="G306" i="6"/>
  <c r="F304" i="13"/>
  <c r="H306" i="6"/>
  <c r="H304" i="13" s="1"/>
  <c r="G303" i="13"/>
  <c r="I305" i="6"/>
  <c r="I303" i="13" s="1"/>
  <c r="J304" i="13" s="1"/>
  <c r="J306" i="14" l="1"/>
  <c r="K306" i="14" s="1"/>
  <c r="M306" i="14" s="1"/>
  <c r="E29" i="15" s="1"/>
  <c r="C29" i="3"/>
  <c r="C29" i="15"/>
  <c r="N303" i="13"/>
  <c r="G304" i="13"/>
  <c r="I306" i="6"/>
  <c r="I304" i="13" s="1"/>
  <c r="J305" i="13" s="1"/>
  <c r="K305" i="13" s="1"/>
  <c r="M305" i="13" s="1"/>
  <c r="E29" i="3" s="1"/>
  <c r="F306" i="14"/>
  <c r="G306" i="14" s="1"/>
  <c r="I306" i="14" s="1"/>
  <c r="N306" i="14" s="1"/>
  <c r="G307" i="6"/>
  <c r="F305" i="13"/>
  <c r="H307" i="6"/>
  <c r="H305" i="13" s="1"/>
  <c r="N304" i="13" l="1"/>
  <c r="G305" i="13"/>
  <c r="I307" i="6"/>
  <c r="F307" i="14"/>
  <c r="G307" i="14" s="1"/>
  <c r="I307" i="14" s="1"/>
  <c r="N307" i="14" s="1"/>
  <c r="E309" i="6"/>
  <c r="G308" i="6"/>
  <c r="F306" i="13"/>
  <c r="H308" i="6"/>
  <c r="H306" i="13" s="1"/>
  <c r="G306" i="13" l="1"/>
  <c r="I308" i="6"/>
  <c r="I306" i="13" s="1"/>
  <c r="E310" i="6"/>
  <c r="F308" i="14"/>
  <c r="G308" i="14" s="1"/>
  <c r="I308" i="14" s="1"/>
  <c r="N308" i="14" s="1"/>
  <c r="F307" i="13"/>
  <c r="G309" i="6"/>
  <c r="H309" i="6"/>
  <c r="H307" i="13" s="1"/>
  <c r="O306" i="14"/>
  <c r="I305" i="13"/>
  <c r="G307" i="13" l="1"/>
  <c r="I309" i="6"/>
  <c r="I307" i="13" s="1"/>
  <c r="D29" i="15"/>
  <c r="F29" i="15" s="1"/>
  <c r="P306" i="14"/>
  <c r="C307" i="14" s="1"/>
  <c r="J307" i="14" s="1"/>
  <c r="J308" i="14" s="1"/>
  <c r="J309" i="14" s="1"/>
  <c r="F309" i="14"/>
  <c r="G309" i="14" s="1"/>
  <c r="I309" i="14" s="1"/>
  <c r="N309" i="14" s="1"/>
  <c r="E311" i="6"/>
  <c r="G310" i="6"/>
  <c r="F308" i="13"/>
  <c r="H310" i="6"/>
  <c r="H308" i="13" s="1"/>
  <c r="O305" i="13"/>
  <c r="N305" i="13"/>
  <c r="N306" i="13" s="1"/>
  <c r="N307" i="13"/>
  <c r="J310" i="14" l="1"/>
  <c r="G308" i="13"/>
  <c r="I310" i="6"/>
  <c r="I308" i="13" s="1"/>
  <c r="F310" i="14"/>
  <c r="G310" i="14" s="1"/>
  <c r="I310" i="14" s="1"/>
  <c r="J311" i="14" s="1"/>
  <c r="E312" i="6"/>
  <c r="H311" i="6"/>
  <c r="H309" i="13" s="1"/>
  <c r="F309" i="13"/>
  <c r="G311" i="6"/>
  <c r="D29" i="3"/>
  <c r="F29" i="3" s="1"/>
  <c r="P305" i="13"/>
  <c r="C306" i="13" s="1"/>
  <c r="J306" i="13" s="1"/>
  <c r="J307" i="13" s="1"/>
  <c r="J308" i="13" s="1"/>
  <c r="J309" i="13" l="1"/>
  <c r="N308" i="13"/>
  <c r="N310" i="14"/>
  <c r="G309" i="13"/>
  <c r="I311" i="6"/>
  <c r="I309" i="13" s="1"/>
  <c r="J310" i="13" s="1"/>
  <c r="E313" i="6"/>
  <c r="F311" i="14"/>
  <c r="G311" i="14" s="1"/>
  <c r="I311" i="14" s="1"/>
  <c r="J312" i="14" s="1"/>
  <c r="H312" i="6"/>
  <c r="H310" i="13" s="1"/>
  <c r="G312" i="6"/>
  <c r="F310" i="13"/>
  <c r="N309" i="13" l="1"/>
  <c r="G310" i="13"/>
  <c r="I312" i="6"/>
  <c r="I310" i="13" s="1"/>
  <c r="J311" i="13" s="1"/>
  <c r="E314" i="6"/>
  <c r="F312" i="14"/>
  <c r="G312" i="14" s="1"/>
  <c r="I312" i="14" s="1"/>
  <c r="J313" i="14" s="1"/>
  <c r="G313" i="6"/>
  <c r="F311" i="13"/>
  <c r="H313" i="6"/>
  <c r="H311" i="13" s="1"/>
  <c r="N311" i="14"/>
  <c r="N310" i="13" l="1"/>
  <c r="N312" i="14"/>
  <c r="G311" i="13"/>
  <c r="I313" i="6"/>
  <c r="I311" i="13" s="1"/>
  <c r="N311" i="13" s="1"/>
  <c r="F313" i="14"/>
  <c r="G313" i="14" s="1"/>
  <c r="I313" i="14" s="1"/>
  <c r="E315" i="6"/>
  <c r="G314" i="6"/>
  <c r="H314" i="6"/>
  <c r="H312" i="13" s="1"/>
  <c r="F312" i="13"/>
  <c r="N313" i="14" l="1"/>
  <c r="J312" i="13"/>
  <c r="J314" i="14"/>
  <c r="G312" i="13"/>
  <c r="I314" i="6"/>
  <c r="I312" i="13" s="1"/>
  <c r="N312" i="13" s="1"/>
  <c r="E316" i="6"/>
  <c r="F314" i="14"/>
  <c r="G314" i="14" s="1"/>
  <c r="I314" i="14" s="1"/>
  <c r="J315" i="14" s="1"/>
  <c r="G315" i="6"/>
  <c r="H315" i="6"/>
  <c r="H313" i="13" s="1"/>
  <c r="F313" i="13"/>
  <c r="F11" i="3"/>
  <c r="J313" i="13" l="1"/>
  <c r="N314" i="14"/>
  <c r="G313" i="13"/>
  <c r="I315" i="6"/>
  <c r="I313" i="13" s="1"/>
  <c r="N313" i="13" s="1"/>
  <c r="F315" i="14"/>
  <c r="G315" i="14" s="1"/>
  <c r="I315" i="14" s="1"/>
  <c r="N315" i="14" s="1"/>
  <c r="E317" i="6"/>
  <c r="H316" i="6"/>
  <c r="H314" i="13" s="1"/>
  <c r="G316" i="6"/>
  <c r="F314" i="13"/>
  <c r="J314" i="13" l="1"/>
  <c r="J316" i="14"/>
  <c r="G314" i="13"/>
  <c r="I316" i="6"/>
  <c r="I314" i="13" s="1"/>
  <c r="N314" i="13" s="1"/>
  <c r="E318" i="6"/>
  <c r="F316" i="14"/>
  <c r="G316" i="14" s="1"/>
  <c r="I316" i="14" s="1"/>
  <c r="J317" i="14" s="1"/>
  <c r="F315" i="13"/>
  <c r="G317" i="6"/>
  <c r="H317" i="6"/>
  <c r="H315" i="13" s="1"/>
  <c r="J315" i="13" l="1"/>
  <c r="G315" i="13"/>
  <c r="I317" i="6"/>
  <c r="I315" i="13" s="1"/>
  <c r="N315" i="13" s="1"/>
  <c r="F317" i="14"/>
  <c r="G317" i="14" s="1"/>
  <c r="I317" i="14" s="1"/>
  <c r="J318" i="14" s="1"/>
  <c r="K318" i="14" s="1"/>
  <c r="M318" i="14" s="1"/>
  <c r="E319" i="6"/>
  <c r="G318" i="6"/>
  <c r="H318" i="6"/>
  <c r="H316" i="13" s="1"/>
  <c r="F316" i="13"/>
  <c r="N316" i="14"/>
  <c r="J316" i="13" l="1"/>
  <c r="N317" i="14"/>
  <c r="G316" i="13"/>
  <c r="I318" i="6"/>
  <c r="I316" i="13" s="1"/>
  <c r="N316" i="13" s="1"/>
  <c r="F318" i="14"/>
  <c r="G318" i="14" s="1"/>
  <c r="I318" i="14" s="1"/>
  <c r="N318" i="14" s="1"/>
  <c r="G319" i="6"/>
  <c r="F317" i="13"/>
  <c r="H319" i="6"/>
  <c r="H317" i="13" s="1"/>
  <c r="F319" i="6"/>
  <c r="E30" i="15"/>
  <c r="J317" i="13" l="1"/>
  <c r="K317" i="13" s="1"/>
  <c r="M317" i="13" s="1"/>
  <c r="E30" i="3" s="1"/>
  <c r="C30" i="3"/>
  <c r="C30" i="15"/>
  <c r="G317" i="13"/>
  <c r="I319" i="6"/>
  <c r="F319" i="14"/>
  <c r="G319" i="14" s="1"/>
  <c r="I319" i="14" s="1"/>
  <c r="N319" i="14" s="1"/>
  <c r="G320" i="6"/>
  <c r="F318" i="13"/>
  <c r="H320" i="6"/>
  <c r="H318" i="13" s="1"/>
  <c r="F320" i="14" l="1"/>
  <c r="G320" i="14" s="1"/>
  <c r="I320" i="14" s="1"/>
  <c r="N320" i="14" s="1"/>
  <c r="G321" i="6"/>
  <c r="H321" i="6"/>
  <c r="H319" i="13" s="1"/>
  <c r="F319" i="13"/>
  <c r="G318" i="13"/>
  <c r="I320" i="6"/>
  <c r="I318" i="13" s="1"/>
  <c r="O318" i="14"/>
  <c r="I317" i="13"/>
  <c r="D30" i="15" l="1"/>
  <c r="F30" i="15" s="1"/>
  <c r="P318" i="14"/>
  <c r="C319" i="14" s="1"/>
  <c r="J319" i="14" s="1"/>
  <c r="J320" i="14" s="1"/>
  <c r="J321" i="14" s="1"/>
  <c r="G319" i="13"/>
  <c r="I321" i="6"/>
  <c r="I319" i="13" s="1"/>
  <c r="F321" i="14"/>
  <c r="G321" i="14" s="1"/>
  <c r="I321" i="14" s="1"/>
  <c r="J322" i="14" s="1"/>
  <c r="H322" i="6"/>
  <c r="H320" i="13" s="1"/>
  <c r="G322" i="6"/>
  <c r="F320" i="13"/>
  <c r="O317" i="13"/>
  <c r="N317" i="13"/>
  <c r="N318" i="13" s="1"/>
  <c r="N319" i="13" l="1"/>
  <c r="G320" i="13"/>
  <c r="I322" i="6"/>
  <c r="I320" i="13" s="1"/>
  <c r="N320" i="13" s="1"/>
  <c r="N321" i="14"/>
  <c r="F322" i="14"/>
  <c r="G322" i="14" s="1"/>
  <c r="I322" i="14" s="1"/>
  <c r="J323" i="14" s="1"/>
  <c r="G323" i="6"/>
  <c r="F321" i="13"/>
  <c r="H323" i="6"/>
  <c r="H321" i="13" s="1"/>
  <c r="P317" i="13"/>
  <c r="C318" i="13" s="1"/>
  <c r="J318" i="13" s="1"/>
  <c r="J319" i="13" s="1"/>
  <c r="J320" i="13" s="1"/>
  <c r="J321" i="13" s="1"/>
  <c r="D30" i="3"/>
  <c r="F30" i="3" s="1"/>
  <c r="G321" i="13" l="1"/>
  <c r="I323" i="6"/>
  <c r="I321" i="13" s="1"/>
  <c r="J322" i="13" s="1"/>
  <c r="F323" i="14"/>
  <c r="G323" i="14" s="1"/>
  <c r="I323" i="14" s="1"/>
  <c r="H324" i="6"/>
  <c r="H322" i="13" s="1"/>
  <c r="F322" i="13"/>
  <c r="G324" i="6"/>
  <c r="N322" i="14"/>
  <c r="N323" i="14" l="1"/>
  <c r="N321" i="13"/>
  <c r="G322" i="13"/>
  <c r="I324" i="6"/>
  <c r="F324" i="14"/>
  <c r="G324" i="14" s="1"/>
  <c r="I324" i="14" s="1"/>
  <c r="N324" i="14" s="1"/>
  <c r="F323" i="13"/>
  <c r="G325" i="6"/>
  <c r="H325" i="6"/>
  <c r="H323" i="13" s="1"/>
  <c r="G323" i="13" l="1"/>
  <c r="I325" i="6"/>
  <c r="F325" i="14"/>
  <c r="G325" i="14" s="1"/>
  <c r="I325" i="14" s="1"/>
  <c r="N325" i="14" s="1"/>
  <c r="F324" i="13"/>
  <c r="H326" i="6"/>
  <c r="H324" i="13" s="1"/>
  <c r="G326" i="6"/>
  <c r="J324" i="14"/>
  <c r="I322" i="13"/>
  <c r="G324" i="13" l="1"/>
  <c r="I326" i="6"/>
  <c r="J325" i="14"/>
  <c r="I323" i="13"/>
  <c r="F326" i="14"/>
  <c r="G326" i="14" s="1"/>
  <c r="I326" i="14" s="1"/>
  <c r="N326" i="14" s="1"/>
  <c r="F325" i="13"/>
  <c r="H327" i="6"/>
  <c r="H325" i="13" s="1"/>
  <c r="G327" i="6"/>
  <c r="N322" i="13"/>
  <c r="J323" i="13"/>
  <c r="F327" i="14" l="1"/>
  <c r="G327" i="14" s="1"/>
  <c r="I327" i="14" s="1"/>
  <c r="G328" i="6"/>
  <c r="F326" i="13"/>
  <c r="H328" i="6"/>
  <c r="H326" i="13" s="1"/>
  <c r="J326" i="14"/>
  <c r="I324" i="13"/>
  <c r="J324" i="13"/>
  <c r="J325" i="13" s="1"/>
  <c r="N323" i="13"/>
  <c r="G325" i="13"/>
  <c r="I327" i="6"/>
  <c r="N327" i="14"/>
  <c r="F12" i="3"/>
  <c r="G326" i="13" l="1"/>
  <c r="I328" i="6"/>
  <c r="F328" i="14"/>
  <c r="G328" i="14" s="1"/>
  <c r="I328" i="14" s="1"/>
  <c r="N328" i="14" s="1"/>
  <c r="H329" i="6"/>
  <c r="H327" i="13" s="1"/>
  <c r="G329" i="6"/>
  <c r="F327" i="13"/>
  <c r="J327" i="14"/>
  <c r="I325" i="13"/>
  <c r="J326" i="13" s="1"/>
  <c r="N324" i="13"/>
  <c r="N325" i="13" l="1"/>
  <c r="G327" i="13"/>
  <c r="I329" i="6"/>
  <c r="F329" i="14"/>
  <c r="G329" i="14" s="1"/>
  <c r="I329" i="14" s="1"/>
  <c r="N329" i="14" s="1"/>
  <c r="G330" i="6"/>
  <c r="F328" i="13"/>
  <c r="H330" i="6"/>
  <c r="H328" i="13" s="1"/>
  <c r="J328" i="14"/>
  <c r="I326" i="13"/>
  <c r="N326" i="13" s="1"/>
  <c r="F330" i="14" l="1"/>
  <c r="G330" i="14" s="1"/>
  <c r="I330" i="14" s="1"/>
  <c r="N330" i="14" s="1"/>
  <c r="F329" i="13"/>
  <c r="H331" i="6"/>
  <c r="H329" i="13" s="1"/>
  <c r="G331" i="6"/>
  <c r="F331" i="6"/>
  <c r="G328" i="13"/>
  <c r="I330" i="6"/>
  <c r="J329" i="14"/>
  <c r="I327" i="13"/>
  <c r="N327" i="13" s="1"/>
  <c r="J327" i="13"/>
  <c r="J328" i="13" l="1"/>
  <c r="C31" i="3"/>
  <c r="C31" i="15"/>
  <c r="J330" i="14"/>
  <c r="K330" i="14" s="1"/>
  <c r="M330" i="14" s="1"/>
  <c r="I328" i="13"/>
  <c r="G329" i="13"/>
  <c r="I331" i="6"/>
  <c r="O330" i="14" l="1"/>
  <c r="D31" i="15" s="1"/>
  <c r="I329" i="13"/>
  <c r="O329" i="13" s="1"/>
  <c r="D31" i="3" s="1"/>
  <c r="D33" i="3" s="1"/>
  <c r="N328" i="13"/>
  <c r="N329" i="13" s="1"/>
  <c r="J329" i="13"/>
  <c r="K329" i="13" s="1"/>
  <c r="M329" i="13" s="1"/>
  <c r="E31" i="15"/>
  <c r="E33" i="15" s="1"/>
  <c r="P330" i="14"/>
  <c r="P329" i="13" l="1"/>
  <c r="E31" i="3"/>
  <c r="E33" i="3" s="1"/>
  <c r="D33" i="15"/>
  <c r="F31" i="15"/>
  <c r="F33" i="15" s="1"/>
  <c r="D36" i="15" s="1"/>
  <c r="F13" i="3"/>
  <c r="F31" i="3" l="1"/>
  <c r="E36" i="15"/>
  <c r="F36" i="15" s="1"/>
  <c r="D37" i="15"/>
  <c r="F14" i="3"/>
  <c r="E37" i="15" l="1"/>
  <c r="F37" i="15" s="1"/>
  <c r="D38" i="15"/>
  <c r="F15" i="3"/>
  <c r="E38" i="15" l="1"/>
  <c r="F38" i="15" s="1"/>
  <c r="D39" i="15"/>
  <c r="F16" i="3"/>
  <c r="E39" i="15" l="1"/>
  <c r="F39" i="15" s="1"/>
  <c r="D40" i="15"/>
  <c r="F17" i="3"/>
  <c r="E40" i="15" l="1"/>
  <c r="F40" i="15" s="1"/>
  <c r="D41" i="15"/>
  <c r="E41" i="15" s="1"/>
  <c r="F41" i="15" s="1"/>
  <c r="F18" i="3"/>
  <c r="F19" i="3" l="1"/>
  <c r="F20" i="3" l="1"/>
  <c r="F21" i="3" l="1"/>
  <c r="F22" i="3" l="1"/>
  <c r="F23" i="3" l="1"/>
  <c r="F24" i="3" l="1"/>
  <c r="F25" i="3" l="1"/>
  <c r="F33" i="3" l="1"/>
  <c r="D36" i="3" s="1"/>
  <c r="E36" i="3" s="1"/>
  <c r="D37" i="3" l="1"/>
  <c r="F36" i="3"/>
  <c r="E37" i="3" l="1"/>
  <c r="F37" i="3" s="1"/>
  <c r="D38" i="3"/>
  <c r="E38" i="3" l="1"/>
  <c r="D39" i="3"/>
  <c r="E39" i="3" s="1"/>
  <c r="F38" i="3" l="1"/>
  <c r="D40" i="3"/>
  <c r="E40" i="3" s="1"/>
  <c r="F39" i="3"/>
  <c r="D41" i="3" l="1"/>
  <c r="F40" i="3"/>
  <c r="E41" i="3" l="1"/>
  <c r="F41" i="3" s="1"/>
</calcChain>
</file>

<file path=xl/sharedStrings.xml><?xml version="1.0" encoding="utf-8"?>
<sst xmlns="http://schemas.openxmlformats.org/spreadsheetml/2006/main" count="849" uniqueCount="99">
  <si>
    <t>OB</t>
  </si>
  <si>
    <t xml:space="preserve">MONTH </t>
  </si>
  <si>
    <t>DUE MONTH</t>
  </si>
  <si>
    <t>WAGES</t>
  </si>
  <si>
    <t>CONTR DUE</t>
  </si>
  <si>
    <t>CONTR PAID</t>
  </si>
  <si>
    <t>DIFFERENCE</t>
  </si>
  <si>
    <t>IBB</t>
  </si>
  <si>
    <t>CUMULATIVE</t>
  </si>
  <si>
    <t>INREREST RATE</t>
  </si>
  <si>
    <t xml:space="preserve">INTEREST </t>
  </si>
  <si>
    <t>CB</t>
  </si>
  <si>
    <t>Total CONTR</t>
  </si>
  <si>
    <t>Yearly Contr</t>
  </si>
  <si>
    <t>month id</t>
  </si>
  <si>
    <t>As on 31 March 1996</t>
  </si>
  <si>
    <t xml:space="preserve"> </t>
  </si>
  <si>
    <t>As on 31 March 1997</t>
  </si>
  <si>
    <t>As on 31 March 1998</t>
  </si>
  <si>
    <t>As on 31 March 1999</t>
  </si>
  <si>
    <t>As on 31 March 2000</t>
  </si>
  <si>
    <t>As on 31 March 2001</t>
  </si>
  <si>
    <t>As on 31 March 2002</t>
  </si>
  <si>
    <t>As on 31 March 2003</t>
  </si>
  <si>
    <t>As on 31 March 2004</t>
  </si>
  <si>
    <t>As on 31 March 2005</t>
  </si>
  <si>
    <t>As on 31 March 2006</t>
  </si>
  <si>
    <t>As on 31 March 2007</t>
  </si>
  <si>
    <t>As on 31 March 2008</t>
  </si>
  <si>
    <t>As on 31 March 2009</t>
  </si>
  <si>
    <t>As on 31 March 2010</t>
  </si>
  <si>
    <t>As on 31 March 2011</t>
  </si>
  <si>
    <t>As on 31 March 2012</t>
  </si>
  <si>
    <t>As on 31 March 2013</t>
  </si>
  <si>
    <t>As on 31 March 2014</t>
  </si>
  <si>
    <t>As on 31 March 2015</t>
  </si>
  <si>
    <t>As on 31 March 2016</t>
  </si>
  <si>
    <t>As on 31 March 2017</t>
  </si>
  <si>
    <t>FY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</si>
  <si>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</si>
  <si>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</si>
  <si>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</si>
  <si>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</si>
  <si>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</si>
  <si>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</si>
  <si>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</si>
  <si>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</si>
  <si>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</si>
  <si>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</si>
  <si>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</si>
  <si>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</si>
  <si>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</si>
  <si>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</si>
  <si>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</si>
  <si>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</si>
  <si>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</si>
  <si>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2011-12</t>
  </si>
  <si>
    <t>2013-14</t>
  </si>
  <si>
    <t>2014-15</t>
  </si>
  <si>
    <t>2015-16</t>
  </si>
  <si>
    <t>2016-17</t>
  </si>
  <si>
    <t>Partial Interest 1</t>
  </si>
  <si>
    <t>Partial Interest 2</t>
  </si>
  <si>
    <t>12 &amp; 11</t>
  </si>
  <si>
    <t xml:space="preserve">If paid by </t>
  </si>
  <si>
    <t>Interest</t>
  </si>
  <si>
    <t xml:space="preserve">Total Amount </t>
  </si>
  <si>
    <t>Paid</t>
  </si>
  <si>
    <t>Payable</t>
  </si>
  <si>
    <t>Due</t>
  </si>
  <si>
    <t>yearly wage</t>
  </si>
  <si>
    <t>Year</t>
  </si>
  <si>
    <t>Total payable</t>
  </si>
  <si>
    <t xml:space="preserve"> Total Wages</t>
  </si>
  <si>
    <t>Difference of Contribution for the year</t>
  </si>
  <si>
    <t>2017-18</t>
  </si>
  <si>
    <t>2018-19</t>
  </si>
  <si>
    <t>2019-20</t>
  </si>
  <si>
    <t>2020-21</t>
  </si>
  <si>
    <t>2021-22</t>
  </si>
  <si>
    <t>2022-23</t>
  </si>
  <si>
    <t>UAN</t>
  </si>
  <si>
    <t>As on 31 March 2018</t>
  </si>
  <si>
    <t>As on 31 March 2019</t>
  </si>
  <si>
    <t>As on 31 March 2020</t>
  </si>
  <si>
    <t>As on 31 March 2021</t>
  </si>
  <si>
    <t>As on 31 March 2022</t>
  </si>
  <si>
    <t>As on 31 March 2023</t>
  </si>
  <si>
    <t>AMOUNT PAYABLE TILL DATE OF PAYMENT IN 2023-24</t>
  </si>
  <si>
    <t>Opening BalanceB FOR 2023-24</t>
  </si>
  <si>
    <t>Current year Interest up to the month</t>
  </si>
  <si>
    <t>Name</t>
  </si>
  <si>
    <t>Sample name</t>
  </si>
  <si>
    <t>Refund/ Diversion amount statement for Higher Pension</t>
  </si>
  <si>
    <t xml:space="preserve">Name </t>
  </si>
  <si>
    <t>govt share@1.16%</t>
  </si>
  <si>
    <t>CONTR received/receivable from Govt</t>
  </si>
  <si>
    <t>Calculation (To be paid by member)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</si>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</sst>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17" fontId="0" fillId="2" borderId="1" xfId="0" applyNumberFormat="1" applyFill="1" applyBorder="1"/>
    <xf numFmtId="17" fontId="1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" fontId="2" fillId="2" borderId="1" xfId="0" applyNumberFormat="1" applyFont="1" applyFill="1" applyBorder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2" xfId="0" applyBorder="1"/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331"/>
  <sheetViews>
    <sheetView workbookViewId="0">
      <pane ySplit="3" topLeftCell="A250" activePane="bottomLeft" state="frozen"/>
      <selection pane="bottomLeft" activeCell="E278" sqref="E278"/>
    </sheetView>
  </sheetViews>
  <sheetFormatPr defaultRowHeight="15" x14ac:dyDescent="0.25"/>
  <cols>
    <col min="2" max="2" width="12.85546875" bestFit="1" customWidth="1"/>
    <col min="5" max="5" width="9.28515625"/>
    <col min="6" max="6" width="12.7109375" customWidth="1"/>
  </cols>
  <sheetData>
    <row r="1" spans="1:9" x14ac:dyDescent="0.25">
      <c r="A1" t="s">
        <v>81</v>
      </c>
      <c r="B1" s="16">
        <v>111122223333</v>
      </c>
    </row>
    <row r="2" spans="1:9" x14ac:dyDescent="0.25">
      <c r="A2" t="s">
        <v>91</v>
      </c>
      <c r="B2" t="s">
        <v>92</v>
      </c>
    </row>
    <row r="3" spans="1:9" s="15" customFormat="1" ht="57.4" customHeight="1" x14ac:dyDescent="0.25">
      <c r="A3" s="24" t="s">
        <v>14</v>
      </c>
      <c r="B3" s="24" t="s">
        <v>38</v>
      </c>
      <c r="C3" s="24" t="s">
        <v>1</v>
      </c>
      <c r="D3" s="24" t="s">
        <v>2</v>
      </c>
      <c r="E3" s="25" t="s">
        <v>3</v>
      </c>
      <c r="F3" s="24" t="s">
        <v>70</v>
      </c>
      <c r="G3" s="24" t="s">
        <v>69</v>
      </c>
      <c r="H3" s="24" t="s">
        <v>67</v>
      </c>
      <c r="I3" s="24" t="s">
        <v>68</v>
      </c>
    </row>
    <row r="4" spans="1:9" x14ac:dyDescent="0.25">
      <c r="A4" s="6">
        <v>9</v>
      </c>
      <c r="B4" s="6"/>
      <c r="C4" s="8">
        <v>35004</v>
      </c>
      <c r="D4" s="8">
        <v>35034</v>
      </c>
      <c r="E4" s="26">
        <v>0</v>
      </c>
      <c r="F4" s="6"/>
      <c r="G4" s="6">
        <f t="shared" ref="G4:G67" si="0">ROUND(E4*8.33%,0)</f>
        <v>0</v>
      </c>
      <c r="H4" s="6">
        <f>IF(E4=0,0,209)</f>
        <v>0</v>
      </c>
      <c r="I4" s="6">
        <f>MAX(G4-H4,0)</f>
        <v>0</v>
      </c>
    </row>
    <row r="5" spans="1:9" x14ac:dyDescent="0.25">
      <c r="A5" s="6">
        <v>10</v>
      </c>
      <c r="B5" s="6"/>
      <c r="C5" s="8">
        <v>35034</v>
      </c>
      <c r="D5" s="8">
        <v>35065</v>
      </c>
      <c r="E5" s="26"/>
      <c r="F5" s="6"/>
      <c r="G5" s="6">
        <f t="shared" si="0"/>
        <v>0</v>
      </c>
      <c r="H5" s="6">
        <f t="shared" ref="H5:H6" si="1">IF(E5=0,0,417)</f>
        <v>0</v>
      </c>
      <c r="I5" s="6">
        <f t="shared" ref="I5:I68" si="2">MAX(G5-H5,0)</f>
        <v>0</v>
      </c>
    </row>
    <row r="6" spans="1:9" x14ac:dyDescent="0.25">
      <c r="A6" s="6">
        <v>11</v>
      </c>
      <c r="B6" s="6"/>
      <c r="C6" s="8">
        <v>35065</v>
      </c>
      <c r="D6" s="8">
        <v>35096</v>
      </c>
      <c r="E6" s="26"/>
      <c r="F6" s="6"/>
      <c r="G6" s="6">
        <f t="shared" si="0"/>
        <v>0</v>
      </c>
      <c r="H6" s="6">
        <f t="shared" si="1"/>
        <v>0</v>
      </c>
      <c r="I6" s="6">
        <f t="shared" si="2"/>
        <v>0</v>
      </c>
    </row>
    <row r="7" spans="1:9" x14ac:dyDescent="0.25">
      <c r="A7" s="7">
        <v>12</v>
      </c>
      <c r="B7" s="7" t="s">
        <v>39</v>
      </c>
      <c r="C7" s="9">
        <v>35096</v>
      </c>
      <c r="D7" s="9">
        <v>35125</v>
      </c>
      <c r="E7" s="26"/>
      <c r="F7" s="6">
        <f>SUM(E4:E7)</f>
        <v>0</v>
      </c>
      <c r="G7" s="6">
        <f t="shared" si="0"/>
        <v>0</v>
      </c>
      <c r="H7" s="6">
        <f t="shared" ref="H7" si="3">ROUND(F7*8.33%,0)</f>
        <v>0</v>
      </c>
      <c r="I7" s="6">
        <f t="shared" si="2"/>
        <v>0</v>
      </c>
    </row>
    <row r="8" spans="1:9" x14ac:dyDescent="0.25">
      <c r="A8" s="6">
        <v>1</v>
      </c>
      <c r="B8" s="6"/>
      <c r="C8" s="8">
        <v>35125</v>
      </c>
      <c r="D8" s="8">
        <v>35156</v>
      </c>
      <c r="E8" s="26"/>
      <c r="F8" s="6"/>
      <c r="G8" s="6">
        <f t="shared" si="0"/>
        <v>0</v>
      </c>
      <c r="H8" s="6">
        <f t="shared" ref="H8:H39" si="4">IF(E8=0,0,417)</f>
        <v>0</v>
      </c>
      <c r="I8" s="6">
        <f t="shared" si="2"/>
        <v>0</v>
      </c>
    </row>
    <row r="9" spans="1:9" x14ac:dyDescent="0.25">
      <c r="A9" s="6">
        <v>2</v>
      </c>
      <c r="B9" s="6"/>
      <c r="C9" s="8">
        <v>35156</v>
      </c>
      <c r="D9" s="8">
        <v>35186</v>
      </c>
      <c r="E9" s="26"/>
      <c r="F9" s="6"/>
      <c r="G9" s="6">
        <f t="shared" si="0"/>
        <v>0</v>
      </c>
      <c r="H9" s="6">
        <f t="shared" si="4"/>
        <v>0</v>
      </c>
      <c r="I9" s="6">
        <f t="shared" si="2"/>
        <v>0</v>
      </c>
    </row>
    <row r="10" spans="1:9" x14ac:dyDescent="0.25">
      <c r="A10" s="6">
        <v>3</v>
      </c>
      <c r="B10" s="6"/>
      <c r="C10" s="8">
        <v>35186</v>
      </c>
      <c r="D10" s="8">
        <v>35217</v>
      </c>
      <c r="E10" s="26"/>
      <c r="F10" s="6"/>
      <c r="G10" s="6">
        <f t="shared" si="0"/>
        <v>0</v>
      </c>
      <c r="H10" s="6">
        <f t="shared" si="4"/>
        <v>0</v>
      </c>
      <c r="I10" s="6">
        <f t="shared" si="2"/>
        <v>0</v>
      </c>
    </row>
    <row r="11" spans="1:9" x14ac:dyDescent="0.25">
      <c r="A11" s="6">
        <v>4</v>
      </c>
      <c r="B11" s="6"/>
      <c r="C11" s="8">
        <v>35217</v>
      </c>
      <c r="D11" s="8">
        <v>35247</v>
      </c>
      <c r="E11" s="26"/>
      <c r="F11" s="6"/>
      <c r="G11" s="6">
        <f t="shared" si="0"/>
        <v>0</v>
      </c>
      <c r="H11" s="6">
        <f t="shared" si="4"/>
        <v>0</v>
      </c>
      <c r="I11" s="6">
        <f t="shared" si="2"/>
        <v>0</v>
      </c>
    </row>
    <row r="12" spans="1:9" x14ac:dyDescent="0.25">
      <c r="A12" s="6">
        <v>5</v>
      </c>
      <c r="B12" s="6"/>
      <c r="C12" s="8">
        <v>35247</v>
      </c>
      <c r="D12" s="8">
        <v>35278</v>
      </c>
      <c r="E12" s="26"/>
      <c r="F12" s="6"/>
      <c r="G12" s="6">
        <f t="shared" si="0"/>
        <v>0</v>
      </c>
      <c r="H12" s="6">
        <f t="shared" si="4"/>
        <v>0</v>
      </c>
      <c r="I12" s="6">
        <f t="shared" si="2"/>
        <v>0</v>
      </c>
    </row>
    <row r="13" spans="1:9" x14ac:dyDescent="0.25">
      <c r="A13" s="6">
        <v>6</v>
      </c>
      <c r="B13" s="6"/>
      <c r="C13" s="8">
        <v>35278</v>
      </c>
      <c r="D13" s="8">
        <v>35309</v>
      </c>
      <c r="E13" s="26"/>
      <c r="F13" s="6"/>
      <c r="G13" s="6">
        <f t="shared" si="0"/>
        <v>0</v>
      </c>
      <c r="H13" s="6">
        <f t="shared" si="4"/>
        <v>0</v>
      </c>
      <c r="I13" s="6">
        <f t="shared" si="2"/>
        <v>0</v>
      </c>
    </row>
    <row r="14" spans="1:9" x14ac:dyDescent="0.25">
      <c r="A14" s="6">
        <v>7</v>
      </c>
      <c r="B14" s="6"/>
      <c r="C14" s="8">
        <v>35309</v>
      </c>
      <c r="D14" s="8">
        <v>35339</v>
      </c>
      <c r="E14" s="26"/>
      <c r="F14" s="6"/>
      <c r="G14" s="6">
        <f t="shared" si="0"/>
        <v>0</v>
      </c>
      <c r="H14" s="6">
        <f t="shared" si="4"/>
        <v>0</v>
      </c>
      <c r="I14" s="6">
        <f t="shared" si="2"/>
        <v>0</v>
      </c>
    </row>
    <row r="15" spans="1:9" x14ac:dyDescent="0.25">
      <c r="A15" s="6">
        <v>8</v>
      </c>
      <c r="B15" s="6"/>
      <c r="C15" s="8">
        <v>35339</v>
      </c>
      <c r="D15" s="8">
        <v>35370</v>
      </c>
      <c r="E15" s="26"/>
      <c r="F15" s="6"/>
      <c r="G15" s="6">
        <f t="shared" si="0"/>
        <v>0</v>
      </c>
      <c r="H15" s="6">
        <f t="shared" si="4"/>
        <v>0</v>
      </c>
      <c r="I15" s="6">
        <f t="shared" si="2"/>
        <v>0</v>
      </c>
    </row>
    <row r="16" spans="1:9" x14ac:dyDescent="0.25">
      <c r="A16" s="6">
        <v>9</v>
      </c>
      <c r="B16" s="6"/>
      <c r="C16" s="8">
        <v>35370</v>
      </c>
      <c r="D16" s="8">
        <v>35400</v>
      </c>
      <c r="E16" s="26"/>
      <c r="F16" s="6"/>
      <c r="G16" s="6">
        <f t="shared" si="0"/>
        <v>0</v>
      </c>
      <c r="H16" s="6">
        <f t="shared" si="4"/>
        <v>0</v>
      </c>
      <c r="I16" s="6">
        <f t="shared" si="2"/>
        <v>0</v>
      </c>
    </row>
    <row r="17" spans="1:9" x14ac:dyDescent="0.25">
      <c r="A17" s="6">
        <v>10</v>
      </c>
      <c r="B17" s="6"/>
      <c r="C17" s="8">
        <v>35400</v>
      </c>
      <c r="D17" s="8">
        <v>35431</v>
      </c>
      <c r="E17" s="26"/>
      <c r="F17" s="6"/>
      <c r="G17" s="6">
        <f t="shared" si="0"/>
        <v>0</v>
      </c>
      <c r="H17" s="6">
        <f t="shared" si="4"/>
        <v>0</v>
      </c>
      <c r="I17" s="6">
        <f t="shared" si="2"/>
        <v>0</v>
      </c>
    </row>
    <row r="18" spans="1:9" x14ac:dyDescent="0.25">
      <c r="A18" s="6">
        <v>11</v>
      </c>
      <c r="B18" s="6"/>
      <c r="C18" s="8">
        <v>35431</v>
      </c>
      <c r="D18" s="8">
        <v>35462</v>
      </c>
      <c r="E18" s="26"/>
      <c r="F18" s="6"/>
      <c r="G18" s="6">
        <f t="shared" si="0"/>
        <v>0</v>
      </c>
      <c r="H18" s="6">
        <f t="shared" si="4"/>
        <v>0</v>
      </c>
      <c r="I18" s="6">
        <f t="shared" si="2"/>
        <v>0</v>
      </c>
    </row>
    <row r="19" spans="1:9" x14ac:dyDescent="0.25">
      <c r="A19" s="7">
        <v>12</v>
      </c>
      <c r="B19" s="7" t="s">
        <v>40</v>
      </c>
      <c r="C19" s="9">
        <v>35462</v>
      </c>
      <c r="D19" s="9">
        <v>35490</v>
      </c>
      <c r="E19" s="26"/>
      <c r="F19" s="6">
        <f>SUM(E8:E19)</f>
        <v>0</v>
      </c>
      <c r="G19" s="6">
        <f t="shared" si="0"/>
        <v>0</v>
      </c>
      <c r="H19" s="6">
        <f t="shared" si="4"/>
        <v>0</v>
      </c>
      <c r="I19" s="6">
        <f t="shared" si="2"/>
        <v>0</v>
      </c>
    </row>
    <row r="20" spans="1:9" x14ac:dyDescent="0.25">
      <c r="A20" s="6">
        <v>1</v>
      </c>
      <c r="B20" s="6"/>
      <c r="C20" s="8">
        <v>35490</v>
      </c>
      <c r="D20" s="8">
        <v>35521</v>
      </c>
      <c r="E20" s="26"/>
      <c r="F20" s="6"/>
      <c r="G20" s="6">
        <f t="shared" si="0"/>
        <v>0</v>
      </c>
      <c r="H20" s="6">
        <f t="shared" si="4"/>
        <v>0</v>
      </c>
      <c r="I20" s="6">
        <f t="shared" si="2"/>
        <v>0</v>
      </c>
    </row>
    <row r="21" spans="1:9" x14ac:dyDescent="0.25">
      <c r="A21" s="6">
        <v>2</v>
      </c>
      <c r="B21" s="6"/>
      <c r="C21" s="8">
        <v>35521</v>
      </c>
      <c r="D21" s="8">
        <v>35551</v>
      </c>
      <c r="E21" s="26"/>
      <c r="F21" s="6"/>
      <c r="G21" s="6">
        <f t="shared" si="0"/>
        <v>0</v>
      </c>
      <c r="H21" s="6">
        <f t="shared" si="4"/>
        <v>0</v>
      </c>
      <c r="I21" s="6">
        <f t="shared" si="2"/>
        <v>0</v>
      </c>
    </row>
    <row r="22" spans="1:9" x14ac:dyDescent="0.25">
      <c r="A22" s="6">
        <v>3</v>
      </c>
      <c r="B22" s="6"/>
      <c r="C22" s="8">
        <v>35551</v>
      </c>
      <c r="D22" s="8">
        <v>35582</v>
      </c>
      <c r="E22" s="26"/>
      <c r="F22" s="6"/>
      <c r="G22" s="6">
        <f t="shared" si="0"/>
        <v>0</v>
      </c>
      <c r="H22" s="6">
        <f t="shared" si="4"/>
        <v>0</v>
      </c>
      <c r="I22" s="6">
        <f t="shared" si="2"/>
        <v>0</v>
      </c>
    </row>
    <row r="23" spans="1:9" x14ac:dyDescent="0.25">
      <c r="A23" s="6">
        <v>4</v>
      </c>
      <c r="B23" s="6"/>
      <c r="C23" s="8">
        <v>35582</v>
      </c>
      <c r="D23" s="8">
        <v>35612</v>
      </c>
      <c r="E23" s="26"/>
      <c r="F23" s="6"/>
      <c r="G23" s="6">
        <f t="shared" si="0"/>
        <v>0</v>
      </c>
      <c r="H23" s="6">
        <f t="shared" si="4"/>
        <v>0</v>
      </c>
      <c r="I23" s="6">
        <f t="shared" si="2"/>
        <v>0</v>
      </c>
    </row>
    <row r="24" spans="1:9" x14ac:dyDescent="0.25">
      <c r="A24" s="6">
        <v>5</v>
      </c>
      <c r="B24" s="6"/>
      <c r="C24" s="8">
        <v>35612</v>
      </c>
      <c r="D24" s="8">
        <v>35643</v>
      </c>
      <c r="E24" s="26"/>
      <c r="F24" s="6"/>
      <c r="G24" s="6">
        <f t="shared" si="0"/>
        <v>0</v>
      </c>
      <c r="H24" s="6">
        <f t="shared" si="4"/>
        <v>0</v>
      </c>
      <c r="I24" s="6">
        <f t="shared" si="2"/>
        <v>0</v>
      </c>
    </row>
    <row r="25" spans="1:9" x14ac:dyDescent="0.25">
      <c r="A25" s="6">
        <v>6</v>
      </c>
      <c r="B25" s="6"/>
      <c r="C25" s="8">
        <v>35643</v>
      </c>
      <c r="D25" s="8">
        <v>35674</v>
      </c>
      <c r="E25" s="26"/>
      <c r="F25" s="6"/>
      <c r="G25" s="6">
        <f t="shared" si="0"/>
        <v>0</v>
      </c>
      <c r="H25" s="6">
        <f t="shared" si="4"/>
        <v>0</v>
      </c>
      <c r="I25" s="6">
        <f t="shared" si="2"/>
        <v>0</v>
      </c>
    </row>
    <row r="26" spans="1:9" x14ac:dyDescent="0.25">
      <c r="A26" s="6">
        <v>7</v>
      </c>
      <c r="B26" s="6"/>
      <c r="C26" s="8">
        <v>35674</v>
      </c>
      <c r="D26" s="8">
        <v>35704</v>
      </c>
      <c r="E26" s="26"/>
      <c r="F26" s="6"/>
      <c r="G26" s="6">
        <f t="shared" si="0"/>
        <v>0</v>
      </c>
      <c r="H26" s="6">
        <f t="shared" si="4"/>
        <v>0</v>
      </c>
      <c r="I26" s="6">
        <f t="shared" si="2"/>
        <v>0</v>
      </c>
    </row>
    <row r="27" spans="1:9" x14ac:dyDescent="0.25">
      <c r="A27" s="6">
        <v>8</v>
      </c>
      <c r="B27" s="6"/>
      <c r="C27" s="8">
        <v>35704</v>
      </c>
      <c r="D27" s="8">
        <v>35735</v>
      </c>
      <c r="E27" s="26"/>
      <c r="F27" s="6"/>
      <c r="G27" s="6">
        <f t="shared" si="0"/>
        <v>0</v>
      </c>
      <c r="H27" s="6">
        <f t="shared" si="4"/>
        <v>0</v>
      </c>
      <c r="I27" s="6">
        <f t="shared" si="2"/>
        <v>0</v>
      </c>
    </row>
    <row r="28" spans="1:9" x14ac:dyDescent="0.25">
      <c r="A28" s="6">
        <v>9</v>
      </c>
      <c r="B28" s="6"/>
      <c r="C28" s="8">
        <v>35735</v>
      </c>
      <c r="D28" s="8">
        <v>35765</v>
      </c>
      <c r="E28" s="26"/>
      <c r="F28" s="6"/>
      <c r="G28" s="6">
        <f t="shared" si="0"/>
        <v>0</v>
      </c>
      <c r="H28" s="6">
        <f t="shared" si="4"/>
        <v>0</v>
      </c>
      <c r="I28" s="6">
        <f t="shared" si="2"/>
        <v>0</v>
      </c>
    </row>
    <row r="29" spans="1:9" x14ac:dyDescent="0.25">
      <c r="A29" s="6">
        <v>10</v>
      </c>
      <c r="B29" s="6"/>
      <c r="C29" s="8">
        <v>35765</v>
      </c>
      <c r="D29" s="8">
        <v>35796</v>
      </c>
      <c r="E29" s="26"/>
      <c r="F29" s="6"/>
      <c r="G29" s="6">
        <f t="shared" si="0"/>
        <v>0</v>
      </c>
      <c r="H29" s="6">
        <f t="shared" si="4"/>
        <v>0</v>
      </c>
      <c r="I29" s="6">
        <f t="shared" si="2"/>
        <v>0</v>
      </c>
    </row>
    <row r="30" spans="1:9" x14ac:dyDescent="0.25">
      <c r="A30" s="6">
        <v>11</v>
      </c>
      <c r="B30" s="6"/>
      <c r="C30" s="8">
        <v>35796</v>
      </c>
      <c r="D30" s="8">
        <v>35827</v>
      </c>
      <c r="E30" s="26"/>
      <c r="F30" s="6"/>
      <c r="G30" s="6">
        <f t="shared" si="0"/>
        <v>0</v>
      </c>
      <c r="H30" s="6">
        <f t="shared" si="4"/>
        <v>0</v>
      </c>
      <c r="I30" s="6">
        <f t="shared" si="2"/>
        <v>0</v>
      </c>
    </row>
    <row r="31" spans="1:9" x14ac:dyDescent="0.25">
      <c r="A31" s="6">
        <v>12</v>
      </c>
      <c r="B31" s="7" t="s">
        <v>41</v>
      </c>
      <c r="C31" s="8">
        <v>35827</v>
      </c>
      <c r="D31" s="8">
        <v>35855</v>
      </c>
      <c r="E31" s="26"/>
      <c r="F31" s="6">
        <f>SUM(E20:E31)</f>
        <v>0</v>
      </c>
      <c r="G31" s="6">
        <f t="shared" si="0"/>
        <v>0</v>
      </c>
      <c r="H31" s="6">
        <f t="shared" si="4"/>
        <v>0</v>
      </c>
      <c r="I31" s="6">
        <f t="shared" si="2"/>
        <v>0</v>
      </c>
    </row>
    <row r="32" spans="1:9" x14ac:dyDescent="0.25">
      <c r="A32" s="6">
        <v>1</v>
      </c>
      <c r="B32" s="6"/>
      <c r="C32" s="8">
        <v>35855</v>
      </c>
      <c r="D32" s="8">
        <v>35886</v>
      </c>
      <c r="E32" s="26"/>
      <c r="F32" s="6"/>
      <c r="G32" s="6">
        <f t="shared" si="0"/>
        <v>0</v>
      </c>
      <c r="H32" s="6">
        <f t="shared" si="4"/>
        <v>0</v>
      </c>
      <c r="I32" s="6">
        <f t="shared" si="2"/>
        <v>0</v>
      </c>
    </row>
    <row r="33" spans="1:9" x14ac:dyDescent="0.25">
      <c r="A33" s="6">
        <v>2</v>
      </c>
      <c r="B33" s="6"/>
      <c r="C33" s="8">
        <v>35886</v>
      </c>
      <c r="D33" s="8">
        <v>35916</v>
      </c>
      <c r="E33" s="26"/>
      <c r="F33" s="6"/>
      <c r="G33" s="6">
        <f t="shared" si="0"/>
        <v>0</v>
      </c>
      <c r="H33" s="6">
        <f t="shared" si="4"/>
        <v>0</v>
      </c>
      <c r="I33" s="6">
        <f t="shared" si="2"/>
        <v>0</v>
      </c>
    </row>
    <row r="34" spans="1:9" x14ac:dyDescent="0.25">
      <c r="A34" s="6">
        <v>3</v>
      </c>
      <c r="B34" s="6"/>
      <c r="C34" s="8">
        <v>35916</v>
      </c>
      <c r="D34" s="8">
        <v>35947</v>
      </c>
      <c r="E34" s="26"/>
      <c r="F34" s="6"/>
      <c r="G34" s="6">
        <f t="shared" si="0"/>
        <v>0</v>
      </c>
      <c r="H34" s="6">
        <f t="shared" si="4"/>
        <v>0</v>
      </c>
      <c r="I34" s="6">
        <f t="shared" si="2"/>
        <v>0</v>
      </c>
    </row>
    <row r="35" spans="1:9" x14ac:dyDescent="0.25">
      <c r="A35" s="6">
        <v>4</v>
      </c>
      <c r="B35" s="6"/>
      <c r="C35" s="8">
        <v>35947</v>
      </c>
      <c r="D35" s="8">
        <v>35977</v>
      </c>
      <c r="E35" s="26"/>
      <c r="F35" s="6"/>
      <c r="G35" s="6">
        <f t="shared" si="0"/>
        <v>0</v>
      </c>
      <c r="H35" s="6">
        <f t="shared" si="4"/>
        <v>0</v>
      </c>
      <c r="I35" s="6">
        <f t="shared" si="2"/>
        <v>0</v>
      </c>
    </row>
    <row r="36" spans="1:9" x14ac:dyDescent="0.25">
      <c r="A36" s="6">
        <v>5</v>
      </c>
      <c r="B36" s="6"/>
      <c r="C36" s="8">
        <v>35977</v>
      </c>
      <c r="D36" s="8">
        <v>36008</v>
      </c>
      <c r="E36" s="26"/>
      <c r="F36" s="6"/>
      <c r="G36" s="6">
        <f t="shared" si="0"/>
        <v>0</v>
      </c>
      <c r="H36" s="6">
        <f t="shared" si="4"/>
        <v>0</v>
      </c>
      <c r="I36" s="6">
        <f t="shared" si="2"/>
        <v>0</v>
      </c>
    </row>
    <row r="37" spans="1:9" x14ac:dyDescent="0.25">
      <c r="A37" s="6">
        <v>6</v>
      </c>
      <c r="B37" s="6"/>
      <c r="C37" s="8">
        <v>36008</v>
      </c>
      <c r="D37" s="8">
        <v>36039</v>
      </c>
      <c r="E37" s="26"/>
      <c r="F37" s="6"/>
      <c r="G37" s="6">
        <f t="shared" si="0"/>
        <v>0</v>
      </c>
      <c r="H37" s="6">
        <f t="shared" si="4"/>
        <v>0</v>
      </c>
      <c r="I37" s="6">
        <f t="shared" si="2"/>
        <v>0</v>
      </c>
    </row>
    <row r="38" spans="1:9" x14ac:dyDescent="0.25">
      <c r="A38" s="6">
        <v>7</v>
      </c>
      <c r="B38" s="6"/>
      <c r="C38" s="8">
        <v>36039</v>
      </c>
      <c r="D38" s="8">
        <v>36069</v>
      </c>
      <c r="E38" s="26"/>
      <c r="F38" s="6"/>
      <c r="G38" s="6">
        <f t="shared" si="0"/>
        <v>0</v>
      </c>
      <c r="H38" s="6">
        <f t="shared" si="4"/>
        <v>0</v>
      </c>
      <c r="I38" s="6">
        <f t="shared" si="2"/>
        <v>0</v>
      </c>
    </row>
    <row r="39" spans="1:9" x14ac:dyDescent="0.25">
      <c r="A39" s="6">
        <v>8</v>
      </c>
      <c r="B39" s="6"/>
      <c r="C39" s="8">
        <v>36069</v>
      </c>
      <c r="D39" s="8">
        <v>36100</v>
      </c>
      <c r="E39" s="26"/>
      <c r="F39" s="6"/>
      <c r="G39" s="6">
        <f t="shared" si="0"/>
        <v>0</v>
      </c>
      <c r="H39" s="6">
        <f t="shared" si="4"/>
        <v>0</v>
      </c>
      <c r="I39" s="6">
        <f t="shared" si="2"/>
        <v>0</v>
      </c>
    </row>
    <row r="40" spans="1:9" x14ac:dyDescent="0.25">
      <c r="A40" s="6">
        <v>9</v>
      </c>
      <c r="B40" s="6"/>
      <c r="C40" s="8">
        <v>36100</v>
      </c>
      <c r="D40" s="8">
        <v>36130</v>
      </c>
      <c r="E40" s="26"/>
      <c r="F40" s="6"/>
      <c r="G40" s="6">
        <f t="shared" si="0"/>
        <v>0</v>
      </c>
      <c r="H40" s="6">
        <f t="shared" ref="H40:H70" si="5">IF(E40=0,0,417)</f>
        <v>0</v>
      </c>
      <c r="I40" s="6">
        <f t="shared" si="2"/>
        <v>0</v>
      </c>
    </row>
    <row r="41" spans="1:9" x14ac:dyDescent="0.25">
      <c r="A41" s="6">
        <v>10</v>
      </c>
      <c r="B41" s="6"/>
      <c r="C41" s="8">
        <v>36130</v>
      </c>
      <c r="D41" s="8">
        <v>36161</v>
      </c>
      <c r="E41" s="26"/>
      <c r="F41" s="6"/>
      <c r="G41" s="6">
        <f t="shared" si="0"/>
        <v>0</v>
      </c>
      <c r="H41" s="6">
        <f t="shared" si="5"/>
        <v>0</v>
      </c>
      <c r="I41" s="6">
        <f t="shared" si="2"/>
        <v>0</v>
      </c>
    </row>
    <row r="42" spans="1:9" x14ac:dyDescent="0.25">
      <c r="A42" s="6">
        <v>11</v>
      </c>
      <c r="B42" s="6"/>
      <c r="C42" s="8">
        <v>36161</v>
      </c>
      <c r="D42" s="8">
        <v>36192</v>
      </c>
      <c r="E42" s="26"/>
      <c r="F42" s="6"/>
      <c r="G42" s="6">
        <f t="shared" si="0"/>
        <v>0</v>
      </c>
      <c r="H42" s="6">
        <f t="shared" si="5"/>
        <v>0</v>
      </c>
      <c r="I42" s="6">
        <f t="shared" si="2"/>
        <v>0</v>
      </c>
    </row>
    <row r="43" spans="1:9" x14ac:dyDescent="0.25">
      <c r="A43" s="6">
        <v>12</v>
      </c>
      <c r="B43" s="7" t="s">
        <v>42</v>
      </c>
      <c r="C43" s="8">
        <v>36192</v>
      </c>
      <c r="D43" s="8">
        <v>36220</v>
      </c>
      <c r="E43" s="26"/>
      <c r="F43" s="6">
        <f>SUM(E32:E43)</f>
        <v>0</v>
      </c>
      <c r="G43" s="6">
        <f t="shared" si="0"/>
        <v>0</v>
      </c>
      <c r="H43" s="6">
        <f t="shared" si="5"/>
        <v>0</v>
      </c>
      <c r="I43" s="6">
        <f t="shared" si="2"/>
        <v>0</v>
      </c>
    </row>
    <row r="44" spans="1:9" x14ac:dyDescent="0.25">
      <c r="A44" s="6">
        <v>1</v>
      </c>
      <c r="B44" s="6"/>
      <c r="C44" s="8">
        <v>36220</v>
      </c>
      <c r="D44" s="8">
        <v>36251</v>
      </c>
      <c r="E44" s="26"/>
      <c r="F44" s="6"/>
      <c r="G44" s="6">
        <f t="shared" si="0"/>
        <v>0</v>
      </c>
      <c r="H44" s="6">
        <f t="shared" si="5"/>
        <v>0</v>
      </c>
      <c r="I44" s="6">
        <f t="shared" si="2"/>
        <v>0</v>
      </c>
    </row>
    <row r="45" spans="1:9" x14ac:dyDescent="0.25">
      <c r="A45" s="6">
        <v>2</v>
      </c>
      <c r="B45" s="6"/>
      <c r="C45" s="8">
        <v>36251</v>
      </c>
      <c r="D45" s="8">
        <v>36281</v>
      </c>
      <c r="E45" s="26"/>
      <c r="F45" s="6"/>
      <c r="G45" s="6">
        <f t="shared" si="0"/>
        <v>0</v>
      </c>
      <c r="H45" s="6">
        <f t="shared" si="5"/>
        <v>0</v>
      </c>
      <c r="I45" s="6">
        <f t="shared" si="2"/>
        <v>0</v>
      </c>
    </row>
    <row r="46" spans="1:9" x14ac:dyDescent="0.25">
      <c r="A46" s="6">
        <v>3</v>
      </c>
      <c r="B46" s="6"/>
      <c r="C46" s="8">
        <v>36281</v>
      </c>
      <c r="D46" s="8">
        <v>36312</v>
      </c>
      <c r="E46" s="26"/>
      <c r="F46" s="6"/>
      <c r="G46" s="6">
        <f t="shared" si="0"/>
        <v>0</v>
      </c>
      <c r="H46" s="6">
        <f t="shared" si="5"/>
        <v>0</v>
      </c>
      <c r="I46" s="6">
        <f t="shared" si="2"/>
        <v>0</v>
      </c>
    </row>
    <row r="47" spans="1:9" x14ac:dyDescent="0.25">
      <c r="A47" s="6">
        <v>4</v>
      </c>
      <c r="B47" s="6"/>
      <c r="C47" s="8">
        <v>36312</v>
      </c>
      <c r="D47" s="8">
        <v>36342</v>
      </c>
      <c r="E47" s="26"/>
      <c r="F47" s="6"/>
      <c r="G47" s="6">
        <f t="shared" si="0"/>
        <v>0</v>
      </c>
      <c r="H47" s="6">
        <f t="shared" si="5"/>
        <v>0</v>
      </c>
      <c r="I47" s="6">
        <f t="shared" si="2"/>
        <v>0</v>
      </c>
    </row>
    <row r="48" spans="1:9" x14ac:dyDescent="0.25">
      <c r="A48" s="6">
        <v>5</v>
      </c>
      <c r="B48" s="6"/>
      <c r="C48" s="8">
        <v>36342</v>
      </c>
      <c r="D48" s="8">
        <v>36373</v>
      </c>
      <c r="E48" s="26"/>
      <c r="F48" s="6"/>
      <c r="G48" s="6">
        <f t="shared" si="0"/>
        <v>0</v>
      </c>
      <c r="H48" s="6">
        <f t="shared" si="5"/>
        <v>0</v>
      </c>
      <c r="I48" s="6">
        <f t="shared" si="2"/>
        <v>0</v>
      </c>
    </row>
    <row r="49" spans="1:9" x14ac:dyDescent="0.25">
      <c r="A49" s="6">
        <v>6</v>
      </c>
      <c r="B49" s="6"/>
      <c r="C49" s="8">
        <v>36373</v>
      </c>
      <c r="D49" s="8">
        <v>36404</v>
      </c>
      <c r="E49" s="26"/>
      <c r="F49" s="6"/>
      <c r="G49" s="6">
        <f t="shared" si="0"/>
        <v>0</v>
      </c>
      <c r="H49" s="6">
        <f t="shared" si="5"/>
        <v>0</v>
      </c>
      <c r="I49" s="6">
        <f t="shared" si="2"/>
        <v>0</v>
      </c>
    </row>
    <row r="50" spans="1:9" x14ac:dyDescent="0.25">
      <c r="A50" s="6">
        <v>7</v>
      </c>
      <c r="B50" s="6"/>
      <c r="C50" s="8">
        <v>36404</v>
      </c>
      <c r="D50" s="8">
        <v>36434</v>
      </c>
      <c r="E50" s="26"/>
      <c r="F50" s="6"/>
      <c r="G50" s="6">
        <f t="shared" si="0"/>
        <v>0</v>
      </c>
      <c r="H50" s="6">
        <f t="shared" si="5"/>
        <v>0</v>
      </c>
      <c r="I50" s="6">
        <f t="shared" si="2"/>
        <v>0</v>
      </c>
    </row>
    <row r="51" spans="1:9" x14ac:dyDescent="0.25">
      <c r="A51" s="6">
        <v>8</v>
      </c>
      <c r="B51" s="6"/>
      <c r="C51" s="8">
        <v>36434</v>
      </c>
      <c r="D51" s="8">
        <v>36465</v>
      </c>
      <c r="E51" s="26"/>
      <c r="F51" s="6"/>
      <c r="G51" s="6">
        <f t="shared" si="0"/>
        <v>0</v>
      </c>
      <c r="H51" s="6">
        <f t="shared" si="5"/>
        <v>0</v>
      </c>
      <c r="I51" s="6">
        <f t="shared" si="2"/>
        <v>0</v>
      </c>
    </row>
    <row r="52" spans="1:9" x14ac:dyDescent="0.25">
      <c r="A52" s="6">
        <v>9</v>
      </c>
      <c r="B52" s="6"/>
      <c r="C52" s="8">
        <v>36465</v>
      </c>
      <c r="D52" s="8">
        <v>36495</v>
      </c>
      <c r="E52" s="26"/>
      <c r="F52" s="6"/>
      <c r="G52" s="6">
        <f t="shared" si="0"/>
        <v>0</v>
      </c>
      <c r="H52" s="6">
        <f t="shared" si="5"/>
        <v>0</v>
      </c>
      <c r="I52" s="6">
        <f t="shared" si="2"/>
        <v>0</v>
      </c>
    </row>
    <row r="53" spans="1:9" x14ac:dyDescent="0.25">
      <c r="A53" s="6">
        <v>10</v>
      </c>
      <c r="B53" s="6"/>
      <c r="C53" s="8">
        <v>36495</v>
      </c>
      <c r="D53" s="8">
        <v>36526</v>
      </c>
      <c r="E53" s="26"/>
      <c r="F53" s="6"/>
      <c r="G53" s="6">
        <f t="shared" si="0"/>
        <v>0</v>
      </c>
      <c r="H53" s="6">
        <f t="shared" si="5"/>
        <v>0</v>
      </c>
      <c r="I53" s="6">
        <f t="shared" si="2"/>
        <v>0</v>
      </c>
    </row>
    <row r="54" spans="1:9" x14ac:dyDescent="0.25">
      <c r="A54" s="6">
        <v>11</v>
      </c>
      <c r="B54" s="6"/>
      <c r="C54" s="8">
        <v>36526</v>
      </c>
      <c r="D54" s="8">
        <v>36557</v>
      </c>
      <c r="E54" s="26"/>
      <c r="F54" s="6"/>
      <c r="G54" s="6">
        <f t="shared" si="0"/>
        <v>0</v>
      </c>
      <c r="H54" s="6">
        <f t="shared" si="5"/>
        <v>0</v>
      </c>
      <c r="I54" s="6">
        <f t="shared" si="2"/>
        <v>0</v>
      </c>
    </row>
    <row r="55" spans="1:9" x14ac:dyDescent="0.25">
      <c r="A55" s="6">
        <v>12</v>
      </c>
      <c r="B55" s="7" t="s">
        <v>43</v>
      </c>
      <c r="C55" s="8">
        <v>36557</v>
      </c>
      <c r="D55" s="8">
        <v>36586</v>
      </c>
      <c r="E55" s="26"/>
      <c r="F55" s="6">
        <f>SUM(E44:E55)</f>
        <v>0</v>
      </c>
      <c r="G55" s="6">
        <f t="shared" si="0"/>
        <v>0</v>
      </c>
      <c r="H55" s="6">
        <f t="shared" si="5"/>
        <v>0</v>
      </c>
      <c r="I55" s="6">
        <f t="shared" si="2"/>
        <v>0</v>
      </c>
    </row>
    <row r="56" spans="1:9" x14ac:dyDescent="0.25">
      <c r="A56" s="6">
        <v>1</v>
      </c>
      <c r="B56" s="6"/>
      <c r="C56" s="8">
        <v>36586</v>
      </c>
      <c r="D56" s="8">
        <v>36617</v>
      </c>
      <c r="E56" s="26"/>
      <c r="F56" s="6"/>
      <c r="G56" s="6">
        <f t="shared" si="0"/>
        <v>0</v>
      </c>
      <c r="H56" s="6">
        <f t="shared" si="5"/>
        <v>0</v>
      </c>
      <c r="I56" s="6">
        <f t="shared" si="2"/>
        <v>0</v>
      </c>
    </row>
    <row r="57" spans="1:9" x14ac:dyDescent="0.25">
      <c r="A57" s="6">
        <v>2</v>
      </c>
      <c r="B57" s="6"/>
      <c r="C57" s="8">
        <v>36617</v>
      </c>
      <c r="D57" s="8">
        <v>36647</v>
      </c>
      <c r="E57" s="26"/>
      <c r="F57" s="6"/>
      <c r="G57" s="6">
        <f t="shared" si="0"/>
        <v>0</v>
      </c>
      <c r="H57" s="6">
        <f t="shared" si="5"/>
        <v>0</v>
      </c>
      <c r="I57" s="6">
        <f t="shared" si="2"/>
        <v>0</v>
      </c>
    </row>
    <row r="58" spans="1:9" x14ac:dyDescent="0.25">
      <c r="A58" s="6">
        <v>3</v>
      </c>
      <c r="B58" s="6"/>
      <c r="C58" s="8">
        <v>36647</v>
      </c>
      <c r="D58" s="8">
        <v>36678</v>
      </c>
      <c r="E58" s="26"/>
      <c r="F58" s="6"/>
      <c r="G58" s="6">
        <f t="shared" si="0"/>
        <v>0</v>
      </c>
      <c r="H58" s="6">
        <f t="shared" si="5"/>
        <v>0</v>
      </c>
      <c r="I58" s="6">
        <f t="shared" si="2"/>
        <v>0</v>
      </c>
    </row>
    <row r="59" spans="1:9" x14ac:dyDescent="0.25">
      <c r="A59" s="6">
        <v>4</v>
      </c>
      <c r="B59" s="6"/>
      <c r="C59" s="8">
        <v>36678</v>
      </c>
      <c r="D59" s="8">
        <v>36708</v>
      </c>
      <c r="E59" s="26"/>
      <c r="F59" s="6"/>
      <c r="G59" s="6">
        <f t="shared" si="0"/>
        <v>0</v>
      </c>
      <c r="H59" s="6">
        <f t="shared" si="5"/>
        <v>0</v>
      </c>
      <c r="I59" s="6">
        <f t="shared" si="2"/>
        <v>0</v>
      </c>
    </row>
    <row r="60" spans="1:9" x14ac:dyDescent="0.25">
      <c r="A60" s="6">
        <v>5</v>
      </c>
      <c r="B60" s="6"/>
      <c r="C60" s="8">
        <v>36708</v>
      </c>
      <c r="D60" s="8">
        <v>36739</v>
      </c>
      <c r="E60" s="26"/>
      <c r="F60" s="6"/>
      <c r="G60" s="6">
        <f t="shared" si="0"/>
        <v>0</v>
      </c>
      <c r="H60" s="6">
        <f t="shared" si="5"/>
        <v>0</v>
      </c>
      <c r="I60" s="6">
        <f t="shared" si="2"/>
        <v>0</v>
      </c>
    </row>
    <row r="61" spans="1:9" x14ac:dyDescent="0.25">
      <c r="A61" s="6">
        <v>6</v>
      </c>
      <c r="B61" s="6"/>
      <c r="C61" s="8">
        <v>36739</v>
      </c>
      <c r="D61" s="8">
        <v>36770</v>
      </c>
      <c r="E61" s="26"/>
      <c r="F61" s="6"/>
      <c r="G61" s="6">
        <f t="shared" si="0"/>
        <v>0</v>
      </c>
      <c r="H61" s="6">
        <f t="shared" si="5"/>
        <v>0</v>
      </c>
      <c r="I61" s="6">
        <f t="shared" si="2"/>
        <v>0</v>
      </c>
    </row>
    <row r="62" spans="1:9" x14ac:dyDescent="0.25">
      <c r="A62" s="6">
        <v>7</v>
      </c>
      <c r="B62" s="6"/>
      <c r="C62" s="8">
        <v>36770</v>
      </c>
      <c r="D62" s="8">
        <v>36800</v>
      </c>
      <c r="E62" s="26"/>
      <c r="F62" s="6"/>
      <c r="G62" s="6">
        <f t="shared" si="0"/>
        <v>0</v>
      </c>
      <c r="H62" s="6">
        <f t="shared" si="5"/>
        <v>0</v>
      </c>
      <c r="I62" s="6">
        <f t="shared" si="2"/>
        <v>0</v>
      </c>
    </row>
    <row r="63" spans="1:9" x14ac:dyDescent="0.25">
      <c r="A63" s="6">
        <v>8</v>
      </c>
      <c r="B63" s="6"/>
      <c r="C63" s="8">
        <v>36800</v>
      </c>
      <c r="D63" s="8">
        <v>36831</v>
      </c>
      <c r="E63" s="26"/>
      <c r="F63" s="6"/>
      <c r="G63" s="6">
        <f t="shared" si="0"/>
        <v>0</v>
      </c>
      <c r="H63" s="6">
        <f t="shared" si="5"/>
        <v>0</v>
      </c>
      <c r="I63" s="6">
        <f t="shared" si="2"/>
        <v>0</v>
      </c>
    </row>
    <row r="64" spans="1:9" x14ac:dyDescent="0.25">
      <c r="A64" s="6">
        <v>9</v>
      </c>
      <c r="B64" s="6"/>
      <c r="C64" s="8">
        <v>36831</v>
      </c>
      <c r="D64" s="8">
        <v>36861</v>
      </c>
      <c r="E64" s="26"/>
      <c r="F64" s="6"/>
      <c r="G64" s="6">
        <f t="shared" si="0"/>
        <v>0</v>
      </c>
      <c r="H64" s="6">
        <f t="shared" si="5"/>
        <v>0</v>
      </c>
      <c r="I64" s="6">
        <f t="shared" si="2"/>
        <v>0</v>
      </c>
    </row>
    <row r="65" spans="1:10" x14ac:dyDescent="0.25">
      <c r="A65" s="6">
        <v>10</v>
      </c>
      <c r="B65" s="6"/>
      <c r="C65" s="8">
        <v>36861</v>
      </c>
      <c r="D65" s="8">
        <v>36892</v>
      </c>
      <c r="E65" s="26"/>
      <c r="F65" s="6"/>
      <c r="G65" s="6">
        <f t="shared" si="0"/>
        <v>0</v>
      </c>
      <c r="H65" s="6">
        <f t="shared" si="5"/>
        <v>0</v>
      </c>
      <c r="I65" s="6">
        <f t="shared" si="2"/>
        <v>0</v>
      </c>
    </row>
    <row r="66" spans="1:10" x14ac:dyDescent="0.25">
      <c r="A66" s="6">
        <v>11</v>
      </c>
      <c r="B66" s="6"/>
      <c r="C66" s="8">
        <v>36892</v>
      </c>
      <c r="D66" s="8">
        <v>36923</v>
      </c>
      <c r="E66" s="26"/>
      <c r="F66" s="6"/>
      <c r="G66" s="6">
        <f t="shared" si="0"/>
        <v>0</v>
      </c>
      <c r="H66" s="6">
        <f t="shared" si="5"/>
        <v>0</v>
      </c>
      <c r="I66" s="6">
        <f t="shared" si="2"/>
        <v>0</v>
      </c>
    </row>
    <row r="67" spans="1:10" x14ac:dyDescent="0.25">
      <c r="A67" s="6">
        <v>12</v>
      </c>
      <c r="B67" s="7" t="s">
        <v>44</v>
      </c>
      <c r="C67" s="8">
        <v>36923</v>
      </c>
      <c r="D67" s="8">
        <v>36951</v>
      </c>
      <c r="E67" s="26"/>
      <c r="F67" s="6">
        <f>SUM(E56:E67)</f>
        <v>0</v>
      </c>
      <c r="G67" s="6">
        <f t="shared" si="0"/>
        <v>0</v>
      </c>
      <c r="H67" s="6">
        <f t="shared" si="5"/>
        <v>0</v>
      </c>
      <c r="I67" s="6">
        <f t="shared" si="2"/>
        <v>0</v>
      </c>
    </row>
    <row r="68" spans="1:10" x14ac:dyDescent="0.25">
      <c r="A68" s="6">
        <v>1</v>
      </c>
      <c r="B68" s="6"/>
      <c r="C68" s="8">
        <v>36951</v>
      </c>
      <c r="D68" s="8">
        <v>36982</v>
      </c>
      <c r="E68" s="26"/>
      <c r="F68" s="6"/>
      <c r="G68" s="6">
        <f t="shared" ref="G68:G131" si="6">ROUND(E68*8.33%,0)</f>
        <v>0</v>
      </c>
      <c r="H68" s="6">
        <f t="shared" si="5"/>
        <v>0</v>
      </c>
      <c r="I68" s="6">
        <f t="shared" si="2"/>
        <v>0</v>
      </c>
    </row>
    <row r="69" spans="1:10" x14ac:dyDescent="0.25">
      <c r="A69" s="6">
        <v>2</v>
      </c>
      <c r="B69" s="6"/>
      <c r="C69" s="8">
        <v>36982</v>
      </c>
      <c r="D69" s="8">
        <v>37012</v>
      </c>
      <c r="E69" s="26"/>
      <c r="F69" s="6"/>
      <c r="G69" s="6">
        <f t="shared" si="6"/>
        <v>0</v>
      </c>
      <c r="H69" s="6">
        <f t="shared" si="5"/>
        <v>0</v>
      </c>
      <c r="I69" s="6">
        <f t="shared" ref="I69:I132" si="7">MAX(G69-H69,0)</f>
        <v>0</v>
      </c>
    </row>
    <row r="70" spans="1:10" x14ac:dyDescent="0.25">
      <c r="A70" s="6">
        <v>3</v>
      </c>
      <c r="B70" s="6"/>
      <c r="C70" s="8">
        <v>37012</v>
      </c>
      <c r="D70" s="8">
        <v>37043</v>
      </c>
      <c r="E70" s="26"/>
      <c r="F70" s="6"/>
      <c r="G70" s="6">
        <f t="shared" si="6"/>
        <v>0</v>
      </c>
      <c r="H70" s="6">
        <f t="shared" si="5"/>
        <v>0</v>
      </c>
      <c r="I70" s="6">
        <f t="shared" si="7"/>
        <v>0</v>
      </c>
    </row>
    <row r="71" spans="1:10" x14ac:dyDescent="0.25">
      <c r="A71" s="6">
        <v>4</v>
      </c>
      <c r="B71" s="6"/>
      <c r="C71" s="8">
        <v>37043</v>
      </c>
      <c r="D71" s="8">
        <v>37073</v>
      </c>
      <c r="E71" s="26">
        <v>8165</v>
      </c>
      <c r="F71" s="6"/>
      <c r="G71" s="6">
        <f t="shared" si="6"/>
        <v>680</v>
      </c>
      <c r="H71" s="6">
        <f t="shared" ref="H71:H102" si="8">IF(E71=0,0,541)</f>
        <v>541</v>
      </c>
      <c r="I71" s="6">
        <f t="shared" si="7"/>
        <v>139</v>
      </c>
    </row>
    <row r="72" spans="1:10" x14ac:dyDescent="0.25">
      <c r="A72" s="6">
        <v>5</v>
      </c>
      <c r="B72" s="6"/>
      <c r="C72" s="8">
        <v>37073</v>
      </c>
      <c r="D72" s="8">
        <v>37104</v>
      </c>
      <c r="E72" s="26">
        <f t="shared" ref="E72:E134" si="9">E71</f>
        <v>8165</v>
      </c>
      <c r="F72" s="6"/>
      <c r="G72" s="6">
        <f t="shared" si="6"/>
        <v>680</v>
      </c>
      <c r="H72" s="6">
        <f t="shared" si="8"/>
        <v>541</v>
      </c>
      <c r="I72" s="6">
        <f t="shared" si="7"/>
        <v>139</v>
      </c>
    </row>
    <row r="73" spans="1:10" x14ac:dyDescent="0.25">
      <c r="A73" s="6">
        <v>6</v>
      </c>
      <c r="B73" s="6"/>
      <c r="C73" s="8">
        <v>37104</v>
      </c>
      <c r="D73" s="8">
        <v>37135</v>
      </c>
      <c r="E73" s="26">
        <f t="shared" si="9"/>
        <v>8165</v>
      </c>
      <c r="F73" s="6"/>
      <c r="G73" s="6">
        <f t="shared" si="6"/>
        <v>680</v>
      </c>
      <c r="H73" s="6">
        <f t="shared" si="8"/>
        <v>541</v>
      </c>
      <c r="I73" s="6">
        <f t="shared" si="7"/>
        <v>139</v>
      </c>
    </row>
    <row r="74" spans="1:10" x14ac:dyDescent="0.25">
      <c r="A74" s="6">
        <v>7</v>
      </c>
      <c r="B74" s="6"/>
      <c r="C74" s="8">
        <v>37135</v>
      </c>
      <c r="D74" s="8">
        <v>37165</v>
      </c>
      <c r="E74" s="26">
        <f t="shared" si="9"/>
        <v>8165</v>
      </c>
      <c r="F74" s="6"/>
      <c r="G74" s="6">
        <f t="shared" si="6"/>
        <v>680</v>
      </c>
      <c r="H74" s="6">
        <f t="shared" si="8"/>
        <v>541</v>
      </c>
      <c r="I74" s="6">
        <f t="shared" si="7"/>
        <v>139</v>
      </c>
    </row>
    <row r="75" spans="1:10" x14ac:dyDescent="0.25">
      <c r="A75" s="6">
        <v>8</v>
      </c>
      <c r="B75" s="6"/>
      <c r="C75" s="8">
        <v>37165</v>
      </c>
      <c r="D75" s="8">
        <v>37196</v>
      </c>
      <c r="E75" s="26">
        <f t="shared" si="9"/>
        <v>8165</v>
      </c>
      <c r="F75" s="6"/>
      <c r="G75" s="6">
        <f t="shared" si="6"/>
        <v>680</v>
      </c>
      <c r="H75" s="6">
        <f t="shared" si="8"/>
        <v>541</v>
      </c>
      <c r="I75" s="6">
        <f t="shared" si="7"/>
        <v>139</v>
      </c>
    </row>
    <row r="76" spans="1:10" x14ac:dyDescent="0.25">
      <c r="A76" s="6">
        <v>9</v>
      </c>
      <c r="B76" s="6"/>
      <c r="C76" s="8">
        <v>37196</v>
      </c>
      <c r="D76" s="8">
        <v>37226</v>
      </c>
      <c r="E76" s="26">
        <f t="shared" si="9"/>
        <v>8165</v>
      </c>
      <c r="F76" s="6"/>
      <c r="G76" s="6">
        <f t="shared" si="6"/>
        <v>680</v>
      </c>
      <c r="H76" s="6">
        <f t="shared" si="8"/>
        <v>541</v>
      </c>
      <c r="I76" s="6">
        <f t="shared" si="7"/>
        <v>139</v>
      </c>
    </row>
    <row r="77" spans="1:10" x14ac:dyDescent="0.25">
      <c r="A77" s="6">
        <v>10</v>
      </c>
      <c r="B77" s="6"/>
      <c r="C77" s="8">
        <v>37226</v>
      </c>
      <c r="D77" s="8">
        <v>37257</v>
      </c>
      <c r="E77" s="26">
        <f t="shared" si="9"/>
        <v>8165</v>
      </c>
      <c r="F77" s="6"/>
      <c r="G77" s="6">
        <f t="shared" si="6"/>
        <v>680</v>
      </c>
      <c r="H77" s="6">
        <f t="shared" si="8"/>
        <v>541</v>
      </c>
      <c r="I77" s="6">
        <f t="shared" si="7"/>
        <v>139</v>
      </c>
    </row>
    <row r="78" spans="1:10" x14ac:dyDescent="0.25">
      <c r="A78" s="6">
        <v>11</v>
      </c>
      <c r="B78" s="6"/>
      <c r="C78" s="8">
        <v>37257</v>
      </c>
      <c r="D78" s="8">
        <v>37288</v>
      </c>
      <c r="E78" s="26">
        <f t="shared" si="9"/>
        <v>8165</v>
      </c>
      <c r="F78" s="6"/>
      <c r="G78" s="6">
        <f t="shared" si="6"/>
        <v>680</v>
      </c>
      <c r="H78" s="6">
        <f t="shared" si="8"/>
        <v>541</v>
      </c>
      <c r="I78" s="6">
        <f t="shared" si="7"/>
        <v>139</v>
      </c>
    </row>
    <row r="79" spans="1:10" x14ac:dyDescent="0.25">
      <c r="A79" s="6">
        <v>12</v>
      </c>
      <c r="B79" s="7" t="s">
        <v>45</v>
      </c>
      <c r="C79" s="8">
        <v>37288</v>
      </c>
      <c r="D79" s="8">
        <v>37316</v>
      </c>
      <c r="E79" s="26">
        <f t="shared" si="9"/>
        <v>8165</v>
      </c>
      <c r="F79" s="6">
        <f>SUM(E68:E79)</f>
        <v>73485</v>
      </c>
      <c r="G79" s="6">
        <f t="shared" si="6"/>
        <v>680</v>
      </c>
      <c r="H79" s="6">
        <f t="shared" si="8"/>
        <v>541</v>
      </c>
      <c r="I79" s="6">
        <f t="shared" si="7"/>
        <v>139</v>
      </c>
    </row>
    <row r="80" spans="1:10" x14ac:dyDescent="0.25">
      <c r="A80" s="6">
        <v>1</v>
      </c>
      <c r="B80" s="6"/>
      <c r="C80" s="8">
        <v>37316</v>
      </c>
      <c r="D80" s="8">
        <v>37347</v>
      </c>
      <c r="E80" s="26">
        <v>8899.85</v>
      </c>
      <c r="F80" s="6"/>
      <c r="G80" s="6">
        <f t="shared" si="6"/>
        <v>741</v>
      </c>
      <c r="H80" s="6">
        <f t="shared" si="8"/>
        <v>541</v>
      </c>
      <c r="I80" s="6">
        <f t="shared" si="7"/>
        <v>200</v>
      </c>
      <c r="J80" t="s">
        <v>98</v>
      </c>
    </row>
    <row r="81" spans="1:10" x14ac:dyDescent="0.25">
      <c r="A81" s="6">
        <v>2</v>
      </c>
      <c r="B81" s="6"/>
      <c r="C81" s="8">
        <v>37347</v>
      </c>
      <c r="D81" s="8">
        <v>37377</v>
      </c>
      <c r="E81" s="26">
        <f t="shared" si="9"/>
        <v>8899.85</v>
      </c>
      <c r="F81" s="6"/>
      <c r="G81" s="6">
        <f t="shared" si="6"/>
        <v>741</v>
      </c>
      <c r="H81" s="6">
        <f t="shared" si="8"/>
        <v>541</v>
      </c>
      <c r="I81" s="6">
        <f t="shared" si="7"/>
        <v>200</v>
      </c>
      <c r="J81" t="s">
        <v>98</v>
      </c>
    </row>
    <row r="82" spans="1:10" x14ac:dyDescent="0.25">
      <c r="A82" s="6">
        <v>3</v>
      </c>
      <c r="B82" s="6"/>
      <c r="C82" s="8">
        <v>37377</v>
      </c>
      <c r="D82" s="8">
        <v>37408</v>
      </c>
      <c r="E82" s="26">
        <f t="shared" si="9"/>
        <v>8899.85</v>
      </c>
      <c r="F82" s="6"/>
      <c r="G82" s="6">
        <f t="shared" si="6"/>
        <v>741</v>
      </c>
      <c r="H82" s="6">
        <f t="shared" si="8"/>
        <v>541</v>
      </c>
      <c r="I82" s="6">
        <f t="shared" si="7"/>
        <v>200</v>
      </c>
      <c r="J82" t="s">
        <v>98</v>
      </c>
    </row>
    <row r="83" spans="1:10" x14ac:dyDescent="0.25">
      <c r="A83" s="6">
        <v>4</v>
      </c>
      <c r="B83" s="6"/>
      <c r="C83" s="8">
        <v>37408</v>
      </c>
      <c r="D83" s="8">
        <v>37438</v>
      </c>
      <c r="E83" s="26">
        <f t="shared" si="9"/>
        <v>8899.85</v>
      </c>
      <c r="F83" s="6"/>
      <c r="G83" s="6">
        <f t="shared" si="6"/>
        <v>741</v>
      </c>
      <c r="H83" s="6">
        <f t="shared" si="8"/>
        <v>541</v>
      </c>
      <c r="I83" s="6">
        <f t="shared" si="7"/>
        <v>200</v>
      </c>
      <c r="J83" t="s">
        <v>98</v>
      </c>
    </row>
    <row r="84" spans="1:10" x14ac:dyDescent="0.25">
      <c r="A84" s="6">
        <v>5</v>
      </c>
      <c r="B84" s="6"/>
      <c r="C84" s="8">
        <v>37438</v>
      </c>
      <c r="D84" s="8">
        <v>37469</v>
      </c>
      <c r="E84" s="26">
        <f t="shared" si="9"/>
        <v>8899.85</v>
      </c>
      <c r="F84" s="6"/>
      <c r="G84" s="6">
        <f t="shared" si="6"/>
        <v>741</v>
      </c>
      <c r="H84" s="6">
        <f t="shared" si="8"/>
        <v>541</v>
      </c>
      <c r="I84" s="6">
        <f t="shared" si="7"/>
        <v>200</v>
      </c>
      <c r="J84" t="s">
        <v>98</v>
      </c>
    </row>
    <row r="85" spans="1:10" x14ac:dyDescent="0.25">
      <c r="A85" s="6">
        <v>6</v>
      </c>
      <c r="B85" s="6"/>
      <c r="C85" s="8">
        <v>37469</v>
      </c>
      <c r="D85" s="8">
        <v>37500</v>
      </c>
      <c r="E85" s="26">
        <f t="shared" si="9"/>
        <v>8899.85</v>
      </c>
      <c r="F85" s="6"/>
      <c r="G85" s="6">
        <f t="shared" si="6"/>
        <v>741</v>
      </c>
      <c r="H85" s="6">
        <f t="shared" si="8"/>
        <v>541</v>
      </c>
      <c r="I85" s="6">
        <f t="shared" si="7"/>
        <v>200</v>
      </c>
      <c r="J85" t="s">
        <v>98</v>
      </c>
    </row>
    <row r="86" spans="1:10" x14ac:dyDescent="0.25">
      <c r="A86" s="6">
        <v>7</v>
      </c>
      <c r="B86" s="6"/>
      <c r="C86" s="8">
        <v>37500</v>
      </c>
      <c r="D86" s="8">
        <v>37530</v>
      </c>
      <c r="E86" s="26">
        <f t="shared" si="9"/>
        <v>8899.85</v>
      </c>
      <c r="F86" s="6"/>
      <c r="G86" s="6">
        <f t="shared" si="6"/>
        <v>741</v>
      </c>
      <c r="H86" s="6">
        <f t="shared" si="8"/>
        <v>541</v>
      </c>
      <c r="I86" s="6">
        <f t="shared" si="7"/>
        <v>200</v>
      </c>
      <c r="J86" t="s">
        <v>98</v>
      </c>
    </row>
    <row r="87" spans="1:10" x14ac:dyDescent="0.25">
      <c r="A87" s="6">
        <v>8</v>
      </c>
      <c r="B87" s="6"/>
      <c r="C87" s="8">
        <v>37530</v>
      </c>
      <c r="D87" s="8">
        <v>37561</v>
      </c>
      <c r="E87" s="26">
        <f t="shared" si="9"/>
        <v>8899.85</v>
      </c>
      <c r="F87" s="6"/>
      <c r="G87" s="6">
        <f t="shared" si="6"/>
        <v>741</v>
      </c>
      <c r="H87" s="6">
        <f t="shared" si="8"/>
        <v>541</v>
      </c>
      <c r="I87" s="6">
        <f t="shared" si="7"/>
        <v>200</v>
      </c>
      <c r="J87" t="s">
        <v>98</v>
      </c>
    </row>
    <row r="88" spans="1:10" x14ac:dyDescent="0.25">
      <c r="A88" s="6">
        <v>9</v>
      </c>
      <c r="B88" s="6"/>
      <c r="C88" s="8">
        <v>37561</v>
      </c>
      <c r="D88" s="8">
        <v>37591</v>
      </c>
      <c r="E88" s="26">
        <f t="shared" si="9"/>
        <v>8899.85</v>
      </c>
      <c r="F88" s="6"/>
      <c r="G88" s="6">
        <f t="shared" si="6"/>
        <v>741</v>
      </c>
      <c r="H88" s="6">
        <f t="shared" si="8"/>
        <v>541</v>
      </c>
      <c r="I88" s="6">
        <f t="shared" si="7"/>
        <v>200</v>
      </c>
      <c r="J88" t="s">
        <v>98</v>
      </c>
    </row>
    <row r="89" spans="1:10" x14ac:dyDescent="0.25">
      <c r="A89" s="6">
        <v>10</v>
      </c>
      <c r="B89" s="6"/>
      <c r="C89" s="8">
        <v>37591</v>
      </c>
      <c r="D89" s="8">
        <v>37622</v>
      </c>
      <c r="E89" s="26">
        <f t="shared" si="9"/>
        <v>8899.85</v>
      </c>
      <c r="F89" s="6"/>
      <c r="G89" s="6">
        <f t="shared" si="6"/>
        <v>741</v>
      </c>
      <c r="H89" s="6">
        <f t="shared" si="8"/>
        <v>541</v>
      </c>
      <c r="I89" s="6">
        <f t="shared" si="7"/>
        <v>200</v>
      </c>
      <c r="J89" t="s">
        <v>98</v>
      </c>
    </row>
    <row r="90" spans="1:10" x14ac:dyDescent="0.25">
      <c r="A90" s="6">
        <v>11</v>
      </c>
      <c r="B90" s="6"/>
      <c r="C90" s="8">
        <v>37622</v>
      </c>
      <c r="D90" s="8">
        <v>37653</v>
      </c>
      <c r="E90" s="26">
        <f t="shared" si="9"/>
        <v>8899.85</v>
      </c>
      <c r="F90" s="6"/>
      <c r="G90" s="6">
        <f t="shared" si="6"/>
        <v>741</v>
      </c>
      <c r="H90" s="6">
        <f t="shared" si="8"/>
        <v>541</v>
      </c>
      <c r="I90" s="6">
        <f t="shared" si="7"/>
        <v>200</v>
      </c>
      <c r="J90" t="s">
        <v>98</v>
      </c>
    </row>
    <row r="91" spans="1:10" x14ac:dyDescent="0.25">
      <c r="A91" s="6">
        <v>12</v>
      </c>
      <c r="B91" s="7" t="s">
        <v>46</v>
      </c>
      <c r="C91" s="8">
        <v>37653</v>
      </c>
      <c r="D91" s="8">
        <v>37681</v>
      </c>
      <c r="E91" s="26">
        <f t="shared" si="9"/>
        <v>8899.85</v>
      </c>
      <c r="F91" s="6">
        <f>SUM(E80:E91)</f>
        <v>106798.20000000003</v>
      </c>
      <c r="G91" s="6">
        <f t="shared" si="6"/>
        <v>741</v>
      </c>
      <c r="H91" s="6">
        <f t="shared" si="8"/>
        <v>541</v>
      </c>
      <c r="I91" s="6">
        <f t="shared" si="7"/>
        <v>200</v>
      </c>
      <c r="J91" t="s">
        <v>98</v>
      </c>
    </row>
    <row r="92" spans="1:10" x14ac:dyDescent="0.25">
      <c r="A92" s="6">
        <v>1</v>
      </c>
      <c r="B92" s="6"/>
      <c r="C92" s="8">
        <v>37681</v>
      </c>
      <c r="D92" s="8">
        <v>37712</v>
      </c>
      <c r="E92" s="26">
        <v>9700.8365000000013</v>
      </c>
      <c r="F92" s="6"/>
      <c r="G92" s="6">
        <f t="shared" si="6"/>
        <v>808</v>
      </c>
      <c r="H92" s="6">
        <f t="shared" si="8"/>
        <v>541</v>
      </c>
      <c r="I92" s="6">
        <f t="shared" si="7"/>
        <v>267</v>
      </c>
      <c r="J92" t="s">
        <v>98</v>
      </c>
    </row>
    <row r="93" spans="1:10" x14ac:dyDescent="0.25">
      <c r="A93" s="6">
        <v>2</v>
      </c>
      <c r="B93" s="6"/>
      <c r="C93" s="8">
        <v>37712</v>
      </c>
      <c r="D93" s="8">
        <v>37742</v>
      </c>
      <c r="E93" s="26">
        <f t="shared" si="9"/>
        <v>9700.8365000000013</v>
      </c>
      <c r="F93" s="6"/>
      <c r="G93" s="6">
        <f t="shared" si="6"/>
        <v>808</v>
      </c>
      <c r="H93" s="6">
        <f t="shared" si="8"/>
        <v>541</v>
      </c>
      <c r="I93" s="6">
        <f t="shared" si="7"/>
        <v>267</v>
      </c>
      <c r="J93" t="s">
        <v>98</v>
      </c>
    </row>
    <row r="94" spans="1:10" x14ac:dyDescent="0.25">
      <c r="A94" s="6">
        <v>3</v>
      </c>
      <c r="B94" s="6"/>
      <c r="C94" s="8">
        <v>37742</v>
      </c>
      <c r="D94" s="8">
        <v>37773</v>
      </c>
      <c r="E94" s="26">
        <f t="shared" si="9"/>
        <v>9700.8365000000013</v>
      </c>
      <c r="F94" s="6"/>
      <c r="G94" s="6">
        <f t="shared" si="6"/>
        <v>808</v>
      </c>
      <c r="H94" s="6">
        <f t="shared" si="8"/>
        <v>541</v>
      </c>
      <c r="I94" s="6">
        <f t="shared" si="7"/>
        <v>267</v>
      </c>
      <c r="J94" t="s">
        <v>98</v>
      </c>
    </row>
    <row r="95" spans="1:10" x14ac:dyDescent="0.25">
      <c r="A95" s="6">
        <v>4</v>
      </c>
      <c r="B95" s="6"/>
      <c r="C95" s="8">
        <v>37773</v>
      </c>
      <c r="D95" s="8">
        <v>37803</v>
      </c>
      <c r="E95" s="26">
        <f t="shared" si="9"/>
        <v>9700.8365000000013</v>
      </c>
      <c r="F95" s="6"/>
      <c r="G95" s="6">
        <f t="shared" si="6"/>
        <v>808</v>
      </c>
      <c r="H95" s="6">
        <f t="shared" si="8"/>
        <v>541</v>
      </c>
      <c r="I95" s="6">
        <f t="shared" si="7"/>
        <v>267</v>
      </c>
      <c r="J95" t="s">
        <v>98</v>
      </c>
    </row>
    <row r="96" spans="1:10" x14ac:dyDescent="0.25">
      <c r="A96" s="6">
        <v>5</v>
      </c>
      <c r="B96" s="6"/>
      <c r="C96" s="8">
        <v>37803</v>
      </c>
      <c r="D96" s="8">
        <v>37834</v>
      </c>
      <c r="E96" s="26">
        <f t="shared" si="9"/>
        <v>9700.8365000000013</v>
      </c>
      <c r="F96" s="6"/>
      <c r="G96" s="6">
        <f t="shared" si="6"/>
        <v>808</v>
      </c>
      <c r="H96" s="6">
        <f t="shared" si="8"/>
        <v>541</v>
      </c>
      <c r="I96" s="6">
        <f t="shared" si="7"/>
        <v>267</v>
      </c>
      <c r="J96" t="s">
        <v>98</v>
      </c>
    </row>
    <row r="97" spans="1:10" x14ac:dyDescent="0.25">
      <c r="A97" s="6">
        <v>6</v>
      </c>
      <c r="B97" s="6"/>
      <c r="C97" s="8">
        <v>37834</v>
      </c>
      <c r="D97" s="8">
        <v>37865</v>
      </c>
      <c r="E97" s="26">
        <f t="shared" si="9"/>
        <v>9700.8365000000013</v>
      </c>
      <c r="F97" s="6"/>
      <c r="G97" s="6">
        <f t="shared" si="6"/>
        <v>808</v>
      </c>
      <c r="H97" s="6">
        <f t="shared" si="8"/>
        <v>541</v>
      </c>
      <c r="I97" s="6">
        <f t="shared" si="7"/>
        <v>267</v>
      </c>
      <c r="J97" t="s">
        <v>98</v>
      </c>
    </row>
    <row r="98" spans="1:10" x14ac:dyDescent="0.25">
      <c r="A98" s="6">
        <v>7</v>
      </c>
      <c r="B98" s="6"/>
      <c r="C98" s="8">
        <v>37865</v>
      </c>
      <c r="D98" s="8">
        <v>37895</v>
      </c>
      <c r="E98" s="26">
        <f t="shared" si="9"/>
        <v>9700.8365000000013</v>
      </c>
      <c r="F98" s="6"/>
      <c r="G98" s="6">
        <f t="shared" si="6"/>
        <v>808</v>
      </c>
      <c r="H98" s="6">
        <f t="shared" si="8"/>
        <v>541</v>
      </c>
      <c r="I98" s="6">
        <f t="shared" si="7"/>
        <v>267</v>
      </c>
      <c r="J98" t="s">
        <v>98</v>
      </c>
    </row>
    <row r="99" spans="1:10" x14ac:dyDescent="0.25">
      <c r="A99" s="6">
        <v>8</v>
      </c>
      <c r="B99" s="6"/>
      <c r="C99" s="8">
        <v>37895</v>
      </c>
      <c r="D99" s="8">
        <v>37926</v>
      </c>
      <c r="E99" s="26">
        <f t="shared" si="9"/>
        <v>9700.8365000000013</v>
      </c>
      <c r="F99" s="6"/>
      <c r="G99" s="6">
        <f t="shared" si="6"/>
        <v>808</v>
      </c>
      <c r="H99" s="6">
        <f t="shared" si="8"/>
        <v>541</v>
      </c>
      <c r="I99" s="6">
        <f t="shared" si="7"/>
        <v>267</v>
      </c>
      <c r="J99" t="s">
        <v>98</v>
      </c>
    </row>
    <row r="100" spans="1:10" x14ac:dyDescent="0.25">
      <c r="A100" s="6">
        <v>9</v>
      </c>
      <c r="B100" s="6"/>
      <c r="C100" s="8">
        <v>37926</v>
      </c>
      <c r="D100" s="8">
        <v>37956</v>
      </c>
      <c r="E100" s="26">
        <f t="shared" si="9"/>
        <v>9700.8365000000013</v>
      </c>
      <c r="F100" s="6"/>
      <c r="G100" s="6">
        <f t="shared" si="6"/>
        <v>808</v>
      </c>
      <c r="H100" s="6">
        <f t="shared" si="8"/>
        <v>541</v>
      </c>
      <c r="I100" s="6">
        <f t="shared" si="7"/>
        <v>267</v>
      </c>
      <c r="J100" t="s">
        <v>98</v>
      </c>
    </row>
    <row r="101" spans="1:10" x14ac:dyDescent="0.25">
      <c r="A101" s="6">
        <v>10</v>
      </c>
      <c r="B101" s="6"/>
      <c r="C101" s="8">
        <v>37956</v>
      </c>
      <c r="D101" s="8">
        <v>37987</v>
      </c>
      <c r="E101" s="26">
        <f t="shared" si="9"/>
        <v>9700.8365000000013</v>
      </c>
      <c r="F101" s="6"/>
      <c r="G101" s="6">
        <f t="shared" si="6"/>
        <v>808</v>
      </c>
      <c r="H101" s="6">
        <f t="shared" si="8"/>
        <v>541</v>
      </c>
      <c r="I101" s="6">
        <f t="shared" si="7"/>
        <v>267</v>
      </c>
      <c r="J101" t="s">
        <v>98</v>
      </c>
    </row>
    <row r="102" spans="1:10" x14ac:dyDescent="0.25">
      <c r="A102" s="6">
        <v>11</v>
      </c>
      <c r="B102" s="6"/>
      <c r="C102" s="8">
        <v>37987</v>
      </c>
      <c r="D102" s="8">
        <v>38018</v>
      </c>
      <c r="E102" s="26">
        <f t="shared" si="9"/>
        <v>9700.8365000000013</v>
      </c>
      <c r="F102" s="6"/>
      <c r="G102" s="6">
        <f t="shared" si="6"/>
        <v>808</v>
      </c>
      <c r="H102" s="6">
        <f t="shared" si="8"/>
        <v>541</v>
      </c>
      <c r="I102" s="6">
        <f t="shared" si="7"/>
        <v>267</v>
      </c>
      <c r="J102" t="s">
        <v>98</v>
      </c>
    </row>
    <row r="103" spans="1:10" x14ac:dyDescent="0.25">
      <c r="A103" s="6">
        <v>12</v>
      </c>
      <c r="B103" s="7" t="s">
        <v>47</v>
      </c>
      <c r="C103" s="8">
        <v>38018</v>
      </c>
      <c r="D103" s="8">
        <v>38047</v>
      </c>
      <c r="E103" s="26">
        <f t="shared" si="9"/>
        <v>9700.8365000000013</v>
      </c>
      <c r="F103" s="6">
        <f>SUM(E92:E103)</f>
        <v>116410.03800000004</v>
      </c>
      <c r="G103" s="6">
        <f t="shared" si="6"/>
        <v>808</v>
      </c>
      <c r="H103" s="6">
        <f t="shared" ref="H103:H134" si="10">IF(E103=0,0,541)</f>
        <v>541</v>
      </c>
      <c r="I103" s="6">
        <f t="shared" si="7"/>
        <v>267</v>
      </c>
      <c r="J103" t="s">
        <v>98</v>
      </c>
    </row>
    <row r="104" spans="1:10" x14ac:dyDescent="0.25">
      <c r="A104" s="6">
        <v>1</v>
      </c>
      <c r="B104" s="6"/>
      <c r="C104" s="8">
        <v>38047</v>
      </c>
      <c r="D104" s="8">
        <v>38078</v>
      </c>
      <c r="E104" s="26">
        <v>12037</v>
      </c>
      <c r="F104" s="6"/>
      <c r="G104" s="6">
        <f t="shared" si="6"/>
        <v>1003</v>
      </c>
      <c r="H104" s="6">
        <f t="shared" si="10"/>
        <v>541</v>
      </c>
      <c r="I104" s="6">
        <f t="shared" si="7"/>
        <v>462</v>
      </c>
    </row>
    <row r="105" spans="1:10" x14ac:dyDescent="0.25">
      <c r="A105" s="6">
        <v>2</v>
      </c>
      <c r="B105" s="6"/>
      <c r="C105" s="8">
        <v>38078</v>
      </c>
      <c r="D105" s="8">
        <v>38108</v>
      </c>
      <c r="E105" s="26">
        <f t="shared" si="9"/>
        <v>12037</v>
      </c>
      <c r="F105" s="6"/>
      <c r="G105" s="6">
        <f t="shared" si="6"/>
        <v>1003</v>
      </c>
      <c r="H105" s="6">
        <f t="shared" si="10"/>
        <v>541</v>
      </c>
      <c r="I105" s="6">
        <f t="shared" si="7"/>
        <v>462</v>
      </c>
    </row>
    <row r="106" spans="1:10" x14ac:dyDescent="0.25">
      <c r="A106" s="6">
        <v>3</v>
      </c>
      <c r="B106" s="6"/>
      <c r="C106" s="8">
        <v>38108</v>
      </c>
      <c r="D106" s="8">
        <v>38139</v>
      </c>
      <c r="E106" s="26">
        <f t="shared" si="9"/>
        <v>12037</v>
      </c>
      <c r="F106" s="6"/>
      <c r="G106" s="6">
        <f t="shared" si="6"/>
        <v>1003</v>
      </c>
      <c r="H106" s="6">
        <f t="shared" si="10"/>
        <v>541</v>
      </c>
      <c r="I106" s="6">
        <f t="shared" si="7"/>
        <v>462</v>
      </c>
    </row>
    <row r="107" spans="1:10" x14ac:dyDescent="0.25">
      <c r="A107" s="6">
        <v>4</v>
      </c>
      <c r="B107" s="6"/>
      <c r="C107" s="8">
        <v>38139</v>
      </c>
      <c r="D107" s="8">
        <v>38169</v>
      </c>
      <c r="E107" s="26">
        <f t="shared" si="9"/>
        <v>12037</v>
      </c>
      <c r="F107" s="6"/>
      <c r="G107" s="6">
        <f t="shared" si="6"/>
        <v>1003</v>
      </c>
      <c r="H107" s="6">
        <f t="shared" si="10"/>
        <v>541</v>
      </c>
      <c r="I107" s="6">
        <f t="shared" si="7"/>
        <v>462</v>
      </c>
    </row>
    <row r="108" spans="1:10" x14ac:dyDescent="0.25">
      <c r="A108" s="6">
        <v>5</v>
      </c>
      <c r="B108" s="6"/>
      <c r="C108" s="8">
        <v>38169</v>
      </c>
      <c r="D108" s="8">
        <v>38200</v>
      </c>
      <c r="E108" s="26">
        <f t="shared" si="9"/>
        <v>12037</v>
      </c>
      <c r="F108" s="6"/>
      <c r="G108" s="6">
        <f t="shared" si="6"/>
        <v>1003</v>
      </c>
      <c r="H108" s="6">
        <f t="shared" si="10"/>
        <v>541</v>
      </c>
      <c r="I108" s="6">
        <f t="shared" si="7"/>
        <v>462</v>
      </c>
    </row>
    <row r="109" spans="1:10" x14ac:dyDescent="0.25">
      <c r="A109" s="6">
        <v>6</v>
      </c>
      <c r="B109" s="6"/>
      <c r="C109" s="8">
        <v>38200</v>
      </c>
      <c r="D109" s="8">
        <v>38231</v>
      </c>
      <c r="E109" s="26">
        <f t="shared" si="9"/>
        <v>12037</v>
      </c>
      <c r="F109" s="6"/>
      <c r="G109" s="6">
        <f t="shared" si="6"/>
        <v>1003</v>
      </c>
      <c r="H109" s="6">
        <f t="shared" si="10"/>
        <v>541</v>
      </c>
      <c r="I109" s="6">
        <f t="shared" si="7"/>
        <v>462</v>
      </c>
    </row>
    <row r="110" spans="1:10" x14ac:dyDescent="0.25">
      <c r="A110" s="6">
        <v>7</v>
      </c>
      <c r="B110" s="6"/>
      <c r="C110" s="8">
        <v>38231</v>
      </c>
      <c r="D110" s="8">
        <v>38261</v>
      </c>
      <c r="E110" s="26">
        <f t="shared" si="9"/>
        <v>12037</v>
      </c>
      <c r="F110" s="6"/>
      <c r="G110" s="6">
        <f t="shared" si="6"/>
        <v>1003</v>
      </c>
      <c r="H110" s="6">
        <f t="shared" si="10"/>
        <v>541</v>
      </c>
      <c r="I110" s="6">
        <f t="shared" si="7"/>
        <v>462</v>
      </c>
    </row>
    <row r="111" spans="1:10" x14ac:dyDescent="0.25">
      <c r="A111" s="6">
        <v>8</v>
      </c>
      <c r="B111" s="6"/>
      <c r="C111" s="8">
        <v>38261</v>
      </c>
      <c r="D111" s="8">
        <v>38292</v>
      </c>
      <c r="E111" s="26">
        <f t="shared" si="9"/>
        <v>12037</v>
      </c>
      <c r="F111" s="6"/>
      <c r="G111" s="6">
        <f t="shared" si="6"/>
        <v>1003</v>
      </c>
      <c r="H111" s="6">
        <f t="shared" si="10"/>
        <v>541</v>
      </c>
      <c r="I111" s="6">
        <f t="shared" si="7"/>
        <v>462</v>
      </c>
    </row>
    <row r="112" spans="1:10" x14ac:dyDescent="0.25">
      <c r="A112" s="6">
        <v>9</v>
      </c>
      <c r="B112" s="6"/>
      <c r="C112" s="8">
        <v>38292</v>
      </c>
      <c r="D112" s="8">
        <v>38322</v>
      </c>
      <c r="E112" s="26">
        <f t="shared" si="9"/>
        <v>12037</v>
      </c>
      <c r="F112" s="6"/>
      <c r="G112" s="6">
        <f t="shared" si="6"/>
        <v>1003</v>
      </c>
      <c r="H112" s="6">
        <f t="shared" si="10"/>
        <v>541</v>
      </c>
      <c r="I112" s="6">
        <f t="shared" si="7"/>
        <v>462</v>
      </c>
    </row>
    <row r="113" spans="1:9" x14ac:dyDescent="0.25">
      <c r="A113" s="6">
        <v>10</v>
      </c>
      <c r="B113" s="6"/>
      <c r="C113" s="8">
        <v>38322</v>
      </c>
      <c r="D113" s="8">
        <v>38353</v>
      </c>
      <c r="E113" s="26">
        <f t="shared" si="9"/>
        <v>12037</v>
      </c>
      <c r="F113" s="6"/>
      <c r="G113" s="6">
        <f t="shared" si="6"/>
        <v>1003</v>
      </c>
      <c r="H113" s="6">
        <f t="shared" si="10"/>
        <v>541</v>
      </c>
      <c r="I113" s="6">
        <f t="shared" si="7"/>
        <v>462</v>
      </c>
    </row>
    <row r="114" spans="1:9" x14ac:dyDescent="0.25">
      <c r="A114" s="6">
        <v>11</v>
      </c>
      <c r="B114" s="6"/>
      <c r="C114" s="8">
        <v>38353</v>
      </c>
      <c r="D114" s="8">
        <v>38384</v>
      </c>
      <c r="E114" s="26">
        <f t="shared" si="9"/>
        <v>12037</v>
      </c>
      <c r="F114" s="6"/>
      <c r="G114" s="6">
        <f t="shared" si="6"/>
        <v>1003</v>
      </c>
      <c r="H114" s="6">
        <f t="shared" si="10"/>
        <v>541</v>
      </c>
      <c r="I114" s="6">
        <f t="shared" si="7"/>
        <v>462</v>
      </c>
    </row>
    <row r="115" spans="1:9" x14ac:dyDescent="0.25">
      <c r="A115" s="6">
        <v>12</v>
      </c>
      <c r="B115" s="7" t="s">
        <v>48</v>
      </c>
      <c r="C115" s="8">
        <v>38384</v>
      </c>
      <c r="D115" s="8">
        <v>38412</v>
      </c>
      <c r="E115" s="26">
        <f t="shared" si="9"/>
        <v>12037</v>
      </c>
      <c r="F115" s="6">
        <f>SUM(E104:E115)</f>
        <v>144444</v>
      </c>
      <c r="G115" s="6">
        <f t="shared" si="6"/>
        <v>1003</v>
      </c>
      <c r="H115" s="6">
        <f t="shared" si="10"/>
        <v>541</v>
      </c>
      <c r="I115" s="6">
        <f t="shared" si="7"/>
        <v>462</v>
      </c>
    </row>
    <row r="116" spans="1:9" x14ac:dyDescent="0.25">
      <c r="A116" s="6">
        <v>1</v>
      </c>
      <c r="B116" s="6"/>
      <c r="C116" s="8">
        <v>38412</v>
      </c>
      <c r="D116" s="8">
        <v>38443</v>
      </c>
      <c r="E116" s="26">
        <v>13210.583333333334</v>
      </c>
      <c r="F116" s="6"/>
      <c r="G116" s="6">
        <f t="shared" si="6"/>
        <v>1100</v>
      </c>
      <c r="H116" s="6">
        <f t="shared" si="10"/>
        <v>541</v>
      </c>
      <c r="I116" s="6">
        <f t="shared" si="7"/>
        <v>559</v>
      </c>
    </row>
    <row r="117" spans="1:9" x14ac:dyDescent="0.25">
      <c r="A117" s="6">
        <v>2</v>
      </c>
      <c r="B117" s="6"/>
      <c r="C117" s="8">
        <v>38443</v>
      </c>
      <c r="D117" s="8">
        <v>38473</v>
      </c>
      <c r="E117" s="26">
        <f t="shared" si="9"/>
        <v>13210.583333333334</v>
      </c>
      <c r="F117" s="6"/>
      <c r="G117" s="6">
        <f t="shared" si="6"/>
        <v>1100</v>
      </c>
      <c r="H117" s="6">
        <f t="shared" si="10"/>
        <v>541</v>
      </c>
      <c r="I117" s="6">
        <f t="shared" si="7"/>
        <v>559</v>
      </c>
    </row>
    <row r="118" spans="1:9" x14ac:dyDescent="0.25">
      <c r="A118" s="6">
        <v>3</v>
      </c>
      <c r="B118" s="6"/>
      <c r="C118" s="8">
        <v>38473</v>
      </c>
      <c r="D118" s="8">
        <v>38504</v>
      </c>
      <c r="E118" s="26">
        <f t="shared" si="9"/>
        <v>13210.583333333334</v>
      </c>
      <c r="F118" s="6"/>
      <c r="G118" s="6">
        <f t="shared" si="6"/>
        <v>1100</v>
      </c>
      <c r="H118" s="6">
        <f t="shared" si="10"/>
        <v>541</v>
      </c>
      <c r="I118" s="6">
        <f t="shared" si="7"/>
        <v>559</v>
      </c>
    </row>
    <row r="119" spans="1:9" x14ac:dyDescent="0.25">
      <c r="A119" s="6">
        <v>4</v>
      </c>
      <c r="B119" s="6"/>
      <c r="C119" s="8">
        <v>38504</v>
      </c>
      <c r="D119" s="8">
        <v>38534</v>
      </c>
      <c r="E119" s="26">
        <f t="shared" si="9"/>
        <v>13210.583333333334</v>
      </c>
      <c r="F119" s="6"/>
      <c r="G119" s="6">
        <f t="shared" si="6"/>
        <v>1100</v>
      </c>
      <c r="H119" s="6">
        <f t="shared" si="10"/>
        <v>541</v>
      </c>
      <c r="I119" s="6">
        <f t="shared" si="7"/>
        <v>559</v>
      </c>
    </row>
    <row r="120" spans="1:9" x14ac:dyDescent="0.25">
      <c r="A120" s="6">
        <v>5</v>
      </c>
      <c r="B120" s="6"/>
      <c r="C120" s="8">
        <v>38534</v>
      </c>
      <c r="D120" s="8">
        <v>38565</v>
      </c>
      <c r="E120" s="26">
        <f t="shared" si="9"/>
        <v>13210.583333333334</v>
      </c>
      <c r="F120" s="6"/>
      <c r="G120" s="6">
        <f t="shared" si="6"/>
        <v>1100</v>
      </c>
      <c r="H120" s="6">
        <f t="shared" si="10"/>
        <v>541</v>
      </c>
      <c r="I120" s="6">
        <f t="shared" si="7"/>
        <v>559</v>
      </c>
    </row>
    <row r="121" spans="1:9" x14ac:dyDescent="0.25">
      <c r="A121" s="6">
        <v>6</v>
      </c>
      <c r="B121" s="6"/>
      <c r="C121" s="8">
        <v>38565</v>
      </c>
      <c r="D121" s="8">
        <v>38596</v>
      </c>
      <c r="E121" s="26">
        <f t="shared" si="9"/>
        <v>13210.583333333334</v>
      </c>
      <c r="F121" s="6"/>
      <c r="G121" s="6">
        <f t="shared" si="6"/>
        <v>1100</v>
      </c>
      <c r="H121" s="6">
        <f t="shared" si="10"/>
        <v>541</v>
      </c>
      <c r="I121" s="6">
        <f t="shared" si="7"/>
        <v>559</v>
      </c>
    </row>
    <row r="122" spans="1:9" x14ac:dyDescent="0.25">
      <c r="A122" s="6">
        <v>7</v>
      </c>
      <c r="B122" s="6"/>
      <c r="C122" s="8">
        <v>38596</v>
      </c>
      <c r="D122" s="8">
        <v>38626</v>
      </c>
      <c r="E122" s="26">
        <f t="shared" si="9"/>
        <v>13210.583333333334</v>
      </c>
      <c r="F122" s="6"/>
      <c r="G122" s="6">
        <f t="shared" si="6"/>
        <v>1100</v>
      </c>
      <c r="H122" s="6">
        <f t="shared" si="10"/>
        <v>541</v>
      </c>
      <c r="I122" s="6">
        <f t="shared" si="7"/>
        <v>559</v>
      </c>
    </row>
    <row r="123" spans="1:9" x14ac:dyDescent="0.25">
      <c r="A123" s="6">
        <v>8</v>
      </c>
      <c r="B123" s="6"/>
      <c r="C123" s="8">
        <v>38626</v>
      </c>
      <c r="D123" s="8">
        <v>38657</v>
      </c>
      <c r="E123" s="26">
        <f t="shared" si="9"/>
        <v>13210.583333333334</v>
      </c>
      <c r="F123" s="6"/>
      <c r="G123" s="6">
        <f t="shared" si="6"/>
        <v>1100</v>
      </c>
      <c r="H123" s="6">
        <f t="shared" si="10"/>
        <v>541</v>
      </c>
      <c r="I123" s="6">
        <f t="shared" si="7"/>
        <v>559</v>
      </c>
    </row>
    <row r="124" spans="1:9" x14ac:dyDescent="0.25">
      <c r="A124" s="6">
        <v>9</v>
      </c>
      <c r="B124" s="6"/>
      <c r="C124" s="8">
        <v>38657</v>
      </c>
      <c r="D124" s="8">
        <v>38687</v>
      </c>
      <c r="E124" s="26">
        <f t="shared" si="9"/>
        <v>13210.583333333334</v>
      </c>
      <c r="F124" s="6"/>
      <c r="G124" s="6">
        <f t="shared" si="6"/>
        <v>1100</v>
      </c>
      <c r="H124" s="6">
        <f t="shared" si="10"/>
        <v>541</v>
      </c>
      <c r="I124" s="6">
        <f t="shared" si="7"/>
        <v>559</v>
      </c>
    </row>
    <row r="125" spans="1:9" x14ac:dyDescent="0.25">
      <c r="A125" s="6">
        <v>10</v>
      </c>
      <c r="B125" s="6"/>
      <c r="C125" s="8">
        <v>38687</v>
      </c>
      <c r="D125" s="8">
        <v>38718</v>
      </c>
      <c r="E125" s="26">
        <f t="shared" si="9"/>
        <v>13210.583333333334</v>
      </c>
      <c r="F125" s="6"/>
      <c r="G125" s="6">
        <f t="shared" si="6"/>
        <v>1100</v>
      </c>
      <c r="H125" s="6">
        <f t="shared" si="10"/>
        <v>541</v>
      </c>
      <c r="I125" s="6">
        <f t="shared" si="7"/>
        <v>559</v>
      </c>
    </row>
    <row r="126" spans="1:9" x14ac:dyDescent="0.25">
      <c r="A126" s="6">
        <v>11</v>
      </c>
      <c r="B126" s="6"/>
      <c r="C126" s="8">
        <v>38718</v>
      </c>
      <c r="D126" s="8">
        <v>38749</v>
      </c>
      <c r="E126" s="26">
        <f t="shared" si="9"/>
        <v>13210.583333333334</v>
      </c>
      <c r="F126" s="6"/>
      <c r="G126" s="6">
        <f t="shared" si="6"/>
        <v>1100</v>
      </c>
      <c r="H126" s="6">
        <f t="shared" si="10"/>
        <v>541</v>
      </c>
      <c r="I126" s="6">
        <f t="shared" si="7"/>
        <v>559</v>
      </c>
    </row>
    <row r="127" spans="1:9" x14ac:dyDescent="0.25">
      <c r="A127" s="6">
        <v>12</v>
      </c>
      <c r="B127" s="7" t="s">
        <v>49</v>
      </c>
      <c r="C127" s="8">
        <v>38749</v>
      </c>
      <c r="D127" s="8">
        <v>38777</v>
      </c>
      <c r="E127" s="26">
        <f t="shared" si="9"/>
        <v>13210.583333333334</v>
      </c>
      <c r="F127" s="6">
        <f>SUM(E116:E127)</f>
        <v>158527</v>
      </c>
      <c r="G127" s="6">
        <f t="shared" si="6"/>
        <v>1100</v>
      </c>
      <c r="H127" s="6">
        <f t="shared" si="10"/>
        <v>541</v>
      </c>
      <c r="I127" s="6">
        <f t="shared" si="7"/>
        <v>559</v>
      </c>
    </row>
    <row r="128" spans="1:9" x14ac:dyDescent="0.25">
      <c r="A128" s="6">
        <v>1</v>
      </c>
      <c r="B128" s="6"/>
      <c r="C128" s="8">
        <v>38777</v>
      </c>
      <c r="D128" s="8">
        <v>38808</v>
      </c>
      <c r="E128" s="26">
        <v>14928</v>
      </c>
      <c r="F128" s="6"/>
      <c r="G128" s="6">
        <f t="shared" si="6"/>
        <v>1244</v>
      </c>
      <c r="H128" s="6">
        <f t="shared" si="10"/>
        <v>541</v>
      </c>
      <c r="I128" s="6">
        <f t="shared" si="7"/>
        <v>703</v>
      </c>
    </row>
    <row r="129" spans="1:9" x14ac:dyDescent="0.25">
      <c r="A129" s="6">
        <v>2</v>
      </c>
      <c r="B129" s="6"/>
      <c r="C129" s="8">
        <v>38808</v>
      </c>
      <c r="D129" s="8">
        <v>38838</v>
      </c>
      <c r="E129" s="26">
        <f t="shared" si="9"/>
        <v>14928</v>
      </c>
      <c r="F129" s="6"/>
      <c r="G129" s="6">
        <f t="shared" si="6"/>
        <v>1244</v>
      </c>
      <c r="H129" s="6">
        <f t="shared" si="10"/>
        <v>541</v>
      </c>
      <c r="I129" s="6">
        <f t="shared" si="7"/>
        <v>703</v>
      </c>
    </row>
    <row r="130" spans="1:9" x14ac:dyDescent="0.25">
      <c r="A130" s="6">
        <v>3</v>
      </c>
      <c r="B130" s="6"/>
      <c r="C130" s="8">
        <v>38838</v>
      </c>
      <c r="D130" s="8">
        <v>38869</v>
      </c>
      <c r="E130" s="26">
        <f t="shared" si="9"/>
        <v>14928</v>
      </c>
      <c r="F130" s="6"/>
      <c r="G130" s="6">
        <f t="shared" si="6"/>
        <v>1244</v>
      </c>
      <c r="H130" s="6">
        <f t="shared" si="10"/>
        <v>541</v>
      </c>
      <c r="I130" s="6">
        <f t="shared" si="7"/>
        <v>703</v>
      </c>
    </row>
    <row r="131" spans="1:9" x14ac:dyDescent="0.25">
      <c r="A131" s="6">
        <v>4</v>
      </c>
      <c r="B131" s="6"/>
      <c r="C131" s="8">
        <v>38869</v>
      </c>
      <c r="D131" s="8">
        <v>38899</v>
      </c>
      <c r="E131" s="26">
        <f t="shared" si="9"/>
        <v>14928</v>
      </c>
      <c r="F131" s="6"/>
      <c r="G131" s="6">
        <f t="shared" si="6"/>
        <v>1244</v>
      </c>
      <c r="H131" s="6">
        <f t="shared" si="10"/>
        <v>541</v>
      </c>
      <c r="I131" s="6">
        <f t="shared" si="7"/>
        <v>703</v>
      </c>
    </row>
    <row r="132" spans="1:9" x14ac:dyDescent="0.25">
      <c r="A132" s="6">
        <v>5</v>
      </c>
      <c r="B132" s="6"/>
      <c r="C132" s="8">
        <v>38899</v>
      </c>
      <c r="D132" s="8">
        <v>38930</v>
      </c>
      <c r="E132" s="26">
        <f t="shared" si="9"/>
        <v>14928</v>
      </c>
      <c r="F132" s="6"/>
      <c r="G132" s="6">
        <f t="shared" ref="G132:G195" si="11">ROUND(E132*8.33%,0)</f>
        <v>1244</v>
      </c>
      <c r="H132" s="6">
        <f t="shared" si="10"/>
        <v>541</v>
      </c>
      <c r="I132" s="6">
        <f t="shared" si="7"/>
        <v>703</v>
      </c>
    </row>
    <row r="133" spans="1:9" x14ac:dyDescent="0.25">
      <c r="A133" s="6">
        <v>6</v>
      </c>
      <c r="B133" s="6"/>
      <c r="C133" s="8">
        <v>38930</v>
      </c>
      <c r="D133" s="8">
        <v>38961</v>
      </c>
      <c r="E133" s="26">
        <f t="shared" si="9"/>
        <v>14928</v>
      </c>
      <c r="F133" s="6"/>
      <c r="G133" s="6">
        <f t="shared" si="11"/>
        <v>1244</v>
      </c>
      <c r="H133" s="6">
        <f t="shared" si="10"/>
        <v>541</v>
      </c>
      <c r="I133" s="6">
        <f t="shared" ref="I133:I196" si="12">MAX(G133-H133,0)</f>
        <v>703</v>
      </c>
    </row>
    <row r="134" spans="1:9" x14ac:dyDescent="0.25">
      <c r="A134" s="6">
        <v>7</v>
      </c>
      <c r="B134" s="6"/>
      <c r="C134" s="8">
        <v>38961</v>
      </c>
      <c r="D134" s="8">
        <v>38991</v>
      </c>
      <c r="E134" s="26">
        <f t="shared" si="9"/>
        <v>14928</v>
      </c>
      <c r="F134" s="6"/>
      <c r="G134" s="6">
        <f t="shared" si="11"/>
        <v>1244</v>
      </c>
      <c r="H134" s="6">
        <f t="shared" si="10"/>
        <v>541</v>
      </c>
      <c r="I134" s="6">
        <f t="shared" si="12"/>
        <v>703</v>
      </c>
    </row>
    <row r="135" spans="1:9" x14ac:dyDescent="0.25">
      <c r="A135" s="6">
        <v>8</v>
      </c>
      <c r="B135" s="6"/>
      <c r="C135" s="8">
        <v>38991</v>
      </c>
      <c r="D135" s="8">
        <v>39022</v>
      </c>
      <c r="E135" s="26">
        <f t="shared" ref="E135:E198" si="13">E134</f>
        <v>14928</v>
      </c>
      <c r="F135" s="6"/>
      <c r="G135" s="6">
        <f t="shared" si="11"/>
        <v>1244</v>
      </c>
      <c r="H135" s="6">
        <f t="shared" ref="H135:H166" si="14">IF(E135=0,0,541)</f>
        <v>541</v>
      </c>
      <c r="I135" s="6">
        <f t="shared" si="12"/>
        <v>703</v>
      </c>
    </row>
    <row r="136" spans="1:9" x14ac:dyDescent="0.25">
      <c r="A136" s="6">
        <v>9</v>
      </c>
      <c r="B136" s="6"/>
      <c r="C136" s="8">
        <v>39022</v>
      </c>
      <c r="D136" s="8">
        <v>39052</v>
      </c>
      <c r="E136" s="26">
        <f t="shared" si="13"/>
        <v>14928</v>
      </c>
      <c r="F136" s="6"/>
      <c r="G136" s="6">
        <f t="shared" si="11"/>
        <v>1244</v>
      </c>
      <c r="H136" s="6">
        <f t="shared" si="14"/>
        <v>541</v>
      </c>
      <c r="I136" s="6">
        <f t="shared" si="12"/>
        <v>703</v>
      </c>
    </row>
    <row r="137" spans="1:9" x14ac:dyDescent="0.25">
      <c r="A137" s="6">
        <v>10</v>
      </c>
      <c r="B137" s="6"/>
      <c r="C137" s="8">
        <v>39052</v>
      </c>
      <c r="D137" s="8">
        <v>39083</v>
      </c>
      <c r="E137" s="26">
        <f t="shared" si="13"/>
        <v>14928</v>
      </c>
      <c r="F137" s="6"/>
      <c r="G137" s="6">
        <f t="shared" si="11"/>
        <v>1244</v>
      </c>
      <c r="H137" s="6">
        <f t="shared" si="14"/>
        <v>541</v>
      </c>
      <c r="I137" s="6">
        <f t="shared" si="12"/>
        <v>703</v>
      </c>
    </row>
    <row r="138" spans="1:9" x14ac:dyDescent="0.25">
      <c r="A138" s="6">
        <v>11</v>
      </c>
      <c r="B138" s="6"/>
      <c r="C138" s="8">
        <v>39083</v>
      </c>
      <c r="D138" s="8">
        <v>39114</v>
      </c>
      <c r="E138" s="26">
        <f t="shared" si="13"/>
        <v>14928</v>
      </c>
      <c r="F138" s="6"/>
      <c r="G138" s="6">
        <f t="shared" si="11"/>
        <v>1244</v>
      </c>
      <c r="H138" s="6">
        <f t="shared" si="14"/>
        <v>541</v>
      </c>
      <c r="I138" s="6">
        <f t="shared" si="12"/>
        <v>703</v>
      </c>
    </row>
    <row r="139" spans="1:9" x14ac:dyDescent="0.25">
      <c r="A139" s="6">
        <v>12</v>
      </c>
      <c r="B139" s="7" t="s">
        <v>50</v>
      </c>
      <c r="C139" s="8">
        <v>39114</v>
      </c>
      <c r="D139" s="8">
        <v>39142</v>
      </c>
      <c r="E139" s="26">
        <f t="shared" si="13"/>
        <v>14928</v>
      </c>
      <c r="F139" s="6">
        <f>SUM(E128:E139)</f>
        <v>179136</v>
      </c>
      <c r="G139" s="6">
        <f t="shared" si="11"/>
        <v>1244</v>
      </c>
      <c r="H139" s="6">
        <f t="shared" si="14"/>
        <v>541</v>
      </c>
      <c r="I139" s="6">
        <f t="shared" si="12"/>
        <v>703</v>
      </c>
    </row>
    <row r="140" spans="1:9" x14ac:dyDescent="0.25">
      <c r="A140" s="6">
        <v>1</v>
      </c>
      <c r="B140" s="6"/>
      <c r="C140" s="8">
        <v>39142</v>
      </c>
      <c r="D140" s="8">
        <v>39173</v>
      </c>
      <c r="E140" s="26">
        <v>30824.75</v>
      </c>
      <c r="F140" s="6"/>
      <c r="G140" s="6">
        <f t="shared" si="11"/>
        <v>2568</v>
      </c>
      <c r="H140" s="6">
        <f t="shared" si="14"/>
        <v>541</v>
      </c>
      <c r="I140" s="6">
        <f t="shared" si="12"/>
        <v>2027</v>
      </c>
    </row>
    <row r="141" spans="1:9" x14ac:dyDescent="0.25">
      <c r="A141" s="6">
        <v>2</v>
      </c>
      <c r="B141" s="6"/>
      <c r="C141" s="8">
        <v>39173</v>
      </c>
      <c r="D141" s="8">
        <v>39203</v>
      </c>
      <c r="E141" s="26">
        <f t="shared" si="13"/>
        <v>30824.75</v>
      </c>
      <c r="F141" s="6"/>
      <c r="G141" s="6">
        <f t="shared" si="11"/>
        <v>2568</v>
      </c>
      <c r="H141" s="6">
        <f t="shared" si="14"/>
        <v>541</v>
      </c>
      <c r="I141" s="6">
        <f t="shared" si="12"/>
        <v>2027</v>
      </c>
    </row>
    <row r="142" spans="1:9" x14ac:dyDescent="0.25">
      <c r="A142" s="6">
        <v>3</v>
      </c>
      <c r="B142" s="6"/>
      <c r="C142" s="8">
        <v>39203</v>
      </c>
      <c r="D142" s="8">
        <v>39234</v>
      </c>
      <c r="E142" s="26">
        <f t="shared" si="13"/>
        <v>30824.75</v>
      </c>
      <c r="F142" s="6"/>
      <c r="G142" s="6">
        <f t="shared" si="11"/>
        <v>2568</v>
      </c>
      <c r="H142" s="6">
        <f t="shared" si="14"/>
        <v>541</v>
      </c>
      <c r="I142" s="6">
        <f t="shared" si="12"/>
        <v>2027</v>
      </c>
    </row>
    <row r="143" spans="1:9" x14ac:dyDescent="0.25">
      <c r="A143" s="6">
        <v>4</v>
      </c>
      <c r="B143" s="6"/>
      <c r="C143" s="8">
        <v>39234</v>
      </c>
      <c r="D143" s="8">
        <v>39264</v>
      </c>
      <c r="E143" s="26">
        <f t="shared" si="13"/>
        <v>30824.75</v>
      </c>
      <c r="F143" s="6"/>
      <c r="G143" s="6">
        <f t="shared" si="11"/>
        <v>2568</v>
      </c>
      <c r="H143" s="6">
        <f t="shared" si="14"/>
        <v>541</v>
      </c>
      <c r="I143" s="6">
        <f t="shared" si="12"/>
        <v>2027</v>
      </c>
    </row>
    <row r="144" spans="1:9" x14ac:dyDescent="0.25">
      <c r="A144" s="6">
        <v>5</v>
      </c>
      <c r="B144" s="6"/>
      <c r="C144" s="8">
        <v>39264</v>
      </c>
      <c r="D144" s="8">
        <v>39295</v>
      </c>
      <c r="E144" s="26">
        <f t="shared" si="13"/>
        <v>30824.75</v>
      </c>
      <c r="F144" s="6"/>
      <c r="G144" s="6">
        <f t="shared" si="11"/>
        <v>2568</v>
      </c>
      <c r="H144" s="6">
        <f t="shared" si="14"/>
        <v>541</v>
      </c>
      <c r="I144" s="6">
        <f t="shared" si="12"/>
        <v>2027</v>
      </c>
    </row>
    <row r="145" spans="1:9" x14ac:dyDescent="0.25">
      <c r="A145" s="6">
        <v>6</v>
      </c>
      <c r="B145" s="6"/>
      <c r="C145" s="8">
        <v>39295</v>
      </c>
      <c r="D145" s="8">
        <v>39326</v>
      </c>
      <c r="E145" s="26">
        <f t="shared" si="13"/>
        <v>30824.75</v>
      </c>
      <c r="F145" s="6"/>
      <c r="G145" s="6">
        <f t="shared" si="11"/>
        <v>2568</v>
      </c>
      <c r="H145" s="6">
        <f t="shared" si="14"/>
        <v>541</v>
      </c>
      <c r="I145" s="6">
        <f t="shared" si="12"/>
        <v>2027</v>
      </c>
    </row>
    <row r="146" spans="1:9" x14ac:dyDescent="0.25">
      <c r="A146" s="6">
        <v>7</v>
      </c>
      <c r="B146" s="6"/>
      <c r="C146" s="8">
        <v>39326</v>
      </c>
      <c r="D146" s="8">
        <v>39356</v>
      </c>
      <c r="E146" s="26">
        <f t="shared" si="13"/>
        <v>30824.75</v>
      </c>
      <c r="F146" s="6"/>
      <c r="G146" s="6">
        <f t="shared" si="11"/>
        <v>2568</v>
      </c>
      <c r="H146" s="6">
        <f t="shared" si="14"/>
        <v>541</v>
      </c>
      <c r="I146" s="6">
        <f t="shared" si="12"/>
        <v>2027</v>
      </c>
    </row>
    <row r="147" spans="1:9" x14ac:dyDescent="0.25">
      <c r="A147" s="6">
        <v>8</v>
      </c>
      <c r="B147" s="6"/>
      <c r="C147" s="8">
        <v>39356</v>
      </c>
      <c r="D147" s="8">
        <v>39387</v>
      </c>
      <c r="E147" s="26">
        <f t="shared" si="13"/>
        <v>30824.75</v>
      </c>
      <c r="F147" s="6"/>
      <c r="G147" s="6">
        <f t="shared" si="11"/>
        <v>2568</v>
      </c>
      <c r="H147" s="6">
        <f t="shared" si="14"/>
        <v>541</v>
      </c>
      <c r="I147" s="6">
        <f t="shared" si="12"/>
        <v>2027</v>
      </c>
    </row>
    <row r="148" spans="1:9" x14ac:dyDescent="0.25">
      <c r="A148" s="6">
        <v>9</v>
      </c>
      <c r="B148" s="6"/>
      <c r="C148" s="8">
        <v>39387</v>
      </c>
      <c r="D148" s="8">
        <v>39417</v>
      </c>
      <c r="E148" s="26">
        <f t="shared" si="13"/>
        <v>30824.75</v>
      </c>
      <c r="F148" s="6"/>
      <c r="G148" s="6">
        <f t="shared" si="11"/>
        <v>2568</v>
      </c>
      <c r="H148" s="6">
        <f t="shared" si="14"/>
        <v>541</v>
      </c>
      <c r="I148" s="6">
        <f t="shared" si="12"/>
        <v>2027</v>
      </c>
    </row>
    <row r="149" spans="1:9" x14ac:dyDescent="0.25">
      <c r="A149" s="6">
        <v>10</v>
      </c>
      <c r="B149" s="6"/>
      <c r="C149" s="8">
        <v>39417</v>
      </c>
      <c r="D149" s="8">
        <v>39448</v>
      </c>
      <c r="E149" s="26">
        <f t="shared" si="13"/>
        <v>30824.75</v>
      </c>
      <c r="F149" s="6"/>
      <c r="G149" s="6">
        <f t="shared" si="11"/>
        <v>2568</v>
      </c>
      <c r="H149" s="6">
        <f t="shared" si="14"/>
        <v>541</v>
      </c>
      <c r="I149" s="6">
        <f t="shared" si="12"/>
        <v>2027</v>
      </c>
    </row>
    <row r="150" spans="1:9" x14ac:dyDescent="0.25">
      <c r="A150" s="6">
        <v>11</v>
      </c>
      <c r="B150" s="6"/>
      <c r="C150" s="8">
        <v>39448</v>
      </c>
      <c r="D150" s="8">
        <v>39479</v>
      </c>
      <c r="E150" s="26">
        <f t="shared" si="13"/>
        <v>30824.75</v>
      </c>
      <c r="F150" s="6"/>
      <c r="G150" s="6">
        <f t="shared" si="11"/>
        <v>2568</v>
      </c>
      <c r="H150" s="6">
        <f t="shared" si="14"/>
        <v>541</v>
      </c>
      <c r="I150" s="6">
        <f t="shared" si="12"/>
        <v>2027</v>
      </c>
    </row>
    <row r="151" spans="1:9" x14ac:dyDescent="0.25">
      <c r="A151" s="6">
        <v>12</v>
      </c>
      <c r="B151" s="7" t="s">
        <v>51</v>
      </c>
      <c r="C151" s="8">
        <v>39479</v>
      </c>
      <c r="D151" s="8">
        <v>39508</v>
      </c>
      <c r="E151" s="26">
        <f t="shared" si="13"/>
        <v>30824.75</v>
      </c>
      <c r="F151" s="6">
        <f>SUM(E140:E151)</f>
        <v>369897</v>
      </c>
      <c r="G151" s="6">
        <f t="shared" si="11"/>
        <v>2568</v>
      </c>
      <c r="H151" s="6">
        <f t="shared" si="14"/>
        <v>541</v>
      </c>
      <c r="I151" s="6">
        <f t="shared" si="12"/>
        <v>2027</v>
      </c>
    </row>
    <row r="152" spans="1:9" x14ac:dyDescent="0.25">
      <c r="A152" s="6">
        <v>1</v>
      </c>
      <c r="B152" s="6"/>
      <c r="C152" s="8">
        <v>39508</v>
      </c>
      <c r="D152" s="8">
        <v>39539</v>
      </c>
      <c r="E152" s="26">
        <v>39348.416666666664</v>
      </c>
      <c r="F152" s="6"/>
      <c r="G152" s="6">
        <f t="shared" si="11"/>
        <v>3278</v>
      </c>
      <c r="H152" s="6">
        <f t="shared" si="14"/>
        <v>541</v>
      </c>
      <c r="I152" s="6">
        <f t="shared" si="12"/>
        <v>2737</v>
      </c>
    </row>
    <row r="153" spans="1:9" x14ac:dyDescent="0.25">
      <c r="A153" s="6">
        <v>2</v>
      </c>
      <c r="B153" s="6"/>
      <c r="C153" s="8">
        <v>39539</v>
      </c>
      <c r="D153" s="8">
        <v>39569</v>
      </c>
      <c r="E153" s="26">
        <f t="shared" si="13"/>
        <v>39348.416666666664</v>
      </c>
      <c r="F153" s="6"/>
      <c r="G153" s="6">
        <f t="shared" si="11"/>
        <v>3278</v>
      </c>
      <c r="H153" s="6">
        <f t="shared" si="14"/>
        <v>541</v>
      </c>
      <c r="I153" s="6">
        <f t="shared" si="12"/>
        <v>2737</v>
      </c>
    </row>
    <row r="154" spans="1:9" x14ac:dyDescent="0.25">
      <c r="A154" s="6">
        <v>3</v>
      </c>
      <c r="B154" s="6"/>
      <c r="C154" s="8">
        <v>39569</v>
      </c>
      <c r="D154" s="8">
        <v>39600</v>
      </c>
      <c r="E154" s="26">
        <f t="shared" si="13"/>
        <v>39348.416666666664</v>
      </c>
      <c r="F154" s="6"/>
      <c r="G154" s="6">
        <f t="shared" si="11"/>
        <v>3278</v>
      </c>
      <c r="H154" s="6">
        <f t="shared" si="14"/>
        <v>541</v>
      </c>
      <c r="I154" s="6">
        <f t="shared" si="12"/>
        <v>2737</v>
      </c>
    </row>
    <row r="155" spans="1:9" x14ac:dyDescent="0.25">
      <c r="A155" s="6">
        <v>4</v>
      </c>
      <c r="B155" s="6"/>
      <c r="C155" s="8">
        <v>39600</v>
      </c>
      <c r="D155" s="8">
        <v>39630</v>
      </c>
      <c r="E155" s="26">
        <f t="shared" si="13"/>
        <v>39348.416666666664</v>
      </c>
      <c r="F155" s="6"/>
      <c r="G155" s="6">
        <f t="shared" si="11"/>
        <v>3278</v>
      </c>
      <c r="H155" s="6">
        <f t="shared" si="14"/>
        <v>541</v>
      </c>
      <c r="I155" s="6">
        <f t="shared" si="12"/>
        <v>2737</v>
      </c>
    </row>
    <row r="156" spans="1:9" x14ac:dyDescent="0.25">
      <c r="A156" s="6">
        <v>5</v>
      </c>
      <c r="B156" s="6"/>
      <c r="C156" s="8">
        <v>39630</v>
      </c>
      <c r="D156" s="8">
        <v>39661</v>
      </c>
      <c r="E156" s="26">
        <f t="shared" si="13"/>
        <v>39348.416666666664</v>
      </c>
      <c r="F156" s="6"/>
      <c r="G156" s="6">
        <f t="shared" si="11"/>
        <v>3278</v>
      </c>
      <c r="H156" s="6">
        <f t="shared" si="14"/>
        <v>541</v>
      </c>
      <c r="I156" s="6">
        <f t="shared" si="12"/>
        <v>2737</v>
      </c>
    </row>
    <row r="157" spans="1:9" x14ac:dyDescent="0.25">
      <c r="A157" s="6">
        <v>6</v>
      </c>
      <c r="B157" s="6"/>
      <c r="C157" s="8">
        <v>39661</v>
      </c>
      <c r="D157" s="8">
        <v>39692</v>
      </c>
      <c r="E157" s="26">
        <f t="shared" si="13"/>
        <v>39348.416666666664</v>
      </c>
      <c r="F157" s="6"/>
      <c r="G157" s="6">
        <f t="shared" si="11"/>
        <v>3278</v>
      </c>
      <c r="H157" s="6">
        <f t="shared" si="14"/>
        <v>541</v>
      </c>
      <c r="I157" s="6">
        <f t="shared" si="12"/>
        <v>2737</v>
      </c>
    </row>
    <row r="158" spans="1:9" x14ac:dyDescent="0.25">
      <c r="A158" s="6">
        <v>7</v>
      </c>
      <c r="B158" s="6"/>
      <c r="C158" s="8">
        <v>39692</v>
      </c>
      <c r="D158" s="8">
        <v>39722</v>
      </c>
      <c r="E158" s="26">
        <f t="shared" si="13"/>
        <v>39348.416666666664</v>
      </c>
      <c r="F158" s="6"/>
      <c r="G158" s="6">
        <f t="shared" si="11"/>
        <v>3278</v>
      </c>
      <c r="H158" s="6">
        <f t="shared" si="14"/>
        <v>541</v>
      </c>
      <c r="I158" s="6">
        <f t="shared" si="12"/>
        <v>2737</v>
      </c>
    </row>
    <row r="159" spans="1:9" x14ac:dyDescent="0.25">
      <c r="A159" s="6">
        <v>8</v>
      </c>
      <c r="B159" s="6"/>
      <c r="C159" s="8">
        <v>39722</v>
      </c>
      <c r="D159" s="8">
        <v>39753</v>
      </c>
      <c r="E159" s="26">
        <f t="shared" si="13"/>
        <v>39348.416666666664</v>
      </c>
      <c r="F159" s="6"/>
      <c r="G159" s="6">
        <f t="shared" si="11"/>
        <v>3278</v>
      </c>
      <c r="H159" s="6">
        <f t="shared" si="14"/>
        <v>541</v>
      </c>
      <c r="I159" s="6">
        <f t="shared" si="12"/>
        <v>2737</v>
      </c>
    </row>
    <row r="160" spans="1:9" x14ac:dyDescent="0.25">
      <c r="A160" s="6">
        <v>9</v>
      </c>
      <c r="B160" s="6"/>
      <c r="C160" s="8">
        <v>39753</v>
      </c>
      <c r="D160" s="8">
        <v>39783</v>
      </c>
      <c r="E160" s="26">
        <f t="shared" si="13"/>
        <v>39348.416666666664</v>
      </c>
      <c r="F160" s="6"/>
      <c r="G160" s="6">
        <f t="shared" si="11"/>
        <v>3278</v>
      </c>
      <c r="H160" s="6">
        <f t="shared" si="14"/>
        <v>541</v>
      </c>
      <c r="I160" s="6">
        <f t="shared" si="12"/>
        <v>2737</v>
      </c>
    </row>
    <row r="161" spans="1:10" x14ac:dyDescent="0.25">
      <c r="A161" s="6">
        <v>10</v>
      </c>
      <c r="B161" s="6"/>
      <c r="C161" s="8">
        <v>39783</v>
      </c>
      <c r="D161" s="8">
        <v>39814</v>
      </c>
      <c r="E161" s="26">
        <f t="shared" si="13"/>
        <v>39348.416666666664</v>
      </c>
      <c r="F161" s="6"/>
      <c r="G161" s="6">
        <f t="shared" si="11"/>
        <v>3278</v>
      </c>
      <c r="H161" s="6">
        <f t="shared" si="14"/>
        <v>541</v>
      </c>
      <c r="I161" s="6">
        <f t="shared" si="12"/>
        <v>2737</v>
      </c>
    </row>
    <row r="162" spans="1:10" x14ac:dyDescent="0.25">
      <c r="A162" s="6">
        <v>11</v>
      </c>
      <c r="B162" s="6"/>
      <c r="C162" s="8">
        <v>39814</v>
      </c>
      <c r="D162" s="8">
        <v>39845</v>
      </c>
      <c r="E162" s="26">
        <f t="shared" si="13"/>
        <v>39348.416666666664</v>
      </c>
      <c r="F162" s="6"/>
      <c r="G162" s="6">
        <f t="shared" si="11"/>
        <v>3278</v>
      </c>
      <c r="H162" s="6">
        <f t="shared" si="14"/>
        <v>541</v>
      </c>
      <c r="I162" s="6">
        <f t="shared" si="12"/>
        <v>2737</v>
      </c>
    </row>
    <row r="163" spans="1:10" x14ac:dyDescent="0.25">
      <c r="A163" s="6">
        <v>12</v>
      </c>
      <c r="B163" s="7" t="s">
        <v>52</v>
      </c>
      <c r="C163" s="8">
        <v>39845</v>
      </c>
      <c r="D163" s="8">
        <v>39873</v>
      </c>
      <c r="E163" s="26">
        <f t="shared" si="13"/>
        <v>39348.416666666664</v>
      </c>
      <c r="F163" s="6">
        <f>SUM(E152:E163)</f>
        <v>472181.00000000006</v>
      </c>
      <c r="G163" s="6">
        <f t="shared" si="11"/>
        <v>3278</v>
      </c>
      <c r="H163" s="6">
        <f t="shared" si="14"/>
        <v>541</v>
      </c>
      <c r="I163" s="6">
        <f t="shared" si="12"/>
        <v>2737</v>
      </c>
    </row>
    <row r="164" spans="1:10" x14ac:dyDescent="0.25">
      <c r="A164" s="6">
        <v>1</v>
      </c>
      <c r="B164" s="6"/>
      <c r="C164" s="8">
        <v>39873</v>
      </c>
      <c r="D164" s="8">
        <v>39904</v>
      </c>
      <c r="E164" s="26">
        <v>43191.25</v>
      </c>
      <c r="F164" s="6"/>
      <c r="G164" s="6">
        <f t="shared" si="11"/>
        <v>3598</v>
      </c>
      <c r="H164" s="6">
        <f t="shared" si="14"/>
        <v>541</v>
      </c>
      <c r="I164" s="6">
        <f t="shared" si="12"/>
        <v>3057</v>
      </c>
    </row>
    <row r="165" spans="1:10" x14ac:dyDescent="0.25">
      <c r="A165" s="6">
        <v>2</v>
      </c>
      <c r="B165" s="6"/>
      <c r="C165" s="8">
        <v>39904</v>
      </c>
      <c r="D165" s="8">
        <v>39934</v>
      </c>
      <c r="E165" s="26">
        <f t="shared" si="13"/>
        <v>43191.25</v>
      </c>
      <c r="F165" s="6"/>
      <c r="G165" s="6">
        <f t="shared" si="11"/>
        <v>3598</v>
      </c>
      <c r="H165" s="6">
        <f t="shared" si="14"/>
        <v>541</v>
      </c>
      <c r="I165" s="6">
        <f t="shared" si="12"/>
        <v>3057</v>
      </c>
    </row>
    <row r="166" spans="1:10" x14ac:dyDescent="0.25">
      <c r="A166" s="6">
        <v>3</v>
      </c>
      <c r="B166" s="6"/>
      <c r="C166" s="8">
        <v>39934</v>
      </c>
      <c r="D166" s="8">
        <v>39965</v>
      </c>
      <c r="E166" s="26">
        <f t="shared" si="13"/>
        <v>43191.25</v>
      </c>
      <c r="F166" s="6"/>
      <c r="G166" s="6">
        <f t="shared" si="11"/>
        <v>3598</v>
      </c>
      <c r="H166" s="6">
        <f t="shared" si="14"/>
        <v>541</v>
      </c>
      <c r="I166" s="6">
        <f t="shared" si="12"/>
        <v>3057</v>
      </c>
    </row>
    <row r="167" spans="1:10" x14ac:dyDescent="0.25">
      <c r="A167" s="6">
        <v>4</v>
      </c>
      <c r="B167" s="6"/>
      <c r="C167" s="8">
        <v>39965</v>
      </c>
      <c r="D167" s="8">
        <v>39995</v>
      </c>
      <c r="E167" s="26">
        <f t="shared" si="13"/>
        <v>43191.25</v>
      </c>
      <c r="F167" s="6"/>
      <c r="G167" s="6">
        <f t="shared" si="11"/>
        <v>3598</v>
      </c>
      <c r="H167" s="6">
        <f t="shared" ref="H167:H198" si="15">IF(E167=0,0,541)</f>
        <v>541</v>
      </c>
      <c r="I167" s="6">
        <f t="shared" si="12"/>
        <v>3057</v>
      </c>
    </row>
    <row r="168" spans="1:10" x14ac:dyDescent="0.25">
      <c r="A168" s="6">
        <v>5</v>
      </c>
      <c r="B168" s="6"/>
      <c r="C168" s="8">
        <v>39995</v>
      </c>
      <c r="D168" s="8">
        <v>40026</v>
      </c>
      <c r="E168" s="26">
        <f t="shared" si="13"/>
        <v>43191.25</v>
      </c>
      <c r="F168" s="6"/>
      <c r="G168" s="6">
        <f t="shared" si="11"/>
        <v>3598</v>
      </c>
      <c r="H168" s="6">
        <f t="shared" si="15"/>
        <v>541</v>
      </c>
      <c r="I168" s="6">
        <f t="shared" si="12"/>
        <v>3057</v>
      </c>
    </row>
    <row r="169" spans="1:10" x14ac:dyDescent="0.25">
      <c r="A169" s="6">
        <v>6</v>
      </c>
      <c r="B169" s="6"/>
      <c r="C169" s="8">
        <v>40026</v>
      </c>
      <c r="D169" s="8">
        <v>40057</v>
      </c>
      <c r="E169" s="26">
        <f t="shared" si="13"/>
        <v>43191.25</v>
      </c>
      <c r="F169" s="6"/>
      <c r="G169" s="6">
        <f t="shared" si="11"/>
        <v>3598</v>
      </c>
      <c r="H169" s="6">
        <f t="shared" si="15"/>
        <v>541</v>
      </c>
      <c r="I169" s="6">
        <f t="shared" si="12"/>
        <v>3057</v>
      </c>
    </row>
    <row r="170" spans="1:10" x14ac:dyDescent="0.25">
      <c r="A170" s="6">
        <v>7</v>
      </c>
      <c r="B170" s="6"/>
      <c r="C170" s="8">
        <v>40057</v>
      </c>
      <c r="D170" s="8">
        <v>40087</v>
      </c>
      <c r="E170" s="26">
        <f t="shared" si="13"/>
        <v>43191.25</v>
      </c>
      <c r="F170" s="6"/>
      <c r="G170" s="6">
        <f t="shared" si="11"/>
        <v>3598</v>
      </c>
      <c r="H170" s="6">
        <f t="shared" si="15"/>
        <v>541</v>
      </c>
      <c r="I170" s="6">
        <f t="shared" si="12"/>
        <v>3057</v>
      </c>
    </row>
    <row r="171" spans="1:10" x14ac:dyDescent="0.25">
      <c r="A171" s="6">
        <v>8</v>
      </c>
      <c r="B171" s="6"/>
      <c r="C171" s="8">
        <v>40087</v>
      </c>
      <c r="D171" s="8">
        <v>40118</v>
      </c>
      <c r="E171" s="26">
        <f t="shared" si="13"/>
        <v>43191.25</v>
      </c>
      <c r="F171" s="6"/>
      <c r="G171" s="6">
        <f t="shared" si="11"/>
        <v>3598</v>
      </c>
      <c r="H171" s="6">
        <f t="shared" si="15"/>
        <v>541</v>
      </c>
      <c r="I171" s="6">
        <f t="shared" si="12"/>
        <v>3057</v>
      </c>
    </row>
    <row r="172" spans="1:10" x14ac:dyDescent="0.25">
      <c r="A172" s="6">
        <v>9</v>
      </c>
      <c r="B172" s="6"/>
      <c r="C172" s="8">
        <v>40118</v>
      </c>
      <c r="D172" s="8">
        <v>40148</v>
      </c>
      <c r="E172" s="26">
        <f t="shared" si="13"/>
        <v>43191.25</v>
      </c>
      <c r="F172" s="6"/>
      <c r="G172" s="6">
        <f t="shared" si="11"/>
        <v>3598</v>
      </c>
      <c r="H172" s="6">
        <f t="shared" si="15"/>
        <v>541</v>
      </c>
      <c r="I172" s="6">
        <f t="shared" si="12"/>
        <v>3057</v>
      </c>
    </row>
    <row r="173" spans="1:10" x14ac:dyDescent="0.25">
      <c r="A173" s="6">
        <v>10</v>
      </c>
      <c r="B173" s="6"/>
      <c r="C173" s="8">
        <v>40148</v>
      </c>
      <c r="D173" s="8">
        <v>40179</v>
      </c>
      <c r="E173" s="26">
        <f t="shared" si="13"/>
        <v>43191.25</v>
      </c>
      <c r="F173" s="6"/>
      <c r="G173" s="6">
        <f t="shared" si="11"/>
        <v>3598</v>
      </c>
      <c r="H173" s="6">
        <f t="shared" si="15"/>
        <v>541</v>
      </c>
      <c r="I173" s="6">
        <f t="shared" si="12"/>
        <v>3057</v>
      </c>
    </row>
    <row r="174" spans="1:10" x14ac:dyDescent="0.25">
      <c r="A174" s="6">
        <v>11</v>
      </c>
      <c r="B174" s="6"/>
      <c r="C174" s="8">
        <v>40179</v>
      </c>
      <c r="D174" s="8">
        <v>40210</v>
      </c>
      <c r="E174" s="26">
        <f t="shared" si="13"/>
        <v>43191.25</v>
      </c>
      <c r="F174" s="6"/>
      <c r="G174" s="6">
        <f t="shared" si="11"/>
        <v>3598</v>
      </c>
      <c r="H174" s="6">
        <f t="shared" si="15"/>
        <v>541</v>
      </c>
      <c r="I174" s="6">
        <f t="shared" si="12"/>
        <v>3057</v>
      </c>
    </row>
    <row r="175" spans="1:10" x14ac:dyDescent="0.25">
      <c r="A175" s="6">
        <v>12</v>
      </c>
      <c r="B175" s="7" t="s">
        <v>53</v>
      </c>
      <c r="C175" s="8">
        <v>40210</v>
      </c>
      <c r="D175" s="8">
        <v>40238</v>
      </c>
      <c r="E175" s="26">
        <f t="shared" si="13"/>
        <v>43191.25</v>
      </c>
      <c r="F175" s="6">
        <f>SUM(E164:E175)</f>
        <v>518295</v>
      </c>
      <c r="G175" s="6">
        <f t="shared" si="11"/>
        <v>3598</v>
      </c>
      <c r="H175" s="6">
        <f t="shared" si="15"/>
        <v>541</v>
      </c>
      <c r="I175" s="6">
        <f t="shared" si="12"/>
        <v>3057</v>
      </c>
    </row>
    <row r="176" spans="1:10" x14ac:dyDescent="0.25">
      <c r="A176" s="6">
        <v>1</v>
      </c>
      <c r="B176" s="6"/>
      <c r="C176" s="8">
        <v>40238</v>
      </c>
      <c r="D176" s="8">
        <v>40269</v>
      </c>
      <c r="E176" s="26">
        <v>47409.38097625698</v>
      </c>
      <c r="F176" s="6"/>
      <c r="G176" s="6">
        <f t="shared" si="11"/>
        <v>3949</v>
      </c>
      <c r="H176" s="6">
        <f t="shared" si="15"/>
        <v>541</v>
      </c>
      <c r="I176" s="6">
        <f t="shared" si="12"/>
        <v>3408</v>
      </c>
      <c r="J176" t="s">
        <v>98</v>
      </c>
    </row>
    <row r="177" spans="1:10" x14ac:dyDescent="0.25">
      <c r="A177" s="6">
        <v>2</v>
      </c>
      <c r="B177" s="6"/>
      <c r="C177" s="8">
        <v>40269</v>
      </c>
      <c r="D177" s="8">
        <v>40299</v>
      </c>
      <c r="E177" s="26">
        <f t="shared" si="13"/>
        <v>47409.38097625698</v>
      </c>
      <c r="F177" s="6"/>
      <c r="G177" s="6">
        <f t="shared" si="11"/>
        <v>3949</v>
      </c>
      <c r="H177" s="6">
        <f t="shared" si="15"/>
        <v>541</v>
      </c>
      <c r="I177" s="6">
        <f t="shared" si="12"/>
        <v>3408</v>
      </c>
      <c r="J177" t="s">
        <v>98</v>
      </c>
    </row>
    <row r="178" spans="1:10" x14ac:dyDescent="0.25">
      <c r="A178" s="6">
        <v>3</v>
      </c>
      <c r="B178" s="6"/>
      <c r="C178" s="8">
        <v>40299</v>
      </c>
      <c r="D178" s="8">
        <v>40330</v>
      </c>
      <c r="E178" s="26">
        <f t="shared" si="13"/>
        <v>47409.38097625698</v>
      </c>
      <c r="F178" s="6"/>
      <c r="G178" s="6">
        <f t="shared" si="11"/>
        <v>3949</v>
      </c>
      <c r="H178" s="6">
        <f t="shared" si="15"/>
        <v>541</v>
      </c>
      <c r="I178" s="6">
        <f t="shared" si="12"/>
        <v>3408</v>
      </c>
      <c r="J178" t="s">
        <v>98</v>
      </c>
    </row>
    <row r="179" spans="1:10" x14ac:dyDescent="0.25">
      <c r="A179" s="6">
        <v>4</v>
      </c>
      <c r="B179" s="6"/>
      <c r="C179" s="8">
        <v>40330</v>
      </c>
      <c r="D179" s="8">
        <v>40360</v>
      </c>
      <c r="E179" s="26">
        <f t="shared" si="13"/>
        <v>47409.38097625698</v>
      </c>
      <c r="F179" s="6"/>
      <c r="G179" s="6">
        <f t="shared" si="11"/>
        <v>3949</v>
      </c>
      <c r="H179" s="6">
        <f t="shared" si="15"/>
        <v>541</v>
      </c>
      <c r="I179" s="6">
        <f t="shared" si="12"/>
        <v>3408</v>
      </c>
      <c r="J179" t="s">
        <v>98</v>
      </c>
    </row>
    <row r="180" spans="1:10" x14ac:dyDescent="0.25">
      <c r="A180" s="6">
        <v>5</v>
      </c>
      <c r="B180" s="6"/>
      <c r="C180" s="8">
        <v>40360</v>
      </c>
      <c r="D180" s="8">
        <v>40391</v>
      </c>
      <c r="E180" s="26">
        <f t="shared" si="13"/>
        <v>47409.38097625698</v>
      </c>
      <c r="F180" s="6"/>
      <c r="G180" s="6">
        <f t="shared" si="11"/>
        <v>3949</v>
      </c>
      <c r="H180" s="6">
        <f t="shared" si="15"/>
        <v>541</v>
      </c>
      <c r="I180" s="6">
        <f t="shared" si="12"/>
        <v>3408</v>
      </c>
      <c r="J180" t="s">
        <v>98</v>
      </c>
    </row>
    <row r="181" spans="1:10" x14ac:dyDescent="0.25">
      <c r="A181" s="6">
        <v>6</v>
      </c>
      <c r="B181" s="6"/>
      <c r="C181" s="8">
        <v>40391</v>
      </c>
      <c r="D181" s="8">
        <v>40422</v>
      </c>
      <c r="E181" s="26">
        <f t="shared" si="13"/>
        <v>47409.38097625698</v>
      </c>
      <c r="F181" s="6"/>
      <c r="G181" s="6">
        <f t="shared" si="11"/>
        <v>3949</v>
      </c>
      <c r="H181" s="6">
        <f t="shared" si="15"/>
        <v>541</v>
      </c>
      <c r="I181" s="6">
        <f t="shared" si="12"/>
        <v>3408</v>
      </c>
      <c r="J181" t="s">
        <v>98</v>
      </c>
    </row>
    <row r="182" spans="1:10" x14ac:dyDescent="0.25">
      <c r="A182" s="6">
        <v>7</v>
      </c>
      <c r="B182" s="6"/>
      <c r="C182" s="8">
        <v>40422</v>
      </c>
      <c r="D182" s="8">
        <v>40452</v>
      </c>
      <c r="E182" s="26">
        <f t="shared" si="13"/>
        <v>47409.38097625698</v>
      </c>
      <c r="F182" s="6"/>
      <c r="G182" s="6">
        <f t="shared" si="11"/>
        <v>3949</v>
      </c>
      <c r="H182" s="6">
        <f t="shared" si="15"/>
        <v>541</v>
      </c>
      <c r="I182" s="6">
        <f t="shared" si="12"/>
        <v>3408</v>
      </c>
      <c r="J182" t="s">
        <v>98</v>
      </c>
    </row>
    <row r="183" spans="1:10" x14ac:dyDescent="0.25">
      <c r="A183" s="6">
        <v>8</v>
      </c>
      <c r="B183" s="6"/>
      <c r="C183" s="8">
        <v>40452</v>
      </c>
      <c r="D183" s="8">
        <v>40483</v>
      </c>
      <c r="E183" s="26">
        <f t="shared" si="13"/>
        <v>47409.38097625698</v>
      </c>
      <c r="F183" s="6"/>
      <c r="G183" s="6">
        <f t="shared" si="11"/>
        <v>3949</v>
      </c>
      <c r="H183" s="6">
        <f t="shared" si="15"/>
        <v>541</v>
      </c>
      <c r="I183" s="6">
        <f t="shared" si="12"/>
        <v>3408</v>
      </c>
      <c r="J183" t="s">
        <v>98</v>
      </c>
    </row>
    <row r="184" spans="1:10" x14ac:dyDescent="0.25">
      <c r="A184" s="6">
        <v>9</v>
      </c>
      <c r="B184" s="6"/>
      <c r="C184" s="8">
        <v>40483</v>
      </c>
      <c r="D184" s="8">
        <v>40513</v>
      </c>
      <c r="E184" s="26">
        <f t="shared" si="13"/>
        <v>47409.38097625698</v>
      </c>
      <c r="F184" s="6"/>
      <c r="G184" s="6">
        <f t="shared" si="11"/>
        <v>3949</v>
      </c>
      <c r="H184" s="6">
        <f t="shared" si="15"/>
        <v>541</v>
      </c>
      <c r="I184" s="6">
        <f t="shared" si="12"/>
        <v>3408</v>
      </c>
      <c r="J184" t="s">
        <v>98</v>
      </c>
    </row>
    <row r="185" spans="1:10" x14ac:dyDescent="0.25">
      <c r="A185" s="6">
        <v>10</v>
      </c>
      <c r="B185" s="6"/>
      <c r="C185" s="8">
        <v>40513</v>
      </c>
      <c r="D185" s="8">
        <v>40544</v>
      </c>
      <c r="E185" s="26">
        <f t="shared" si="13"/>
        <v>47409.38097625698</v>
      </c>
      <c r="F185" s="6"/>
      <c r="G185" s="6">
        <f t="shared" si="11"/>
        <v>3949</v>
      </c>
      <c r="H185" s="6">
        <f t="shared" si="15"/>
        <v>541</v>
      </c>
      <c r="I185" s="6">
        <f t="shared" si="12"/>
        <v>3408</v>
      </c>
      <c r="J185" t="s">
        <v>98</v>
      </c>
    </row>
    <row r="186" spans="1:10" x14ac:dyDescent="0.25">
      <c r="A186" s="6">
        <v>11</v>
      </c>
      <c r="B186" s="6"/>
      <c r="C186" s="8">
        <v>40544</v>
      </c>
      <c r="D186" s="8">
        <v>40575</v>
      </c>
      <c r="E186" s="26">
        <f t="shared" si="13"/>
        <v>47409.38097625698</v>
      </c>
      <c r="F186" s="6"/>
      <c r="G186" s="6">
        <f t="shared" si="11"/>
        <v>3949</v>
      </c>
      <c r="H186" s="6">
        <f t="shared" si="15"/>
        <v>541</v>
      </c>
      <c r="I186" s="6">
        <f t="shared" si="12"/>
        <v>3408</v>
      </c>
      <c r="J186" t="s">
        <v>98</v>
      </c>
    </row>
    <row r="187" spans="1:10" x14ac:dyDescent="0.25">
      <c r="A187" s="6">
        <v>12</v>
      </c>
      <c r="B187" s="7" t="s">
        <v>54</v>
      </c>
      <c r="C187" s="8">
        <v>40575</v>
      </c>
      <c r="D187" s="8">
        <v>40603</v>
      </c>
      <c r="E187" s="26">
        <f t="shared" si="13"/>
        <v>47409.38097625698</v>
      </c>
      <c r="F187" s="6">
        <f>SUM(E176:E187)</f>
        <v>568912.57171508379</v>
      </c>
      <c r="G187" s="6">
        <f t="shared" si="11"/>
        <v>3949</v>
      </c>
      <c r="H187" s="6">
        <f t="shared" si="15"/>
        <v>541</v>
      </c>
      <c r="I187" s="6">
        <f t="shared" si="12"/>
        <v>3408</v>
      </c>
      <c r="J187" t="s">
        <v>98</v>
      </c>
    </row>
    <row r="188" spans="1:10" x14ac:dyDescent="0.25">
      <c r="A188" s="6">
        <v>1</v>
      </c>
      <c r="B188" s="6"/>
      <c r="C188" s="8">
        <v>40603</v>
      </c>
      <c r="D188" s="8">
        <v>40634</v>
      </c>
      <c r="E188" s="26">
        <v>52039.461801913065</v>
      </c>
      <c r="F188" s="6"/>
      <c r="G188" s="6">
        <f t="shared" si="11"/>
        <v>4335</v>
      </c>
      <c r="H188" s="6">
        <f t="shared" si="15"/>
        <v>541</v>
      </c>
      <c r="I188" s="6">
        <f t="shared" si="12"/>
        <v>3794</v>
      </c>
      <c r="J188" t="s">
        <v>98</v>
      </c>
    </row>
    <row r="189" spans="1:10" x14ac:dyDescent="0.25">
      <c r="A189" s="6">
        <v>2</v>
      </c>
      <c r="B189" s="6"/>
      <c r="C189" s="8">
        <v>40634</v>
      </c>
      <c r="D189" s="8">
        <v>40664</v>
      </c>
      <c r="E189" s="26">
        <f t="shared" si="13"/>
        <v>52039.461801913065</v>
      </c>
      <c r="F189" s="6"/>
      <c r="G189" s="6">
        <f t="shared" si="11"/>
        <v>4335</v>
      </c>
      <c r="H189" s="6">
        <f t="shared" si="15"/>
        <v>541</v>
      </c>
      <c r="I189" s="6">
        <f t="shared" si="12"/>
        <v>3794</v>
      </c>
      <c r="J189" t="s">
        <v>98</v>
      </c>
    </row>
    <row r="190" spans="1:10" x14ac:dyDescent="0.25">
      <c r="A190" s="6">
        <v>3</v>
      </c>
      <c r="B190" s="6"/>
      <c r="C190" s="8">
        <v>40664</v>
      </c>
      <c r="D190" s="8">
        <v>40695</v>
      </c>
      <c r="E190" s="26">
        <f t="shared" si="13"/>
        <v>52039.461801913065</v>
      </c>
      <c r="F190" s="6"/>
      <c r="G190" s="6">
        <f t="shared" si="11"/>
        <v>4335</v>
      </c>
      <c r="H190" s="6">
        <f t="shared" si="15"/>
        <v>541</v>
      </c>
      <c r="I190" s="6">
        <f t="shared" si="12"/>
        <v>3794</v>
      </c>
      <c r="J190" t="s">
        <v>98</v>
      </c>
    </row>
    <row r="191" spans="1:10" x14ac:dyDescent="0.25">
      <c r="A191" s="6">
        <v>4</v>
      </c>
      <c r="B191" s="6"/>
      <c r="C191" s="8">
        <v>40695</v>
      </c>
      <c r="D191" s="8">
        <v>40725</v>
      </c>
      <c r="E191" s="26">
        <f t="shared" si="13"/>
        <v>52039.461801913065</v>
      </c>
      <c r="F191" s="6"/>
      <c r="G191" s="6">
        <f t="shared" si="11"/>
        <v>4335</v>
      </c>
      <c r="H191" s="6">
        <f t="shared" si="15"/>
        <v>541</v>
      </c>
      <c r="I191" s="6">
        <f t="shared" si="12"/>
        <v>3794</v>
      </c>
      <c r="J191" t="s">
        <v>98</v>
      </c>
    </row>
    <row r="192" spans="1:10" x14ac:dyDescent="0.25">
      <c r="A192" s="6">
        <v>5</v>
      </c>
      <c r="B192" s="6"/>
      <c r="C192" s="8">
        <v>40725</v>
      </c>
      <c r="D192" s="8">
        <v>40756</v>
      </c>
      <c r="E192" s="26">
        <f t="shared" si="13"/>
        <v>52039.461801913065</v>
      </c>
      <c r="F192" s="6"/>
      <c r="G192" s="6">
        <f t="shared" si="11"/>
        <v>4335</v>
      </c>
      <c r="H192" s="6">
        <f t="shared" si="15"/>
        <v>541</v>
      </c>
      <c r="I192" s="6">
        <f t="shared" si="12"/>
        <v>3794</v>
      </c>
      <c r="J192" t="s">
        <v>98</v>
      </c>
    </row>
    <row r="193" spans="1:10" x14ac:dyDescent="0.25">
      <c r="A193" s="6">
        <v>6</v>
      </c>
      <c r="B193" s="6"/>
      <c r="C193" s="8">
        <v>40756</v>
      </c>
      <c r="D193" s="8">
        <v>40787</v>
      </c>
      <c r="E193" s="26">
        <f t="shared" si="13"/>
        <v>52039.461801913065</v>
      </c>
      <c r="F193" s="6"/>
      <c r="G193" s="6">
        <f t="shared" si="11"/>
        <v>4335</v>
      </c>
      <c r="H193" s="6">
        <f t="shared" si="15"/>
        <v>541</v>
      </c>
      <c r="I193" s="6">
        <f t="shared" si="12"/>
        <v>3794</v>
      </c>
      <c r="J193" t="s">
        <v>98</v>
      </c>
    </row>
    <row r="194" spans="1:10" x14ac:dyDescent="0.25">
      <c r="A194" s="6">
        <v>7</v>
      </c>
      <c r="B194" s="6"/>
      <c r="C194" s="8">
        <v>40787</v>
      </c>
      <c r="D194" s="8">
        <v>40817</v>
      </c>
      <c r="E194" s="26">
        <f t="shared" si="13"/>
        <v>52039.461801913065</v>
      </c>
      <c r="F194" s="6"/>
      <c r="G194" s="6">
        <f t="shared" si="11"/>
        <v>4335</v>
      </c>
      <c r="H194" s="6">
        <f t="shared" si="15"/>
        <v>541</v>
      </c>
      <c r="I194" s="6">
        <f t="shared" si="12"/>
        <v>3794</v>
      </c>
      <c r="J194" t="s">
        <v>98</v>
      </c>
    </row>
    <row r="195" spans="1:10" x14ac:dyDescent="0.25">
      <c r="A195" s="6">
        <v>8</v>
      </c>
      <c r="B195" s="6"/>
      <c r="C195" s="8">
        <v>40817</v>
      </c>
      <c r="D195" s="8">
        <v>40848</v>
      </c>
      <c r="E195" s="26">
        <f t="shared" si="13"/>
        <v>52039.461801913065</v>
      </c>
      <c r="F195" s="6"/>
      <c r="G195" s="6">
        <f t="shared" si="11"/>
        <v>4335</v>
      </c>
      <c r="H195" s="6">
        <f t="shared" si="15"/>
        <v>541</v>
      </c>
      <c r="I195" s="6">
        <f t="shared" si="12"/>
        <v>3794</v>
      </c>
      <c r="J195" t="s">
        <v>98</v>
      </c>
    </row>
    <row r="196" spans="1:10" x14ac:dyDescent="0.25">
      <c r="A196" s="6">
        <v>9</v>
      </c>
      <c r="B196" s="6"/>
      <c r="C196" s="8">
        <v>40848</v>
      </c>
      <c r="D196" s="8">
        <v>40878</v>
      </c>
      <c r="E196" s="26">
        <f t="shared" si="13"/>
        <v>52039.461801913065</v>
      </c>
      <c r="F196" s="6"/>
      <c r="G196" s="6">
        <f t="shared" ref="G196:G259" si="16">ROUND(E196*8.33%,0)</f>
        <v>4335</v>
      </c>
      <c r="H196" s="6">
        <f t="shared" si="15"/>
        <v>541</v>
      </c>
      <c r="I196" s="6">
        <f t="shared" si="12"/>
        <v>3794</v>
      </c>
      <c r="J196" t="s">
        <v>98</v>
      </c>
    </row>
    <row r="197" spans="1:10" x14ac:dyDescent="0.25">
      <c r="A197" s="6">
        <v>10</v>
      </c>
      <c r="B197" s="6"/>
      <c r="C197" s="8">
        <v>40878</v>
      </c>
      <c r="D197" s="8">
        <v>40909</v>
      </c>
      <c r="E197" s="26">
        <f t="shared" si="13"/>
        <v>52039.461801913065</v>
      </c>
      <c r="F197" s="6"/>
      <c r="G197" s="6">
        <f t="shared" si="16"/>
        <v>4335</v>
      </c>
      <c r="H197" s="6">
        <f t="shared" si="15"/>
        <v>541</v>
      </c>
      <c r="I197" s="6">
        <f t="shared" ref="I197:I260" si="17">MAX(G197-H197,0)</f>
        <v>3794</v>
      </c>
      <c r="J197" t="s">
        <v>98</v>
      </c>
    </row>
    <row r="198" spans="1:10" x14ac:dyDescent="0.25">
      <c r="A198" s="6">
        <v>11</v>
      </c>
      <c r="B198" s="6"/>
      <c r="C198" s="8">
        <v>40909</v>
      </c>
      <c r="D198" s="8">
        <v>40940</v>
      </c>
      <c r="E198" s="26">
        <f t="shared" si="13"/>
        <v>52039.461801913065</v>
      </c>
      <c r="F198" s="6"/>
      <c r="G198" s="6">
        <f t="shared" si="16"/>
        <v>4335</v>
      </c>
      <c r="H198" s="6">
        <f t="shared" si="15"/>
        <v>541</v>
      </c>
      <c r="I198" s="6">
        <f t="shared" si="17"/>
        <v>3794</v>
      </c>
      <c r="J198" t="s">
        <v>98</v>
      </c>
    </row>
    <row r="199" spans="1:10" x14ac:dyDescent="0.25">
      <c r="A199" s="6">
        <v>12</v>
      </c>
      <c r="B199" s="7" t="s">
        <v>56</v>
      </c>
      <c r="C199" s="8">
        <v>40940</v>
      </c>
      <c r="D199" s="8">
        <v>40969</v>
      </c>
      <c r="E199" s="26">
        <f t="shared" ref="E199:E262" si="18">E198</f>
        <v>52039.461801913065</v>
      </c>
      <c r="F199" s="6">
        <f>SUM(E188:E199)</f>
        <v>624473.54162295675</v>
      </c>
      <c r="G199" s="6">
        <f t="shared" si="16"/>
        <v>4335</v>
      </c>
      <c r="H199" s="6">
        <f t="shared" ref="H199:H229" si="19">IF(E199=0,0,541)</f>
        <v>541</v>
      </c>
      <c r="I199" s="6">
        <f t="shared" si="17"/>
        <v>3794</v>
      </c>
      <c r="J199" t="s">
        <v>98</v>
      </c>
    </row>
    <row r="200" spans="1:10" x14ac:dyDescent="0.25">
      <c r="A200" s="6">
        <v>1</v>
      </c>
      <c r="B200" s="6"/>
      <c r="C200" s="8">
        <v>40969</v>
      </c>
      <c r="D200" s="8">
        <v>41000</v>
      </c>
      <c r="E200" s="26">
        <v>85089.916666666672</v>
      </c>
      <c r="F200" s="6"/>
      <c r="G200" s="6">
        <f t="shared" si="16"/>
        <v>7088</v>
      </c>
      <c r="H200" s="6">
        <f t="shared" si="19"/>
        <v>541</v>
      </c>
      <c r="I200" s="6">
        <f t="shared" si="17"/>
        <v>6547</v>
      </c>
    </row>
    <row r="201" spans="1:10" x14ac:dyDescent="0.25">
      <c r="A201" s="6">
        <v>2</v>
      </c>
      <c r="B201" s="6"/>
      <c r="C201" s="8">
        <v>41000</v>
      </c>
      <c r="D201" s="8">
        <v>41030</v>
      </c>
      <c r="E201" s="26">
        <f t="shared" si="18"/>
        <v>85089.916666666672</v>
      </c>
      <c r="F201" s="6"/>
      <c r="G201" s="6">
        <f t="shared" si="16"/>
        <v>7088</v>
      </c>
      <c r="H201" s="6">
        <f t="shared" si="19"/>
        <v>541</v>
      </c>
      <c r="I201" s="6">
        <f t="shared" si="17"/>
        <v>6547</v>
      </c>
    </row>
    <row r="202" spans="1:10" x14ac:dyDescent="0.25">
      <c r="A202" s="6">
        <v>3</v>
      </c>
      <c r="B202" s="6"/>
      <c r="C202" s="8">
        <v>41030</v>
      </c>
      <c r="D202" s="8">
        <v>41061</v>
      </c>
      <c r="E202" s="26">
        <f t="shared" si="18"/>
        <v>85089.916666666672</v>
      </c>
      <c r="F202" s="6"/>
      <c r="G202" s="6">
        <f t="shared" si="16"/>
        <v>7088</v>
      </c>
      <c r="H202" s="6">
        <f t="shared" si="19"/>
        <v>541</v>
      </c>
      <c r="I202" s="6">
        <f t="shared" si="17"/>
        <v>6547</v>
      </c>
    </row>
    <row r="203" spans="1:10" x14ac:dyDescent="0.25">
      <c r="A203" s="6">
        <v>4</v>
      </c>
      <c r="B203" s="6"/>
      <c r="C203" s="8">
        <v>41061</v>
      </c>
      <c r="D203" s="8">
        <v>41091</v>
      </c>
      <c r="E203" s="26">
        <f t="shared" si="18"/>
        <v>85089.916666666672</v>
      </c>
      <c r="F203" s="6"/>
      <c r="G203" s="6">
        <f t="shared" si="16"/>
        <v>7088</v>
      </c>
      <c r="H203" s="6">
        <f t="shared" si="19"/>
        <v>541</v>
      </c>
      <c r="I203" s="6">
        <f t="shared" si="17"/>
        <v>6547</v>
      </c>
    </row>
    <row r="204" spans="1:10" x14ac:dyDescent="0.25">
      <c r="A204" s="6">
        <v>5</v>
      </c>
      <c r="B204" s="6"/>
      <c r="C204" s="8">
        <v>41091</v>
      </c>
      <c r="D204" s="8">
        <v>41122</v>
      </c>
      <c r="E204" s="26">
        <f t="shared" si="18"/>
        <v>85089.916666666672</v>
      </c>
      <c r="F204" s="6"/>
      <c r="G204" s="6">
        <f t="shared" si="16"/>
        <v>7088</v>
      </c>
      <c r="H204" s="6">
        <f t="shared" si="19"/>
        <v>541</v>
      </c>
      <c r="I204" s="6">
        <f t="shared" si="17"/>
        <v>6547</v>
      </c>
    </row>
    <row r="205" spans="1:10" x14ac:dyDescent="0.25">
      <c r="A205" s="6">
        <v>6</v>
      </c>
      <c r="B205" s="6"/>
      <c r="C205" s="8">
        <v>41122</v>
      </c>
      <c r="D205" s="8">
        <v>41153</v>
      </c>
      <c r="E205" s="26">
        <f t="shared" si="18"/>
        <v>85089.916666666672</v>
      </c>
      <c r="F205" s="6"/>
      <c r="G205" s="6">
        <f t="shared" si="16"/>
        <v>7088</v>
      </c>
      <c r="H205" s="6">
        <f t="shared" si="19"/>
        <v>541</v>
      </c>
      <c r="I205" s="6">
        <f t="shared" si="17"/>
        <v>6547</v>
      </c>
    </row>
    <row r="206" spans="1:10" x14ac:dyDescent="0.25">
      <c r="A206" s="6">
        <v>7</v>
      </c>
      <c r="B206" s="6"/>
      <c r="C206" s="8">
        <v>41153</v>
      </c>
      <c r="D206" s="8">
        <v>41183</v>
      </c>
      <c r="E206" s="26">
        <f t="shared" si="18"/>
        <v>85089.916666666672</v>
      </c>
      <c r="F206" s="6"/>
      <c r="G206" s="6">
        <f t="shared" si="16"/>
        <v>7088</v>
      </c>
      <c r="H206" s="6">
        <f t="shared" si="19"/>
        <v>541</v>
      </c>
      <c r="I206" s="6">
        <f t="shared" si="17"/>
        <v>6547</v>
      </c>
    </row>
    <row r="207" spans="1:10" x14ac:dyDescent="0.25">
      <c r="A207" s="6">
        <v>8</v>
      </c>
      <c r="B207" s="6"/>
      <c r="C207" s="8">
        <v>41183</v>
      </c>
      <c r="D207" s="8">
        <v>41214</v>
      </c>
      <c r="E207" s="26">
        <f t="shared" si="18"/>
        <v>85089.916666666672</v>
      </c>
      <c r="F207" s="6"/>
      <c r="G207" s="6">
        <f t="shared" si="16"/>
        <v>7088</v>
      </c>
      <c r="H207" s="6">
        <f t="shared" si="19"/>
        <v>541</v>
      </c>
      <c r="I207" s="6">
        <f t="shared" si="17"/>
        <v>6547</v>
      </c>
    </row>
    <row r="208" spans="1:10" x14ac:dyDescent="0.25">
      <c r="A208" s="6">
        <v>9</v>
      </c>
      <c r="B208" s="6"/>
      <c r="C208" s="8">
        <v>41214</v>
      </c>
      <c r="D208" s="8">
        <v>41244</v>
      </c>
      <c r="E208" s="26">
        <f t="shared" si="18"/>
        <v>85089.916666666672</v>
      </c>
      <c r="F208" s="6"/>
      <c r="G208" s="6">
        <f t="shared" si="16"/>
        <v>7088</v>
      </c>
      <c r="H208" s="6">
        <f t="shared" si="19"/>
        <v>541</v>
      </c>
      <c r="I208" s="6">
        <f t="shared" si="17"/>
        <v>6547</v>
      </c>
    </row>
    <row r="209" spans="1:9" x14ac:dyDescent="0.25">
      <c r="A209" s="6">
        <v>10</v>
      </c>
      <c r="B209" s="6"/>
      <c r="C209" s="8">
        <v>41244</v>
      </c>
      <c r="D209" s="8">
        <v>41275</v>
      </c>
      <c r="E209" s="26">
        <f t="shared" si="18"/>
        <v>85089.916666666672</v>
      </c>
      <c r="F209" s="6"/>
      <c r="G209" s="6">
        <f t="shared" si="16"/>
        <v>7088</v>
      </c>
      <c r="H209" s="6">
        <f t="shared" si="19"/>
        <v>541</v>
      </c>
      <c r="I209" s="6">
        <f t="shared" si="17"/>
        <v>6547</v>
      </c>
    </row>
    <row r="210" spans="1:9" x14ac:dyDescent="0.25">
      <c r="A210" s="6">
        <v>11</v>
      </c>
      <c r="B210" s="6"/>
      <c r="C210" s="8">
        <v>41275</v>
      </c>
      <c r="D210" s="8">
        <v>41306</v>
      </c>
      <c r="E210" s="26">
        <f t="shared" si="18"/>
        <v>85089.916666666672</v>
      </c>
      <c r="F210" s="6"/>
      <c r="G210" s="6">
        <f t="shared" si="16"/>
        <v>7088</v>
      </c>
      <c r="H210" s="6">
        <f t="shared" si="19"/>
        <v>541</v>
      </c>
      <c r="I210" s="6">
        <f t="shared" si="17"/>
        <v>6547</v>
      </c>
    </row>
    <row r="211" spans="1:9" x14ac:dyDescent="0.25">
      <c r="A211" s="6">
        <v>12</v>
      </c>
      <c r="B211" s="7" t="s">
        <v>55</v>
      </c>
      <c r="C211" s="8">
        <v>41306</v>
      </c>
      <c r="D211" s="8">
        <v>41334</v>
      </c>
      <c r="E211" s="26">
        <f t="shared" si="18"/>
        <v>85089.916666666672</v>
      </c>
      <c r="F211" s="6">
        <f>SUM(E200:E211)</f>
        <v>1021078.9999999999</v>
      </c>
      <c r="G211" s="6">
        <f t="shared" si="16"/>
        <v>7088</v>
      </c>
      <c r="H211" s="6">
        <f t="shared" si="19"/>
        <v>541</v>
      </c>
      <c r="I211" s="6">
        <f t="shared" si="17"/>
        <v>6547</v>
      </c>
    </row>
    <row r="212" spans="1:9" x14ac:dyDescent="0.25">
      <c r="A212" s="6">
        <v>1</v>
      </c>
      <c r="B212" s="6"/>
      <c r="C212" s="8">
        <v>41334</v>
      </c>
      <c r="D212" s="8">
        <v>41365</v>
      </c>
      <c r="E212" s="26">
        <f t="shared" si="18"/>
        <v>85089.916666666672</v>
      </c>
      <c r="F212" s="6"/>
      <c r="G212" s="6">
        <f t="shared" si="16"/>
        <v>7088</v>
      </c>
      <c r="H212" s="6">
        <f t="shared" si="19"/>
        <v>541</v>
      </c>
      <c r="I212" s="6">
        <f t="shared" si="17"/>
        <v>6547</v>
      </c>
    </row>
    <row r="213" spans="1:9" x14ac:dyDescent="0.25">
      <c r="A213" s="6">
        <v>2</v>
      </c>
      <c r="B213" s="6"/>
      <c r="C213" s="8">
        <v>41365</v>
      </c>
      <c r="D213" s="8">
        <v>41395</v>
      </c>
      <c r="E213" s="26">
        <f t="shared" si="18"/>
        <v>85089.916666666672</v>
      </c>
      <c r="F213" s="6"/>
      <c r="G213" s="6">
        <f t="shared" si="16"/>
        <v>7088</v>
      </c>
      <c r="H213" s="6">
        <f t="shared" si="19"/>
        <v>541</v>
      </c>
      <c r="I213" s="6">
        <f t="shared" si="17"/>
        <v>6547</v>
      </c>
    </row>
    <row r="214" spans="1:9" x14ac:dyDescent="0.25">
      <c r="A214" s="6">
        <v>3</v>
      </c>
      <c r="B214" s="6"/>
      <c r="C214" s="8">
        <v>41395</v>
      </c>
      <c r="D214" s="8">
        <v>41426</v>
      </c>
      <c r="E214" s="26">
        <f t="shared" si="18"/>
        <v>85089.916666666672</v>
      </c>
      <c r="F214" s="6"/>
      <c r="G214" s="6">
        <f t="shared" si="16"/>
        <v>7088</v>
      </c>
      <c r="H214" s="6">
        <f t="shared" si="19"/>
        <v>541</v>
      </c>
      <c r="I214" s="6">
        <f t="shared" si="17"/>
        <v>6547</v>
      </c>
    </row>
    <row r="215" spans="1:9" x14ac:dyDescent="0.25">
      <c r="A215" s="6">
        <v>4</v>
      </c>
      <c r="B215" s="6"/>
      <c r="C215" s="8">
        <v>41426</v>
      </c>
      <c r="D215" s="8">
        <v>41456</v>
      </c>
      <c r="E215" s="26">
        <f t="shared" si="18"/>
        <v>85089.916666666672</v>
      </c>
      <c r="F215" s="6"/>
      <c r="G215" s="6">
        <f t="shared" si="16"/>
        <v>7088</v>
      </c>
      <c r="H215" s="6">
        <f t="shared" si="19"/>
        <v>541</v>
      </c>
      <c r="I215" s="6">
        <f t="shared" si="17"/>
        <v>6547</v>
      </c>
    </row>
    <row r="216" spans="1:9" x14ac:dyDescent="0.25">
      <c r="A216" s="6">
        <v>5</v>
      </c>
      <c r="B216" s="6"/>
      <c r="C216" s="8">
        <v>41456</v>
      </c>
      <c r="D216" s="8">
        <v>41487</v>
      </c>
      <c r="E216" s="26">
        <f t="shared" si="18"/>
        <v>85089.916666666672</v>
      </c>
      <c r="F216" s="6"/>
      <c r="G216" s="6">
        <f t="shared" si="16"/>
        <v>7088</v>
      </c>
      <c r="H216" s="6">
        <f t="shared" si="19"/>
        <v>541</v>
      </c>
      <c r="I216" s="6">
        <f t="shared" si="17"/>
        <v>6547</v>
      </c>
    </row>
    <row r="217" spans="1:9" x14ac:dyDescent="0.25">
      <c r="A217" s="6">
        <v>6</v>
      </c>
      <c r="B217" s="6"/>
      <c r="C217" s="8">
        <v>41487</v>
      </c>
      <c r="D217" s="8">
        <v>41518</v>
      </c>
      <c r="E217" s="26">
        <f t="shared" si="18"/>
        <v>85089.916666666672</v>
      </c>
      <c r="F217" s="6"/>
      <c r="G217" s="6">
        <f t="shared" si="16"/>
        <v>7088</v>
      </c>
      <c r="H217" s="6">
        <f t="shared" si="19"/>
        <v>541</v>
      </c>
      <c r="I217" s="6">
        <f t="shared" si="17"/>
        <v>6547</v>
      </c>
    </row>
    <row r="218" spans="1:9" x14ac:dyDescent="0.25">
      <c r="A218" s="6">
        <v>7</v>
      </c>
      <c r="B218" s="6"/>
      <c r="C218" s="8">
        <v>41518</v>
      </c>
      <c r="D218" s="8">
        <v>41548</v>
      </c>
      <c r="E218" s="26">
        <f t="shared" si="18"/>
        <v>85089.916666666672</v>
      </c>
      <c r="F218" s="6"/>
      <c r="G218" s="6">
        <f t="shared" si="16"/>
        <v>7088</v>
      </c>
      <c r="H218" s="6">
        <f t="shared" si="19"/>
        <v>541</v>
      </c>
      <c r="I218" s="6">
        <f t="shared" si="17"/>
        <v>6547</v>
      </c>
    </row>
    <row r="219" spans="1:9" x14ac:dyDescent="0.25">
      <c r="A219" s="6">
        <v>8</v>
      </c>
      <c r="B219" s="6"/>
      <c r="C219" s="8">
        <v>41548</v>
      </c>
      <c r="D219" s="8">
        <v>41579</v>
      </c>
      <c r="E219" s="26">
        <f t="shared" si="18"/>
        <v>85089.916666666672</v>
      </c>
      <c r="F219" s="6"/>
      <c r="G219" s="6">
        <f t="shared" si="16"/>
        <v>7088</v>
      </c>
      <c r="H219" s="6">
        <f t="shared" si="19"/>
        <v>541</v>
      </c>
      <c r="I219" s="6">
        <f t="shared" si="17"/>
        <v>6547</v>
      </c>
    </row>
    <row r="220" spans="1:9" x14ac:dyDescent="0.25">
      <c r="A220" s="6">
        <v>9</v>
      </c>
      <c r="B220" s="6"/>
      <c r="C220" s="8">
        <v>41579</v>
      </c>
      <c r="D220" s="8">
        <v>41609</v>
      </c>
      <c r="E220" s="26">
        <f t="shared" si="18"/>
        <v>85089.916666666672</v>
      </c>
      <c r="F220" s="6"/>
      <c r="G220" s="6">
        <f t="shared" si="16"/>
        <v>7088</v>
      </c>
      <c r="H220" s="6">
        <f t="shared" si="19"/>
        <v>541</v>
      </c>
      <c r="I220" s="6">
        <f t="shared" si="17"/>
        <v>6547</v>
      </c>
    </row>
    <row r="221" spans="1:9" x14ac:dyDescent="0.25">
      <c r="A221" s="6">
        <v>10</v>
      </c>
      <c r="B221" s="6"/>
      <c r="C221" s="8">
        <v>41609</v>
      </c>
      <c r="D221" s="8">
        <v>41640</v>
      </c>
      <c r="E221" s="26">
        <f t="shared" si="18"/>
        <v>85089.916666666672</v>
      </c>
      <c r="F221" s="6"/>
      <c r="G221" s="6">
        <f t="shared" si="16"/>
        <v>7088</v>
      </c>
      <c r="H221" s="6">
        <f t="shared" si="19"/>
        <v>541</v>
      </c>
      <c r="I221" s="6">
        <f t="shared" si="17"/>
        <v>6547</v>
      </c>
    </row>
    <row r="222" spans="1:9" x14ac:dyDescent="0.25">
      <c r="A222" s="6">
        <v>11</v>
      </c>
      <c r="B222" s="6"/>
      <c r="C222" s="8">
        <v>41640</v>
      </c>
      <c r="D222" s="8">
        <v>41671</v>
      </c>
      <c r="E222" s="26">
        <f t="shared" si="18"/>
        <v>85089.916666666672</v>
      </c>
      <c r="F222" s="6"/>
      <c r="G222" s="6">
        <f t="shared" si="16"/>
        <v>7088</v>
      </c>
      <c r="H222" s="6">
        <f t="shared" si="19"/>
        <v>541</v>
      </c>
      <c r="I222" s="6">
        <f t="shared" si="17"/>
        <v>6547</v>
      </c>
    </row>
    <row r="223" spans="1:9" x14ac:dyDescent="0.25">
      <c r="A223" s="6">
        <v>12</v>
      </c>
      <c r="B223" s="7" t="s">
        <v>57</v>
      </c>
      <c r="C223" s="8">
        <v>41671</v>
      </c>
      <c r="D223" s="8">
        <v>41699</v>
      </c>
      <c r="E223" s="26">
        <f t="shared" si="18"/>
        <v>85089.916666666672</v>
      </c>
      <c r="F223" s="6">
        <f>SUM(E212:E223)</f>
        <v>1021078.9999999999</v>
      </c>
      <c r="G223" s="6">
        <f t="shared" si="16"/>
        <v>7088</v>
      </c>
      <c r="H223" s="6">
        <f t="shared" si="19"/>
        <v>541</v>
      </c>
      <c r="I223" s="6">
        <f t="shared" si="17"/>
        <v>6547</v>
      </c>
    </row>
    <row r="224" spans="1:9" x14ac:dyDescent="0.25">
      <c r="A224" s="6">
        <v>1</v>
      </c>
      <c r="B224" s="6"/>
      <c r="C224" s="8">
        <v>41699</v>
      </c>
      <c r="D224" s="8">
        <v>41730</v>
      </c>
      <c r="E224" s="26">
        <v>101044.33333333333</v>
      </c>
      <c r="F224" s="6"/>
      <c r="G224" s="6">
        <f t="shared" si="16"/>
        <v>8417</v>
      </c>
      <c r="H224" s="6">
        <f t="shared" si="19"/>
        <v>541</v>
      </c>
      <c r="I224" s="6">
        <f t="shared" si="17"/>
        <v>7876</v>
      </c>
    </row>
    <row r="225" spans="1:9" x14ac:dyDescent="0.25">
      <c r="A225" s="6">
        <v>2</v>
      </c>
      <c r="B225" s="6"/>
      <c r="C225" s="8">
        <v>41730</v>
      </c>
      <c r="D225" s="8">
        <v>41760</v>
      </c>
      <c r="E225" s="26">
        <f t="shared" si="18"/>
        <v>101044.33333333333</v>
      </c>
      <c r="F225" s="6"/>
      <c r="G225" s="6">
        <f t="shared" si="16"/>
        <v>8417</v>
      </c>
      <c r="H225" s="6">
        <f t="shared" si="19"/>
        <v>541</v>
      </c>
      <c r="I225" s="6">
        <f t="shared" si="17"/>
        <v>7876</v>
      </c>
    </row>
    <row r="226" spans="1:9" x14ac:dyDescent="0.25">
      <c r="A226" s="6">
        <v>3</v>
      </c>
      <c r="B226" s="6"/>
      <c r="C226" s="8">
        <v>41760</v>
      </c>
      <c r="D226" s="8">
        <v>41791</v>
      </c>
      <c r="E226" s="26">
        <f t="shared" si="18"/>
        <v>101044.33333333333</v>
      </c>
      <c r="F226" s="6"/>
      <c r="G226" s="6">
        <f t="shared" si="16"/>
        <v>8417</v>
      </c>
      <c r="H226" s="6">
        <f t="shared" si="19"/>
        <v>541</v>
      </c>
      <c r="I226" s="6">
        <f t="shared" si="17"/>
        <v>7876</v>
      </c>
    </row>
    <row r="227" spans="1:9" x14ac:dyDescent="0.25">
      <c r="A227" s="6">
        <v>4</v>
      </c>
      <c r="B227" s="6"/>
      <c r="C227" s="8">
        <v>41791</v>
      </c>
      <c r="D227" s="8">
        <v>41821</v>
      </c>
      <c r="E227" s="26">
        <f t="shared" si="18"/>
        <v>101044.33333333333</v>
      </c>
      <c r="F227" s="6"/>
      <c r="G227" s="6">
        <f t="shared" si="16"/>
        <v>8417</v>
      </c>
      <c r="H227" s="6">
        <f t="shared" si="19"/>
        <v>541</v>
      </c>
      <c r="I227" s="6">
        <f t="shared" si="17"/>
        <v>7876</v>
      </c>
    </row>
    <row r="228" spans="1:9" x14ac:dyDescent="0.25">
      <c r="A228" s="6">
        <v>5</v>
      </c>
      <c r="B228" s="6"/>
      <c r="C228" s="8">
        <v>41821</v>
      </c>
      <c r="D228" s="8">
        <v>41852</v>
      </c>
      <c r="E228" s="26">
        <f t="shared" si="18"/>
        <v>101044.33333333333</v>
      </c>
      <c r="F228" s="6"/>
      <c r="G228" s="6">
        <f t="shared" si="16"/>
        <v>8417</v>
      </c>
      <c r="H228" s="6">
        <f t="shared" si="19"/>
        <v>541</v>
      </c>
      <c r="I228" s="6">
        <f t="shared" si="17"/>
        <v>7876</v>
      </c>
    </row>
    <row r="229" spans="1:9" x14ac:dyDescent="0.25">
      <c r="A229" s="6">
        <v>6</v>
      </c>
      <c r="B229" s="6"/>
      <c r="C229" s="8">
        <v>41852</v>
      </c>
      <c r="D229" s="8">
        <v>41883</v>
      </c>
      <c r="E229" s="26">
        <f t="shared" si="18"/>
        <v>101044.33333333333</v>
      </c>
      <c r="F229" s="6"/>
      <c r="G229" s="6">
        <f t="shared" si="16"/>
        <v>8417</v>
      </c>
      <c r="H229" s="6">
        <f t="shared" si="19"/>
        <v>541</v>
      </c>
      <c r="I229" s="6">
        <f t="shared" si="17"/>
        <v>7876</v>
      </c>
    </row>
    <row r="230" spans="1:9" x14ac:dyDescent="0.25">
      <c r="A230" s="6">
        <v>7</v>
      </c>
      <c r="B230" s="6"/>
      <c r="C230" s="8">
        <v>41883</v>
      </c>
      <c r="D230" s="8">
        <v>41913</v>
      </c>
      <c r="E230" s="26">
        <f t="shared" si="18"/>
        <v>101044.33333333333</v>
      </c>
      <c r="F230" s="6"/>
      <c r="G230" s="6">
        <f t="shared" si="16"/>
        <v>8417</v>
      </c>
      <c r="H230" s="6">
        <f t="shared" ref="H230:H261" si="20">IF(E230=0,0,1250)</f>
        <v>1250</v>
      </c>
      <c r="I230" s="6">
        <f t="shared" si="17"/>
        <v>7167</v>
      </c>
    </row>
    <row r="231" spans="1:9" x14ac:dyDescent="0.25">
      <c r="A231" s="6">
        <v>8</v>
      </c>
      <c r="B231" s="6"/>
      <c r="C231" s="8">
        <v>41913</v>
      </c>
      <c r="D231" s="8">
        <v>41944</v>
      </c>
      <c r="E231" s="26">
        <f t="shared" si="18"/>
        <v>101044.33333333333</v>
      </c>
      <c r="F231" s="6"/>
      <c r="G231" s="6">
        <f t="shared" si="16"/>
        <v>8417</v>
      </c>
      <c r="H231" s="6">
        <f t="shared" si="20"/>
        <v>1250</v>
      </c>
      <c r="I231" s="6">
        <f t="shared" si="17"/>
        <v>7167</v>
      </c>
    </row>
    <row r="232" spans="1:9" x14ac:dyDescent="0.25">
      <c r="A232" s="6">
        <v>9</v>
      </c>
      <c r="B232" s="6"/>
      <c r="C232" s="8">
        <v>41944</v>
      </c>
      <c r="D232" s="8">
        <v>41974</v>
      </c>
      <c r="E232" s="26">
        <f t="shared" si="18"/>
        <v>101044.33333333333</v>
      </c>
      <c r="F232" s="6"/>
      <c r="G232" s="6">
        <f t="shared" si="16"/>
        <v>8417</v>
      </c>
      <c r="H232" s="6">
        <f t="shared" si="20"/>
        <v>1250</v>
      </c>
      <c r="I232" s="6">
        <f t="shared" si="17"/>
        <v>7167</v>
      </c>
    </row>
    <row r="233" spans="1:9" x14ac:dyDescent="0.25">
      <c r="A233" s="6">
        <v>10</v>
      </c>
      <c r="B233" s="6"/>
      <c r="C233" s="8">
        <v>41974</v>
      </c>
      <c r="D233" s="8">
        <v>42005</v>
      </c>
      <c r="E233" s="26">
        <f t="shared" si="18"/>
        <v>101044.33333333333</v>
      </c>
      <c r="F233" s="6"/>
      <c r="G233" s="6">
        <f t="shared" si="16"/>
        <v>8417</v>
      </c>
      <c r="H233" s="6">
        <f t="shared" si="20"/>
        <v>1250</v>
      </c>
      <c r="I233" s="6">
        <f t="shared" si="17"/>
        <v>7167</v>
      </c>
    </row>
    <row r="234" spans="1:9" x14ac:dyDescent="0.25">
      <c r="A234" s="6">
        <v>11</v>
      </c>
      <c r="B234" s="6"/>
      <c r="C234" s="8">
        <v>42005</v>
      </c>
      <c r="D234" s="8">
        <v>42036</v>
      </c>
      <c r="E234" s="26">
        <f t="shared" si="18"/>
        <v>101044.33333333333</v>
      </c>
      <c r="F234" s="6"/>
      <c r="G234" s="6">
        <f t="shared" si="16"/>
        <v>8417</v>
      </c>
      <c r="H234" s="6">
        <f t="shared" si="20"/>
        <v>1250</v>
      </c>
      <c r="I234" s="6">
        <f t="shared" si="17"/>
        <v>7167</v>
      </c>
    </row>
    <row r="235" spans="1:9" x14ac:dyDescent="0.25">
      <c r="A235" s="6">
        <v>12</v>
      </c>
      <c r="B235" s="7" t="s">
        <v>58</v>
      </c>
      <c r="C235" s="8">
        <v>42036</v>
      </c>
      <c r="D235" s="8">
        <v>42064</v>
      </c>
      <c r="E235" s="26">
        <f t="shared" si="18"/>
        <v>101044.33333333333</v>
      </c>
      <c r="F235" s="6">
        <f>SUM(E224:E235)</f>
        <v>1212532</v>
      </c>
      <c r="G235" s="6">
        <f t="shared" si="16"/>
        <v>8417</v>
      </c>
      <c r="H235" s="6">
        <f t="shared" si="20"/>
        <v>1250</v>
      </c>
      <c r="I235" s="6">
        <f t="shared" si="17"/>
        <v>7167</v>
      </c>
    </row>
    <row r="236" spans="1:9" x14ac:dyDescent="0.25">
      <c r="A236" s="6">
        <v>1</v>
      </c>
      <c r="B236" s="6"/>
      <c r="C236" s="8">
        <v>42064</v>
      </c>
      <c r="D236" s="8">
        <v>42095</v>
      </c>
      <c r="E236" s="26">
        <v>127580.66666666667</v>
      </c>
      <c r="F236" s="6"/>
      <c r="G236" s="6">
        <f t="shared" si="16"/>
        <v>10627</v>
      </c>
      <c r="H236" s="6">
        <f t="shared" si="20"/>
        <v>1250</v>
      </c>
      <c r="I236" s="6">
        <f t="shared" si="17"/>
        <v>9377</v>
      </c>
    </row>
    <row r="237" spans="1:9" x14ac:dyDescent="0.25">
      <c r="A237" s="6">
        <v>2</v>
      </c>
      <c r="B237" s="6"/>
      <c r="C237" s="8">
        <v>42095</v>
      </c>
      <c r="D237" s="8">
        <v>42125</v>
      </c>
      <c r="E237" s="26">
        <f t="shared" si="18"/>
        <v>127580.66666666667</v>
      </c>
      <c r="F237" s="6"/>
      <c r="G237" s="6">
        <f t="shared" si="16"/>
        <v>10627</v>
      </c>
      <c r="H237" s="6">
        <f t="shared" si="20"/>
        <v>1250</v>
      </c>
      <c r="I237" s="6">
        <f t="shared" si="17"/>
        <v>9377</v>
      </c>
    </row>
    <row r="238" spans="1:9" x14ac:dyDescent="0.25">
      <c r="A238" s="6">
        <v>3</v>
      </c>
      <c r="B238" s="6"/>
      <c r="C238" s="8">
        <v>42125</v>
      </c>
      <c r="D238" s="8">
        <v>42156</v>
      </c>
      <c r="E238" s="26">
        <f t="shared" si="18"/>
        <v>127580.66666666667</v>
      </c>
      <c r="F238" s="6"/>
      <c r="G238" s="6">
        <f t="shared" si="16"/>
        <v>10627</v>
      </c>
      <c r="H238" s="6">
        <f t="shared" si="20"/>
        <v>1250</v>
      </c>
      <c r="I238" s="6">
        <f t="shared" si="17"/>
        <v>9377</v>
      </c>
    </row>
    <row r="239" spans="1:9" x14ac:dyDescent="0.25">
      <c r="A239" s="6">
        <v>4</v>
      </c>
      <c r="B239" s="6"/>
      <c r="C239" s="8">
        <v>42156</v>
      </c>
      <c r="D239" s="8">
        <v>42186</v>
      </c>
      <c r="E239" s="26">
        <f t="shared" si="18"/>
        <v>127580.66666666667</v>
      </c>
      <c r="F239" s="6"/>
      <c r="G239" s="6">
        <f t="shared" si="16"/>
        <v>10627</v>
      </c>
      <c r="H239" s="6">
        <f t="shared" si="20"/>
        <v>1250</v>
      </c>
      <c r="I239" s="6">
        <f t="shared" si="17"/>
        <v>9377</v>
      </c>
    </row>
    <row r="240" spans="1:9" x14ac:dyDescent="0.25">
      <c r="A240" s="6">
        <v>5</v>
      </c>
      <c r="B240" s="6"/>
      <c r="C240" s="8">
        <v>42186</v>
      </c>
      <c r="D240" s="8">
        <v>42217</v>
      </c>
      <c r="E240" s="26">
        <f t="shared" si="18"/>
        <v>127580.66666666667</v>
      </c>
      <c r="F240" s="6"/>
      <c r="G240" s="6">
        <f t="shared" si="16"/>
        <v>10627</v>
      </c>
      <c r="H240" s="6">
        <f t="shared" si="20"/>
        <v>1250</v>
      </c>
      <c r="I240" s="6">
        <f t="shared" si="17"/>
        <v>9377</v>
      </c>
    </row>
    <row r="241" spans="1:9" x14ac:dyDescent="0.25">
      <c r="A241" s="6">
        <v>6</v>
      </c>
      <c r="B241" s="6"/>
      <c r="C241" s="8">
        <v>42217</v>
      </c>
      <c r="D241" s="8">
        <v>42248</v>
      </c>
      <c r="E241" s="26">
        <f t="shared" si="18"/>
        <v>127580.66666666667</v>
      </c>
      <c r="F241" s="6"/>
      <c r="G241" s="6">
        <f t="shared" si="16"/>
        <v>10627</v>
      </c>
      <c r="H241" s="6">
        <f t="shared" si="20"/>
        <v>1250</v>
      </c>
      <c r="I241" s="6">
        <f t="shared" si="17"/>
        <v>9377</v>
      </c>
    </row>
    <row r="242" spans="1:9" x14ac:dyDescent="0.25">
      <c r="A242" s="6">
        <v>7</v>
      </c>
      <c r="B242" s="6"/>
      <c r="C242" s="8">
        <v>42248</v>
      </c>
      <c r="D242" s="8">
        <v>42278</v>
      </c>
      <c r="E242" s="26">
        <f t="shared" si="18"/>
        <v>127580.66666666667</v>
      </c>
      <c r="F242" s="6"/>
      <c r="G242" s="6">
        <f t="shared" si="16"/>
        <v>10627</v>
      </c>
      <c r="H242" s="6">
        <f t="shared" si="20"/>
        <v>1250</v>
      </c>
      <c r="I242" s="6">
        <f t="shared" si="17"/>
        <v>9377</v>
      </c>
    </row>
    <row r="243" spans="1:9" x14ac:dyDescent="0.25">
      <c r="A243" s="6">
        <v>8</v>
      </c>
      <c r="B243" s="6"/>
      <c r="C243" s="8">
        <v>42278</v>
      </c>
      <c r="D243" s="8">
        <v>42309</v>
      </c>
      <c r="E243" s="26">
        <f t="shared" si="18"/>
        <v>127580.66666666667</v>
      </c>
      <c r="F243" s="6"/>
      <c r="G243" s="6">
        <f t="shared" si="16"/>
        <v>10627</v>
      </c>
      <c r="H243" s="6">
        <f t="shared" si="20"/>
        <v>1250</v>
      </c>
      <c r="I243" s="6">
        <f t="shared" si="17"/>
        <v>9377</v>
      </c>
    </row>
    <row r="244" spans="1:9" x14ac:dyDescent="0.25">
      <c r="A244" s="6">
        <v>9</v>
      </c>
      <c r="B244" s="6"/>
      <c r="C244" s="8">
        <v>42309</v>
      </c>
      <c r="D244" s="8">
        <v>42339</v>
      </c>
      <c r="E244" s="26">
        <f t="shared" si="18"/>
        <v>127580.66666666667</v>
      </c>
      <c r="F244" s="6"/>
      <c r="G244" s="6">
        <f t="shared" si="16"/>
        <v>10627</v>
      </c>
      <c r="H244" s="6">
        <f t="shared" si="20"/>
        <v>1250</v>
      </c>
      <c r="I244" s="6">
        <f t="shared" si="17"/>
        <v>9377</v>
      </c>
    </row>
    <row r="245" spans="1:9" x14ac:dyDescent="0.25">
      <c r="A245" s="6">
        <v>10</v>
      </c>
      <c r="B245" s="6"/>
      <c r="C245" s="8">
        <v>42339</v>
      </c>
      <c r="D245" s="8">
        <v>42370</v>
      </c>
      <c r="E245" s="26">
        <f t="shared" si="18"/>
        <v>127580.66666666667</v>
      </c>
      <c r="F245" s="6"/>
      <c r="G245" s="6">
        <f t="shared" si="16"/>
        <v>10627</v>
      </c>
      <c r="H245" s="6">
        <f t="shared" si="20"/>
        <v>1250</v>
      </c>
      <c r="I245" s="6">
        <f t="shared" si="17"/>
        <v>9377</v>
      </c>
    </row>
    <row r="246" spans="1:9" x14ac:dyDescent="0.25">
      <c r="A246" s="6">
        <v>11</v>
      </c>
      <c r="B246" s="6"/>
      <c r="C246" s="8">
        <v>42370</v>
      </c>
      <c r="D246" s="8">
        <v>42401</v>
      </c>
      <c r="E246" s="26">
        <f t="shared" si="18"/>
        <v>127580.66666666667</v>
      </c>
      <c r="F246" s="6"/>
      <c r="G246" s="6">
        <f t="shared" si="16"/>
        <v>10627</v>
      </c>
      <c r="H246" s="6">
        <f t="shared" si="20"/>
        <v>1250</v>
      </c>
      <c r="I246" s="6">
        <f t="shared" si="17"/>
        <v>9377</v>
      </c>
    </row>
    <row r="247" spans="1:9" x14ac:dyDescent="0.25">
      <c r="A247" s="6">
        <v>12</v>
      </c>
      <c r="B247" s="7" t="s">
        <v>59</v>
      </c>
      <c r="C247" s="8">
        <v>42401</v>
      </c>
      <c r="D247" s="8">
        <v>42430</v>
      </c>
      <c r="E247" s="26">
        <f t="shared" si="18"/>
        <v>127580.66666666667</v>
      </c>
      <c r="F247" s="6">
        <f>SUM(E236:E247)</f>
        <v>1530968.0000000002</v>
      </c>
      <c r="G247" s="6">
        <f t="shared" si="16"/>
        <v>10627</v>
      </c>
      <c r="H247" s="6">
        <f t="shared" si="20"/>
        <v>1250</v>
      </c>
      <c r="I247" s="6">
        <f t="shared" si="17"/>
        <v>9377</v>
      </c>
    </row>
    <row r="248" spans="1:9" x14ac:dyDescent="0.25">
      <c r="A248" s="6">
        <v>1</v>
      </c>
      <c r="B248" s="6"/>
      <c r="C248" s="8">
        <v>42430</v>
      </c>
      <c r="D248" s="8">
        <v>42461</v>
      </c>
      <c r="E248" s="26">
        <v>147994.33333333334</v>
      </c>
      <c r="F248" s="6"/>
      <c r="G248" s="6">
        <f t="shared" si="16"/>
        <v>12328</v>
      </c>
      <c r="H248" s="6">
        <f t="shared" si="20"/>
        <v>1250</v>
      </c>
      <c r="I248" s="6">
        <f t="shared" si="17"/>
        <v>11078</v>
      </c>
    </row>
    <row r="249" spans="1:9" x14ac:dyDescent="0.25">
      <c r="A249" s="6">
        <v>2</v>
      </c>
      <c r="B249" s="6"/>
      <c r="C249" s="8">
        <v>42461</v>
      </c>
      <c r="D249" s="8">
        <v>42491</v>
      </c>
      <c r="E249" s="26">
        <f t="shared" si="18"/>
        <v>147994.33333333334</v>
      </c>
      <c r="F249" s="6"/>
      <c r="G249" s="6">
        <f t="shared" si="16"/>
        <v>12328</v>
      </c>
      <c r="H249" s="6">
        <f t="shared" si="20"/>
        <v>1250</v>
      </c>
      <c r="I249" s="6">
        <f t="shared" si="17"/>
        <v>11078</v>
      </c>
    </row>
    <row r="250" spans="1:9" x14ac:dyDescent="0.25">
      <c r="A250" s="6">
        <v>3</v>
      </c>
      <c r="B250" s="6"/>
      <c r="C250" s="8">
        <v>42491</v>
      </c>
      <c r="D250" s="8">
        <v>42522</v>
      </c>
      <c r="E250" s="26">
        <f t="shared" si="18"/>
        <v>147994.33333333334</v>
      </c>
      <c r="F250" s="6"/>
      <c r="G250" s="6">
        <f t="shared" si="16"/>
        <v>12328</v>
      </c>
      <c r="H250" s="6">
        <f t="shared" si="20"/>
        <v>1250</v>
      </c>
      <c r="I250" s="6">
        <f t="shared" si="17"/>
        <v>11078</v>
      </c>
    </row>
    <row r="251" spans="1:9" x14ac:dyDescent="0.25">
      <c r="A251" s="6">
        <v>4</v>
      </c>
      <c r="B251" s="6"/>
      <c r="C251" s="8">
        <v>42522</v>
      </c>
      <c r="D251" s="8">
        <v>42552</v>
      </c>
      <c r="E251" s="26">
        <f t="shared" si="18"/>
        <v>147994.33333333334</v>
      </c>
      <c r="F251" s="6"/>
      <c r="G251" s="6">
        <f t="shared" si="16"/>
        <v>12328</v>
      </c>
      <c r="H251" s="6">
        <f t="shared" si="20"/>
        <v>1250</v>
      </c>
      <c r="I251" s="6">
        <f t="shared" si="17"/>
        <v>11078</v>
      </c>
    </row>
    <row r="252" spans="1:9" x14ac:dyDescent="0.25">
      <c r="A252" s="6">
        <v>5</v>
      </c>
      <c r="B252" s="6"/>
      <c r="C252" s="8">
        <v>42552</v>
      </c>
      <c r="D252" s="8">
        <v>42583</v>
      </c>
      <c r="E252" s="26">
        <f t="shared" si="18"/>
        <v>147994.33333333334</v>
      </c>
      <c r="F252" s="6"/>
      <c r="G252" s="6">
        <f t="shared" si="16"/>
        <v>12328</v>
      </c>
      <c r="H252" s="6">
        <f t="shared" si="20"/>
        <v>1250</v>
      </c>
      <c r="I252" s="6">
        <f t="shared" si="17"/>
        <v>11078</v>
      </c>
    </row>
    <row r="253" spans="1:9" x14ac:dyDescent="0.25">
      <c r="A253" s="6">
        <v>6</v>
      </c>
      <c r="B253" s="6"/>
      <c r="C253" s="8">
        <v>42583</v>
      </c>
      <c r="D253" s="8">
        <v>42614</v>
      </c>
      <c r="E253" s="26">
        <f t="shared" si="18"/>
        <v>147994.33333333334</v>
      </c>
      <c r="F253" s="6"/>
      <c r="G253" s="6">
        <f t="shared" si="16"/>
        <v>12328</v>
      </c>
      <c r="H253" s="6">
        <f t="shared" si="20"/>
        <v>1250</v>
      </c>
      <c r="I253" s="6">
        <f t="shared" si="17"/>
        <v>11078</v>
      </c>
    </row>
    <row r="254" spans="1:9" x14ac:dyDescent="0.25">
      <c r="A254" s="6">
        <v>7</v>
      </c>
      <c r="B254" s="6"/>
      <c r="C254" s="8">
        <v>42614</v>
      </c>
      <c r="D254" s="8">
        <v>42644</v>
      </c>
      <c r="E254" s="26">
        <f t="shared" si="18"/>
        <v>147994.33333333334</v>
      </c>
      <c r="F254" s="6"/>
      <c r="G254" s="6">
        <f t="shared" si="16"/>
        <v>12328</v>
      </c>
      <c r="H254" s="6">
        <f t="shared" si="20"/>
        <v>1250</v>
      </c>
      <c r="I254" s="6">
        <f t="shared" si="17"/>
        <v>11078</v>
      </c>
    </row>
    <row r="255" spans="1:9" x14ac:dyDescent="0.25">
      <c r="A255" s="6">
        <v>8</v>
      </c>
      <c r="B255" s="6"/>
      <c r="C255" s="8">
        <v>42644</v>
      </c>
      <c r="D255" s="8">
        <v>42675</v>
      </c>
      <c r="E255" s="26">
        <f t="shared" si="18"/>
        <v>147994.33333333334</v>
      </c>
      <c r="F255" s="6"/>
      <c r="G255" s="6">
        <f t="shared" si="16"/>
        <v>12328</v>
      </c>
      <c r="H255" s="6">
        <f t="shared" si="20"/>
        <v>1250</v>
      </c>
      <c r="I255" s="6">
        <f t="shared" si="17"/>
        <v>11078</v>
      </c>
    </row>
    <row r="256" spans="1:9" x14ac:dyDescent="0.25">
      <c r="A256" s="6">
        <v>9</v>
      </c>
      <c r="B256" s="6"/>
      <c r="C256" s="8">
        <v>42675</v>
      </c>
      <c r="D256" s="8">
        <v>42705</v>
      </c>
      <c r="E256" s="26">
        <f t="shared" si="18"/>
        <v>147994.33333333334</v>
      </c>
      <c r="F256" s="6"/>
      <c r="G256" s="6">
        <f t="shared" si="16"/>
        <v>12328</v>
      </c>
      <c r="H256" s="6">
        <f t="shared" si="20"/>
        <v>1250</v>
      </c>
      <c r="I256" s="6">
        <f t="shared" si="17"/>
        <v>11078</v>
      </c>
    </row>
    <row r="257" spans="1:9" x14ac:dyDescent="0.25">
      <c r="A257" s="6">
        <v>10</v>
      </c>
      <c r="B257" s="6"/>
      <c r="C257" s="8">
        <v>42705</v>
      </c>
      <c r="D257" s="8">
        <v>42736</v>
      </c>
      <c r="E257" s="26">
        <f t="shared" si="18"/>
        <v>147994.33333333334</v>
      </c>
      <c r="F257" s="6"/>
      <c r="G257" s="6">
        <f t="shared" si="16"/>
        <v>12328</v>
      </c>
      <c r="H257" s="6">
        <f t="shared" si="20"/>
        <v>1250</v>
      </c>
      <c r="I257" s="6">
        <f t="shared" si="17"/>
        <v>11078</v>
      </c>
    </row>
    <row r="258" spans="1:9" x14ac:dyDescent="0.25">
      <c r="A258" s="6">
        <v>11</v>
      </c>
      <c r="B258" s="6"/>
      <c r="C258" s="8">
        <v>42736</v>
      </c>
      <c r="D258" s="8">
        <v>42767</v>
      </c>
      <c r="E258" s="26">
        <f t="shared" si="18"/>
        <v>147994.33333333334</v>
      </c>
      <c r="F258" s="6"/>
      <c r="G258" s="6">
        <f t="shared" si="16"/>
        <v>12328</v>
      </c>
      <c r="H258" s="6">
        <f t="shared" si="20"/>
        <v>1250</v>
      </c>
      <c r="I258" s="6">
        <f t="shared" si="17"/>
        <v>11078</v>
      </c>
    </row>
    <row r="259" spans="1:9" x14ac:dyDescent="0.25">
      <c r="A259" s="6">
        <v>12</v>
      </c>
      <c r="B259" s="7" t="s">
        <v>60</v>
      </c>
      <c r="C259" s="8">
        <v>42767</v>
      </c>
      <c r="D259" s="8">
        <v>42795</v>
      </c>
      <c r="E259" s="26">
        <f t="shared" si="18"/>
        <v>147994.33333333334</v>
      </c>
      <c r="F259" s="6">
        <f>SUM(E248:E259)</f>
        <v>1775931.9999999998</v>
      </c>
      <c r="G259" s="6">
        <f t="shared" si="16"/>
        <v>12328</v>
      </c>
      <c r="H259" s="6">
        <f t="shared" si="20"/>
        <v>1250</v>
      </c>
      <c r="I259" s="6">
        <f t="shared" si="17"/>
        <v>11078</v>
      </c>
    </row>
    <row r="260" spans="1:9" x14ac:dyDescent="0.25">
      <c r="A260" s="6">
        <v>1</v>
      </c>
      <c r="B260" s="6"/>
      <c r="C260" s="8">
        <v>42795</v>
      </c>
      <c r="D260" s="8">
        <v>42826</v>
      </c>
      <c r="E260" s="26">
        <v>170404</v>
      </c>
      <c r="F260" s="6"/>
      <c r="G260" s="6">
        <f t="shared" ref="G260:G323" si="21">ROUND(E260*8.33%,0)</f>
        <v>14195</v>
      </c>
      <c r="H260" s="6">
        <f t="shared" si="20"/>
        <v>1250</v>
      </c>
      <c r="I260" s="6">
        <f t="shared" si="17"/>
        <v>12945</v>
      </c>
    </row>
    <row r="261" spans="1:9" x14ac:dyDescent="0.25">
      <c r="A261" s="6">
        <v>2</v>
      </c>
      <c r="B261" s="6"/>
      <c r="C261" s="8">
        <v>42826</v>
      </c>
      <c r="D261" s="8">
        <v>42856</v>
      </c>
      <c r="E261" s="26">
        <f t="shared" si="18"/>
        <v>170404</v>
      </c>
      <c r="F261" s="6"/>
      <c r="G261" s="6">
        <f t="shared" si="21"/>
        <v>14195</v>
      </c>
      <c r="H261" s="6">
        <f t="shared" si="20"/>
        <v>1250</v>
      </c>
      <c r="I261" s="6">
        <f t="shared" ref="I261:I324" si="22">MAX(G261-H261,0)</f>
        <v>12945</v>
      </c>
    </row>
    <row r="262" spans="1:9" x14ac:dyDescent="0.25">
      <c r="A262" s="6">
        <v>3</v>
      </c>
      <c r="B262" s="6"/>
      <c r="C262" s="8">
        <v>42856</v>
      </c>
      <c r="D262" s="8">
        <v>42887</v>
      </c>
      <c r="E262" s="26">
        <f t="shared" si="18"/>
        <v>170404</v>
      </c>
      <c r="F262" s="6"/>
      <c r="G262" s="6">
        <f t="shared" si="21"/>
        <v>14195</v>
      </c>
      <c r="H262" s="6">
        <f t="shared" ref="H262:H293" si="23">IF(E262=0,0,1250)</f>
        <v>1250</v>
      </c>
      <c r="I262" s="6">
        <f t="shared" si="22"/>
        <v>12945</v>
      </c>
    </row>
    <row r="263" spans="1:9" x14ac:dyDescent="0.25">
      <c r="A263" s="6">
        <v>4</v>
      </c>
      <c r="B263" s="6"/>
      <c r="C263" s="8">
        <v>42887</v>
      </c>
      <c r="D263" s="8">
        <v>42917</v>
      </c>
      <c r="E263" s="26">
        <f t="shared" ref="E263:E319" si="24">E262</f>
        <v>170404</v>
      </c>
      <c r="F263" s="6"/>
      <c r="G263" s="6">
        <f t="shared" si="21"/>
        <v>14195</v>
      </c>
      <c r="H263" s="6">
        <f t="shared" si="23"/>
        <v>1250</v>
      </c>
      <c r="I263" s="6">
        <f t="shared" si="22"/>
        <v>12945</v>
      </c>
    </row>
    <row r="264" spans="1:9" x14ac:dyDescent="0.25">
      <c r="A264" s="6">
        <v>5</v>
      </c>
      <c r="B264" s="6"/>
      <c r="C264" s="8">
        <v>42917</v>
      </c>
      <c r="D264" s="8">
        <v>42948</v>
      </c>
      <c r="E264" s="26">
        <f t="shared" si="24"/>
        <v>170404</v>
      </c>
      <c r="F264" s="6"/>
      <c r="G264" s="6">
        <f t="shared" si="21"/>
        <v>14195</v>
      </c>
      <c r="H264" s="6">
        <f t="shared" si="23"/>
        <v>1250</v>
      </c>
      <c r="I264" s="6">
        <f t="shared" si="22"/>
        <v>12945</v>
      </c>
    </row>
    <row r="265" spans="1:9" x14ac:dyDescent="0.25">
      <c r="A265" s="6">
        <v>6</v>
      </c>
      <c r="B265" s="6"/>
      <c r="C265" s="8">
        <v>42948</v>
      </c>
      <c r="D265" s="8">
        <v>42979</v>
      </c>
      <c r="E265" s="26">
        <f t="shared" si="24"/>
        <v>170404</v>
      </c>
      <c r="F265" s="6"/>
      <c r="G265" s="6">
        <f t="shared" si="21"/>
        <v>14195</v>
      </c>
      <c r="H265" s="6">
        <f t="shared" si="23"/>
        <v>1250</v>
      </c>
      <c r="I265" s="6">
        <f t="shared" si="22"/>
        <v>12945</v>
      </c>
    </row>
    <row r="266" spans="1:9" x14ac:dyDescent="0.25">
      <c r="A266" s="6">
        <v>7</v>
      </c>
      <c r="B266" s="6"/>
      <c r="C266" s="8">
        <v>42979</v>
      </c>
      <c r="D266" s="8">
        <v>43009</v>
      </c>
      <c r="E266" s="26">
        <f t="shared" si="24"/>
        <v>170404</v>
      </c>
      <c r="F266" s="6"/>
      <c r="G266" s="6">
        <f t="shared" si="21"/>
        <v>14195</v>
      </c>
      <c r="H266" s="6">
        <f t="shared" si="23"/>
        <v>1250</v>
      </c>
      <c r="I266" s="6">
        <f t="shared" si="22"/>
        <v>12945</v>
      </c>
    </row>
    <row r="267" spans="1:9" x14ac:dyDescent="0.25">
      <c r="A267" s="6">
        <v>8</v>
      </c>
      <c r="B267" s="6"/>
      <c r="C267" s="8">
        <v>43009</v>
      </c>
      <c r="D267" s="8">
        <v>43040</v>
      </c>
      <c r="E267" s="26">
        <f t="shared" si="24"/>
        <v>170404</v>
      </c>
      <c r="F267" s="6"/>
      <c r="G267" s="6">
        <f t="shared" si="21"/>
        <v>14195</v>
      </c>
      <c r="H267" s="6">
        <f t="shared" si="23"/>
        <v>1250</v>
      </c>
      <c r="I267" s="6">
        <f t="shared" si="22"/>
        <v>12945</v>
      </c>
    </row>
    <row r="268" spans="1:9" x14ac:dyDescent="0.25">
      <c r="A268" s="6">
        <v>9</v>
      </c>
      <c r="B268" s="6"/>
      <c r="C268" s="8">
        <v>43040</v>
      </c>
      <c r="D268" s="8">
        <v>43070</v>
      </c>
      <c r="E268" s="26">
        <f t="shared" si="24"/>
        <v>170404</v>
      </c>
      <c r="F268" s="6"/>
      <c r="G268" s="6">
        <f t="shared" si="21"/>
        <v>14195</v>
      </c>
      <c r="H268" s="6">
        <f t="shared" si="23"/>
        <v>1250</v>
      </c>
      <c r="I268" s="6">
        <f t="shared" si="22"/>
        <v>12945</v>
      </c>
    </row>
    <row r="269" spans="1:9" x14ac:dyDescent="0.25">
      <c r="A269" s="6">
        <v>10</v>
      </c>
      <c r="B269" s="6"/>
      <c r="C269" s="8">
        <v>43070</v>
      </c>
      <c r="D269" s="8">
        <v>43101</v>
      </c>
      <c r="E269" s="26">
        <f t="shared" si="24"/>
        <v>170404</v>
      </c>
      <c r="F269" s="6"/>
      <c r="G269" s="6">
        <f t="shared" si="21"/>
        <v>14195</v>
      </c>
      <c r="H269" s="6">
        <f t="shared" si="23"/>
        <v>1250</v>
      </c>
      <c r="I269" s="6">
        <f t="shared" si="22"/>
        <v>12945</v>
      </c>
    </row>
    <row r="270" spans="1:9" x14ac:dyDescent="0.25">
      <c r="A270" s="6">
        <v>11</v>
      </c>
      <c r="B270" s="6"/>
      <c r="C270" s="8">
        <v>43101</v>
      </c>
      <c r="D270" s="8">
        <v>43132</v>
      </c>
      <c r="E270" s="26">
        <f t="shared" si="24"/>
        <v>170404</v>
      </c>
      <c r="F270" s="6"/>
      <c r="G270" s="6">
        <f t="shared" si="21"/>
        <v>14195</v>
      </c>
      <c r="H270" s="6">
        <f t="shared" si="23"/>
        <v>1250</v>
      </c>
      <c r="I270" s="6">
        <f t="shared" si="22"/>
        <v>12945</v>
      </c>
    </row>
    <row r="271" spans="1:9" x14ac:dyDescent="0.25">
      <c r="A271" s="6">
        <v>12</v>
      </c>
      <c r="B271" s="7" t="s">
        <v>75</v>
      </c>
      <c r="C271" s="8">
        <v>43132</v>
      </c>
      <c r="D271" s="8">
        <v>43160</v>
      </c>
      <c r="E271" s="26">
        <f t="shared" si="24"/>
        <v>170404</v>
      </c>
      <c r="F271" s="6">
        <f>SUM(E260:E271)</f>
        <v>2044848</v>
      </c>
      <c r="G271" s="6">
        <f t="shared" si="21"/>
        <v>14195</v>
      </c>
      <c r="H271" s="6">
        <f t="shared" si="23"/>
        <v>1250</v>
      </c>
      <c r="I271" s="6">
        <f t="shared" si="22"/>
        <v>12945</v>
      </c>
    </row>
    <row r="272" spans="1:9" x14ac:dyDescent="0.25">
      <c r="A272" s="6">
        <v>1</v>
      </c>
      <c r="B272" s="6"/>
      <c r="C272" s="8">
        <v>43160</v>
      </c>
      <c r="D272" s="8">
        <v>43191</v>
      </c>
      <c r="E272" s="26">
        <v>199372.66666666666</v>
      </c>
      <c r="F272" s="6"/>
      <c r="G272" s="6">
        <f t="shared" si="21"/>
        <v>16608</v>
      </c>
      <c r="H272" s="6">
        <f t="shared" si="23"/>
        <v>1250</v>
      </c>
      <c r="I272" s="6">
        <f t="shared" si="22"/>
        <v>15358</v>
      </c>
    </row>
    <row r="273" spans="1:9" x14ac:dyDescent="0.25">
      <c r="A273" s="6">
        <v>2</v>
      </c>
      <c r="B273" s="6"/>
      <c r="C273" s="8">
        <v>43191</v>
      </c>
      <c r="D273" s="8">
        <v>43221</v>
      </c>
      <c r="E273" s="26">
        <f t="shared" si="24"/>
        <v>199372.66666666666</v>
      </c>
      <c r="F273" s="6"/>
      <c r="G273" s="6">
        <f t="shared" si="21"/>
        <v>16608</v>
      </c>
      <c r="H273" s="6">
        <f t="shared" si="23"/>
        <v>1250</v>
      </c>
      <c r="I273" s="6">
        <f t="shared" si="22"/>
        <v>15358</v>
      </c>
    </row>
    <row r="274" spans="1:9" x14ac:dyDescent="0.25">
      <c r="A274" s="6">
        <v>3</v>
      </c>
      <c r="B274" s="6"/>
      <c r="C274" s="8">
        <v>43221</v>
      </c>
      <c r="D274" s="8">
        <v>43252</v>
      </c>
      <c r="E274" s="26">
        <f t="shared" si="24"/>
        <v>199372.66666666666</v>
      </c>
      <c r="F274" s="6"/>
      <c r="G274" s="6">
        <f t="shared" si="21"/>
        <v>16608</v>
      </c>
      <c r="H274" s="6">
        <f t="shared" si="23"/>
        <v>1250</v>
      </c>
      <c r="I274" s="6">
        <f t="shared" si="22"/>
        <v>15358</v>
      </c>
    </row>
    <row r="275" spans="1:9" x14ac:dyDescent="0.25">
      <c r="A275" s="6">
        <v>4</v>
      </c>
      <c r="B275" s="6"/>
      <c r="C275" s="8">
        <v>43252</v>
      </c>
      <c r="D275" s="8">
        <v>43282</v>
      </c>
      <c r="E275" s="26">
        <f t="shared" si="24"/>
        <v>199372.66666666666</v>
      </c>
      <c r="F275" s="6"/>
      <c r="G275" s="6">
        <f t="shared" si="21"/>
        <v>16608</v>
      </c>
      <c r="H275" s="6">
        <f t="shared" si="23"/>
        <v>1250</v>
      </c>
      <c r="I275" s="6">
        <f t="shared" si="22"/>
        <v>15358</v>
      </c>
    </row>
    <row r="276" spans="1:9" x14ac:dyDescent="0.25">
      <c r="A276" s="6">
        <v>5</v>
      </c>
      <c r="B276" s="6"/>
      <c r="C276" s="8">
        <v>43282</v>
      </c>
      <c r="D276" s="8">
        <v>43313</v>
      </c>
      <c r="E276" s="26">
        <f t="shared" si="24"/>
        <v>199372.66666666666</v>
      </c>
      <c r="F276" s="6"/>
      <c r="G276" s="6">
        <f t="shared" si="21"/>
        <v>16608</v>
      </c>
      <c r="H276" s="6">
        <f t="shared" si="23"/>
        <v>1250</v>
      </c>
      <c r="I276" s="6">
        <f t="shared" si="22"/>
        <v>15358</v>
      </c>
    </row>
    <row r="277" spans="1:9" x14ac:dyDescent="0.25">
      <c r="A277" s="6">
        <v>6</v>
      </c>
      <c r="B277" s="6"/>
      <c r="C277" s="8">
        <v>43313</v>
      </c>
      <c r="D277" s="8">
        <v>43344</v>
      </c>
      <c r="E277" s="26">
        <f t="shared" si="24"/>
        <v>199372.66666666666</v>
      </c>
      <c r="F277" s="6"/>
      <c r="G277" s="6">
        <f t="shared" si="21"/>
        <v>16608</v>
      </c>
      <c r="H277" s="6">
        <f t="shared" si="23"/>
        <v>1250</v>
      </c>
      <c r="I277" s="6">
        <f t="shared" si="22"/>
        <v>15358</v>
      </c>
    </row>
    <row r="278" spans="1:9" x14ac:dyDescent="0.25">
      <c r="A278" s="6">
        <v>7</v>
      </c>
      <c r="B278" s="6"/>
      <c r="C278" s="8">
        <v>43344</v>
      </c>
      <c r="D278" s="8">
        <v>43374</v>
      </c>
      <c r="E278" s="26">
        <f t="shared" si="24"/>
        <v>199372.66666666666</v>
      </c>
      <c r="F278" s="6"/>
      <c r="G278" s="6">
        <f t="shared" si="21"/>
        <v>16608</v>
      </c>
      <c r="H278" s="6">
        <f t="shared" si="23"/>
        <v>1250</v>
      </c>
      <c r="I278" s="6">
        <f t="shared" si="22"/>
        <v>15358</v>
      </c>
    </row>
    <row r="279" spans="1:9" x14ac:dyDescent="0.25">
      <c r="A279" s="6">
        <v>8</v>
      </c>
      <c r="B279" s="6"/>
      <c r="C279" s="8">
        <v>43374</v>
      </c>
      <c r="D279" s="8">
        <v>43405</v>
      </c>
      <c r="E279" s="26">
        <f t="shared" si="24"/>
        <v>199372.66666666666</v>
      </c>
      <c r="F279" s="6"/>
      <c r="G279" s="6">
        <f t="shared" si="21"/>
        <v>16608</v>
      </c>
      <c r="H279" s="6">
        <f t="shared" si="23"/>
        <v>1250</v>
      </c>
      <c r="I279" s="6">
        <f t="shared" si="22"/>
        <v>15358</v>
      </c>
    </row>
    <row r="280" spans="1:9" x14ac:dyDescent="0.25">
      <c r="A280" s="6">
        <v>9</v>
      </c>
      <c r="B280" s="6"/>
      <c r="C280" s="8">
        <v>43405</v>
      </c>
      <c r="D280" s="8">
        <v>43435</v>
      </c>
      <c r="E280" s="26">
        <f t="shared" si="24"/>
        <v>199372.66666666666</v>
      </c>
      <c r="F280" s="6"/>
      <c r="G280" s="6">
        <f t="shared" si="21"/>
        <v>16608</v>
      </c>
      <c r="H280" s="6">
        <f t="shared" si="23"/>
        <v>1250</v>
      </c>
      <c r="I280" s="6">
        <f t="shared" si="22"/>
        <v>15358</v>
      </c>
    </row>
    <row r="281" spans="1:9" x14ac:dyDescent="0.25">
      <c r="A281" s="6">
        <v>10</v>
      </c>
      <c r="B281" s="6"/>
      <c r="C281" s="8">
        <v>43435</v>
      </c>
      <c r="D281" s="8">
        <v>43466</v>
      </c>
      <c r="E281" s="26">
        <f t="shared" si="24"/>
        <v>199372.66666666666</v>
      </c>
      <c r="F281" s="6"/>
      <c r="G281" s="6">
        <f t="shared" si="21"/>
        <v>16608</v>
      </c>
      <c r="H281" s="6">
        <f t="shared" si="23"/>
        <v>1250</v>
      </c>
      <c r="I281" s="6">
        <f t="shared" si="22"/>
        <v>15358</v>
      </c>
    </row>
    <row r="282" spans="1:9" x14ac:dyDescent="0.25">
      <c r="A282" s="6">
        <v>11</v>
      </c>
      <c r="B282" s="6"/>
      <c r="C282" s="8">
        <v>43466</v>
      </c>
      <c r="D282" s="8">
        <v>43497</v>
      </c>
      <c r="E282" s="26">
        <f t="shared" si="24"/>
        <v>199372.66666666666</v>
      </c>
      <c r="F282" s="6"/>
      <c r="G282" s="6">
        <f t="shared" si="21"/>
        <v>16608</v>
      </c>
      <c r="H282" s="6">
        <f t="shared" si="23"/>
        <v>1250</v>
      </c>
      <c r="I282" s="6">
        <f t="shared" si="22"/>
        <v>15358</v>
      </c>
    </row>
    <row r="283" spans="1:9" x14ac:dyDescent="0.25">
      <c r="A283" s="6">
        <v>12</v>
      </c>
      <c r="B283" s="7" t="s">
        <v>76</v>
      </c>
      <c r="C283" s="8">
        <v>43497</v>
      </c>
      <c r="D283" s="8">
        <v>43525</v>
      </c>
      <c r="E283" s="26">
        <f t="shared" si="24"/>
        <v>199372.66666666666</v>
      </c>
      <c r="F283" s="6">
        <f>SUM(E272:E283)</f>
        <v>2392472</v>
      </c>
      <c r="G283" s="6">
        <f t="shared" si="21"/>
        <v>16608</v>
      </c>
      <c r="H283" s="6">
        <f t="shared" si="23"/>
        <v>1250</v>
      </c>
      <c r="I283" s="6">
        <f t="shared" si="22"/>
        <v>15358</v>
      </c>
    </row>
    <row r="284" spans="1:9" x14ac:dyDescent="0.25">
      <c r="A284" s="6">
        <v>1</v>
      </c>
      <c r="B284" s="6"/>
      <c r="C284" s="8">
        <v>43525</v>
      </c>
      <c r="D284" s="8">
        <v>43556</v>
      </c>
      <c r="E284" s="26">
        <v>215322.5</v>
      </c>
      <c r="F284" s="6"/>
      <c r="G284" s="6">
        <f t="shared" si="21"/>
        <v>17936</v>
      </c>
      <c r="H284" s="6">
        <f t="shared" si="23"/>
        <v>1250</v>
      </c>
      <c r="I284" s="6">
        <f t="shared" si="22"/>
        <v>16686</v>
      </c>
    </row>
    <row r="285" spans="1:9" x14ac:dyDescent="0.25">
      <c r="A285" s="6">
        <v>2</v>
      </c>
      <c r="B285" s="6"/>
      <c r="C285" s="8">
        <v>43556</v>
      </c>
      <c r="D285" s="8">
        <v>43586</v>
      </c>
      <c r="E285" s="26">
        <f t="shared" si="24"/>
        <v>215322.5</v>
      </c>
      <c r="F285" s="6"/>
      <c r="G285" s="6">
        <f t="shared" si="21"/>
        <v>17936</v>
      </c>
      <c r="H285" s="6">
        <f t="shared" si="23"/>
        <v>1250</v>
      </c>
      <c r="I285" s="6">
        <f t="shared" si="22"/>
        <v>16686</v>
      </c>
    </row>
    <row r="286" spans="1:9" x14ac:dyDescent="0.25">
      <c r="A286" s="6">
        <v>3</v>
      </c>
      <c r="B286" s="6"/>
      <c r="C286" s="8">
        <v>43586</v>
      </c>
      <c r="D286" s="8">
        <v>43617</v>
      </c>
      <c r="E286" s="26">
        <f t="shared" si="24"/>
        <v>215322.5</v>
      </c>
      <c r="F286" s="6"/>
      <c r="G286" s="6">
        <f t="shared" si="21"/>
        <v>17936</v>
      </c>
      <c r="H286" s="6">
        <f t="shared" si="23"/>
        <v>1250</v>
      </c>
      <c r="I286" s="6">
        <f t="shared" si="22"/>
        <v>16686</v>
      </c>
    </row>
    <row r="287" spans="1:9" x14ac:dyDescent="0.25">
      <c r="A287" s="6">
        <v>4</v>
      </c>
      <c r="B287" s="6"/>
      <c r="C287" s="8">
        <v>43617</v>
      </c>
      <c r="D287" s="8">
        <v>43647</v>
      </c>
      <c r="E287" s="26">
        <f t="shared" si="24"/>
        <v>215322.5</v>
      </c>
      <c r="F287" s="6"/>
      <c r="G287" s="6">
        <f t="shared" si="21"/>
        <v>17936</v>
      </c>
      <c r="H287" s="6">
        <f t="shared" si="23"/>
        <v>1250</v>
      </c>
      <c r="I287" s="6">
        <f t="shared" si="22"/>
        <v>16686</v>
      </c>
    </row>
    <row r="288" spans="1:9" x14ac:dyDescent="0.25">
      <c r="A288" s="6">
        <v>5</v>
      </c>
      <c r="B288" s="6"/>
      <c r="C288" s="8">
        <v>43647</v>
      </c>
      <c r="D288" s="8">
        <v>43678</v>
      </c>
      <c r="E288" s="26">
        <f t="shared" si="24"/>
        <v>215322.5</v>
      </c>
      <c r="F288" s="6"/>
      <c r="G288" s="6">
        <f t="shared" si="21"/>
        <v>17936</v>
      </c>
      <c r="H288" s="6">
        <f t="shared" si="23"/>
        <v>1250</v>
      </c>
      <c r="I288" s="6">
        <f t="shared" si="22"/>
        <v>16686</v>
      </c>
    </row>
    <row r="289" spans="1:9" x14ac:dyDescent="0.25">
      <c r="A289" s="6">
        <v>6</v>
      </c>
      <c r="B289" s="6"/>
      <c r="C289" s="8">
        <v>43678</v>
      </c>
      <c r="D289" s="8">
        <v>43709</v>
      </c>
      <c r="E289" s="26">
        <f t="shared" si="24"/>
        <v>215322.5</v>
      </c>
      <c r="F289" s="6"/>
      <c r="G289" s="6">
        <f t="shared" si="21"/>
        <v>17936</v>
      </c>
      <c r="H289" s="6">
        <f t="shared" si="23"/>
        <v>1250</v>
      </c>
      <c r="I289" s="6">
        <f t="shared" si="22"/>
        <v>16686</v>
      </c>
    </row>
    <row r="290" spans="1:9" x14ac:dyDescent="0.25">
      <c r="A290" s="6">
        <v>7</v>
      </c>
      <c r="B290" s="6"/>
      <c r="C290" s="8">
        <v>43709</v>
      </c>
      <c r="D290" s="8">
        <v>43739</v>
      </c>
      <c r="E290" s="26">
        <f t="shared" si="24"/>
        <v>215322.5</v>
      </c>
      <c r="F290" s="6"/>
      <c r="G290" s="6">
        <f t="shared" si="21"/>
        <v>17936</v>
      </c>
      <c r="H290" s="6">
        <f t="shared" si="23"/>
        <v>1250</v>
      </c>
      <c r="I290" s="6">
        <f t="shared" si="22"/>
        <v>16686</v>
      </c>
    </row>
    <row r="291" spans="1:9" x14ac:dyDescent="0.25">
      <c r="A291" s="6">
        <v>8</v>
      </c>
      <c r="B291" s="6"/>
      <c r="C291" s="8">
        <v>43739</v>
      </c>
      <c r="D291" s="8">
        <v>43770</v>
      </c>
      <c r="E291" s="26">
        <f t="shared" si="24"/>
        <v>215322.5</v>
      </c>
      <c r="F291" s="6"/>
      <c r="G291" s="6">
        <f t="shared" si="21"/>
        <v>17936</v>
      </c>
      <c r="H291" s="6">
        <f t="shared" si="23"/>
        <v>1250</v>
      </c>
      <c r="I291" s="6">
        <f t="shared" si="22"/>
        <v>16686</v>
      </c>
    </row>
    <row r="292" spans="1:9" x14ac:dyDescent="0.25">
      <c r="A292" s="6">
        <v>9</v>
      </c>
      <c r="B292" s="6"/>
      <c r="C292" s="8">
        <v>43770</v>
      </c>
      <c r="D292" s="8">
        <v>43800</v>
      </c>
      <c r="E292" s="26">
        <f t="shared" si="24"/>
        <v>215322.5</v>
      </c>
      <c r="F292" s="6"/>
      <c r="G292" s="6">
        <f t="shared" si="21"/>
        <v>17936</v>
      </c>
      <c r="H292" s="6">
        <f t="shared" si="23"/>
        <v>1250</v>
      </c>
      <c r="I292" s="6">
        <f t="shared" si="22"/>
        <v>16686</v>
      </c>
    </row>
    <row r="293" spans="1:9" x14ac:dyDescent="0.25">
      <c r="A293" s="6">
        <v>10</v>
      </c>
      <c r="B293" s="6"/>
      <c r="C293" s="8">
        <v>43800</v>
      </c>
      <c r="D293" s="8">
        <v>43831</v>
      </c>
      <c r="E293" s="26">
        <f t="shared" si="24"/>
        <v>215322.5</v>
      </c>
      <c r="F293" s="6"/>
      <c r="G293" s="6">
        <f t="shared" si="21"/>
        <v>17936</v>
      </c>
      <c r="H293" s="6">
        <f t="shared" si="23"/>
        <v>1250</v>
      </c>
      <c r="I293" s="6">
        <f t="shared" si="22"/>
        <v>16686</v>
      </c>
    </row>
    <row r="294" spans="1:9" x14ac:dyDescent="0.25">
      <c r="A294" s="6">
        <v>11</v>
      </c>
      <c r="B294" s="6"/>
      <c r="C294" s="8">
        <v>43831</v>
      </c>
      <c r="D294" s="8">
        <v>43862</v>
      </c>
      <c r="E294" s="26">
        <f t="shared" si="24"/>
        <v>215322.5</v>
      </c>
      <c r="F294" s="6"/>
      <c r="G294" s="6">
        <f t="shared" si="21"/>
        <v>17936</v>
      </c>
      <c r="H294" s="6">
        <f t="shared" ref="H294:H325" si="25">IF(E294=0,0,1250)</f>
        <v>1250</v>
      </c>
      <c r="I294" s="6">
        <f t="shared" si="22"/>
        <v>16686</v>
      </c>
    </row>
    <row r="295" spans="1:9" x14ac:dyDescent="0.25">
      <c r="A295" s="6">
        <v>12</v>
      </c>
      <c r="B295" s="7" t="s">
        <v>77</v>
      </c>
      <c r="C295" s="8">
        <v>43862</v>
      </c>
      <c r="D295" s="8">
        <v>43891</v>
      </c>
      <c r="E295" s="26">
        <f t="shared" si="24"/>
        <v>215322.5</v>
      </c>
      <c r="F295" s="6">
        <f>SUM(E284:E295)</f>
        <v>2583870</v>
      </c>
      <c r="G295" s="6">
        <f t="shared" si="21"/>
        <v>17936</v>
      </c>
      <c r="H295" s="6">
        <f t="shared" si="25"/>
        <v>1250</v>
      </c>
      <c r="I295" s="6">
        <f t="shared" si="22"/>
        <v>16686</v>
      </c>
    </row>
    <row r="296" spans="1:9" x14ac:dyDescent="0.25">
      <c r="A296" s="6">
        <v>1</v>
      </c>
      <c r="B296" s="6"/>
      <c r="C296" s="8">
        <v>43891</v>
      </c>
      <c r="D296" s="8">
        <v>43922</v>
      </c>
      <c r="E296" s="26">
        <v>232548.33333333334</v>
      </c>
      <c r="F296" s="6"/>
      <c r="G296" s="6">
        <f t="shared" si="21"/>
        <v>19371</v>
      </c>
      <c r="H296" s="6">
        <f t="shared" si="25"/>
        <v>1250</v>
      </c>
      <c r="I296" s="6">
        <f t="shared" si="22"/>
        <v>18121</v>
      </c>
    </row>
    <row r="297" spans="1:9" x14ac:dyDescent="0.25">
      <c r="A297" s="6">
        <v>2</v>
      </c>
      <c r="B297" s="6"/>
      <c r="C297" s="8">
        <v>43922</v>
      </c>
      <c r="D297" s="8">
        <v>43952</v>
      </c>
      <c r="E297" s="26">
        <f t="shared" si="24"/>
        <v>232548.33333333334</v>
      </c>
      <c r="F297" s="6"/>
      <c r="G297" s="6">
        <f t="shared" si="21"/>
        <v>19371</v>
      </c>
      <c r="H297" s="6">
        <f t="shared" si="25"/>
        <v>1250</v>
      </c>
      <c r="I297" s="6">
        <f t="shared" si="22"/>
        <v>18121</v>
      </c>
    </row>
    <row r="298" spans="1:9" x14ac:dyDescent="0.25">
      <c r="A298" s="6">
        <v>3</v>
      </c>
      <c r="B298" s="6"/>
      <c r="C298" s="8">
        <v>43952</v>
      </c>
      <c r="D298" s="8">
        <v>43983</v>
      </c>
      <c r="E298" s="26">
        <f t="shared" si="24"/>
        <v>232548.33333333334</v>
      </c>
      <c r="F298" s="6"/>
      <c r="G298" s="6">
        <f t="shared" si="21"/>
        <v>19371</v>
      </c>
      <c r="H298" s="6">
        <f t="shared" si="25"/>
        <v>1250</v>
      </c>
      <c r="I298" s="6">
        <f t="shared" si="22"/>
        <v>18121</v>
      </c>
    </row>
    <row r="299" spans="1:9" x14ac:dyDescent="0.25">
      <c r="A299" s="6">
        <v>4</v>
      </c>
      <c r="B299" s="6"/>
      <c r="C299" s="8">
        <v>43983</v>
      </c>
      <c r="D299" s="8">
        <v>44013</v>
      </c>
      <c r="E299" s="26">
        <f t="shared" si="24"/>
        <v>232548.33333333334</v>
      </c>
      <c r="F299" s="6"/>
      <c r="G299" s="6">
        <f t="shared" si="21"/>
        <v>19371</v>
      </c>
      <c r="H299" s="6">
        <f t="shared" si="25"/>
        <v>1250</v>
      </c>
      <c r="I299" s="6">
        <f t="shared" si="22"/>
        <v>18121</v>
      </c>
    </row>
    <row r="300" spans="1:9" x14ac:dyDescent="0.25">
      <c r="A300" s="6">
        <v>5</v>
      </c>
      <c r="B300" s="6"/>
      <c r="C300" s="8">
        <v>44013</v>
      </c>
      <c r="D300" s="8">
        <v>44044</v>
      </c>
      <c r="E300" s="26">
        <f t="shared" si="24"/>
        <v>232548.33333333334</v>
      </c>
      <c r="F300" s="6"/>
      <c r="G300" s="6">
        <f t="shared" si="21"/>
        <v>19371</v>
      </c>
      <c r="H300" s="6">
        <f t="shared" si="25"/>
        <v>1250</v>
      </c>
      <c r="I300" s="6">
        <f t="shared" si="22"/>
        <v>18121</v>
      </c>
    </row>
    <row r="301" spans="1:9" x14ac:dyDescent="0.25">
      <c r="A301" s="6">
        <v>6</v>
      </c>
      <c r="B301" s="6"/>
      <c r="C301" s="8">
        <v>44044</v>
      </c>
      <c r="D301" s="8">
        <v>44075</v>
      </c>
      <c r="E301" s="26">
        <f t="shared" si="24"/>
        <v>232548.33333333334</v>
      </c>
      <c r="F301" s="6"/>
      <c r="G301" s="6">
        <f t="shared" si="21"/>
        <v>19371</v>
      </c>
      <c r="H301" s="6">
        <f t="shared" si="25"/>
        <v>1250</v>
      </c>
      <c r="I301" s="6">
        <f t="shared" si="22"/>
        <v>18121</v>
      </c>
    </row>
    <row r="302" spans="1:9" x14ac:dyDescent="0.25">
      <c r="A302" s="6">
        <v>7</v>
      </c>
      <c r="B302" s="6"/>
      <c r="C302" s="8">
        <v>44075</v>
      </c>
      <c r="D302" s="8">
        <v>44105</v>
      </c>
      <c r="E302" s="26">
        <f t="shared" si="24"/>
        <v>232548.33333333334</v>
      </c>
      <c r="F302" s="6"/>
      <c r="G302" s="6">
        <f t="shared" si="21"/>
        <v>19371</v>
      </c>
      <c r="H302" s="6">
        <f t="shared" si="25"/>
        <v>1250</v>
      </c>
      <c r="I302" s="6">
        <f t="shared" si="22"/>
        <v>18121</v>
      </c>
    </row>
    <row r="303" spans="1:9" x14ac:dyDescent="0.25">
      <c r="A303" s="6">
        <v>8</v>
      </c>
      <c r="B303" s="6"/>
      <c r="C303" s="8">
        <v>44105</v>
      </c>
      <c r="D303" s="8">
        <v>44136</v>
      </c>
      <c r="E303" s="26">
        <f t="shared" si="24"/>
        <v>232548.33333333334</v>
      </c>
      <c r="F303" s="6"/>
      <c r="G303" s="6">
        <f t="shared" si="21"/>
        <v>19371</v>
      </c>
      <c r="H303" s="6">
        <f t="shared" si="25"/>
        <v>1250</v>
      </c>
      <c r="I303" s="6">
        <f t="shared" si="22"/>
        <v>18121</v>
      </c>
    </row>
    <row r="304" spans="1:9" x14ac:dyDescent="0.25">
      <c r="A304" s="6">
        <v>9</v>
      </c>
      <c r="B304" s="6"/>
      <c r="C304" s="8">
        <v>44136</v>
      </c>
      <c r="D304" s="8">
        <v>44166</v>
      </c>
      <c r="E304" s="26">
        <f t="shared" si="24"/>
        <v>232548.33333333334</v>
      </c>
      <c r="F304" s="6"/>
      <c r="G304" s="6">
        <f t="shared" si="21"/>
        <v>19371</v>
      </c>
      <c r="H304" s="6">
        <f t="shared" si="25"/>
        <v>1250</v>
      </c>
      <c r="I304" s="6">
        <f t="shared" si="22"/>
        <v>18121</v>
      </c>
    </row>
    <row r="305" spans="1:9" x14ac:dyDescent="0.25">
      <c r="A305" s="6">
        <v>10</v>
      </c>
      <c r="B305" s="6"/>
      <c r="C305" s="8">
        <v>44166</v>
      </c>
      <c r="D305" s="8">
        <v>44197</v>
      </c>
      <c r="E305" s="26">
        <f t="shared" si="24"/>
        <v>232548.33333333334</v>
      </c>
      <c r="F305" s="6"/>
      <c r="G305" s="6">
        <f t="shared" si="21"/>
        <v>19371</v>
      </c>
      <c r="H305" s="6">
        <f t="shared" si="25"/>
        <v>1250</v>
      </c>
      <c r="I305" s="6">
        <f t="shared" si="22"/>
        <v>18121</v>
      </c>
    </row>
    <row r="306" spans="1:9" x14ac:dyDescent="0.25">
      <c r="A306" s="6">
        <v>11</v>
      </c>
      <c r="B306" s="6"/>
      <c r="C306" s="8">
        <v>44197</v>
      </c>
      <c r="D306" s="8">
        <v>44228</v>
      </c>
      <c r="E306" s="26">
        <f t="shared" si="24"/>
        <v>232548.33333333334</v>
      </c>
      <c r="F306" s="6"/>
      <c r="G306" s="6">
        <f t="shared" si="21"/>
        <v>19371</v>
      </c>
      <c r="H306" s="6">
        <f t="shared" si="25"/>
        <v>1250</v>
      </c>
      <c r="I306" s="6">
        <f t="shared" si="22"/>
        <v>18121</v>
      </c>
    </row>
    <row r="307" spans="1:9" x14ac:dyDescent="0.25">
      <c r="A307" s="6">
        <v>12</v>
      </c>
      <c r="B307" s="7" t="s">
        <v>78</v>
      </c>
      <c r="C307" s="8">
        <v>44228</v>
      </c>
      <c r="D307" s="8">
        <v>44256</v>
      </c>
      <c r="E307" s="26">
        <f t="shared" si="24"/>
        <v>232548.33333333334</v>
      </c>
      <c r="F307" s="6">
        <f>SUM(E296:E307)</f>
        <v>2790580</v>
      </c>
      <c r="G307" s="6">
        <f t="shared" si="21"/>
        <v>19371</v>
      </c>
      <c r="H307" s="6">
        <f t="shared" si="25"/>
        <v>1250</v>
      </c>
      <c r="I307" s="6">
        <f t="shared" si="22"/>
        <v>18121</v>
      </c>
    </row>
    <row r="308" spans="1:9" x14ac:dyDescent="0.25">
      <c r="A308" s="6">
        <v>1</v>
      </c>
      <c r="B308" s="6"/>
      <c r="C308" s="8">
        <v>44256</v>
      </c>
      <c r="D308" s="8">
        <v>44287</v>
      </c>
      <c r="E308" s="26">
        <v>241385.16666666666</v>
      </c>
      <c r="F308" s="6"/>
      <c r="G308" s="6">
        <f t="shared" si="21"/>
        <v>20107</v>
      </c>
      <c r="H308" s="6">
        <f t="shared" si="25"/>
        <v>1250</v>
      </c>
      <c r="I308" s="6">
        <f t="shared" si="22"/>
        <v>18857</v>
      </c>
    </row>
    <row r="309" spans="1:9" x14ac:dyDescent="0.25">
      <c r="A309" s="6">
        <v>2</v>
      </c>
      <c r="B309" s="6"/>
      <c r="C309" s="8">
        <v>44287</v>
      </c>
      <c r="D309" s="8">
        <v>44317</v>
      </c>
      <c r="E309" s="26">
        <f t="shared" si="24"/>
        <v>241385.16666666666</v>
      </c>
      <c r="F309" s="6"/>
      <c r="G309" s="6">
        <f t="shared" si="21"/>
        <v>20107</v>
      </c>
      <c r="H309" s="6">
        <f t="shared" si="25"/>
        <v>1250</v>
      </c>
      <c r="I309" s="6">
        <f t="shared" si="22"/>
        <v>18857</v>
      </c>
    </row>
    <row r="310" spans="1:9" x14ac:dyDescent="0.25">
      <c r="A310" s="6">
        <v>3</v>
      </c>
      <c r="B310" s="6"/>
      <c r="C310" s="8">
        <v>44317</v>
      </c>
      <c r="D310" s="8">
        <v>44348</v>
      </c>
      <c r="E310" s="26">
        <f t="shared" si="24"/>
        <v>241385.16666666666</v>
      </c>
      <c r="F310" s="6"/>
      <c r="G310" s="6">
        <f t="shared" si="21"/>
        <v>20107</v>
      </c>
      <c r="H310" s="6">
        <f t="shared" si="25"/>
        <v>1250</v>
      </c>
      <c r="I310" s="6">
        <f t="shared" si="22"/>
        <v>18857</v>
      </c>
    </row>
    <row r="311" spans="1:9" x14ac:dyDescent="0.25">
      <c r="A311" s="6">
        <v>4</v>
      </c>
      <c r="B311" s="6"/>
      <c r="C311" s="8">
        <v>44348</v>
      </c>
      <c r="D311" s="8">
        <v>44378</v>
      </c>
      <c r="E311" s="26">
        <f t="shared" si="24"/>
        <v>241385.16666666666</v>
      </c>
      <c r="F311" s="6"/>
      <c r="G311" s="6">
        <f t="shared" si="21"/>
        <v>20107</v>
      </c>
      <c r="H311" s="6">
        <f t="shared" si="25"/>
        <v>1250</v>
      </c>
      <c r="I311" s="6">
        <f t="shared" si="22"/>
        <v>18857</v>
      </c>
    </row>
    <row r="312" spans="1:9" x14ac:dyDescent="0.25">
      <c r="A312" s="6">
        <v>5</v>
      </c>
      <c r="B312" s="6"/>
      <c r="C312" s="8">
        <v>44378</v>
      </c>
      <c r="D312" s="8">
        <v>44409</v>
      </c>
      <c r="E312" s="26">
        <f t="shared" si="24"/>
        <v>241385.16666666666</v>
      </c>
      <c r="F312" s="6"/>
      <c r="G312" s="6">
        <f t="shared" si="21"/>
        <v>20107</v>
      </c>
      <c r="H312" s="6">
        <f t="shared" si="25"/>
        <v>1250</v>
      </c>
      <c r="I312" s="6">
        <f t="shared" si="22"/>
        <v>18857</v>
      </c>
    </row>
    <row r="313" spans="1:9" x14ac:dyDescent="0.25">
      <c r="A313" s="6">
        <v>6</v>
      </c>
      <c r="B313" s="6"/>
      <c r="C313" s="8">
        <v>44409</v>
      </c>
      <c r="D313" s="8">
        <v>44440</v>
      </c>
      <c r="E313" s="26">
        <f t="shared" si="24"/>
        <v>241385.16666666666</v>
      </c>
      <c r="F313" s="6"/>
      <c r="G313" s="6">
        <f t="shared" si="21"/>
        <v>20107</v>
      </c>
      <c r="H313" s="6">
        <f t="shared" si="25"/>
        <v>1250</v>
      </c>
      <c r="I313" s="6">
        <f t="shared" si="22"/>
        <v>18857</v>
      </c>
    </row>
    <row r="314" spans="1:9" x14ac:dyDescent="0.25">
      <c r="A314" s="6">
        <v>7</v>
      </c>
      <c r="B314" s="6"/>
      <c r="C314" s="8">
        <v>44440</v>
      </c>
      <c r="D314" s="8">
        <v>44470</v>
      </c>
      <c r="E314" s="26">
        <f t="shared" si="24"/>
        <v>241385.16666666666</v>
      </c>
      <c r="F314" s="6"/>
      <c r="G314" s="6">
        <f t="shared" si="21"/>
        <v>20107</v>
      </c>
      <c r="H314" s="6">
        <f t="shared" si="25"/>
        <v>1250</v>
      </c>
      <c r="I314" s="6">
        <f t="shared" si="22"/>
        <v>18857</v>
      </c>
    </row>
    <row r="315" spans="1:9" x14ac:dyDescent="0.25">
      <c r="A315" s="6">
        <v>8</v>
      </c>
      <c r="B315" s="6"/>
      <c r="C315" s="8">
        <v>44470</v>
      </c>
      <c r="D315" s="8">
        <v>44501</v>
      </c>
      <c r="E315" s="26">
        <f t="shared" si="24"/>
        <v>241385.16666666666</v>
      </c>
      <c r="F315" s="6"/>
      <c r="G315" s="6">
        <f t="shared" si="21"/>
        <v>20107</v>
      </c>
      <c r="H315" s="6">
        <f t="shared" si="25"/>
        <v>1250</v>
      </c>
      <c r="I315" s="6">
        <f t="shared" si="22"/>
        <v>18857</v>
      </c>
    </row>
    <row r="316" spans="1:9" x14ac:dyDescent="0.25">
      <c r="A316" s="6">
        <v>9</v>
      </c>
      <c r="B316" s="6"/>
      <c r="C316" s="8">
        <v>44501</v>
      </c>
      <c r="D316" s="8">
        <v>44531</v>
      </c>
      <c r="E316" s="26">
        <f t="shared" si="24"/>
        <v>241385.16666666666</v>
      </c>
      <c r="F316" s="6"/>
      <c r="G316" s="6">
        <f t="shared" si="21"/>
        <v>20107</v>
      </c>
      <c r="H316" s="6">
        <f t="shared" si="25"/>
        <v>1250</v>
      </c>
      <c r="I316" s="6">
        <f t="shared" si="22"/>
        <v>18857</v>
      </c>
    </row>
    <row r="317" spans="1:9" x14ac:dyDescent="0.25">
      <c r="A317" s="6">
        <v>10</v>
      </c>
      <c r="B317" s="6"/>
      <c r="C317" s="8">
        <v>44531</v>
      </c>
      <c r="D317" s="8">
        <v>44562</v>
      </c>
      <c r="E317" s="26">
        <f t="shared" si="24"/>
        <v>241385.16666666666</v>
      </c>
      <c r="F317" s="6"/>
      <c r="G317" s="6">
        <f t="shared" si="21"/>
        <v>20107</v>
      </c>
      <c r="H317" s="6">
        <f t="shared" si="25"/>
        <v>1250</v>
      </c>
      <c r="I317" s="6">
        <f t="shared" si="22"/>
        <v>18857</v>
      </c>
    </row>
    <row r="318" spans="1:9" x14ac:dyDescent="0.25">
      <c r="A318" s="6">
        <v>11</v>
      </c>
      <c r="B318" s="6"/>
      <c r="C318" s="8">
        <v>44562</v>
      </c>
      <c r="D318" s="8">
        <v>44593</v>
      </c>
      <c r="E318" s="26">
        <f t="shared" si="24"/>
        <v>241385.16666666666</v>
      </c>
      <c r="F318" s="6"/>
      <c r="G318" s="6">
        <f t="shared" si="21"/>
        <v>20107</v>
      </c>
      <c r="H318" s="6">
        <f t="shared" si="25"/>
        <v>1250</v>
      </c>
      <c r="I318" s="6">
        <f t="shared" si="22"/>
        <v>18857</v>
      </c>
    </row>
    <row r="319" spans="1:9" x14ac:dyDescent="0.25">
      <c r="A319" s="6">
        <v>12</v>
      </c>
      <c r="B319" s="7" t="s">
        <v>79</v>
      </c>
      <c r="C319" s="8">
        <v>44593</v>
      </c>
      <c r="D319" s="8">
        <v>44621</v>
      </c>
      <c r="E319" s="26">
        <f t="shared" si="24"/>
        <v>241385.16666666666</v>
      </c>
      <c r="F319" s="6">
        <f>SUM(E308:E319)</f>
        <v>2896621.9999999995</v>
      </c>
      <c r="G319" s="6">
        <f t="shared" si="21"/>
        <v>20107</v>
      </c>
      <c r="H319" s="6">
        <f t="shared" si="25"/>
        <v>1250</v>
      </c>
      <c r="I319" s="6">
        <f t="shared" si="22"/>
        <v>18857</v>
      </c>
    </row>
    <row r="320" spans="1:9" x14ac:dyDescent="0.25">
      <c r="A320" s="6">
        <v>1</v>
      </c>
      <c r="B320" s="6"/>
      <c r="C320" s="8">
        <v>44621</v>
      </c>
      <c r="D320" s="8">
        <v>44652</v>
      </c>
      <c r="E320" s="26">
        <v>253454.41666666666</v>
      </c>
      <c r="F320" s="6"/>
      <c r="G320" s="6">
        <f t="shared" si="21"/>
        <v>21113</v>
      </c>
      <c r="H320" s="6">
        <f t="shared" si="25"/>
        <v>1250</v>
      </c>
      <c r="I320" s="6">
        <f t="shared" si="22"/>
        <v>19863</v>
      </c>
    </row>
    <row r="321" spans="1:9" x14ac:dyDescent="0.25">
      <c r="A321" s="6">
        <v>2</v>
      </c>
      <c r="B321" s="6"/>
      <c r="C321" s="8">
        <v>44652</v>
      </c>
      <c r="D321" s="8">
        <v>44682</v>
      </c>
      <c r="E321" s="26">
        <v>253454.41666666666</v>
      </c>
      <c r="F321" s="6"/>
      <c r="G321" s="6">
        <f t="shared" si="21"/>
        <v>21113</v>
      </c>
      <c r="H321" s="6">
        <f t="shared" si="25"/>
        <v>1250</v>
      </c>
      <c r="I321" s="6">
        <f t="shared" si="22"/>
        <v>19863</v>
      </c>
    </row>
    <row r="322" spans="1:9" x14ac:dyDescent="0.25">
      <c r="A322" s="6">
        <v>3</v>
      </c>
      <c r="B322" s="6"/>
      <c r="C322" s="8">
        <v>44682</v>
      </c>
      <c r="D322" s="8">
        <v>44713</v>
      </c>
      <c r="E322" s="26">
        <v>253454.41666666666</v>
      </c>
      <c r="F322" s="6"/>
      <c r="G322" s="6">
        <f t="shared" si="21"/>
        <v>21113</v>
      </c>
      <c r="H322" s="6">
        <f t="shared" si="25"/>
        <v>1250</v>
      </c>
      <c r="I322" s="6">
        <f t="shared" si="22"/>
        <v>19863</v>
      </c>
    </row>
    <row r="323" spans="1:9" x14ac:dyDescent="0.25">
      <c r="A323" s="6">
        <v>4</v>
      </c>
      <c r="B323" s="6"/>
      <c r="C323" s="8">
        <v>44713</v>
      </c>
      <c r="D323" s="8">
        <v>44743</v>
      </c>
      <c r="E323" s="26">
        <v>253454.41666666666</v>
      </c>
      <c r="F323" s="6"/>
      <c r="G323" s="6">
        <f t="shared" si="21"/>
        <v>21113</v>
      </c>
      <c r="H323" s="6">
        <f t="shared" si="25"/>
        <v>1250</v>
      </c>
      <c r="I323" s="6">
        <f t="shared" si="22"/>
        <v>19863</v>
      </c>
    </row>
    <row r="324" spans="1:9" x14ac:dyDescent="0.25">
      <c r="A324" s="6">
        <v>5</v>
      </c>
      <c r="B324" s="6"/>
      <c r="C324" s="8">
        <v>44743</v>
      </c>
      <c r="D324" s="8">
        <v>44774</v>
      </c>
      <c r="E324" s="26">
        <v>253454.41666666666</v>
      </c>
      <c r="F324" s="6"/>
      <c r="G324" s="6">
        <f t="shared" ref="G324:G331" si="26">ROUND(E324*8.33%,0)</f>
        <v>21113</v>
      </c>
      <c r="H324" s="6">
        <f t="shared" si="25"/>
        <v>1250</v>
      </c>
      <c r="I324" s="6">
        <f t="shared" si="22"/>
        <v>19863</v>
      </c>
    </row>
    <row r="325" spans="1:9" x14ac:dyDescent="0.25">
      <c r="A325" s="6">
        <v>6</v>
      </c>
      <c r="B325" s="6"/>
      <c r="C325" s="8">
        <v>44774</v>
      </c>
      <c r="D325" s="8">
        <v>44805</v>
      </c>
      <c r="E325" s="26">
        <v>253454.41666666666</v>
      </c>
      <c r="F325" s="6"/>
      <c r="G325" s="6">
        <f t="shared" si="26"/>
        <v>21113</v>
      </c>
      <c r="H325" s="6">
        <f t="shared" si="25"/>
        <v>1250</v>
      </c>
      <c r="I325" s="6">
        <f t="shared" ref="I325:I331" si="27">MAX(G325-H325,0)</f>
        <v>19863</v>
      </c>
    </row>
    <row r="326" spans="1:9" x14ac:dyDescent="0.25">
      <c r="A326" s="6">
        <v>7</v>
      </c>
      <c r="B326" s="6"/>
      <c r="C326" s="8">
        <v>44805</v>
      </c>
      <c r="D326" s="8">
        <v>44835</v>
      </c>
      <c r="E326" s="26">
        <v>253454.41666666666</v>
      </c>
      <c r="F326" s="6"/>
      <c r="G326" s="6">
        <f t="shared" si="26"/>
        <v>21113</v>
      </c>
      <c r="H326" s="6">
        <f t="shared" ref="H326:H331" si="28">IF(E326=0,0,1250)</f>
        <v>1250</v>
      </c>
      <c r="I326" s="6">
        <f t="shared" si="27"/>
        <v>19863</v>
      </c>
    </row>
    <row r="327" spans="1:9" x14ac:dyDescent="0.25">
      <c r="A327" s="6">
        <v>8</v>
      </c>
      <c r="B327" s="6"/>
      <c r="C327" s="8">
        <v>44835</v>
      </c>
      <c r="D327" s="8">
        <v>44866</v>
      </c>
      <c r="E327" s="26">
        <v>253454.41666666666</v>
      </c>
      <c r="F327" s="6"/>
      <c r="G327" s="6">
        <f t="shared" si="26"/>
        <v>21113</v>
      </c>
      <c r="H327" s="6">
        <f t="shared" si="28"/>
        <v>1250</v>
      </c>
      <c r="I327" s="6">
        <f t="shared" si="27"/>
        <v>19863</v>
      </c>
    </row>
    <row r="328" spans="1:9" x14ac:dyDescent="0.25">
      <c r="A328" s="6">
        <v>9</v>
      </c>
      <c r="B328" s="6"/>
      <c r="C328" s="8">
        <v>44866</v>
      </c>
      <c r="D328" s="8">
        <v>44896</v>
      </c>
      <c r="E328" s="26">
        <v>253454.41666666666</v>
      </c>
      <c r="F328" s="6"/>
      <c r="G328" s="6">
        <f t="shared" si="26"/>
        <v>21113</v>
      </c>
      <c r="H328" s="6">
        <f t="shared" si="28"/>
        <v>1250</v>
      </c>
      <c r="I328" s="6">
        <f t="shared" si="27"/>
        <v>19863</v>
      </c>
    </row>
    <row r="329" spans="1:9" x14ac:dyDescent="0.25">
      <c r="A329" s="6">
        <v>10</v>
      </c>
      <c r="B329" s="6"/>
      <c r="C329" s="8">
        <v>44896</v>
      </c>
      <c r="D329" s="8">
        <v>44927</v>
      </c>
      <c r="E329" s="26">
        <v>253454.41666666666</v>
      </c>
      <c r="F329" s="6"/>
      <c r="G329" s="6">
        <f t="shared" si="26"/>
        <v>21113</v>
      </c>
      <c r="H329" s="6">
        <f t="shared" si="28"/>
        <v>1250</v>
      </c>
      <c r="I329" s="6">
        <f t="shared" si="27"/>
        <v>19863</v>
      </c>
    </row>
    <row r="330" spans="1:9" x14ac:dyDescent="0.25">
      <c r="A330" s="6">
        <v>11</v>
      </c>
      <c r="B330" s="6"/>
      <c r="C330" s="8">
        <v>44927</v>
      </c>
      <c r="D330" s="8">
        <v>44958</v>
      </c>
      <c r="E330" s="26">
        <v>253454.41666666666</v>
      </c>
      <c r="F330" s="6"/>
      <c r="G330" s="6">
        <f t="shared" si="26"/>
        <v>21113</v>
      </c>
      <c r="H330" s="6">
        <f t="shared" si="28"/>
        <v>1250</v>
      </c>
      <c r="I330" s="6">
        <f t="shared" si="27"/>
        <v>19863</v>
      </c>
    </row>
    <row r="331" spans="1:9" x14ac:dyDescent="0.25">
      <c r="A331" s="6">
        <v>12</v>
      </c>
      <c r="B331" s="7" t="s">
        <v>80</v>
      </c>
      <c r="C331" s="8">
        <v>44958</v>
      </c>
      <c r="D331" s="8">
        <v>44986</v>
      </c>
      <c r="E331" s="26">
        <v>253454.41666666666</v>
      </c>
      <c r="F331" s="6">
        <f>SUM(E320:E331)</f>
        <v>3041452.9999999995</v>
      </c>
      <c r="G331" s="6">
        <f t="shared" si="26"/>
        <v>21113</v>
      </c>
      <c r="H331" s="6">
        <f t="shared" si="28"/>
        <v>1250</v>
      </c>
      <c r="I331" s="6">
        <f t="shared" si="27"/>
        <v>19863</v>
      </c>
    </row>
  </sheetData>
  <autoFilter ref="A3:I3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T329"/>
  <sheetViews>
    <sheetView workbookViewId="0">
      <pane ySplit="1" topLeftCell="A302" activePane="bottomLeft" state="frozen"/>
      <selection pane="bottomLeft" activeCell="H331" sqref="H331"/>
    </sheetView>
  </sheetViews>
  <sheetFormatPr defaultRowHeight="15" x14ac:dyDescent="0.25"/>
  <cols>
    <col min="14" max="14" width="8" customWidth="1"/>
    <col min="17" max="17" width="18.7109375" bestFit="1" customWidth="1"/>
  </cols>
  <sheetData>
    <row r="1" spans="1:20" s="28" customFormat="1" ht="45" x14ac:dyDescent="0.25">
      <c r="A1" s="27" t="s">
        <v>14</v>
      </c>
      <c r="B1" s="27" t="s">
        <v>38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8</v>
      </c>
      <c r="K1" s="27" t="s">
        <v>7</v>
      </c>
      <c r="L1" s="27" t="s">
        <v>9</v>
      </c>
      <c r="M1" s="27" t="s">
        <v>10</v>
      </c>
      <c r="N1" s="27" t="s">
        <v>12</v>
      </c>
      <c r="O1" s="27" t="s">
        <v>13</v>
      </c>
      <c r="P1" s="27" t="s">
        <v>11</v>
      </c>
      <c r="Q1" s="27"/>
      <c r="R1" s="27" t="s">
        <v>61</v>
      </c>
      <c r="S1" s="27" t="s">
        <v>62</v>
      </c>
      <c r="T1" s="27"/>
    </row>
    <row r="2" spans="1:20" x14ac:dyDescent="0.25">
      <c r="A2" s="6">
        <v>9</v>
      </c>
      <c r="B2" s="6"/>
      <c r="C2" s="7">
        <v>0</v>
      </c>
      <c r="D2" s="8">
        <v>35004</v>
      </c>
      <c r="E2" s="8">
        <v>35034</v>
      </c>
      <c r="F2" s="6">
        <f>'Wage Entry'!E4</f>
        <v>0</v>
      </c>
      <c r="G2" s="6">
        <f>ROUND(F2*8.33%,0)</f>
        <v>0</v>
      </c>
      <c r="H2" s="6">
        <v>0</v>
      </c>
      <c r="I2" s="6">
        <f>MAX((G2-H2),0)</f>
        <v>0</v>
      </c>
      <c r="J2" s="6">
        <f>C2</f>
        <v>0</v>
      </c>
      <c r="K2" s="6"/>
      <c r="L2" s="6"/>
      <c r="M2" s="6"/>
      <c r="N2" s="6">
        <f>I2</f>
        <v>0</v>
      </c>
      <c r="O2" s="6"/>
      <c r="P2" s="6"/>
      <c r="Q2" s="10"/>
      <c r="R2" s="6"/>
      <c r="S2" s="6"/>
      <c r="T2" s="6"/>
    </row>
    <row r="3" spans="1:20" x14ac:dyDescent="0.25">
      <c r="A3" s="6">
        <v>10</v>
      </c>
      <c r="B3" s="6"/>
      <c r="C3" s="7"/>
      <c r="D3" s="8">
        <v>35034</v>
      </c>
      <c r="E3" s="8">
        <v>35065</v>
      </c>
      <c r="F3" s="6">
        <f>'Wage Entry'!E5</f>
        <v>0</v>
      </c>
      <c r="G3" s="6">
        <f t="shared" ref="G3:G5" si="0">ROUND(F3*8.33%,0)</f>
        <v>0</v>
      </c>
      <c r="H3" s="6">
        <f t="shared" ref="H3:H5" si="1">MIN(ROUND(F3*8.33%,0),417)</f>
        <v>0</v>
      </c>
      <c r="I3" s="6">
        <f t="shared" ref="I3:I5" si="2">MAX((G3-H3),0)</f>
        <v>0</v>
      </c>
      <c r="J3" s="6">
        <f>J2+I2</f>
        <v>0</v>
      </c>
      <c r="K3" s="6"/>
      <c r="L3" s="6"/>
      <c r="M3" s="6"/>
      <c r="N3" s="6">
        <f>N2+I3</f>
        <v>0</v>
      </c>
      <c r="O3" s="6"/>
      <c r="P3" s="6"/>
      <c r="Q3" s="10"/>
      <c r="R3" s="6"/>
      <c r="S3" s="6"/>
      <c r="T3" s="6"/>
    </row>
    <row r="4" spans="1:20" x14ac:dyDescent="0.25">
      <c r="A4" s="6">
        <v>11</v>
      </c>
      <c r="B4" s="6"/>
      <c r="C4" s="7"/>
      <c r="D4" s="8">
        <v>35065</v>
      </c>
      <c r="E4" s="8">
        <v>35096</v>
      </c>
      <c r="F4" s="6">
        <f>'Wage Entry'!E6</f>
        <v>0</v>
      </c>
      <c r="G4" s="6">
        <f t="shared" si="0"/>
        <v>0</v>
      </c>
      <c r="H4" s="6">
        <f t="shared" si="1"/>
        <v>0</v>
      </c>
      <c r="I4" s="6">
        <f t="shared" si="2"/>
        <v>0</v>
      </c>
      <c r="J4" s="6">
        <f t="shared" ref="J4:J67" si="3">J3+I3</f>
        <v>0</v>
      </c>
      <c r="K4" s="6"/>
      <c r="L4" s="6"/>
      <c r="M4" s="6"/>
      <c r="N4" s="6">
        <f>N3+I4</f>
        <v>0</v>
      </c>
      <c r="O4" s="6"/>
      <c r="P4" s="6"/>
      <c r="Q4" s="10"/>
      <c r="R4" s="6"/>
      <c r="S4" s="6"/>
      <c r="T4" s="6"/>
    </row>
    <row r="5" spans="1:20" x14ac:dyDescent="0.25">
      <c r="A5" s="7">
        <v>12</v>
      </c>
      <c r="B5" s="7" t="s">
        <v>39</v>
      </c>
      <c r="C5" s="7"/>
      <c r="D5" s="9">
        <v>35096</v>
      </c>
      <c r="E5" s="9">
        <v>35125</v>
      </c>
      <c r="F5" s="6">
        <f>'Wage Entry'!E7</f>
        <v>0</v>
      </c>
      <c r="G5" s="7">
        <f t="shared" si="0"/>
        <v>0</v>
      </c>
      <c r="H5" s="7">
        <f t="shared" si="1"/>
        <v>0</v>
      </c>
      <c r="I5" s="7">
        <f t="shared" si="2"/>
        <v>0</v>
      </c>
      <c r="J5" s="7">
        <f t="shared" si="3"/>
        <v>0</v>
      </c>
      <c r="K5" s="7">
        <f>SUM(J2:J5)</f>
        <v>0</v>
      </c>
      <c r="L5" s="7">
        <v>12</v>
      </c>
      <c r="M5" s="7">
        <f>ROUND(K5*L5/1200,0)</f>
        <v>0</v>
      </c>
      <c r="N5" s="7">
        <f>N4+I5</f>
        <v>0</v>
      </c>
      <c r="O5" s="7">
        <f>SUM(I2:I5)</f>
        <v>0</v>
      </c>
      <c r="P5" s="7">
        <f>C2+N5+M5</f>
        <v>0</v>
      </c>
      <c r="Q5" s="11" t="s">
        <v>15</v>
      </c>
      <c r="R5" s="7"/>
      <c r="S5" s="7"/>
      <c r="T5" s="7"/>
    </row>
    <row r="6" spans="1:20" x14ac:dyDescent="0.25">
      <c r="A6" s="6">
        <v>1</v>
      </c>
      <c r="B6" s="6"/>
      <c r="C6" s="7">
        <f>P5</f>
        <v>0</v>
      </c>
      <c r="D6" s="8">
        <v>35125</v>
      </c>
      <c r="E6" s="8">
        <v>35156</v>
      </c>
      <c r="F6" s="6">
        <f>'Wage Entry'!E8</f>
        <v>0</v>
      </c>
      <c r="G6" s="6">
        <f>'Wage Entry'!G8</f>
        <v>0</v>
      </c>
      <c r="H6" s="6">
        <f>'Wage Entry'!H8</f>
        <v>0</v>
      </c>
      <c r="I6" s="6">
        <f>'Wage Entry'!I8</f>
        <v>0</v>
      </c>
      <c r="J6" s="6">
        <f>C6</f>
        <v>0</v>
      </c>
      <c r="K6" s="6"/>
      <c r="L6" s="6"/>
      <c r="M6" s="7"/>
      <c r="N6" s="7">
        <f t="shared" ref="N6:N69" si="4">N5+I6</f>
        <v>0</v>
      </c>
      <c r="O6" s="7"/>
      <c r="P6" s="6"/>
      <c r="Q6" s="11" t="s">
        <v>16</v>
      </c>
      <c r="R6" s="6"/>
      <c r="S6" s="6"/>
      <c r="T6" s="6"/>
    </row>
    <row r="7" spans="1:20" x14ac:dyDescent="0.25">
      <c r="A7" s="6">
        <v>2</v>
      </c>
      <c r="B7" s="6"/>
      <c r="C7" s="7"/>
      <c r="D7" s="8">
        <v>35156</v>
      </c>
      <c r="E7" s="8">
        <v>35186</v>
      </c>
      <c r="F7" s="6">
        <f>'Wage Entry'!E9</f>
        <v>0</v>
      </c>
      <c r="G7" s="6">
        <f>'Wage Entry'!G9</f>
        <v>0</v>
      </c>
      <c r="H7" s="6">
        <f>'Wage Entry'!H9</f>
        <v>0</v>
      </c>
      <c r="I7" s="6">
        <f>'Wage Entry'!I9</f>
        <v>0</v>
      </c>
      <c r="J7" s="6">
        <f t="shared" si="3"/>
        <v>0</v>
      </c>
      <c r="K7" s="6"/>
      <c r="L7" s="6"/>
      <c r="M7" s="7"/>
      <c r="N7" s="7">
        <f t="shared" si="4"/>
        <v>0</v>
      </c>
      <c r="O7" s="7"/>
      <c r="P7" s="6"/>
      <c r="Q7" s="11" t="s">
        <v>16</v>
      </c>
      <c r="R7" s="6"/>
      <c r="S7" s="6"/>
      <c r="T7" s="6"/>
    </row>
    <row r="8" spans="1:20" x14ac:dyDescent="0.25">
      <c r="A8" s="6">
        <v>3</v>
      </c>
      <c r="B8" s="6"/>
      <c r="C8" s="7"/>
      <c r="D8" s="8">
        <v>35186</v>
      </c>
      <c r="E8" s="8">
        <v>35217</v>
      </c>
      <c r="F8" s="6">
        <f>'Wage Entry'!E10</f>
        <v>0</v>
      </c>
      <c r="G8" s="6">
        <f>'Wage Entry'!G10</f>
        <v>0</v>
      </c>
      <c r="H8" s="6">
        <f>'Wage Entry'!H10</f>
        <v>0</v>
      </c>
      <c r="I8" s="6">
        <f>'Wage Entry'!I10</f>
        <v>0</v>
      </c>
      <c r="J8" s="6">
        <f t="shared" si="3"/>
        <v>0</v>
      </c>
      <c r="K8" s="6"/>
      <c r="L8" s="6"/>
      <c r="M8" s="7"/>
      <c r="N8" s="7">
        <f t="shared" si="4"/>
        <v>0</v>
      </c>
      <c r="O8" s="7"/>
      <c r="P8" s="6"/>
      <c r="Q8" s="11" t="s">
        <v>16</v>
      </c>
      <c r="R8" s="6"/>
      <c r="S8" s="6"/>
      <c r="T8" s="6"/>
    </row>
    <row r="9" spans="1:20" x14ac:dyDescent="0.25">
      <c r="A9" s="6">
        <v>4</v>
      </c>
      <c r="B9" s="6"/>
      <c r="C9" s="7"/>
      <c r="D9" s="8">
        <v>35217</v>
      </c>
      <c r="E9" s="8">
        <v>35247</v>
      </c>
      <c r="F9" s="6">
        <f>'Wage Entry'!E11</f>
        <v>0</v>
      </c>
      <c r="G9" s="6">
        <f>'Wage Entry'!G11</f>
        <v>0</v>
      </c>
      <c r="H9" s="6">
        <f>'Wage Entry'!H11</f>
        <v>0</v>
      </c>
      <c r="I9" s="6">
        <f>'Wage Entry'!I11</f>
        <v>0</v>
      </c>
      <c r="J9" s="6">
        <f t="shared" si="3"/>
        <v>0</v>
      </c>
      <c r="K9" s="6"/>
      <c r="L9" s="6"/>
      <c r="M9" s="7"/>
      <c r="N9" s="7">
        <f t="shared" si="4"/>
        <v>0</v>
      </c>
      <c r="O9" s="7"/>
      <c r="P9" s="6"/>
      <c r="Q9" s="11" t="s">
        <v>16</v>
      </c>
      <c r="R9" s="6"/>
      <c r="S9" s="6"/>
      <c r="T9" s="6"/>
    </row>
    <row r="10" spans="1:20" x14ac:dyDescent="0.25">
      <c r="A10" s="6">
        <v>5</v>
      </c>
      <c r="B10" s="6"/>
      <c r="C10" s="7"/>
      <c r="D10" s="8">
        <v>35247</v>
      </c>
      <c r="E10" s="8">
        <v>35278</v>
      </c>
      <c r="F10" s="6">
        <f>'Wage Entry'!E12</f>
        <v>0</v>
      </c>
      <c r="G10" s="6">
        <f>'Wage Entry'!G12</f>
        <v>0</v>
      </c>
      <c r="H10" s="6">
        <f>'Wage Entry'!H12</f>
        <v>0</v>
      </c>
      <c r="I10" s="6">
        <f>'Wage Entry'!I12</f>
        <v>0</v>
      </c>
      <c r="J10" s="6">
        <f t="shared" si="3"/>
        <v>0</v>
      </c>
      <c r="K10" s="6"/>
      <c r="L10" s="6"/>
      <c r="M10" s="7"/>
      <c r="N10" s="7">
        <f t="shared" si="4"/>
        <v>0</v>
      </c>
      <c r="O10" s="7"/>
      <c r="P10" s="6"/>
      <c r="Q10" s="11" t="s">
        <v>16</v>
      </c>
      <c r="R10" s="6"/>
      <c r="S10" s="6"/>
      <c r="T10" s="6"/>
    </row>
    <row r="11" spans="1:20" x14ac:dyDescent="0.25">
      <c r="A11" s="6">
        <v>6</v>
      </c>
      <c r="B11" s="6"/>
      <c r="C11" s="7"/>
      <c r="D11" s="8">
        <v>35278</v>
      </c>
      <c r="E11" s="8">
        <v>35309</v>
      </c>
      <c r="F11" s="6">
        <f>'Wage Entry'!E13</f>
        <v>0</v>
      </c>
      <c r="G11" s="6">
        <f>'Wage Entry'!G13</f>
        <v>0</v>
      </c>
      <c r="H11" s="6">
        <f>'Wage Entry'!H13</f>
        <v>0</v>
      </c>
      <c r="I11" s="6">
        <f>'Wage Entry'!I13</f>
        <v>0</v>
      </c>
      <c r="J11" s="6">
        <f t="shared" si="3"/>
        <v>0</v>
      </c>
      <c r="K11" s="6"/>
      <c r="L11" s="6"/>
      <c r="M11" s="7"/>
      <c r="N11" s="7">
        <f t="shared" si="4"/>
        <v>0</v>
      </c>
      <c r="O11" s="7"/>
      <c r="P11" s="6"/>
      <c r="Q11" s="11" t="s">
        <v>16</v>
      </c>
      <c r="R11" s="6"/>
      <c r="S11" s="6"/>
      <c r="T11" s="6"/>
    </row>
    <row r="12" spans="1:20" x14ac:dyDescent="0.25">
      <c r="A12" s="6">
        <v>7</v>
      </c>
      <c r="B12" s="6"/>
      <c r="C12" s="7"/>
      <c r="D12" s="8">
        <v>35309</v>
      </c>
      <c r="E12" s="8">
        <v>35339</v>
      </c>
      <c r="F12" s="6">
        <f>'Wage Entry'!E14</f>
        <v>0</v>
      </c>
      <c r="G12" s="6">
        <f>'Wage Entry'!G14</f>
        <v>0</v>
      </c>
      <c r="H12" s="6">
        <f>'Wage Entry'!H14</f>
        <v>0</v>
      </c>
      <c r="I12" s="6">
        <f>'Wage Entry'!I14</f>
        <v>0</v>
      </c>
      <c r="J12" s="6">
        <f t="shared" si="3"/>
        <v>0</v>
      </c>
      <c r="K12" s="6"/>
      <c r="L12" s="6"/>
      <c r="M12" s="7"/>
      <c r="N12" s="7">
        <f t="shared" si="4"/>
        <v>0</v>
      </c>
      <c r="O12" s="7"/>
      <c r="P12" s="6"/>
      <c r="Q12" s="11" t="s">
        <v>16</v>
      </c>
      <c r="R12" s="6"/>
      <c r="S12" s="6"/>
      <c r="T12" s="6"/>
    </row>
    <row r="13" spans="1:20" x14ac:dyDescent="0.25">
      <c r="A13" s="6">
        <v>8</v>
      </c>
      <c r="B13" s="6"/>
      <c r="C13" s="7"/>
      <c r="D13" s="8">
        <v>35339</v>
      </c>
      <c r="E13" s="8">
        <v>35370</v>
      </c>
      <c r="F13" s="6">
        <f>'Wage Entry'!E15</f>
        <v>0</v>
      </c>
      <c r="G13" s="6">
        <f>'Wage Entry'!G15</f>
        <v>0</v>
      </c>
      <c r="H13" s="6">
        <f>'Wage Entry'!H15</f>
        <v>0</v>
      </c>
      <c r="I13" s="6">
        <f>'Wage Entry'!I15</f>
        <v>0</v>
      </c>
      <c r="J13" s="6">
        <f t="shared" si="3"/>
        <v>0</v>
      </c>
      <c r="K13" s="6"/>
      <c r="L13" s="6"/>
      <c r="M13" s="7"/>
      <c r="N13" s="7">
        <f t="shared" si="4"/>
        <v>0</v>
      </c>
      <c r="O13" s="7"/>
      <c r="P13" s="6"/>
      <c r="Q13" s="11" t="s">
        <v>16</v>
      </c>
      <c r="R13" s="6"/>
      <c r="S13" s="6"/>
      <c r="T13" s="6"/>
    </row>
    <row r="14" spans="1:20" x14ac:dyDescent="0.25">
      <c r="A14" s="6">
        <v>9</v>
      </c>
      <c r="B14" s="6"/>
      <c r="C14" s="7"/>
      <c r="D14" s="8">
        <v>35370</v>
      </c>
      <c r="E14" s="8">
        <v>35400</v>
      </c>
      <c r="F14" s="6">
        <f>'Wage Entry'!E16</f>
        <v>0</v>
      </c>
      <c r="G14" s="6">
        <f>'Wage Entry'!G16</f>
        <v>0</v>
      </c>
      <c r="H14" s="6">
        <f>'Wage Entry'!H16</f>
        <v>0</v>
      </c>
      <c r="I14" s="6">
        <f>'Wage Entry'!I16</f>
        <v>0</v>
      </c>
      <c r="J14" s="6">
        <f t="shared" si="3"/>
        <v>0</v>
      </c>
      <c r="K14" s="6"/>
      <c r="L14" s="6"/>
      <c r="M14" s="7"/>
      <c r="N14" s="7">
        <f t="shared" si="4"/>
        <v>0</v>
      </c>
      <c r="O14" s="7"/>
      <c r="P14" s="6"/>
      <c r="Q14" s="11" t="s">
        <v>16</v>
      </c>
      <c r="R14" s="6"/>
      <c r="S14" s="6"/>
      <c r="T14" s="6"/>
    </row>
    <row r="15" spans="1:20" x14ac:dyDescent="0.25">
      <c r="A15" s="6">
        <v>10</v>
      </c>
      <c r="B15" s="6"/>
      <c r="C15" s="7"/>
      <c r="D15" s="8">
        <v>35400</v>
      </c>
      <c r="E15" s="8">
        <v>35431</v>
      </c>
      <c r="F15" s="6">
        <f>'Wage Entry'!E17</f>
        <v>0</v>
      </c>
      <c r="G15" s="6">
        <f>'Wage Entry'!G17</f>
        <v>0</v>
      </c>
      <c r="H15" s="6">
        <f>'Wage Entry'!H17</f>
        <v>0</v>
      </c>
      <c r="I15" s="6">
        <f>'Wage Entry'!I17</f>
        <v>0</v>
      </c>
      <c r="J15" s="6">
        <f t="shared" si="3"/>
        <v>0</v>
      </c>
      <c r="K15" s="6"/>
      <c r="L15" s="6"/>
      <c r="M15" s="7"/>
      <c r="N15" s="7">
        <f t="shared" si="4"/>
        <v>0</v>
      </c>
      <c r="O15" s="7"/>
      <c r="P15" s="6"/>
      <c r="Q15" s="11" t="s">
        <v>16</v>
      </c>
      <c r="R15" s="6"/>
      <c r="S15" s="6"/>
      <c r="T15" s="6"/>
    </row>
    <row r="16" spans="1:20" x14ac:dyDescent="0.25">
      <c r="A16" s="6">
        <v>11</v>
      </c>
      <c r="B16" s="6"/>
      <c r="C16" s="7"/>
      <c r="D16" s="8">
        <v>35431</v>
      </c>
      <c r="E16" s="8">
        <v>35462</v>
      </c>
      <c r="F16" s="6">
        <f>'Wage Entry'!E18</f>
        <v>0</v>
      </c>
      <c r="G16" s="6">
        <f>'Wage Entry'!G18</f>
        <v>0</v>
      </c>
      <c r="H16" s="6">
        <f>'Wage Entry'!H18</f>
        <v>0</v>
      </c>
      <c r="I16" s="6">
        <f>'Wage Entry'!I18</f>
        <v>0</v>
      </c>
      <c r="J16" s="6">
        <f t="shared" si="3"/>
        <v>0</v>
      </c>
      <c r="K16" s="6"/>
      <c r="L16" s="6"/>
      <c r="M16" s="7"/>
      <c r="N16" s="7">
        <f t="shared" si="4"/>
        <v>0</v>
      </c>
      <c r="O16" s="7"/>
      <c r="P16" s="6"/>
      <c r="Q16" s="11" t="s">
        <v>16</v>
      </c>
      <c r="R16" s="6"/>
      <c r="S16" s="6"/>
      <c r="T16" s="6"/>
    </row>
    <row r="17" spans="1:20" x14ac:dyDescent="0.25">
      <c r="A17" s="7">
        <v>12</v>
      </c>
      <c r="B17" s="7" t="s">
        <v>40</v>
      </c>
      <c r="C17" s="7"/>
      <c r="D17" s="9">
        <v>35462</v>
      </c>
      <c r="E17" s="9">
        <v>35490</v>
      </c>
      <c r="F17" s="6">
        <f>'Wage Entry'!E19</f>
        <v>0</v>
      </c>
      <c r="G17" s="6">
        <f>'Wage Entry'!G19</f>
        <v>0</v>
      </c>
      <c r="H17" s="6">
        <f>'Wage Entry'!H19</f>
        <v>0</v>
      </c>
      <c r="I17" s="6">
        <f>'Wage Entry'!I19</f>
        <v>0</v>
      </c>
      <c r="J17" s="7">
        <f t="shared" si="3"/>
        <v>0</v>
      </c>
      <c r="K17" s="7">
        <f>SUM(J6:J17)</f>
        <v>0</v>
      </c>
      <c r="L17" s="7">
        <v>12</v>
      </c>
      <c r="M17" s="7">
        <f>ROUND(K17*L17/1200,0)</f>
        <v>0</v>
      </c>
      <c r="N17" s="7">
        <f t="shared" si="4"/>
        <v>0</v>
      </c>
      <c r="O17" s="7">
        <f>SUM(I6:I17)</f>
        <v>0</v>
      </c>
      <c r="P17" s="7">
        <f>C6+M17+O17</f>
        <v>0</v>
      </c>
      <c r="Q17" s="11" t="s">
        <v>17</v>
      </c>
      <c r="R17" s="7"/>
      <c r="S17" s="7"/>
      <c r="T17" s="7"/>
    </row>
    <row r="18" spans="1:20" x14ac:dyDescent="0.25">
      <c r="A18" s="6">
        <v>1</v>
      </c>
      <c r="B18" s="6"/>
      <c r="C18" s="7">
        <f>P17</f>
        <v>0</v>
      </c>
      <c r="D18" s="8">
        <v>35490</v>
      </c>
      <c r="E18" s="8">
        <v>35521</v>
      </c>
      <c r="F18" s="6">
        <f>'Wage Entry'!E20</f>
        <v>0</v>
      </c>
      <c r="G18" s="6">
        <f>'Wage Entry'!G20</f>
        <v>0</v>
      </c>
      <c r="H18" s="6">
        <f>'Wage Entry'!H20</f>
        <v>0</v>
      </c>
      <c r="I18" s="6">
        <f>'Wage Entry'!I20</f>
        <v>0</v>
      </c>
      <c r="J18" s="6">
        <f>C18</f>
        <v>0</v>
      </c>
      <c r="K18" s="7"/>
      <c r="L18" s="7"/>
      <c r="M18" s="7"/>
      <c r="N18" s="7">
        <f t="shared" si="4"/>
        <v>0</v>
      </c>
      <c r="O18" s="7"/>
      <c r="P18" s="7"/>
      <c r="Q18" s="11" t="s">
        <v>16</v>
      </c>
      <c r="R18" s="6"/>
      <c r="S18" s="6"/>
      <c r="T18" s="6"/>
    </row>
    <row r="19" spans="1:20" x14ac:dyDescent="0.25">
      <c r="A19" s="6">
        <v>2</v>
      </c>
      <c r="B19" s="6"/>
      <c r="C19" s="7"/>
      <c r="D19" s="8">
        <v>35521</v>
      </c>
      <c r="E19" s="8">
        <v>35551</v>
      </c>
      <c r="F19" s="6">
        <f>'Wage Entry'!E21</f>
        <v>0</v>
      </c>
      <c r="G19" s="6">
        <f>'Wage Entry'!G21</f>
        <v>0</v>
      </c>
      <c r="H19" s="6">
        <f>'Wage Entry'!H21</f>
        <v>0</v>
      </c>
      <c r="I19" s="6">
        <f>'Wage Entry'!I21</f>
        <v>0</v>
      </c>
      <c r="J19" s="6">
        <f t="shared" si="3"/>
        <v>0</v>
      </c>
      <c r="K19" s="7"/>
      <c r="L19" s="7"/>
      <c r="M19" s="7"/>
      <c r="N19" s="7">
        <f t="shared" si="4"/>
        <v>0</v>
      </c>
      <c r="O19" s="7"/>
      <c r="P19" s="7"/>
      <c r="Q19" s="11" t="s">
        <v>16</v>
      </c>
      <c r="R19" s="6"/>
      <c r="S19" s="6"/>
      <c r="T19" s="6"/>
    </row>
    <row r="20" spans="1:20" x14ac:dyDescent="0.25">
      <c r="A20" s="6">
        <v>3</v>
      </c>
      <c r="B20" s="6"/>
      <c r="C20" s="7"/>
      <c r="D20" s="8">
        <v>35551</v>
      </c>
      <c r="E20" s="8">
        <v>35582</v>
      </c>
      <c r="F20" s="6">
        <f>'Wage Entry'!E22</f>
        <v>0</v>
      </c>
      <c r="G20" s="6">
        <f>'Wage Entry'!G22</f>
        <v>0</v>
      </c>
      <c r="H20" s="6">
        <f>'Wage Entry'!H22</f>
        <v>0</v>
      </c>
      <c r="I20" s="6">
        <f>'Wage Entry'!I22</f>
        <v>0</v>
      </c>
      <c r="J20" s="6">
        <f t="shared" si="3"/>
        <v>0</v>
      </c>
      <c r="K20" s="7"/>
      <c r="L20" s="7"/>
      <c r="M20" s="7"/>
      <c r="N20" s="7">
        <f t="shared" si="4"/>
        <v>0</v>
      </c>
      <c r="O20" s="7"/>
      <c r="P20" s="7"/>
      <c r="Q20" s="11" t="s">
        <v>16</v>
      </c>
      <c r="R20" s="6"/>
      <c r="S20" s="6"/>
      <c r="T20" s="6"/>
    </row>
    <row r="21" spans="1:20" x14ac:dyDescent="0.25">
      <c r="A21" s="6">
        <v>4</v>
      </c>
      <c r="B21" s="6"/>
      <c r="C21" s="7"/>
      <c r="D21" s="8">
        <v>35582</v>
      </c>
      <c r="E21" s="8">
        <v>35612</v>
      </c>
      <c r="F21" s="6">
        <f>'Wage Entry'!E23</f>
        <v>0</v>
      </c>
      <c r="G21" s="6">
        <f>'Wage Entry'!G23</f>
        <v>0</v>
      </c>
      <c r="H21" s="6">
        <f>'Wage Entry'!H23</f>
        <v>0</v>
      </c>
      <c r="I21" s="6">
        <f>'Wage Entry'!I23</f>
        <v>0</v>
      </c>
      <c r="J21" s="6">
        <f t="shared" si="3"/>
        <v>0</v>
      </c>
      <c r="K21" s="7"/>
      <c r="L21" s="7"/>
      <c r="M21" s="7"/>
      <c r="N21" s="7">
        <f t="shared" si="4"/>
        <v>0</v>
      </c>
      <c r="O21" s="7"/>
      <c r="P21" s="7"/>
      <c r="Q21" s="11" t="s">
        <v>16</v>
      </c>
      <c r="R21" s="6"/>
      <c r="S21" s="6"/>
      <c r="T21" s="6"/>
    </row>
    <row r="22" spans="1:20" x14ac:dyDescent="0.25">
      <c r="A22" s="6">
        <v>5</v>
      </c>
      <c r="B22" s="6"/>
      <c r="C22" s="7"/>
      <c r="D22" s="8">
        <v>35612</v>
      </c>
      <c r="E22" s="8">
        <v>35643</v>
      </c>
      <c r="F22" s="6">
        <f>'Wage Entry'!E24</f>
        <v>0</v>
      </c>
      <c r="G22" s="6">
        <f>'Wage Entry'!G24</f>
        <v>0</v>
      </c>
      <c r="H22" s="6">
        <f>'Wage Entry'!H24</f>
        <v>0</v>
      </c>
      <c r="I22" s="6">
        <f>'Wage Entry'!I24</f>
        <v>0</v>
      </c>
      <c r="J22" s="6">
        <f t="shared" si="3"/>
        <v>0</v>
      </c>
      <c r="K22" s="7"/>
      <c r="L22" s="7"/>
      <c r="M22" s="7"/>
      <c r="N22" s="7">
        <f t="shared" si="4"/>
        <v>0</v>
      </c>
      <c r="O22" s="7"/>
      <c r="P22" s="7"/>
      <c r="Q22" s="11" t="s">
        <v>16</v>
      </c>
      <c r="R22" s="6"/>
      <c r="S22" s="6"/>
      <c r="T22" s="6"/>
    </row>
    <row r="23" spans="1:20" x14ac:dyDescent="0.25">
      <c r="A23" s="6">
        <v>6</v>
      </c>
      <c r="B23" s="6"/>
      <c r="C23" s="7"/>
      <c r="D23" s="8">
        <v>35643</v>
      </c>
      <c r="E23" s="8">
        <v>35674</v>
      </c>
      <c r="F23" s="6">
        <f>'Wage Entry'!E25</f>
        <v>0</v>
      </c>
      <c r="G23" s="6">
        <f>'Wage Entry'!G25</f>
        <v>0</v>
      </c>
      <c r="H23" s="6">
        <f>'Wage Entry'!H25</f>
        <v>0</v>
      </c>
      <c r="I23" s="6">
        <f>'Wage Entry'!I25</f>
        <v>0</v>
      </c>
      <c r="J23" s="6">
        <f t="shared" si="3"/>
        <v>0</v>
      </c>
      <c r="K23" s="7"/>
      <c r="L23" s="7"/>
      <c r="M23" s="7"/>
      <c r="N23" s="7">
        <f t="shared" si="4"/>
        <v>0</v>
      </c>
      <c r="O23" s="7"/>
      <c r="P23" s="7"/>
      <c r="Q23" s="11" t="s">
        <v>16</v>
      </c>
      <c r="R23" s="6"/>
      <c r="S23" s="6"/>
      <c r="T23" s="6"/>
    </row>
    <row r="24" spans="1:20" x14ac:dyDescent="0.25">
      <c r="A24" s="6">
        <v>7</v>
      </c>
      <c r="B24" s="6"/>
      <c r="C24" s="7"/>
      <c r="D24" s="8">
        <v>35674</v>
      </c>
      <c r="E24" s="8">
        <v>35704</v>
      </c>
      <c r="F24" s="6">
        <f>'Wage Entry'!E26</f>
        <v>0</v>
      </c>
      <c r="G24" s="6">
        <f>'Wage Entry'!G26</f>
        <v>0</v>
      </c>
      <c r="H24" s="6">
        <f>'Wage Entry'!H26</f>
        <v>0</v>
      </c>
      <c r="I24" s="6">
        <f>'Wage Entry'!I26</f>
        <v>0</v>
      </c>
      <c r="J24" s="6">
        <f t="shared" si="3"/>
        <v>0</v>
      </c>
      <c r="K24" s="7"/>
      <c r="L24" s="7"/>
      <c r="M24" s="7"/>
      <c r="N24" s="7">
        <f t="shared" si="4"/>
        <v>0</v>
      </c>
      <c r="O24" s="7"/>
      <c r="P24" s="7"/>
      <c r="Q24" s="11" t="s">
        <v>16</v>
      </c>
      <c r="R24" s="6"/>
      <c r="S24" s="6"/>
      <c r="T24" s="6"/>
    </row>
    <row r="25" spans="1:20" x14ac:dyDescent="0.25">
      <c r="A25" s="6">
        <v>8</v>
      </c>
      <c r="B25" s="6"/>
      <c r="C25" s="7"/>
      <c r="D25" s="8">
        <v>35704</v>
      </c>
      <c r="E25" s="8">
        <v>35735</v>
      </c>
      <c r="F25" s="6">
        <f>'Wage Entry'!E27</f>
        <v>0</v>
      </c>
      <c r="G25" s="6">
        <f>'Wage Entry'!G27</f>
        <v>0</v>
      </c>
      <c r="H25" s="6">
        <f>'Wage Entry'!H27</f>
        <v>0</v>
      </c>
      <c r="I25" s="6">
        <f>'Wage Entry'!I27</f>
        <v>0</v>
      </c>
      <c r="J25" s="6">
        <f t="shared" si="3"/>
        <v>0</v>
      </c>
      <c r="K25" s="7"/>
      <c r="L25" s="7"/>
      <c r="M25" s="7"/>
      <c r="N25" s="7">
        <f t="shared" si="4"/>
        <v>0</v>
      </c>
      <c r="O25" s="7"/>
      <c r="P25" s="7"/>
      <c r="Q25" s="11" t="s">
        <v>16</v>
      </c>
      <c r="R25" s="6"/>
      <c r="S25" s="6"/>
      <c r="T25" s="6"/>
    </row>
    <row r="26" spans="1:20" x14ac:dyDescent="0.25">
      <c r="A26" s="6">
        <v>9</v>
      </c>
      <c r="B26" s="6"/>
      <c r="C26" s="7"/>
      <c r="D26" s="8">
        <v>35735</v>
      </c>
      <c r="E26" s="8">
        <v>35765</v>
      </c>
      <c r="F26" s="6">
        <f>'Wage Entry'!E28</f>
        <v>0</v>
      </c>
      <c r="G26" s="6">
        <f>'Wage Entry'!G28</f>
        <v>0</v>
      </c>
      <c r="H26" s="6">
        <f>'Wage Entry'!H28</f>
        <v>0</v>
      </c>
      <c r="I26" s="6">
        <f>'Wage Entry'!I28</f>
        <v>0</v>
      </c>
      <c r="J26" s="6">
        <f t="shared" si="3"/>
        <v>0</v>
      </c>
      <c r="K26" s="7"/>
      <c r="L26" s="7"/>
      <c r="M26" s="7"/>
      <c r="N26" s="7">
        <f t="shared" si="4"/>
        <v>0</v>
      </c>
      <c r="O26" s="7"/>
      <c r="P26" s="7"/>
      <c r="Q26" s="11" t="s">
        <v>16</v>
      </c>
      <c r="R26" s="6"/>
      <c r="S26" s="6"/>
      <c r="T26" s="6"/>
    </row>
    <row r="27" spans="1:20" x14ac:dyDescent="0.25">
      <c r="A27" s="6">
        <v>10</v>
      </c>
      <c r="B27" s="6"/>
      <c r="C27" s="7"/>
      <c r="D27" s="8">
        <v>35765</v>
      </c>
      <c r="E27" s="8">
        <v>35796</v>
      </c>
      <c r="F27" s="6">
        <f>'Wage Entry'!E29</f>
        <v>0</v>
      </c>
      <c r="G27" s="6">
        <f>'Wage Entry'!G29</f>
        <v>0</v>
      </c>
      <c r="H27" s="6">
        <f>'Wage Entry'!H29</f>
        <v>0</v>
      </c>
      <c r="I27" s="6">
        <f>'Wage Entry'!I29</f>
        <v>0</v>
      </c>
      <c r="J27" s="6">
        <f t="shared" si="3"/>
        <v>0</v>
      </c>
      <c r="K27" s="7"/>
      <c r="L27" s="7"/>
      <c r="M27" s="7"/>
      <c r="N27" s="7">
        <f t="shared" si="4"/>
        <v>0</v>
      </c>
      <c r="O27" s="7"/>
      <c r="P27" s="7"/>
      <c r="Q27" s="11" t="s">
        <v>16</v>
      </c>
      <c r="R27" s="6"/>
      <c r="S27" s="6"/>
      <c r="T27" s="6"/>
    </row>
    <row r="28" spans="1:20" x14ac:dyDescent="0.25">
      <c r="A28" s="6">
        <v>11</v>
      </c>
      <c r="B28" s="6"/>
      <c r="C28" s="7"/>
      <c r="D28" s="8">
        <v>35796</v>
      </c>
      <c r="E28" s="8">
        <v>35827</v>
      </c>
      <c r="F28" s="6">
        <f>'Wage Entry'!E30</f>
        <v>0</v>
      </c>
      <c r="G28" s="6">
        <f>'Wage Entry'!G30</f>
        <v>0</v>
      </c>
      <c r="H28" s="6">
        <f>'Wage Entry'!H30</f>
        <v>0</v>
      </c>
      <c r="I28" s="6">
        <f>'Wage Entry'!I30</f>
        <v>0</v>
      </c>
      <c r="J28" s="6">
        <f t="shared" si="3"/>
        <v>0</v>
      </c>
      <c r="K28" s="7"/>
      <c r="L28" s="7"/>
      <c r="M28" s="7"/>
      <c r="N28" s="7">
        <f t="shared" si="4"/>
        <v>0</v>
      </c>
      <c r="O28" s="7"/>
      <c r="P28" s="7"/>
      <c r="Q28" s="11" t="s">
        <v>16</v>
      </c>
      <c r="R28" s="6"/>
      <c r="S28" s="6"/>
      <c r="T28" s="6"/>
    </row>
    <row r="29" spans="1:20" x14ac:dyDescent="0.25">
      <c r="A29" s="6">
        <v>12</v>
      </c>
      <c r="B29" s="6" t="s">
        <v>41</v>
      </c>
      <c r="C29" s="7"/>
      <c r="D29" s="8">
        <v>35827</v>
      </c>
      <c r="E29" s="8">
        <v>35855</v>
      </c>
      <c r="F29" s="6">
        <f>'Wage Entry'!E31</f>
        <v>0</v>
      </c>
      <c r="G29" s="6">
        <f>'Wage Entry'!G31</f>
        <v>0</v>
      </c>
      <c r="H29" s="6">
        <f>'Wage Entry'!H31</f>
        <v>0</v>
      </c>
      <c r="I29" s="6">
        <f>'Wage Entry'!I31</f>
        <v>0</v>
      </c>
      <c r="J29" s="6">
        <f t="shared" si="3"/>
        <v>0</v>
      </c>
      <c r="K29" s="7">
        <f t="shared" ref="K29:K77" si="5">SUM(J18:J29)</f>
        <v>0</v>
      </c>
      <c r="L29" s="7">
        <v>12</v>
      </c>
      <c r="M29" s="7">
        <f>ROUND(K29*L29/1200,0)</f>
        <v>0</v>
      </c>
      <c r="N29" s="7">
        <f t="shared" si="4"/>
        <v>0</v>
      </c>
      <c r="O29" s="7">
        <f t="shared" ref="O29:O77" si="6">SUM(I18:I29)</f>
        <v>0</v>
      </c>
      <c r="P29" s="7">
        <f t="shared" ref="P29:P77" si="7">C18+M29+O29</f>
        <v>0</v>
      </c>
      <c r="Q29" s="11" t="s">
        <v>18</v>
      </c>
      <c r="R29" s="6"/>
      <c r="S29" s="6"/>
      <c r="T29" s="6"/>
    </row>
    <row r="30" spans="1:20" x14ac:dyDescent="0.25">
      <c r="A30" s="6">
        <v>1</v>
      </c>
      <c r="B30" s="6"/>
      <c r="C30" s="7">
        <f t="shared" ref="C30:C78" si="8">P29</f>
        <v>0</v>
      </c>
      <c r="D30" s="8">
        <v>35855</v>
      </c>
      <c r="E30" s="8">
        <v>35886</v>
      </c>
      <c r="F30" s="6">
        <f>'Wage Entry'!E32</f>
        <v>0</v>
      </c>
      <c r="G30" s="6">
        <f>'Wage Entry'!G32</f>
        <v>0</v>
      </c>
      <c r="H30" s="6">
        <f>'Wage Entry'!H32</f>
        <v>0</v>
      </c>
      <c r="I30" s="6">
        <f>'Wage Entry'!I32</f>
        <v>0</v>
      </c>
      <c r="J30" s="6">
        <f>C30</f>
        <v>0</v>
      </c>
      <c r="K30" s="7"/>
      <c r="L30" s="7"/>
      <c r="M30" s="7"/>
      <c r="N30" s="7">
        <f t="shared" si="4"/>
        <v>0</v>
      </c>
      <c r="O30" s="7"/>
      <c r="P30" s="7"/>
      <c r="Q30" s="11" t="s">
        <v>16</v>
      </c>
      <c r="R30" s="6"/>
      <c r="S30" s="6"/>
      <c r="T30" s="6"/>
    </row>
    <row r="31" spans="1:20" x14ac:dyDescent="0.25">
      <c r="A31" s="6">
        <v>2</v>
      </c>
      <c r="B31" s="6"/>
      <c r="C31" s="7"/>
      <c r="D31" s="8">
        <v>35886</v>
      </c>
      <c r="E31" s="8">
        <v>35916</v>
      </c>
      <c r="F31" s="6">
        <f>'Wage Entry'!E33</f>
        <v>0</v>
      </c>
      <c r="G31" s="6">
        <f>'Wage Entry'!G33</f>
        <v>0</v>
      </c>
      <c r="H31" s="6">
        <f>'Wage Entry'!H33</f>
        <v>0</v>
      </c>
      <c r="I31" s="6">
        <f>'Wage Entry'!I33</f>
        <v>0</v>
      </c>
      <c r="J31" s="6">
        <f t="shared" si="3"/>
        <v>0</v>
      </c>
      <c r="K31" s="7"/>
      <c r="L31" s="7"/>
      <c r="M31" s="7"/>
      <c r="N31" s="7">
        <f t="shared" si="4"/>
        <v>0</v>
      </c>
      <c r="O31" s="7"/>
      <c r="P31" s="7"/>
      <c r="Q31" s="11" t="s">
        <v>16</v>
      </c>
      <c r="R31" s="6"/>
      <c r="S31" s="6"/>
      <c r="T31" s="6"/>
    </row>
    <row r="32" spans="1:20" x14ac:dyDescent="0.25">
      <c r="A32" s="6">
        <v>3</v>
      </c>
      <c r="B32" s="6"/>
      <c r="C32" s="7"/>
      <c r="D32" s="8">
        <v>35916</v>
      </c>
      <c r="E32" s="8">
        <v>35947</v>
      </c>
      <c r="F32" s="6">
        <f>'Wage Entry'!E34</f>
        <v>0</v>
      </c>
      <c r="G32" s="6">
        <f>'Wage Entry'!G34</f>
        <v>0</v>
      </c>
      <c r="H32" s="6">
        <f>'Wage Entry'!H34</f>
        <v>0</v>
      </c>
      <c r="I32" s="6">
        <f>'Wage Entry'!I34</f>
        <v>0</v>
      </c>
      <c r="J32" s="6">
        <f t="shared" si="3"/>
        <v>0</v>
      </c>
      <c r="K32" s="7"/>
      <c r="L32" s="7"/>
      <c r="M32" s="7"/>
      <c r="N32" s="7">
        <f t="shared" si="4"/>
        <v>0</v>
      </c>
      <c r="O32" s="7"/>
      <c r="P32" s="7"/>
      <c r="Q32" s="11" t="s">
        <v>16</v>
      </c>
      <c r="R32" s="6"/>
      <c r="S32" s="6"/>
      <c r="T32" s="6"/>
    </row>
    <row r="33" spans="1:20" x14ac:dyDescent="0.25">
      <c r="A33" s="6">
        <v>4</v>
      </c>
      <c r="B33" s="6"/>
      <c r="C33" s="7"/>
      <c r="D33" s="8">
        <v>35947</v>
      </c>
      <c r="E33" s="8">
        <v>35977</v>
      </c>
      <c r="F33" s="6">
        <f>'Wage Entry'!E35</f>
        <v>0</v>
      </c>
      <c r="G33" s="6">
        <f>'Wage Entry'!G35</f>
        <v>0</v>
      </c>
      <c r="H33" s="6">
        <f>'Wage Entry'!H35</f>
        <v>0</v>
      </c>
      <c r="I33" s="6">
        <f>'Wage Entry'!I35</f>
        <v>0</v>
      </c>
      <c r="J33" s="6">
        <f t="shared" si="3"/>
        <v>0</v>
      </c>
      <c r="K33" s="7"/>
      <c r="L33" s="7"/>
      <c r="M33" s="7"/>
      <c r="N33" s="7">
        <f t="shared" si="4"/>
        <v>0</v>
      </c>
      <c r="O33" s="7"/>
      <c r="P33" s="7"/>
      <c r="Q33" s="11" t="s">
        <v>16</v>
      </c>
      <c r="R33" s="6"/>
      <c r="S33" s="6"/>
      <c r="T33" s="6"/>
    </row>
    <row r="34" spans="1:20" x14ac:dyDescent="0.25">
      <c r="A34" s="6">
        <v>5</v>
      </c>
      <c r="B34" s="6"/>
      <c r="C34" s="7"/>
      <c r="D34" s="8">
        <v>35977</v>
      </c>
      <c r="E34" s="8">
        <v>36008</v>
      </c>
      <c r="F34" s="6">
        <f>'Wage Entry'!E36</f>
        <v>0</v>
      </c>
      <c r="G34" s="6">
        <f>'Wage Entry'!G36</f>
        <v>0</v>
      </c>
      <c r="H34" s="6">
        <f>'Wage Entry'!H36</f>
        <v>0</v>
      </c>
      <c r="I34" s="6">
        <f>'Wage Entry'!I36</f>
        <v>0</v>
      </c>
      <c r="J34" s="6">
        <f t="shared" si="3"/>
        <v>0</v>
      </c>
      <c r="K34" s="7"/>
      <c r="L34" s="7"/>
      <c r="M34" s="7"/>
      <c r="N34" s="7">
        <f t="shared" si="4"/>
        <v>0</v>
      </c>
      <c r="O34" s="7"/>
      <c r="P34" s="7"/>
      <c r="Q34" s="11" t="s">
        <v>16</v>
      </c>
      <c r="R34" s="6"/>
      <c r="S34" s="6"/>
      <c r="T34" s="6"/>
    </row>
    <row r="35" spans="1:20" x14ac:dyDescent="0.25">
      <c r="A35" s="6">
        <v>6</v>
      </c>
      <c r="B35" s="6"/>
      <c r="C35" s="7"/>
      <c r="D35" s="8">
        <v>36008</v>
      </c>
      <c r="E35" s="8">
        <v>36039</v>
      </c>
      <c r="F35" s="6">
        <f>'Wage Entry'!E37</f>
        <v>0</v>
      </c>
      <c r="G35" s="6">
        <f>'Wage Entry'!G37</f>
        <v>0</v>
      </c>
      <c r="H35" s="6">
        <f>'Wage Entry'!H37</f>
        <v>0</v>
      </c>
      <c r="I35" s="6">
        <f>'Wage Entry'!I37</f>
        <v>0</v>
      </c>
      <c r="J35" s="6">
        <f t="shared" si="3"/>
        <v>0</v>
      </c>
      <c r="K35" s="7"/>
      <c r="L35" s="7"/>
      <c r="M35" s="7"/>
      <c r="N35" s="7">
        <f t="shared" si="4"/>
        <v>0</v>
      </c>
      <c r="O35" s="7"/>
      <c r="P35" s="7"/>
      <c r="Q35" s="11" t="s">
        <v>16</v>
      </c>
      <c r="R35" s="6"/>
      <c r="S35" s="6"/>
      <c r="T35" s="6"/>
    </row>
    <row r="36" spans="1:20" x14ac:dyDescent="0.25">
      <c r="A36" s="6">
        <v>7</v>
      </c>
      <c r="B36" s="6"/>
      <c r="C36" s="7"/>
      <c r="D36" s="8">
        <v>36039</v>
      </c>
      <c r="E36" s="8">
        <v>36069</v>
      </c>
      <c r="F36" s="6">
        <f>'Wage Entry'!E38</f>
        <v>0</v>
      </c>
      <c r="G36" s="6">
        <f>'Wage Entry'!G38</f>
        <v>0</v>
      </c>
      <c r="H36" s="6">
        <f>'Wage Entry'!H38</f>
        <v>0</v>
      </c>
      <c r="I36" s="6">
        <f>'Wage Entry'!I38</f>
        <v>0</v>
      </c>
      <c r="J36" s="6">
        <f t="shared" si="3"/>
        <v>0</v>
      </c>
      <c r="K36" s="7"/>
      <c r="L36" s="7"/>
      <c r="M36" s="7"/>
      <c r="N36" s="7">
        <f t="shared" si="4"/>
        <v>0</v>
      </c>
      <c r="O36" s="7"/>
      <c r="P36" s="7"/>
      <c r="Q36" s="11" t="s">
        <v>16</v>
      </c>
      <c r="R36" s="6"/>
      <c r="S36" s="6"/>
      <c r="T36" s="6"/>
    </row>
    <row r="37" spans="1:20" x14ac:dyDescent="0.25">
      <c r="A37" s="6">
        <v>8</v>
      </c>
      <c r="B37" s="6"/>
      <c r="C37" s="7"/>
      <c r="D37" s="8">
        <v>36069</v>
      </c>
      <c r="E37" s="8">
        <v>36100</v>
      </c>
      <c r="F37" s="6">
        <f>'Wage Entry'!E39</f>
        <v>0</v>
      </c>
      <c r="G37" s="6">
        <f>'Wage Entry'!G39</f>
        <v>0</v>
      </c>
      <c r="H37" s="6">
        <f>'Wage Entry'!H39</f>
        <v>0</v>
      </c>
      <c r="I37" s="6">
        <f>'Wage Entry'!I39</f>
        <v>0</v>
      </c>
      <c r="J37" s="6">
        <f t="shared" si="3"/>
        <v>0</v>
      </c>
      <c r="K37" s="7"/>
      <c r="L37" s="7"/>
      <c r="M37" s="7"/>
      <c r="N37" s="7">
        <f t="shared" si="4"/>
        <v>0</v>
      </c>
      <c r="O37" s="7"/>
      <c r="P37" s="7"/>
      <c r="Q37" s="11" t="s">
        <v>16</v>
      </c>
      <c r="R37" s="6"/>
      <c r="S37" s="6"/>
      <c r="T37" s="6"/>
    </row>
    <row r="38" spans="1:20" x14ac:dyDescent="0.25">
      <c r="A38" s="6">
        <v>9</v>
      </c>
      <c r="B38" s="6"/>
      <c r="C38" s="7"/>
      <c r="D38" s="8">
        <v>36100</v>
      </c>
      <c r="E38" s="8">
        <v>36130</v>
      </c>
      <c r="F38" s="6">
        <f>'Wage Entry'!E40</f>
        <v>0</v>
      </c>
      <c r="G38" s="6">
        <f>'Wage Entry'!G40</f>
        <v>0</v>
      </c>
      <c r="H38" s="6">
        <f>'Wage Entry'!H40</f>
        <v>0</v>
      </c>
      <c r="I38" s="6">
        <f>'Wage Entry'!I40</f>
        <v>0</v>
      </c>
      <c r="J38" s="6">
        <f t="shared" si="3"/>
        <v>0</v>
      </c>
      <c r="K38" s="7"/>
      <c r="L38" s="7"/>
      <c r="M38" s="7"/>
      <c r="N38" s="7">
        <f t="shared" si="4"/>
        <v>0</v>
      </c>
      <c r="O38" s="7"/>
      <c r="P38" s="7"/>
      <c r="Q38" s="11" t="s">
        <v>16</v>
      </c>
      <c r="R38" s="6"/>
      <c r="S38" s="6"/>
      <c r="T38" s="6"/>
    </row>
    <row r="39" spans="1:20" x14ac:dyDescent="0.25">
      <c r="A39" s="6">
        <v>10</v>
      </c>
      <c r="B39" s="6"/>
      <c r="C39" s="7"/>
      <c r="D39" s="8">
        <v>36130</v>
      </c>
      <c r="E39" s="8">
        <v>36161</v>
      </c>
      <c r="F39" s="6">
        <f>'Wage Entry'!E41</f>
        <v>0</v>
      </c>
      <c r="G39" s="6">
        <f>'Wage Entry'!G41</f>
        <v>0</v>
      </c>
      <c r="H39" s="6">
        <f>'Wage Entry'!H41</f>
        <v>0</v>
      </c>
      <c r="I39" s="6">
        <f>'Wage Entry'!I41</f>
        <v>0</v>
      </c>
      <c r="J39" s="6">
        <f t="shared" si="3"/>
        <v>0</v>
      </c>
      <c r="K39" s="7"/>
      <c r="L39" s="7"/>
      <c r="M39" s="7"/>
      <c r="N39" s="7">
        <f t="shared" si="4"/>
        <v>0</v>
      </c>
      <c r="O39" s="7"/>
      <c r="P39" s="7"/>
      <c r="Q39" s="11" t="s">
        <v>16</v>
      </c>
      <c r="R39" s="6"/>
      <c r="S39" s="6"/>
      <c r="T39" s="6"/>
    </row>
    <row r="40" spans="1:20" x14ac:dyDescent="0.25">
      <c r="A40" s="6">
        <v>11</v>
      </c>
      <c r="B40" s="6"/>
      <c r="C40" s="7"/>
      <c r="D40" s="8">
        <v>36161</v>
      </c>
      <c r="E40" s="8">
        <v>36192</v>
      </c>
      <c r="F40" s="6">
        <f>'Wage Entry'!E42</f>
        <v>0</v>
      </c>
      <c r="G40" s="6">
        <f>'Wage Entry'!G42</f>
        <v>0</v>
      </c>
      <c r="H40" s="6">
        <f>'Wage Entry'!H42</f>
        <v>0</v>
      </c>
      <c r="I40" s="6">
        <f>'Wage Entry'!I42</f>
        <v>0</v>
      </c>
      <c r="J40" s="6">
        <f t="shared" si="3"/>
        <v>0</v>
      </c>
      <c r="K40" s="7"/>
      <c r="L40" s="7"/>
      <c r="M40" s="7"/>
      <c r="N40" s="7">
        <f t="shared" si="4"/>
        <v>0</v>
      </c>
      <c r="O40" s="7"/>
      <c r="P40" s="7"/>
      <c r="Q40" s="11" t="s">
        <v>16</v>
      </c>
      <c r="R40" s="6"/>
      <c r="S40" s="6"/>
      <c r="T40" s="6"/>
    </row>
    <row r="41" spans="1:20" x14ac:dyDescent="0.25">
      <c r="A41" s="6">
        <v>12</v>
      </c>
      <c r="B41" s="6" t="s">
        <v>42</v>
      </c>
      <c r="C41" s="7"/>
      <c r="D41" s="8">
        <v>36192</v>
      </c>
      <c r="E41" s="8">
        <v>36220</v>
      </c>
      <c r="F41" s="6">
        <f>'Wage Entry'!E43</f>
        <v>0</v>
      </c>
      <c r="G41" s="6">
        <f>'Wage Entry'!G43</f>
        <v>0</v>
      </c>
      <c r="H41" s="6">
        <f>'Wage Entry'!H43</f>
        <v>0</v>
      </c>
      <c r="I41" s="6">
        <f>'Wage Entry'!I43</f>
        <v>0</v>
      </c>
      <c r="J41" s="6">
        <f t="shared" si="3"/>
        <v>0</v>
      </c>
      <c r="K41" s="7">
        <f t="shared" si="5"/>
        <v>0</v>
      </c>
      <c r="L41" s="7">
        <v>12</v>
      </c>
      <c r="M41" s="7">
        <f>ROUND(K41*L41/1200,0)</f>
        <v>0</v>
      </c>
      <c r="N41" s="7">
        <f t="shared" si="4"/>
        <v>0</v>
      </c>
      <c r="O41" s="7">
        <f t="shared" si="6"/>
        <v>0</v>
      </c>
      <c r="P41" s="7">
        <f t="shared" si="7"/>
        <v>0</v>
      </c>
      <c r="Q41" s="11" t="s">
        <v>19</v>
      </c>
      <c r="R41" s="6"/>
      <c r="S41" s="6"/>
      <c r="T41" s="6"/>
    </row>
    <row r="42" spans="1:20" x14ac:dyDescent="0.25">
      <c r="A42" s="6">
        <v>1</v>
      </c>
      <c r="B42" s="6"/>
      <c r="C42" s="7">
        <f t="shared" si="8"/>
        <v>0</v>
      </c>
      <c r="D42" s="8">
        <v>36220</v>
      </c>
      <c r="E42" s="8">
        <v>36251</v>
      </c>
      <c r="F42" s="6">
        <f>'Wage Entry'!E44</f>
        <v>0</v>
      </c>
      <c r="G42" s="6">
        <f>'Wage Entry'!G44</f>
        <v>0</v>
      </c>
      <c r="H42" s="6">
        <f>'Wage Entry'!H44</f>
        <v>0</v>
      </c>
      <c r="I42" s="6">
        <f>'Wage Entry'!I44</f>
        <v>0</v>
      </c>
      <c r="J42" s="6">
        <f>C42</f>
        <v>0</v>
      </c>
      <c r="K42" s="7"/>
      <c r="L42" s="7"/>
      <c r="M42" s="7"/>
      <c r="N42" s="7">
        <f t="shared" si="4"/>
        <v>0</v>
      </c>
      <c r="O42" s="7"/>
      <c r="P42" s="7"/>
      <c r="Q42" s="11" t="s">
        <v>16</v>
      </c>
      <c r="R42" s="6"/>
      <c r="S42" s="6"/>
      <c r="T42" s="6"/>
    </row>
    <row r="43" spans="1:20" x14ac:dyDescent="0.25">
      <c r="A43" s="6">
        <v>2</v>
      </c>
      <c r="B43" s="6"/>
      <c r="C43" s="7"/>
      <c r="D43" s="8">
        <v>36251</v>
      </c>
      <c r="E43" s="8">
        <v>36281</v>
      </c>
      <c r="F43" s="6">
        <f>'Wage Entry'!E45</f>
        <v>0</v>
      </c>
      <c r="G43" s="6">
        <f>'Wage Entry'!G45</f>
        <v>0</v>
      </c>
      <c r="H43" s="6">
        <f>'Wage Entry'!H45</f>
        <v>0</v>
      </c>
      <c r="I43" s="6">
        <f>'Wage Entry'!I45</f>
        <v>0</v>
      </c>
      <c r="J43" s="6">
        <f t="shared" si="3"/>
        <v>0</v>
      </c>
      <c r="K43" s="7"/>
      <c r="L43" s="7"/>
      <c r="M43" s="7"/>
      <c r="N43" s="7">
        <f t="shared" si="4"/>
        <v>0</v>
      </c>
      <c r="O43" s="7"/>
      <c r="P43" s="7"/>
      <c r="Q43" s="11" t="s">
        <v>16</v>
      </c>
      <c r="R43" s="6"/>
      <c r="S43" s="6"/>
      <c r="T43" s="6"/>
    </row>
    <row r="44" spans="1:20" x14ac:dyDescent="0.25">
      <c r="A44" s="6">
        <v>3</v>
      </c>
      <c r="B44" s="6"/>
      <c r="C44" s="7"/>
      <c r="D44" s="8">
        <v>36281</v>
      </c>
      <c r="E44" s="8">
        <v>36312</v>
      </c>
      <c r="F44" s="6">
        <f>'Wage Entry'!E46</f>
        <v>0</v>
      </c>
      <c r="G44" s="6">
        <f>'Wage Entry'!G46</f>
        <v>0</v>
      </c>
      <c r="H44" s="6">
        <f>'Wage Entry'!H46</f>
        <v>0</v>
      </c>
      <c r="I44" s="6">
        <f>'Wage Entry'!I46</f>
        <v>0</v>
      </c>
      <c r="J44" s="6">
        <f t="shared" si="3"/>
        <v>0</v>
      </c>
      <c r="K44" s="7"/>
      <c r="L44" s="7"/>
      <c r="M44" s="7"/>
      <c r="N44" s="7">
        <f t="shared" si="4"/>
        <v>0</v>
      </c>
      <c r="O44" s="7"/>
      <c r="P44" s="7"/>
      <c r="Q44" s="11" t="s">
        <v>16</v>
      </c>
      <c r="R44" s="6"/>
      <c r="S44" s="6"/>
      <c r="T44" s="6"/>
    </row>
    <row r="45" spans="1:20" x14ac:dyDescent="0.25">
      <c r="A45" s="6">
        <v>4</v>
      </c>
      <c r="B45" s="6"/>
      <c r="C45" s="7"/>
      <c r="D45" s="8">
        <v>36312</v>
      </c>
      <c r="E45" s="8">
        <v>36342</v>
      </c>
      <c r="F45" s="6">
        <f>'Wage Entry'!E47</f>
        <v>0</v>
      </c>
      <c r="G45" s="6">
        <f>'Wage Entry'!G47</f>
        <v>0</v>
      </c>
      <c r="H45" s="6">
        <f>'Wage Entry'!H47</f>
        <v>0</v>
      </c>
      <c r="I45" s="6">
        <f>'Wage Entry'!I47</f>
        <v>0</v>
      </c>
      <c r="J45" s="6">
        <f t="shared" si="3"/>
        <v>0</v>
      </c>
      <c r="K45" s="7"/>
      <c r="L45" s="7"/>
      <c r="M45" s="7"/>
      <c r="N45" s="7">
        <f t="shared" si="4"/>
        <v>0</v>
      </c>
      <c r="O45" s="7"/>
      <c r="P45" s="7"/>
      <c r="Q45" s="11" t="s">
        <v>16</v>
      </c>
      <c r="R45" s="6"/>
      <c r="S45" s="6"/>
      <c r="T45" s="6"/>
    </row>
    <row r="46" spans="1:20" x14ac:dyDescent="0.25">
      <c r="A46" s="6">
        <v>5</v>
      </c>
      <c r="B46" s="6"/>
      <c r="C46" s="7"/>
      <c r="D46" s="8">
        <v>36342</v>
      </c>
      <c r="E46" s="8">
        <v>36373</v>
      </c>
      <c r="F46" s="6">
        <f>'Wage Entry'!E48</f>
        <v>0</v>
      </c>
      <c r="G46" s="6">
        <f>'Wage Entry'!G48</f>
        <v>0</v>
      </c>
      <c r="H46" s="6">
        <f>'Wage Entry'!H48</f>
        <v>0</v>
      </c>
      <c r="I46" s="6">
        <f>'Wage Entry'!I48</f>
        <v>0</v>
      </c>
      <c r="J46" s="6">
        <f t="shared" si="3"/>
        <v>0</v>
      </c>
      <c r="K46" s="7"/>
      <c r="L46" s="7"/>
      <c r="M46" s="7"/>
      <c r="N46" s="7">
        <f t="shared" si="4"/>
        <v>0</v>
      </c>
      <c r="O46" s="7"/>
      <c r="P46" s="7"/>
      <c r="Q46" s="11" t="s">
        <v>16</v>
      </c>
      <c r="R46" s="6"/>
      <c r="S46" s="6"/>
      <c r="T46" s="6"/>
    </row>
    <row r="47" spans="1:20" x14ac:dyDescent="0.25">
      <c r="A47" s="6">
        <v>6</v>
      </c>
      <c r="B47" s="6"/>
      <c r="C47" s="7"/>
      <c r="D47" s="8">
        <v>36373</v>
      </c>
      <c r="E47" s="8">
        <v>36404</v>
      </c>
      <c r="F47" s="6">
        <f>'Wage Entry'!E49</f>
        <v>0</v>
      </c>
      <c r="G47" s="6">
        <f>'Wage Entry'!G49</f>
        <v>0</v>
      </c>
      <c r="H47" s="6">
        <f>'Wage Entry'!H49</f>
        <v>0</v>
      </c>
      <c r="I47" s="6">
        <f>'Wage Entry'!I49</f>
        <v>0</v>
      </c>
      <c r="J47" s="6">
        <f t="shared" si="3"/>
        <v>0</v>
      </c>
      <c r="K47" s="7"/>
      <c r="L47" s="7"/>
      <c r="M47" s="7"/>
      <c r="N47" s="7">
        <f t="shared" si="4"/>
        <v>0</v>
      </c>
      <c r="O47" s="7"/>
      <c r="P47" s="7"/>
      <c r="Q47" s="11" t="s">
        <v>16</v>
      </c>
      <c r="R47" s="6"/>
      <c r="S47" s="6"/>
      <c r="T47" s="6"/>
    </row>
    <row r="48" spans="1:20" x14ac:dyDescent="0.25">
      <c r="A48" s="6">
        <v>7</v>
      </c>
      <c r="B48" s="6"/>
      <c r="C48" s="7"/>
      <c r="D48" s="8">
        <v>36404</v>
      </c>
      <c r="E48" s="8">
        <v>36434</v>
      </c>
      <c r="F48" s="6">
        <f>'Wage Entry'!E50</f>
        <v>0</v>
      </c>
      <c r="G48" s="6">
        <f>'Wage Entry'!G50</f>
        <v>0</v>
      </c>
      <c r="H48" s="6">
        <f>'Wage Entry'!H50</f>
        <v>0</v>
      </c>
      <c r="I48" s="6">
        <f>'Wage Entry'!I50</f>
        <v>0</v>
      </c>
      <c r="J48" s="6">
        <f t="shared" si="3"/>
        <v>0</v>
      </c>
      <c r="K48" s="7"/>
      <c r="L48" s="7"/>
      <c r="M48" s="7"/>
      <c r="N48" s="7">
        <f t="shared" si="4"/>
        <v>0</v>
      </c>
      <c r="O48" s="7"/>
      <c r="P48" s="7"/>
      <c r="Q48" s="11" t="s">
        <v>16</v>
      </c>
      <c r="R48" s="6"/>
      <c r="S48" s="6"/>
      <c r="T48" s="6"/>
    </row>
    <row r="49" spans="1:20" x14ac:dyDescent="0.25">
      <c r="A49" s="6">
        <v>8</v>
      </c>
      <c r="B49" s="6"/>
      <c r="C49" s="7"/>
      <c r="D49" s="8">
        <v>36434</v>
      </c>
      <c r="E49" s="8">
        <v>36465</v>
      </c>
      <c r="F49" s="6">
        <f>'Wage Entry'!E51</f>
        <v>0</v>
      </c>
      <c r="G49" s="6">
        <f>'Wage Entry'!G51</f>
        <v>0</v>
      </c>
      <c r="H49" s="6">
        <f>'Wage Entry'!H51</f>
        <v>0</v>
      </c>
      <c r="I49" s="6">
        <f>'Wage Entry'!I51</f>
        <v>0</v>
      </c>
      <c r="J49" s="6">
        <f t="shared" si="3"/>
        <v>0</v>
      </c>
      <c r="K49" s="7"/>
      <c r="L49" s="7"/>
      <c r="M49" s="7"/>
      <c r="N49" s="7">
        <f t="shared" si="4"/>
        <v>0</v>
      </c>
      <c r="O49" s="7"/>
      <c r="P49" s="7"/>
      <c r="Q49" s="11" t="s">
        <v>16</v>
      </c>
      <c r="R49" s="6"/>
      <c r="S49" s="6"/>
      <c r="T49" s="6"/>
    </row>
    <row r="50" spans="1:20" x14ac:dyDescent="0.25">
      <c r="A50" s="6">
        <v>9</v>
      </c>
      <c r="B50" s="6"/>
      <c r="C50" s="7"/>
      <c r="D50" s="8">
        <v>36465</v>
      </c>
      <c r="E50" s="8">
        <v>36495</v>
      </c>
      <c r="F50" s="6">
        <f>'Wage Entry'!E52</f>
        <v>0</v>
      </c>
      <c r="G50" s="6">
        <f>'Wage Entry'!G52</f>
        <v>0</v>
      </c>
      <c r="H50" s="6">
        <f>'Wage Entry'!H52</f>
        <v>0</v>
      </c>
      <c r="I50" s="6">
        <f>'Wage Entry'!I52</f>
        <v>0</v>
      </c>
      <c r="J50" s="6">
        <f t="shared" si="3"/>
        <v>0</v>
      </c>
      <c r="K50" s="7"/>
      <c r="L50" s="7"/>
      <c r="M50" s="7"/>
      <c r="N50" s="7">
        <f t="shared" si="4"/>
        <v>0</v>
      </c>
      <c r="O50" s="7"/>
      <c r="P50" s="7"/>
      <c r="Q50" s="11" t="s">
        <v>16</v>
      </c>
      <c r="R50" s="6"/>
      <c r="S50" s="6"/>
      <c r="T50" s="6"/>
    </row>
    <row r="51" spans="1:20" x14ac:dyDescent="0.25">
      <c r="A51" s="6">
        <v>10</v>
      </c>
      <c r="B51" s="6"/>
      <c r="C51" s="7"/>
      <c r="D51" s="8">
        <v>36495</v>
      </c>
      <c r="E51" s="8">
        <v>36526</v>
      </c>
      <c r="F51" s="6">
        <f>'Wage Entry'!E53</f>
        <v>0</v>
      </c>
      <c r="G51" s="6">
        <f>'Wage Entry'!G53</f>
        <v>0</v>
      </c>
      <c r="H51" s="6">
        <f>'Wage Entry'!H53</f>
        <v>0</v>
      </c>
      <c r="I51" s="6">
        <f>'Wage Entry'!I53</f>
        <v>0</v>
      </c>
      <c r="J51" s="6">
        <f t="shared" si="3"/>
        <v>0</v>
      </c>
      <c r="K51" s="7"/>
      <c r="L51" s="7"/>
      <c r="M51" s="7"/>
      <c r="N51" s="7">
        <f t="shared" si="4"/>
        <v>0</v>
      </c>
      <c r="O51" s="7"/>
      <c r="P51" s="7"/>
      <c r="Q51" s="11" t="s">
        <v>16</v>
      </c>
      <c r="R51" s="6"/>
      <c r="S51" s="6"/>
      <c r="T51" s="6"/>
    </row>
    <row r="52" spans="1:20" x14ac:dyDescent="0.25">
      <c r="A52" s="6">
        <v>11</v>
      </c>
      <c r="B52" s="6"/>
      <c r="C52" s="7"/>
      <c r="D52" s="8">
        <v>36526</v>
      </c>
      <c r="E52" s="8">
        <v>36557</v>
      </c>
      <c r="F52" s="6">
        <f>'Wage Entry'!E54</f>
        <v>0</v>
      </c>
      <c r="G52" s="6">
        <f>'Wage Entry'!G54</f>
        <v>0</v>
      </c>
      <c r="H52" s="6">
        <f>'Wage Entry'!H54</f>
        <v>0</v>
      </c>
      <c r="I52" s="6">
        <f>'Wage Entry'!I54</f>
        <v>0</v>
      </c>
      <c r="J52" s="6">
        <f t="shared" si="3"/>
        <v>0</v>
      </c>
      <c r="K52" s="7"/>
      <c r="L52" s="7"/>
      <c r="M52" s="7"/>
      <c r="N52" s="7">
        <f t="shared" si="4"/>
        <v>0</v>
      </c>
      <c r="O52" s="7"/>
      <c r="P52" s="7"/>
      <c r="Q52" s="11" t="s">
        <v>16</v>
      </c>
      <c r="R52" s="6"/>
      <c r="S52" s="6"/>
      <c r="T52" s="6"/>
    </row>
    <row r="53" spans="1:20" x14ac:dyDescent="0.25">
      <c r="A53" s="6">
        <v>12</v>
      </c>
      <c r="B53" s="6" t="s">
        <v>43</v>
      </c>
      <c r="C53" s="7"/>
      <c r="D53" s="8">
        <v>36557</v>
      </c>
      <c r="E53" s="8">
        <v>36586</v>
      </c>
      <c r="F53" s="6">
        <f>'Wage Entry'!E55</f>
        <v>0</v>
      </c>
      <c r="G53" s="6">
        <f>'Wage Entry'!G55</f>
        <v>0</v>
      </c>
      <c r="H53" s="6">
        <f>'Wage Entry'!H55</f>
        <v>0</v>
      </c>
      <c r="I53" s="6">
        <f>'Wage Entry'!I55</f>
        <v>0</v>
      </c>
      <c r="J53" s="6">
        <f t="shared" si="3"/>
        <v>0</v>
      </c>
      <c r="K53" s="7">
        <f t="shared" si="5"/>
        <v>0</v>
      </c>
      <c r="L53" s="7">
        <v>12</v>
      </c>
      <c r="M53" s="7">
        <f>ROUND(K53*L53/1200,0)</f>
        <v>0</v>
      </c>
      <c r="N53" s="7">
        <f t="shared" si="4"/>
        <v>0</v>
      </c>
      <c r="O53" s="7">
        <f t="shared" si="6"/>
        <v>0</v>
      </c>
      <c r="P53" s="7">
        <f t="shared" si="7"/>
        <v>0</v>
      </c>
      <c r="Q53" s="11" t="s">
        <v>20</v>
      </c>
      <c r="R53" s="6"/>
      <c r="S53" s="6"/>
      <c r="T53" s="6"/>
    </row>
    <row r="54" spans="1:20" x14ac:dyDescent="0.25">
      <c r="A54" s="6">
        <v>1</v>
      </c>
      <c r="B54" s="6"/>
      <c r="C54" s="7">
        <f t="shared" si="8"/>
        <v>0</v>
      </c>
      <c r="D54" s="8">
        <v>36586</v>
      </c>
      <c r="E54" s="8">
        <v>36617</v>
      </c>
      <c r="F54" s="6">
        <f>'Wage Entry'!E56</f>
        <v>0</v>
      </c>
      <c r="G54" s="6">
        <f>'Wage Entry'!G56</f>
        <v>0</v>
      </c>
      <c r="H54" s="6">
        <f>'Wage Entry'!H56</f>
        <v>0</v>
      </c>
      <c r="I54" s="6">
        <f>'Wage Entry'!I56</f>
        <v>0</v>
      </c>
      <c r="J54" s="6">
        <f>C54</f>
        <v>0</v>
      </c>
      <c r="K54" s="7"/>
      <c r="L54" s="7"/>
      <c r="M54" s="7"/>
      <c r="N54" s="7">
        <f t="shared" si="4"/>
        <v>0</v>
      </c>
      <c r="O54" s="7"/>
      <c r="P54" s="7"/>
      <c r="Q54" s="11" t="s">
        <v>16</v>
      </c>
      <c r="R54" s="6"/>
      <c r="S54" s="6"/>
      <c r="T54" s="6"/>
    </row>
    <row r="55" spans="1:20" x14ac:dyDescent="0.25">
      <c r="A55" s="6">
        <v>2</v>
      </c>
      <c r="B55" s="6"/>
      <c r="C55" s="7"/>
      <c r="D55" s="8">
        <v>36617</v>
      </c>
      <c r="E55" s="8">
        <v>36647</v>
      </c>
      <c r="F55" s="6">
        <f>'Wage Entry'!E57</f>
        <v>0</v>
      </c>
      <c r="G55" s="6">
        <f>'Wage Entry'!G57</f>
        <v>0</v>
      </c>
      <c r="H55" s="6">
        <f>'Wage Entry'!H57</f>
        <v>0</v>
      </c>
      <c r="I55" s="6">
        <f>'Wage Entry'!I57</f>
        <v>0</v>
      </c>
      <c r="J55" s="6">
        <f t="shared" si="3"/>
        <v>0</v>
      </c>
      <c r="K55" s="7"/>
      <c r="L55" s="7"/>
      <c r="M55" s="7"/>
      <c r="N55" s="7">
        <f t="shared" si="4"/>
        <v>0</v>
      </c>
      <c r="O55" s="7"/>
      <c r="P55" s="7"/>
      <c r="Q55" s="11" t="s">
        <v>16</v>
      </c>
      <c r="R55" s="6"/>
      <c r="S55" s="6"/>
      <c r="T55" s="6"/>
    </row>
    <row r="56" spans="1:20" x14ac:dyDescent="0.25">
      <c r="A56" s="6">
        <v>3</v>
      </c>
      <c r="B56" s="6"/>
      <c r="C56" s="7"/>
      <c r="D56" s="8">
        <v>36647</v>
      </c>
      <c r="E56" s="8">
        <v>36678</v>
      </c>
      <c r="F56" s="6">
        <f>'Wage Entry'!E58</f>
        <v>0</v>
      </c>
      <c r="G56" s="6">
        <f>'Wage Entry'!G58</f>
        <v>0</v>
      </c>
      <c r="H56" s="6">
        <f>'Wage Entry'!H58</f>
        <v>0</v>
      </c>
      <c r="I56" s="6">
        <f>'Wage Entry'!I58</f>
        <v>0</v>
      </c>
      <c r="J56" s="6">
        <f t="shared" si="3"/>
        <v>0</v>
      </c>
      <c r="K56" s="7"/>
      <c r="L56" s="7"/>
      <c r="M56" s="7"/>
      <c r="N56" s="7">
        <f t="shared" si="4"/>
        <v>0</v>
      </c>
      <c r="O56" s="7"/>
      <c r="P56" s="7"/>
      <c r="Q56" s="11" t="s">
        <v>16</v>
      </c>
      <c r="R56" s="6"/>
      <c r="S56" s="6"/>
      <c r="T56" s="6"/>
    </row>
    <row r="57" spans="1:20" x14ac:dyDescent="0.25">
      <c r="A57" s="6">
        <v>4</v>
      </c>
      <c r="B57" s="6"/>
      <c r="C57" s="7"/>
      <c r="D57" s="8">
        <v>36678</v>
      </c>
      <c r="E57" s="8">
        <v>36708</v>
      </c>
      <c r="F57" s="6">
        <f>'Wage Entry'!E59</f>
        <v>0</v>
      </c>
      <c r="G57" s="6">
        <f>'Wage Entry'!G59</f>
        <v>0</v>
      </c>
      <c r="H57" s="6">
        <f>'Wage Entry'!H59</f>
        <v>0</v>
      </c>
      <c r="I57" s="6">
        <f>'Wage Entry'!I59</f>
        <v>0</v>
      </c>
      <c r="J57" s="6">
        <f t="shared" si="3"/>
        <v>0</v>
      </c>
      <c r="K57" s="7"/>
      <c r="L57" s="7"/>
      <c r="M57" s="7"/>
      <c r="N57" s="7">
        <f t="shared" si="4"/>
        <v>0</v>
      </c>
      <c r="O57" s="7"/>
      <c r="P57" s="7"/>
      <c r="Q57" s="11" t="s">
        <v>16</v>
      </c>
      <c r="R57" s="6"/>
      <c r="S57" s="6"/>
      <c r="T57" s="6"/>
    </row>
    <row r="58" spans="1:20" x14ac:dyDescent="0.25">
      <c r="A58" s="6">
        <v>5</v>
      </c>
      <c r="B58" s="6"/>
      <c r="C58" s="7"/>
      <c r="D58" s="8">
        <v>36708</v>
      </c>
      <c r="E58" s="8">
        <v>36739</v>
      </c>
      <c r="F58" s="6">
        <f>'Wage Entry'!E60</f>
        <v>0</v>
      </c>
      <c r="G58" s="6">
        <f>'Wage Entry'!G60</f>
        <v>0</v>
      </c>
      <c r="H58" s="6">
        <f>'Wage Entry'!H60</f>
        <v>0</v>
      </c>
      <c r="I58" s="6">
        <f>'Wage Entry'!I60</f>
        <v>0</v>
      </c>
      <c r="J58" s="6">
        <f t="shared" si="3"/>
        <v>0</v>
      </c>
      <c r="K58" s="7"/>
      <c r="L58" s="7"/>
      <c r="M58" s="7"/>
      <c r="N58" s="7">
        <f t="shared" si="4"/>
        <v>0</v>
      </c>
      <c r="O58" s="7"/>
      <c r="P58" s="7"/>
      <c r="Q58" s="11" t="s">
        <v>16</v>
      </c>
      <c r="R58" s="6"/>
      <c r="S58" s="6"/>
      <c r="T58" s="6"/>
    </row>
    <row r="59" spans="1:20" x14ac:dyDescent="0.25">
      <c r="A59" s="6">
        <v>6</v>
      </c>
      <c r="B59" s="6"/>
      <c r="C59" s="7"/>
      <c r="D59" s="8">
        <v>36739</v>
      </c>
      <c r="E59" s="8">
        <v>36770</v>
      </c>
      <c r="F59" s="6">
        <f>'Wage Entry'!E61</f>
        <v>0</v>
      </c>
      <c r="G59" s="6">
        <f>'Wage Entry'!G61</f>
        <v>0</v>
      </c>
      <c r="H59" s="6">
        <f>'Wage Entry'!H61</f>
        <v>0</v>
      </c>
      <c r="I59" s="6">
        <f>'Wage Entry'!I61</f>
        <v>0</v>
      </c>
      <c r="J59" s="6">
        <f t="shared" si="3"/>
        <v>0</v>
      </c>
      <c r="K59" s="7"/>
      <c r="L59" s="7"/>
      <c r="M59" s="7"/>
      <c r="N59" s="7">
        <f t="shared" si="4"/>
        <v>0</v>
      </c>
      <c r="O59" s="7"/>
      <c r="P59" s="7"/>
      <c r="Q59" s="11" t="s">
        <v>16</v>
      </c>
      <c r="R59" s="6"/>
      <c r="S59" s="6"/>
      <c r="T59" s="6"/>
    </row>
    <row r="60" spans="1:20" x14ac:dyDescent="0.25">
      <c r="A60" s="6">
        <v>7</v>
      </c>
      <c r="B60" s="6"/>
      <c r="C60" s="7"/>
      <c r="D60" s="8">
        <v>36770</v>
      </c>
      <c r="E60" s="8">
        <v>36800</v>
      </c>
      <c r="F60" s="6">
        <f>'Wage Entry'!E62</f>
        <v>0</v>
      </c>
      <c r="G60" s="6">
        <f>'Wage Entry'!G62</f>
        <v>0</v>
      </c>
      <c r="H60" s="6">
        <f>'Wage Entry'!H62</f>
        <v>0</v>
      </c>
      <c r="I60" s="6">
        <f>'Wage Entry'!I62</f>
        <v>0</v>
      </c>
      <c r="J60" s="6">
        <f t="shared" si="3"/>
        <v>0</v>
      </c>
      <c r="K60" s="7"/>
      <c r="L60" s="7"/>
      <c r="M60" s="7"/>
      <c r="N60" s="7">
        <f t="shared" si="4"/>
        <v>0</v>
      </c>
      <c r="O60" s="7"/>
      <c r="P60" s="7"/>
      <c r="Q60" s="11" t="s">
        <v>16</v>
      </c>
      <c r="R60" s="6"/>
      <c r="S60" s="6"/>
      <c r="T60" s="6"/>
    </row>
    <row r="61" spans="1:20" x14ac:dyDescent="0.25">
      <c r="A61" s="6">
        <v>8</v>
      </c>
      <c r="B61" s="6"/>
      <c r="C61" s="7"/>
      <c r="D61" s="8">
        <v>36800</v>
      </c>
      <c r="E61" s="8">
        <v>36831</v>
      </c>
      <c r="F61" s="6">
        <f>'Wage Entry'!E63</f>
        <v>0</v>
      </c>
      <c r="G61" s="6">
        <f>'Wage Entry'!G63</f>
        <v>0</v>
      </c>
      <c r="H61" s="6">
        <f>'Wage Entry'!H63</f>
        <v>0</v>
      </c>
      <c r="I61" s="6">
        <f>'Wage Entry'!I63</f>
        <v>0</v>
      </c>
      <c r="J61" s="6">
        <f t="shared" si="3"/>
        <v>0</v>
      </c>
      <c r="K61" s="7"/>
      <c r="L61" s="7"/>
      <c r="M61" s="7"/>
      <c r="N61" s="7">
        <f t="shared" si="4"/>
        <v>0</v>
      </c>
      <c r="O61" s="7"/>
      <c r="P61" s="7"/>
      <c r="Q61" s="11" t="s">
        <v>16</v>
      </c>
      <c r="R61" s="6"/>
      <c r="S61" s="6"/>
      <c r="T61" s="6"/>
    </row>
    <row r="62" spans="1:20" x14ac:dyDescent="0.25">
      <c r="A62" s="6">
        <v>9</v>
      </c>
      <c r="B62" s="6"/>
      <c r="C62" s="7"/>
      <c r="D62" s="8">
        <v>36831</v>
      </c>
      <c r="E62" s="8">
        <v>36861</v>
      </c>
      <c r="F62" s="6">
        <f>'Wage Entry'!E64</f>
        <v>0</v>
      </c>
      <c r="G62" s="6">
        <f>'Wage Entry'!G64</f>
        <v>0</v>
      </c>
      <c r="H62" s="6">
        <f>'Wage Entry'!H64</f>
        <v>0</v>
      </c>
      <c r="I62" s="6">
        <f>'Wage Entry'!I64</f>
        <v>0</v>
      </c>
      <c r="J62" s="6">
        <f t="shared" si="3"/>
        <v>0</v>
      </c>
      <c r="K62" s="7"/>
      <c r="L62" s="7"/>
      <c r="M62" s="7"/>
      <c r="N62" s="7">
        <f t="shared" si="4"/>
        <v>0</v>
      </c>
      <c r="O62" s="7"/>
      <c r="P62" s="7"/>
      <c r="Q62" s="11" t="s">
        <v>16</v>
      </c>
      <c r="R62" s="6"/>
      <c r="S62" s="6"/>
      <c r="T62" s="6"/>
    </row>
    <row r="63" spans="1:20" x14ac:dyDescent="0.25">
      <c r="A63" s="6">
        <v>10</v>
      </c>
      <c r="B63" s="6"/>
      <c r="C63" s="7"/>
      <c r="D63" s="8">
        <v>36861</v>
      </c>
      <c r="E63" s="8">
        <v>36892</v>
      </c>
      <c r="F63" s="6">
        <f>'Wage Entry'!E65</f>
        <v>0</v>
      </c>
      <c r="G63" s="6">
        <f>'Wage Entry'!G65</f>
        <v>0</v>
      </c>
      <c r="H63" s="6">
        <f>'Wage Entry'!H65</f>
        <v>0</v>
      </c>
      <c r="I63" s="6">
        <f>'Wage Entry'!I65</f>
        <v>0</v>
      </c>
      <c r="J63" s="6">
        <f t="shared" si="3"/>
        <v>0</v>
      </c>
      <c r="K63" s="7"/>
      <c r="L63" s="7"/>
      <c r="M63" s="7"/>
      <c r="N63" s="7">
        <f t="shared" si="4"/>
        <v>0</v>
      </c>
      <c r="O63" s="7"/>
      <c r="P63" s="7"/>
      <c r="Q63" s="11" t="s">
        <v>16</v>
      </c>
      <c r="R63" s="6"/>
      <c r="S63" s="6"/>
      <c r="T63" s="6"/>
    </row>
    <row r="64" spans="1:20" x14ac:dyDescent="0.25">
      <c r="A64" s="6">
        <v>11</v>
      </c>
      <c r="B64" s="6"/>
      <c r="C64" s="7"/>
      <c r="D64" s="8">
        <v>36892</v>
      </c>
      <c r="E64" s="8">
        <v>36923</v>
      </c>
      <c r="F64" s="6">
        <f>'Wage Entry'!E66</f>
        <v>0</v>
      </c>
      <c r="G64" s="6">
        <f>'Wage Entry'!G66</f>
        <v>0</v>
      </c>
      <c r="H64" s="6">
        <f>'Wage Entry'!H66</f>
        <v>0</v>
      </c>
      <c r="I64" s="6">
        <f>'Wage Entry'!I66</f>
        <v>0</v>
      </c>
      <c r="J64" s="6">
        <f t="shared" si="3"/>
        <v>0</v>
      </c>
      <c r="K64" s="7"/>
      <c r="L64" s="7"/>
      <c r="M64" s="7"/>
      <c r="N64" s="7">
        <f t="shared" si="4"/>
        <v>0</v>
      </c>
      <c r="O64" s="7"/>
      <c r="P64" s="7"/>
      <c r="Q64" s="11" t="s">
        <v>16</v>
      </c>
      <c r="R64" s="6"/>
      <c r="S64" s="6"/>
      <c r="T64" s="6"/>
    </row>
    <row r="65" spans="1:20" x14ac:dyDescent="0.25">
      <c r="A65" s="6">
        <v>12</v>
      </c>
      <c r="B65" s="6" t="s">
        <v>44</v>
      </c>
      <c r="C65" s="7"/>
      <c r="D65" s="8">
        <v>36923</v>
      </c>
      <c r="E65" s="8">
        <v>36951</v>
      </c>
      <c r="F65" s="6">
        <f>'Wage Entry'!E67</f>
        <v>0</v>
      </c>
      <c r="G65" s="6">
        <f>'Wage Entry'!G67</f>
        <v>0</v>
      </c>
      <c r="H65" s="6">
        <f>'Wage Entry'!H67</f>
        <v>0</v>
      </c>
      <c r="I65" s="6">
        <f>'Wage Entry'!I67</f>
        <v>0</v>
      </c>
      <c r="J65" s="6">
        <f t="shared" si="3"/>
        <v>0</v>
      </c>
      <c r="K65" s="7">
        <f t="shared" si="5"/>
        <v>0</v>
      </c>
      <c r="L65" s="12" t="s">
        <v>63</v>
      </c>
      <c r="M65" s="7">
        <f>R65+S65</f>
        <v>0</v>
      </c>
      <c r="N65" s="7">
        <f t="shared" si="4"/>
        <v>0</v>
      </c>
      <c r="O65" s="7">
        <f t="shared" si="6"/>
        <v>0</v>
      </c>
      <c r="P65" s="7">
        <f t="shared" si="7"/>
        <v>0</v>
      </c>
      <c r="Q65" s="11" t="s">
        <v>21</v>
      </c>
      <c r="R65" s="6">
        <f>ROUND(SUM(J54:J56)*12/1200,0)</f>
        <v>0</v>
      </c>
      <c r="S65" s="6">
        <f>ROUND(SUM(J57:J65)*11/1200,0)</f>
        <v>0</v>
      </c>
      <c r="T65" s="6"/>
    </row>
    <row r="66" spans="1:20" x14ac:dyDescent="0.25">
      <c r="A66" s="6">
        <v>1</v>
      </c>
      <c r="B66" s="6"/>
      <c r="C66" s="7">
        <f t="shared" si="8"/>
        <v>0</v>
      </c>
      <c r="D66" s="8">
        <v>36951</v>
      </c>
      <c r="E66" s="8">
        <v>36982</v>
      </c>
      <c r="F66" s="6">
        <f>'Wage Entry'!E68</f>
        <v>0</v>
      </c>
      <c r="G66" s="6">
        <f>'Wage Entry'!G68</f>
        <v>0</v>
      </c>
      <c r="H66" s="6">
        <f>'Wage Entry'!H68</f>
        <v>0</v>
      </c>
      <c r="I66" s="6">
        <f>'Wage Entry'!I68</f>
        <v>0</v>
      </c>
      <c r="J66" s="6">
        <f>C66</f>
        <v>0</v>
      </c>
      <c r="K66" s="7"/>
      <c r="L66" s="7"/>
      <c r="M66" s="7"/>
      <c r="N66" s="7">
        <f t="shared" si="4"/>
        <v>0</v>
      </c>
      <c r="O66" s="7"/>
      <c r="P66" s="7"/>
      <c r="Q66" s="11" t="s">
        <v>16</v>
      </c>
      <c r="R66" s="6"/>
      <c r="S66" s="6"/>
      <c r="T66" s="6"/>
    </row>
    <row r="67" spans="1:20" x14ac:dyDescent="0.25">
      <c r="A67" s="6">
        <v>2</v>
      </c>
      <c r="B67" s="6"/>
      <c r="C67" s="7"/>
      <c r="D67" s="8">
        <v>36982</v>
      </c>
      <c r="E67" s="8">
        <v>37012</v>
      </c>
      <c r="F67" s="6">
        <f>'Wage Entry'!E69</f>
        <v>0</v>
      </c>
      <c r="G67" s="6">
        <f>'Wage Entry'!G69</f>
        <v>0</v>
      </c>
      <c r="H67" s="6">
        <f>'Wage Entry'!H69</f>
        <v>0</v>
      </c>
      <c r="I67" s="6">
        <f>'Wage Entry'!I69</f>
        <v>0</v>
      </c>
      <c r="J67" s="6">
        <f t="shared" si="3"/>
        <v>0</v>
      </c>
      <c r="K67" s="7"/>
      <c r="L67" s="7"/>
      <c r="M67" s="7"/>
      <c r="N67" s="7">
        <f t="shared" si="4"/>
        <v>0</v>
      </c>
      <c r="O67" s="7"/>
      <c r="P67" s="7"/>
      <c r="Q67" s="11" t="s">
        <v>16</v>
      </c>
      <c r="R67" s="6"/>
      <c r="S67" s="6"/>
      <c r="T67" s="6"/>
    </row>
    <row r="68" spans="1:20" x14ac:dyDescent="0.25">
      <c r="A68" s="6">
        <v>3</v>
      </c>
      <c r="B68" s="6"/>
      <c r="C68" s="7"/>
      <c r="D68" s="8">
        <v>37012</v>
      </c>
      <c r="E68" s="8">
        <v>37043</v>
      </c>
      <c r="F68" s="6">
        <f>'Wage Entry'!E70</f>
        <v>0</v>
      </c>
      <c r="G68" s="6">
        <f>'Wage Entry'!G70</f>
        <v>0</v>
      </c>
      <c r="H68" s="6">
        <f>'Wage Entry'!H70</f>
        <v>0</v>
      </c>
      <c r="I68" s="6">
        <f>'Wage Entry'!I70</f>
        <v>0</v>
      </c>
      <c r="J68" s="6">
        <f t="shared" ref="J68:J131" si="9">J67+I67</f>
        <v>0</v>
      </c>
      <c r="K68" s="7"/>
      <c r="L68" s="7"/>
      <c r="M68" s="7"/>
      <c r="N68" s="7">
        <f t="shared" si="4"/>
        <v>0</v>
      </c>
      <c r="O68" s="7"/>
      <c r="P68" s="7"/>
      <c r="Q68" s="11" t="s">
        <v>16</v>
      </c>
      <c r="R68" s="6"/>
      <c r="S68" s="6"/>
      <c r="T68" s="6"/>
    </row>
    <row r="69" spans="1:20" x14ac:dyDescent="0.25">
      <c r="A69" s="6">
        <v>4</v>
      </c>
      <c r="B69" s="6"/>
      <c r="C69" s="7"/>
      <c r="D69" s="8">
        <v>37043</v>
      </c>
      <c r="E69" s="8">
        <v>37073</v>
      </c>
      <c r="F69" s="6">
        <f>'Wage Entry'!E71</f>
        <v>8165</v>
      </c>
      <c r="G69" s="6">
        <f>'Wage Entry'!G71</f>
        <v>680</v>
      </c>
      <c r="H69" s="6">
        <f>'Wage Entry'!H71</f>
        <v>541</v>
      </c>
      <c r="I69" s="6">
        <f>'Wage Entry'!I71</f>
        <v>139</v>
      </c>
      <c r="J69" s="6">
        <f t="shared" si="9"/>
        <v>0</v>
      </c>
      <c r="K69" s="7"/>
      <c r="L69" s="7"/>
      <c r="M69" s="7"/>
      <c r="N69" s="7">
        <f t="shared" si="4"/>
        <v>139</v>
      </c>
      <c r="O69" s="7"/>
      <c r="P69" s="7"/>
      <c r="Q69" s="11" t="s">
        <v>16</v>
      </c>
      <c r="R69" s="6"/>
      <c r="S69" s="6"/>
      <c r="T69" s="6"/>
    </row>
    <row r="70" spans="1:20" x14ac:dyDescent="0.25">
      <c r="A70" s="6">
        <v>5</v>
      </c>
      <c r="B70" s="6"/>
      <c r="C70" s="7"/>
      <c r="D70" s="8">
        <v>37073</v>
      </c>
      <c r="E70" s="8">
        <v>37104</v>
      </c>
      <c r="F70" s="6">
        <f>'Wage Entry'!E72</f>
        <v>8165</v>
      </c>
      <c r="G70" s="6">
        <f>'Wage Entry'!G72</f>
        <v>680</v>
      </c>
      <c r="H70" s="6">
        <f>'Wage Entry'!H72</f>
        <v>541</v>
      </c>
      <c r="I70" s="6">
        <f>'Wage Entry'!I72</f>
        <v>139</v>
      </c>
      <c r="J70" s="6">
        <f t="shared" si="9"/>
        <v>139</v>
      </c>
      <c r="K70" s="7"/>
      <c r="L70" s="7"/>
      <c r="M70" s="7"/>
      <c r="N70" s="7">
        <f t="shared" ref="N70:N133" si="10">N69+I70</f>
        <v>278</v>
      </c>
      <c r="O70" s="7"/>
      <c r="P70" s="7"/>
      <c r="Q70" s="11" t="s">
        <v>16</v>
      </c>
      <c r="R70" s="6"/>
      <c r="S70" s="6"/>
      <c r="T70" s="6"/>
    </row>
    <row r="71" spans="1:20" x14ac:dyDescent="0.25">
      <c r="A71" s="6">
        <v>6</v>
      </c>
      <c r="B71" s="6"/>
      <c r="C71" s="7"/>
      <c r="D71" s="8">
        <v>37104</v>
      </c>
      <c r="E71" s="8">
        <v>37135</v>
      </c>
      <c r="F71" s="6">
        <f>'Wage Entry'!E73</f>
        <v>8165</v>
      </c>
      <c r="G71" s="6">
        <f>'Wage Entry'!G73</f>
        <v>680</v>
      </c>
      <c r="H71" s="6">
        <f>'Wage Entry'!H73</f>
        <v>541</v>
      </c>
      <c r="I71" s="6">
        <f>'Wage Entry'!I73</f>
        <v>139</v>
      </c>
      <c r="J71" s="6">
        <f t="shared" si="9"/>
        <v>278</v>
      </c>
      <c r="K71" s="7"/>
      <c r="L71" s="7"/>
      <c r="M71" s="7"/>
      <c r="N71" s="7">
        <f t="shared" si="10"/>
        <v>417</v>
      </c>
      <c r="O71" s="7"/>
      <c r="P71" s="7"/>
      <c r="Q71" s="11" t="s">
        <v>16</v>
      </c>
      <c r="R71" s="6"/>
      <c r="S71" s="6"/>
      <c r="T71" s="6"/>
    </row>
    <row r="72" spans="1:20" x14ac:dyDescent="0.25">
      <c r="A72" s="6">
        <v>7</v>
      </c>
      <c r="B72" s="6"/>
      <c r="C72" s="7"/>
      <c r="D72" s="8">
        <v>37135</v>
      </c>
      <c r="E72" s="8">
        <v>37165</v>
      </c>
      <c r="F72" s="6">
        <f>'Wage Entry'!E74</f>
        <v>8165</v>
      </c>
      <c r="G72" s="6">
        <f>'Wage Entry'!G74</f>
        <v>680</v>
      </c>
      <c r="H72" s="6">
        <f>'Wage Entry'!H74</f>
        <v>541</v>
      </c>
      <c r="I72" s="6">
        <f>'Wage Entry'!I74</f>
        <v>139</v>
      </c>
      <c r="J72" s="6">
        <f t="shared" si="9"/>
        <v>417</v>
      </c>
      <c r="K72" s="7"/>
      <c r="L72" s="7"/>
      <c r="M72" s="7"/>
      <c r="N72" s="7">
        <f t="shared" si="10"/>
        <v>556</v>
      </c>
      <c r="O72" s="7"/>
      <c r="P72" s="7"/>
      <c r="Q72" s="11" t="s">
        <v>16</v>
      </c>
      <c r="R72" s="6"/>
      <c r="S72" s="6"/>
      <c r="T72" s="6"/>
    </row>
    <row r="73" spans="1:20" x14ac:dyDescent="0.25">
      <c r="A73" s="6">
        <v>8</v>
      </c>
      <c r="B73" s="6"/>
      <c r="C73" s="7"/>
      <c r="D73" s="8">
        <v>37165</v>
      </c>
      <c r="E73" s="8">
        <v>37196</v>
      </c>
      <c r="F73" s="6">
        <f>'Wage Entry'!E75</f>
        <v>8165</v>
      </c>
      <c r="G73" s="6">
        <f>'Wage Entry'!G75</f>
        <v>680</v>
      </c>
      <c r="H73" s="6">
        <f>'Wage Entry'!H75</f>
        <v>541</v>
      </c>
      <c r="I73" s="6">
        <f>'Wage Entry'!I75</f>
        <v>139</v>
      </c>
      <c r="J73" s="6">
        <f t="shared" si="9"/>
        <v>556</v>
      </c>
      <c r="K73" s="7"/>
      <c r="L73" s="7"/>
      <c r="M73" s="7"/>
      <c r="N73" s="7">
        <f t="shared" si="10"/>
        <v>695</v>
      </c>
      <c r="O73" s="7"/>
      <c r="P73" s="7"/>
      <c r="Q73" s="11" t="s">
        <v>16</v>
      </c>
      <c r="R73" s="6"/>
      <c r="S73" s="6"/>
      <c r="T73" s="6"/>
    </row>
    <row r="74" spans="1:20" x14ac:dyDescent="0.25">
      <c r="A74" s="6">
        <v>9</v>
      </c>
      <c r="B74" s="6"/>
      <c r="C74" s="7"/>
      <c r="D74" s="8">
        <v>37196</v>
      </c>
      <c r="E74" s="8">
        <v>37226</v>
      </c>
      <c r="F74" s="6">
        <f>'Wage Entry'!E76</f>
        <v>8165</v>
      </c>
      <c r="G74" s="6">
        <f>'Wage Entry'!G76</f>
        <v>680</v>
      </c>
      <c r="H74" s="6">
        <f>'Wage Entry'!H76</f>
        <v>541</v>
      </c>
      <c r="I74" s="6">
        <f>'Wage Entry'!I76</f>
        <v>139</v>
      </c>
      <c r="J74" s="6">
        <f t="shared" si="9"/>
        <v>695</v>
      </c>
      <c r="K74" s="7"/>
      <c r="L74" s="7"/>
      <c r="M74" s="7"/>
      <c r="N74" s="7">
        <f t="shared" si="10"/>
        <v>834</v>
      </c>
      <c r="O74" s="7"/>
      <c r="P74" s="7"/>
      <c r="Q74" s="11" t="s">
        <v>16</v>
      </c>
      <c r="R74" s="6"/>
      <c r="S74" s="6"/>
      <c r="T74" s="6"/>
    </row>
    <row r="75" spans="1:20" x14ac:dyDescent="0.25">
      <c r="A75" s="6">
        <v>10</v>
      </c>
      <c r="B75" s="6"/>
      <c r="C75" s="7"/>
      <c r="D75" s="8">
        <v>37226</v>
      </c>
      <c r="E75" s="8">
        <v>37257</v>
      </c>
      <c r="F75" s="6">
        <f>'Wage Entry'!E77</f>
        <v>8165</v>
      </c>
      <c r="G75" s="6">
        <f>'Wage Entry'!G77</f>
        <v>680</v>
      </c>
      <c r="H75" s="6">
        <f>'Wage Entry'!H77</f>
        <v>541</v>
      </c>
      <c r="I75" s="6">
        <f>'Wage Entry'!I77</f>
        <v>139</v>
      </c>
      <c r="J75" s="6">
        <f t="shared" si="9"/>
        <v>834</v>
      </c>
      <c r="K75" s="7"/>
      <c r="L75" s="7"/>
      <c r="M75" s="7"/>
      <c r="N75" s="7">
        <f t="shared" si="10"/>
        <v>973</v>
      </c>
      <c r="O75" s="7"/>
      <c r="P75" s="7"/>
      <c r="Q75" s="11" t="s">
        <v>16</v>
      </c>
      <c r="R75" s="6"/>
      <c r="S75" s="6"/>
      <c r="T75" s="6"/>
    </row>
    <row r="76" spans="1:20" x14ac:dyDescent="0.25">
      <c r="A76" s="6">
        <v>11</v>
      </c>
      <c r="B76" s="6"/>
      <c r="C76" s="7"/>
      <c r="D76" s="8">
        <v>37257</v>
      </c>
      <c r="E76" s="8">
        <v>37288</v>
      </c>
      <c r="F76" s="6">
        <f>'Wage Entry'!E78</f>
        <v>8165</v>
      </c>
      <c r="G76" s="6">
        <f>'Wage Entry'!G78</f>
        <v>680</v>
      </c>
      <c r="H76" s="6">
        <f>'Wage Entry'!H78</f>
        <v>541</v>
      </c>
      <c r="I76" s="6">
        <f>'Wage Entry'!I78</f>
        <v>139</v>
      </c>
      <c r="J76" s="6">
        <f t="shared" si="9"/>
        <v>973</v>
      </c>
      <c r="K76" s="7"/>
      <c r="L76" s="7"/>
      <c r="M76" s="7"/>
      <c r="N76" s="7">
        <f t="shared" si="10"/>
        <v>1112</v>
      </c>
      <c r="O76" s="7"/>
      <c r="P76" s="7"/>
      <c r="Q76" s="11" t="s">
        <v>16</v>
      </c>
      <c r="R76" s="6"/>
      <c r="S76" s="6"/>
      <c r="T76" s="6"/>
    </row>
    <row r="77" spans="1:20" x14ac:dyDescent="0.25">
      <c r="A77" s="6">
        <v>12</v>
      </c>
      <c r="B77" s="6" t="s">
        <v>45</v>
      </c>
      <c r="C77" s="7"/>
      <c r="D77" s="8">
        <v>37288</v>
      </c>
      <c r="E77" s="8">
        <v>37316</v>
      </c>
      <c r="F77" s="6">
        <f>'Wage Entry'!E79</f>
        <v>8165</v>
      </c>
      <c r="G77" s="6">
        <f>'Wage Entry'!G79</f>
        <v>680</v>
      </c>
      <c r="H77" s="6">
        <f>'Wage Entry'!H79</f>
        <v>541</v>
      </c>
      <c r="I77" s="6">
        <f>'Wage Entry'!I79</f>
        <v>139</v>
      </c>
      <c r="J77" s="6">
        <f t="shared" si="9"/>
        <v>1112</v>
      </c>
      <c r="K77" s="7">
        <f t="shared" si="5"/>
        <v>5004</v>
      </c>
      <c r="L77" s="7">
        <v>9.5</v>
      </c>
      <c r="M77" s="7">
        <f>ROUND(K77*L77/1200,0)</f>
        <v>40</v>
      </c>
      <c r="N77" s="7">
        <f t="shared" si="10"/>
        <v>1251</v>
      </c>
      <c r="O77" s="7">
        <f t="shared" si="6"/>
        <v>1251</v>
      </c>
      <c r="P77" s="7">
        <f t="shared" si="7"/>
        <v>1291</v>
      </c>
      <c r="Q77" s="11" t="s">
        <v>22</v>
      </c>
      <c r="R77" s="6"/>
      <c r="S77" s="6"/>
      <c r="T77" s="6"/>
    </row>
    <row r="78" spans="1:20" x14ac:dyDescent="0.25">
      <c r="A78" s="6">
        <v>1</v>
      </c>
      <c r="B78" s="6"/>
      <c r="C78" s="7">
        <f t="shared" si="8"/>
        <v>1291</v>
      </c>
      <c r="D78" s="8">
        <v>37316</v>
      </c>
      <c r="E78" s="8">
        <v>37347</v>
      </c>
      <c r="F78" s="6">
        <f>'Wage Entry'!E80</f>
        <v>8899.85</v>
      </c>
      <c r="G78" s="6">
        <f>'Wage Entry'!G80</f>
        <v>741</v>
      </c>
      <c r="H78" s="6">
        <f>'Wage Entry'!H80</f>
        <v>541</v>
      </c>
      <c r="I78" s="6">
        <f>'Wage Entry'!I80</f>
        <v>200</v>
      </c>
      <c r="J78" s="6">
        <f>C78</f>
        <v>1291</v>
      </c>
      <c r="K78" s="7"/>
      <c r="L78" s="7"/>
      <c r="M78" s="7"/>
      <c r="N78" s="7">
        <f t="shared" si="10"/>
        <v>1451</v>
      </c>
      <c r="O78" s="7"/>
      <c r="P78" s="7"/>
      <c r="Q78" s="11" t="s">
        <v>16</v>
      </c>
      <c r="R78" s="6"/>
      <c r="S78" s="6"/>
      <c r="T78" s="6"/>
    </row>
    <row r="79" spans="1:20" x14ac:dyDescent="0.25">
      <c r="A79" s="6">
        <v>2</v>
      </c>
      <c r="B79" s="6"/>
      <c r="C79" s="7"/>
      <c r="D79" s="8">
        <v>37347</v>
      </c>
      <c r="E79" s="8">
        <v>37377</v>
      </c>
      <c r="F79" s="6">
        <f>'Wage Entry'!E81</f>
        <v>8899.85</v>
      </c>
      <c r="G79" s="6">
        <f>'Wage Entry'!G81</f>
        <v>741</v>
      </c>
      <c r="H79" s="6">
        <f>'Wage Entry'!H81</f>
        <v>541</v>
      </c>
      <c r="I79" s="6">
        <f>'Wage Entry'!I81</f>
        <v>200</v>
      </c>
      <c r="J79" s="6">
        <f t="shared" si="9"/>
        <v>1491</v>
      </c>
      <c r="K79" s="7"/>
      <c r="L79" s="7"/>
      <c r="M79" s="7"/>
      <c r="N79" s="7">
        <f t="shared" si="10"/>
        <v>1651</v>
      </c>
      <c r="O79" s="7"/>
      <c r="P79" s="7"/>
      <c r="Q79" s="11" t="s">
        <v>16</v>
      </c>
      <c r="R79" s="6"/>
      <c r="S79" s="6"/>
      <c r="T79" s="6"/>
    </row>
    <row r="80" spans="1:20" x14ac:dyDescent="0.25">
      <c r="A80" s="6">
        <v>3</v>
      </c>
      <c r="B80" s="6"/>
      <c r="C80" s="7"/>
      <c r="D80" s="8">
        <v>37377</v>
      </c>
      <c r="E80" s="8">
        <v>37408</v>
      </c>
      <c r="F80" s="6">
        <f>'Wage Entry'!E82</f>
        <v>8899.85</v>
      </c>
      <c r="G80" s="6">
        <f>'Wage Entry'!G82</f>
        <v>741</v>
      </c>
      <c r="H80" s="6">
        <f>'Wage Entry'!H82</f>
        <v>541</v>
      </c>
      <c r="I80" s="6">
        <f>'Wage Entry'!I82</f>
        <v>200</v>
      </c>
      <c r="J80" s="6">
        <f t="shared" si="9"/>
        <v>1691</v>
      </c>
      <c r="K80" s="7"/>
      <c r="L80" s="7"/>
      <c r="M80" s="7"/>
      <c r="N80" s="7">
        <f t="shared" si="10"/>
        <v>1851</v>
      </c>
      <c r="O80" s="7"/>
      <c r="P80" s="7"/>
      <c r="Q80" s="11" t="s">
        <v>16</v>
      </c>
      <c r="R80" s="6"/>
      <c r="S80" s="6"/>
      <c r="T80" s="6"/>
    </row>
    <row r="81" spans="1:20" x14ac:dyDescent="0.25">
      <c r="A81" s="6">
        <v>4</v>
      </c>
      <c r="B81" s="6"/>
      <c r="C81" s="7"/>
      <c r="D81" s="8">
        <v>37408</v>
      </c>
      <c r="E81" s="8">
        <v>37438</v>
      </c>
      <c r="F81" s="6">
        <f>'Wage Entry'!E83</f>
        <v>8899.85</v>
      </c>
      <c r="G81" s="6">
        <f>'Wage Entry'!G83</f>
        <v>741</v>
      </c>
      <c r="H81" s="6">
        <f>'Wage Entry'!H83</f>
        <v>541</v>
      </c>
      <c r="I81" s="6">
        <f>'Wage Entry'!I83</f>
        <v>200</v>
      </c>
      <c r="J81" s="6">
        <f t="shared" si="9"/>
        <v>1891</v>
      </c>
      <c r="K81" s="7"/>
      <c r="L81" s="7"/>
      <c r="M81" s="7"/>
      <c r="N81" s="7">
        <f t="shared" si="10"/>
        <v>2051</v>
      </c>
      <c r="O81" s="7"/>
      <c r="P81" s="7"/>
      <c r="Q81" s="11" t="s">
        <v>16</v>
      </c>
      <c r="R81" s="6"/>
      <c r="S81" s="6"/>
      <c r="T81" s="6"/>
    </row>
    <row r="82" spans="1:20" x14ac:dyDescent="0.25">
      <c r="A82" s="6">
        <v>5</v>
      </c>
      <c r="B82" s="6"/>
      <c r="C82" s="7"/>
      <c r="D82" s="8">
        <v>37438</v>
      </c>
      <c r="E82" s="8">
        <v>37469</v>
      </c>
      <c r="F82" s="6">
        <f>'Wage Entry'!E84</f>
        <v>8899.85</v>
      </c>
      <c r="G82" s="6">
        <f>'Wage Entry'!G84</f>
        <v>741</v>
      </c>
      <c r="H82" s="6">
        <f>'Wage Entry'!H84</f>
        <v>541</v>
      </c>
      <c r="I82" s="6">
        <f>'Wage Entry'!I84</f>
        <v>200</v>
      </c>
      <c r="J82" s="6">
        <f t="shared" si="9"/>
        <v>2091</v>
      </c>
      <c r="K82" s="7"/>
      <c r="L82" s="7"/>
      <c r="M82" s="7"/>
      <c r="N82" s="7">
        <f t="shared" si="10"/>
        <v>2251</v>
      </c>
      <c r="O82" s="7"/>
      <c r="P82" s="7"/>
      <c r="Q82" s="11" t="s">
        <v>16</v>
      </c>
      <c r="R82" s="6"/>
      <c r="S82" s="6"/>
      <c r="T82" s="6"/>
    </row>
    <row r="83" spans="1:20" x14ac:dyDescent="0.25">
      <c r="A83" s="6">
        <v>6</v>
      </c>
      <c r="B83" s="6"/>
      <c r="C83" s="7"/>
      <c r="D83" s="8">
        <v>37469</v>
      </c>
      <c r="E83" s="8">
        <v>37500</v>
      </c>
      <c r="F83" s="6">
        <f>'Wage Entry'!E85</f>
        <v>8899.85</v>
      </c>
      <c r="G83" s="6">
        <f>'Wage Entry'!G85</f>
        <v>741</v>
      </c>
      <c r="H83" s="6">
        <f>'Wage Entry'!H85</f>
        <v>541</v>
      </c>
      <c r="I83" s="6">
        <f>'Wage Entry'!I85</f>
        <v>200</v>
      </c>
      <c r="J83" s="6">
        <f t="shared" si="9"/>
        <v>2291</v>
      </c>
      <c r="K83" s="7"/>
      <c r="L83" s="7"/>
      <c r="M83" s="7"/>
      <c r="N83" s="7">
        <f t="shared" si="10"/>
        <v>2451</v>
      </c>
      <c r="O83" s="7"/>
      <c r="P83" s="7"/>
      <c r="Q83" s="11" t="s">
        <v>16</v>
      </c>
      <c r="R83" s="6"/>
      <c r="S83" s="6"/>
      <c r="T83" s="6"/>
    </row>
    <row r="84" spans="1:20" x14ac:dyDescent="0.25">
      <c r="A84" s="6">
        <v>7</v>
      </c>
      <c r="B84" s="6"/>
      <c r="C84" s="7"/>
      <c r="D84" s="8">
        <v>37500</v>
      </c>
      <c r="E84" s="8">
        <v>37530</v>
      </c>
      <c r="F84" s="6">
        <f>'Wage Entry'!E86</f>
        <v>8899.85</v>
      </c>
      <c r="G84" s="6">
        <f>'Wage Entry'!G86</f>
        <v>741</v>
      </c>
      <c r="H84" s="6">
        <f>'Wage Entry'!H86</f>
        <v>541</v>
      </c>
      <c r="I84" s="6">
        <f>'Wage Entry'!I86</f>
        <v>200</v>
      </c>
      <c r="J84" s="6">
        <f t="shared" si="9"/>
        <v>2491</v>
      </c>
      <c r="K84" s="7"/>
      <c r="L84" s="7"/>
      <c r="M84" s="7"/>
      <c r="N84" s="7">
        <f t="shared" si="10"/>
        <v>2651</v>
      </c>
      <c r="O84" s="7"/>
      <c r="P84" s="7"/>
      <c r="Q84" s="11" t="s">
        <v>16</v>
      </c>
      <c r="R84" s="6"/>
      <c r="S84" s="6"/>
      <c r="T84" s="6"/>
    </row>
    <row r="85" spans="1:20" x14ac:dyDescent="0.25">
      <c r="A85" s="6">
        <v>8</v>
      </c>
      <c r="B85" s="6"/>
      <c r="C85" s="7"/>
      <c r="D85" s="8">
        <v>37530</v>
      </c>
      <c r="E85" s="8">
        <v>37561</v>
      </c>
      <c r="F85" s="6">
        <f>'Wage Entry'!E87</f>
        <v>8899.85</v>
      </c>
      <c r="G85" s="6">
        <f>'Wage Entry'!G87</f>
        <v>741</v>
      </c>
      <c r="H85" s="6">
        <f>'Wage Entry'!H87</f>
        <v>541</v>
      </c>
      <c r="I85" s="6">
        <f>'Wage Entry'!I87</f>
        <v>200</v>
      </c>
      <c r="J85" s="6">
        <f t="shared" si="9"/>
        <v>2691</v>
      </c>
      <c r="K85" s="7"/>
      <c r="L85" s="7"/>
      <c r="M85" s="7"/>
      <c r="N85" s="7">
        <f t="shared" si="10"/>
        <v>2851</v>
      </c>
      <c r="O85" s="7"/>
      <c r="P85" s="7"/>
      <c r="Q85" s="11" t="s">
        <v>16</v>
      </c>
      <c r="R85" s="6"/>
      <c r="S85" s="6"/>
      <c r="T85" s="6"/>
    </row>
    <row r="86" spans="1:20" x14ac:dyDescent="0.25">
      <c r="A86" s="6">
        <v>9</v>
      </c>
      <c r="B86" s="6"/>
      <c r="C86" s="7"/>
      <c r="D86" s="8">
        <v>37561</v>
      </c>
      <c r="E86" s="8">
        <v>37591</v>
      </c>
      <c r="F86" s="6">
        <f>'Wage Entry'!E88</f>
        <v>8899.85</v>
      </c>
      <c r="G86" s="6">
        <f>'Wage Entry'!G88</f>
        <v>741</v>
      </c>
      <c r="H86" s="6">
        <f>'Wage Entry'!H88</f>
        <v>541</v>
      </c>
      <c r="I86" s="6">
        <f>'Wage Entry'!I88</f>
        <v>200</v>
      </c>
      <c r="J86" s="6">
        <f t="shared" si="9"/>
        <v>2891</v>
      </c>
      <c r="K86" s="7"/>
      <c r="L86" s="7"/>
      <c r="M86" s="7"/>
      <c r="N86" s="7">
        <f t="shared" si="10"/>
        <v>3051</v>
      </c>
      <c r="O86" s="7"/>
      <c r="P86" s="7"/>
      <c r="Q86" s="11" t="s">
        <v>16</v>
      </c>
      <c r="R86" s="6"/>
      <c r="S86" s="6"/>
      <c r="T86" s="6"/>
    </row>
    <row r="87" spans="1:20" x14ac:dyDescent="0.25">
      <c r="A87" s="6">
        <v>10</v>
      </c>
      <c r="B87" s="6"/>
      <c r="C87" s="7"/>
      <c r="D87" s="8">
        <v>37591</v>
      </c>
      <c r="E87" s="8">
        <v>37622</v>
      </c>
      <c r="F87" s="6">
        <f>'Wage Entry'!E89</f>
        <v>8899.85</v>
      </c>
      <c r="G87" s="6">
        <f>'Wage Entry'!G89</f>
        <v>741</v>
      </c>
      <c r="H87" s="6">
        <f>'Wage Entry'!H89</f>
        <v>541</v>
      </c>
      <c r="I87" s="6">
        <f>'Wage Entry'!I89</f>
        <v>200</v>
      </c>
      <c r="J87" s="6">
        <f t="shared" si="9"/>
        <v>3091</v>
      </c>
      <c r="K87" s="7"/>
      <c r="L87" s="7"/>
      <c r="M87" s="7"/>
      <c r="N87" s="7">
        <f t="shared" si="10"/>
        <v>3251</v>
      </c>
      <c r="O87" s="7"/>
      <c r="P87" s="7"/>
      <c r="Q87" s="11" t="s">
        <v>16</v>
      </c>
      <c r="R87" s="6"/>
      <c r="S87" s="6"/>
      <c r="T87" s="6"/>
    </row>
    <row r="88" spans="1:20" x14ac:dyDescent="0.25">
      <c r="A88" s="6">
        <v>11</v>
      </c>
      <c r="B88" s="6"/>
      <c r="C88" s="7"/>
      <c r="D88" s="8">
        <v>37622</v>
      </c>
      <c r="E88" s="8">
        <v>37653</v>
      </c>
      <c r="F88" s="6">
        <f>'Wage Entry'!E90</f>
        <v>8899.85</v>
      </c>
      <c r="G88" s="6">
        <f>'Wage Entry'!G90</f>
        <v>741</v>
      </c>
      <c r="H88" s="6">
        <f>'Wage Entry'!H90</f>
        <v>541</v>
      </c>
      <c r="I88" s="6">
        <f>'Wage Entry'!I90</f>
        <v>200</v>
      </c>
      <c r="J88" s="6">
        <f t="shared" si="9"/>
        <v>3291</v>
      </c>
      <c r="K88" s="7"/>
      <c r="L88" s="7"/>
      <c r="M88" s="7"/>
      <c r="N88" s="7">
        <f t="shared" si="10"/>
        <v>3451</v>
      </c>
      <c r="O88" s="7"/>
      <c r="P88" s="7"/>
      <c r="Q88" s="11" t="s">
        <v>16</v>
      </c>
      <c r="R88" s="6"/>
      <c r="S88" s="6"/>
      <c r="T88" s="6"/>
    </row>
    <row r="89" spans="1:20" x14ac:dyDescent="0.25">
      <c r="A89" s="6">
        <v>12</v>
      </c>
      <c r="B89" s="6" t="s">
        <v>46</v>
      </c>
      <c r="C89" s="7"/>
      <c r="D89" s="8">
        <v>37653</v>
      </c>
      <c r="E89" s="8">
        <v>37681</v>
      </c>
      <c r="F89" s="6">
        <f>'Wage Entry'!E91</f>
        <v>8899.85</v>
      </c>
      <c r="G89" s="6">
        <f>'Wage Entry'!G91</f>
        <v>741</v>
      </c>
      <c r="H89" s="6">
        <f>'Wage Entry'!H91</f>
        <v>541</v>
      </c>
      <c r="I89" s="6">
        <f>'Wage Entry'!I91</f>
        <v>200</v>
      </c>
      <c r="J89" s="6">
        <f t="shared" si="9"/>
        <v>3491</v>
      </c>
      <c r="K89" s="7">
        <f t="shared" ref="K89:K137" si="11">SUM(J78:J89)</f>
        <v>28692</v>
      </c>
      <c r="L89" s="7">
        <v>9.5</v>
      </c>
      <c r="M89" s="7">
        <f>ROUND(K89*L89/1200,0)</f>
        <v>227</v>
      </c>
      <c r="N89" s="7">
        <f t="shared" si="10"/>
        <v>3651</v>
      </c>
      <c r="O89" s="7">
        <f t="shared" ref="O89:O137" si="12">SUM(I78:I89)</f>
        <v>2400</v>
      </c>
      <c r="P89" s="7">
        <f t="shared" ref="P89:P137" si="13">C78+M89+O89</f>
        <v>3918</v>
      </c>
      <c r="Q89" s="11" t="s">
        <v>23</v>
      </c>
      <c r="R89" s="6"/>
      <c r="S89" s="6"/>
      <c r="T89" s="6"/>
    </row>
    <row r="90" spans="1:20" x14ac:dyDescent="0.25">
      <c r="A90" s="6">
        <v>1</v>
      </c>
      <c r="B90" s="6"/>
      <c r="C90" s="7">
        <f t="shared" ref="C90:C138" si="14">P89</f>
        <v>3918</v>
      </c>
      <c r="D90" s="8">
        <v>37681</v>
      </c>
      <c r="E90" s="8">
        <v>37712</v>
      </c>
      <c r="F90" s="6">
        <f>'Wage Entry'!E92</f>
        <v>9700.8365000000013</v>
      </c>
      <c r="G90" s="6">
        <f>'Wage Entry'!G92</f>
        <v>808</v>
      </c>
      <c r="H90" s="6">
        <f>'Wage Entry'!H92</f>
        <v>541</v>
      </c>
      <c r="I90" s="6">
        <f>'Wage Entry'!I92</f>
        <v>267</v>
      </c>
      <c r="J90" s="6">
        <f>C90</f>
        <v>3918</v>
      </c>
      <c r="K90" s="7"/>
      <c r="L90" s="7"/>
      <c r="M90" s="7"/>
      <c r="N90" s="7">
        <f t="shared" si="10"/>
        <v>3918</v>
      </c>
      <c r="O90" s="7"/>
      <c r="P90" s="7"/>
      <c r="Q90" s="11" t="s">
        <v>16</v>
      </c>
      <c r="R90" s="6"/>
      <c r="S90" s="6"/>
      <c r="T90" s="6"/>
    </row>
    <row r="91" spans="1:20" x14ac:dyDescent="0.25">
      <c r="A91" s="6">
        <v>2</v>
      </c>
      <c r="B91" s="6"/>
      <c r="C91" s="7"/>
      <c r="D91" s="8">
        <v>37712</v>
      </c>
      <c r="E91" s="8">
        <v>37742</v>
      </c>
      <c r="F91" s="6">
        <f>'Wage Entry'!E93</f>
        <v>9700.8365000000013</v>
      </c>
      <c r="G91" s="6">
        <f>'Wage Entry'!G93</f>
        <v>808</v>
      </c>
      <c r="H91" s="6">
        <f>'Wage Entry'!H93</f>
        <v>541</v>
      </c>
      <c r="I91" s="6">
        <f>'Wage Entry'!I93</f>
        <v>267</v>
      </c>
      <c r="J91" s="6">
        <f t="shared" si="9"/>
        <v>4185</v>
      </c>
      <c r="K91" s="7"/>
      <c r="L91" s="7"/>
      <c r="M91" s="7"/>
      <c r="N91" s="7">
        <f t="shared" si="10"/>
        <v>4185</v>
      </c>
      <c r="O91" s="7"/>
      <c r="P91" s="7"/>
      <c r="Q91" s="11" t="s">
        <v>16</v>
      </c>
      <c r="R91" s="6"/>
      <c r="S91" s="6"/>
      <c r="T91" s="6"/>
    </row>
    <row r="92" spans="1:20" x14ac:dyDescent="0.25">
      <c r="A92" s="6">
        <v>3</v>
      </c>
      <c r="B92" s="6"/>
      <c r="C92" s="7"/>
      <c r="D92" s="8">
        <v>37742</v>
      </c>
      <c r="E92" s="8">
        <v>37773</v>
      </c>
      <c r="F92" s="6">
        <f>'Wage Entry'!E94</f>
        <v>9700.8365000000013</v>
      </c>
      <c r="G92" s="6">
        <f>'Wage Entry'!G94</f>
        <v>808</v>
      </c>
      <c r="H92" s="6">
        <f>'Wage Entry'!H94</f>
        <v>541</v>
      </c>
      <c r="I92" s="6">
        <f>'Wage Entry'!I94</f>
        <v>267</v>
      </c>
      <c r="J92" s="6">
        <f t="shared" si="9"/>
        <v>4452</v>
      </c>
      <c r="K92" s="7"/>
      <c r="L92" s="7"/>
      <c r="M92" s="7"/>
      <c r="N92" s="7">
        <f t="shared" si="10"/>
        <v>4452</v>
      </c>
      <c r="O92" s="7"/>
      <c r="P92" s="7"/>
      <c r="Q92" s="11" t="s">
        <v>16</v>
      </c>
      <c r="R92" s="6"/>
      <c r="S92" s="6"/>
      <c r="T92" s="6"/>
    </row>
    <row r="93" spans="1:20" x14ac:dyDescent="0.25">
      <c r="A93" s="6">
        <v>4</v>
      </c>
      <c r="B93" s="6"/>
      <c r="C93" s="7"/>
      <c r="D93" s="8">
        <v>37773</v>
      </c>
      <c r="E93" s="8">
        <v>37803</v>
      </c>
      <c r="F93" s="6">
        <f>'Wage Entry'!E95</f>
        <v>9700.8365000000013</v>
      </c>
      <c r="G93" s="6">
        <f>'Wage Entry'!G95</f>
        <v>808</v>
      </c>
      <c r="H93" s="6">
        <f>'Wage Entry'!H95</f>
        <v>541</v>
      </c>
      <c r="I93" s="6">
        <f>'Wage Entry'!I95</f>
        <v>267</v>
      </c>
      <c r="J93" s="6">
        <f t="shared" si="9"/>
        <v>4719</v>
      </c>
      <c r="K93" s="7"/>
      <c r="L93" s="7"/>
      <c r="M93" s="7"/>
      <c r="N93" s="7">
        <f t="shared" si="10"/>
        <v>4719</v>
      </c>
      <c r="O93" s="7"/>
      <c r="P93" s="7"/>
      <c r="Q93" s="11" t="s">
        <v>16</v>
      </c>
      <c r="R93" s="6"/>
      <c r="S93" s="6"/>
      <c r="T93" s="6"/>
    </row>
    <row r="94" spans="1:20" x14ac:dyDescent="0.25">
      <c r="A94" s="6">
        <v>5</v>
      </c>
      <c r="B94" s="6"/>
      <c r="C94" s="7"/>
      <c r="D94" s="8">
        <v>37803</v>
      </c>
      <c r="E94" s="8">
        <v>37834</v>
      </c>
      <c r="F94" s="6">
        <f>'Wage Entry'!E96</f>
        <v>9700.8365000000013</v>
      </c>
      <c r="G94" s="6">
        <f>'Wage Entry'!G96</f>
        <v>808</v>
      </c>
      <c r="H94" s="6">
        <f>'Wage Entry'!H96</f>
        <v>541</v>
      </c>
      <c r="I94" s="6">
        <f>'Wage Entry'!I96</f>
        <v>267</v>
      </c>
      <c r="J94" s="6">
        <f t="shared" si="9"/>
        <v>4986</v>
      </c>
      <c r="K94" s="7"/>
      <c r="L94" s="7"/>
      <c r="M94" s="7"/>
      <c r="N94" s="7">
        <f t="shared" si="10"/>
        <v>4986</v>
      </c>
      <c r="O94" s="7"/>
      <c r="P94" s="7"/>
      <c r="Q94" s="11" t="s">
        <v>16</v>
      </c>
      <c r="R94" s="6"/>
      <c r="S94" s="6"/>
      <c r="T94" s="6"/>
    </row>
    <row r="95" spans="1:20" x14ac:dyDescent="0.25">
      <c r="A95" s="6">
        <v>6</v>
      </c>
      <c r="B95" s="6"/>
      <c r="C95" s="7"/>
      <c r="D95" s="8">
        <v>37834</v>
      </c>
      <c r="E95" s="8">
        <v>37865</v>
      </c>
      <c r="F95" s="6">
        <f>'Wage Entry'!E97</f>
        <v>9700.8365000000013</v>
      </c>
      <c r="G95" s="6">
        <f>'Wage Entry'!G97</f>
        <v>808</v>
      </c>
      <c r="H95" s="6">
        <f>'Wage Entry'!H97</f>
        <v>541</v>
      </c>
      <c r="I95" s="6">
        <f>'Wage Entry'!I97</f>
        <v>267</v>
      </c>
      <c r="J95" s="6">
        <f t="shared" si="9"/>
        <v>5253</v>
      </c>
      <c r="K95" s="7"/>
      <c r="L95" s="7"/>
      <c r="M95" s="7"/>
      <c r="N95" s="7">
        <f t="shared" si="10"/>
        <v>5253</v>
      </c>
      <c r="O95" s="7"/>
      <c r="P95" s="7"/>
      <c r="Q95" s="11" t="s">
        <v>16</v>
      </c>
      <c r="R95" s="6"/>
      <c r="S95" s="6"/>
      <c r="T95" s="6"/>
    </row>
    <row r="96" spans="1:20" x14ac:dyDescent="0.25">
      <c r="A96" s="6">
        <v>7</v>
      </c>
      <c r="B96" s="6"/>
      <c r="C96" s="7"/>
      <c r="D96" s="8">
        <v>37865</v>
      </c>
      <c r="E96" s="8">
        <v>37895</v>
      </c>
      <c r="F96" s="6">
        <f>'Wage Entry'!E98</f>
        <v>9700.8365000000013</v>
      </c>
      <c r="G96" s="6">
        <f>'Wage Entry'!G98</f>
        <v>808</v>
      </c>
      <c r="H96" s="6">
        <f>'Wage Entry'!H98</f>
        <v>541</v>
      </c>
      <c r="I96" s="6">
        <f>'Wage Entry'!I98</f>
        <v>267</v>
      </c>
      <c r="J96" s="6">
        <f t="shared" si="9"/>
        <v>5520</v>
      </c>
      <c r="K96" s="7"/>
      <c r="L96" s="7"/>
      <c r="M96" s="7"/>
      <c r="N96" s="7">
        <f t="shared" si="10"/>
        <v>5520</v>
      </c>
      <c r="O96" s="7"/>
      <c r="P96" s="7"/>
      <c r="Q96" s="11" t="s">
        <v>16</v>
      </c>
      <c r="R96" s="6"/>
      <c r="S96" s="6"/>
      <c r="T96" s="6"/>
    </row>
    <row r="97" spans="1:20" x14ac:dyDescent="0.25">
      <c r="A97" s="6">
        <v>8</v>
      </c>
      <c r="B97" s="6"/>
      <c r="C97" s="7"/>
      <c r="D97" s="8">
        <v>37895</v>
      </c>
      <c r="E97" s="8">
        <v>37926</v>
      </c>
      <c r="F97" s="6">
        <f>'Wage Entry'!E99</f>
        <v>9700.8365000000013</v>
      </c>
      <c r="G97" s="6">
        <f>'Wage Entry'!G99</f>
        <v>808</v>
      </c>
      <c r="H97" s="6">
        <f>'Wage Entry'!H99</f>
        <v>541</v>
      </c>
      <c r="I97" s="6">
        <f>'Wage Entry'!I99</f>
        <v>267</v>
      </c>
      <c r="J97" s="6">
        <f t="shared" si="9"/>
        <v>5787</v>
      </c>
      <c r="K97" s="7"/>
      <c r="L97" s="7"/>
      <c r="M97" s="7"/>
      <c r="N97" s="7">
        <f t="shared" si="10"/>
        <v>5787</v>
      </c>
      <c r="O97" s="7"/>
      <c r="P97" s="7"/>
      <c r="Q97" s="11" t="s">
        <v>16</v>
      </c>
      <c r="R97" s="6"/>
      <c r="S97" s="6"/>
      <c r="T97" s="6"/>
    </row>
    <row r="98" spans="1:20" x14ac:dyDescent="0.25">
      <c r="A98" s="6">
        <v>9</v>
      </c>
      <c r="B98" s="6"/>
      <c r="C98" s="7"/>
      <c r="D98" s="8">
        <v>37926</v>
      </c>
      <c r="E98" s="8">
        <v>37956</v>
      </c>
      <c r="F98" s="6">
        <f>'Wage Entry'!E100</f>
        <v>9700.8365000000013</v>
      </c>
      <c r="G98" s="6">
        <f>'Wage Entry'!G100</f>
        <v>808</v>
      </c>
      <c r="H98" s="6">
        <f>'Wage Entry'!H100</f>
        <v>541</v>
      </c>
      <c r="I98" s="6">
        <f>'Wage Entry'!I100</f>
        <v>267</v>
      </c>
      <c r="J98" s="6">
        <f t="shared" si="9"/>
        <v>6054</v>
      </c>
      <c r="K98" s="7"/>
      <c r="L98" s="7"/>
      <c r="M98" s="7"/>
      <c r="N98" s="7">
        <f t="shared" si="10"/>
        <v>6054</v>
      </c>
      <c r="O98" s="7"/>
      <c r="P98" s="7"/>
      <c r="Q98" s="11" t="s">
        <v>16</v>
      </c>
      <c r="R98" s="6"/>
      <c r="S98" s="6"/>
      <c r="T98" s="6"/>
    </row>
    <row r="99" spans="1:20" x14ac:dyDescent="0.25">
      <c r="A99" s="6">
        <v>10</v>
      </c>
      <c r="B99" s="6"/>
      <c r="C99" s="7"/>
      <c r="D99" s="8">
        <v>37956</v>
      </c>
      <c r="E99" s="8">
        <v>37987</v>
      </c>
      <c r="F99" s="6">
        <f>'Wage Entry'!E101</f>
        <v>9700.8365000000013</v>
      </c>
      <c r="G99" s="6">
        <f>'Wage Entry'!G101</f>
        <v>808</v>
      </c>
      <c r="H99" s="6">
        <f>'Wage Entry'!H101</f>
        <v>541</v>
      </c>
      <c r="I99" s="6">
        <f>'Wage Entry'!I101</f>
        <v>267</v>
      </c>
      <c r="J99" s="6">
        <f t="shared" si="9"/>
        <v>6321</v>
      </c>
      <c r="K99" s="7"/>
      <c r="L99" s="7"/>
      <c r="M99" s="7"/>
      <c r="N99" s="7">
        <f t="shared" si="10"/>
        <v>6321</v>
      </c>
      <c r="O99" s="7"/>
      <c r="P99" s="7"/>
      <c r="Q99" s="11" t="s">
        <v>16</v>
      </c>
      <c r="R99" s="6"/>
      <c r="S99" s="6"/>
      <c r="T99" s="6"/>
    </row>
    <row r="100" spans="1:20" x14ac:dyDescent="0.25">
      <c r="A100" s="6">
        <v>11</v>
      </c>
      <c r="B100" s="6"/>
      <c r="C100" s="7"/>
      <c r="D100" s="8">
        <v>37987</v>
      </c>
      <c r="E100" s="8">
        <v>38018</v>
      </c>
      <c r="F100" s="6">
        <f>'Wage Entry'!E102</f>
        <v>9700.8365000000013</v>
      </c>
      <c r="G100" s="6">
        <f>'Wage Entry'!G102</f>
        <v>808</v>
      </c>
      <c r="H100" s="6">
        <f>'Wage Entry'!H102</f>
        <v>541</v>
      </c>
      <c r="I100" s="6">
        <f>'Wage Entry'!I102</f>
        <v>267</v>
      </c>
      <c r="J100" s="6">
        <f t="shared" si="9"/>
        <v>6588</v>
      </c>
      <c r="K100" s="7"/>
      <c r="L100" s="7"/>
      <c r="M100" s="7"/>
      <c r="N100" s="7">
        <f t="shared" si="10"/>
        <v>6588</v>
      </c>
      <c r="O100" s="7"/>
      <c r="P100" s="7"/>
      <c r="Q100" s="11" t="s">
        <v>16</v>
      </c>
      <c r="R100" s="6"/>
      <c r="S100" s="6"/>
      <c r="T100" s="6"/>
    </row>
    <row r="101" spans="1:20" x14ac:dyDescent="0.25">
      <c r="A101" s="6">
        <v>12</v>
      </c>
      <c r="B101" s="6" t="s">
        <v>47</v>
      </c>
      <c r="C101" s="7"/>
      <c r="D101" s="8">
        <v>38018</v>
      </c>
      <c r="E101" s="8">
        <v>38047</v>
      </c>
      <c r="F101" s="6">
        <f>'Wage Entry'!E103</f>
        <v>9700.8365000000013</v>
      </c>
      <c r="G101" s="6">
        <f>'Wage Entry'!G103</f>
        <v>808</v>
      </c>
      <c r="H101" s="6">
        <f>'Wage Entry'!H103</f>
        <v>541</v>
      </c>
      <c r="I101" s="6">
        <f>'Wage Entry'!I103</f>
        <v>267</v>
      </c>
      <c r="J101" s="6">
        <f t="shared" si="9"/>
        <v>6855</v>
      </c>
      <c r="K101" s="7">
        <f t="shared" si="11"/>
        <v>64638</v>
      </c>
      <c r="L101" s="7">
        <v>9.5</v>
      </c>
      <c r="M101" s="7">
        <f>ROUND(K101*L101/1200,0)</f>
        <v>512</v>
      </c>
      <c r="N101" s="7">
        <f t="shared" si="10"/>
        <v>6855</v>
      </c>
      <c r="O101" s="7">
        <f t="shared" si="12"/>
        <v>3204</v>
      </c>
      <c r="P101" s="7">
        <f t="shared" si="13"/>
        <v>7634</v>
      </c>
      <c r="Q101" s="11" t="s">
        <v>24</v>
      </c>
      <c r="R101" s="6"/>
      <c r="S101" s="6"/>
      <c r="T101" s="6"/>
    </row>
    <row r="102" spans="1:20" x14ac:dyDescent="0.25">
      <c r="A102" s="6">
        <v>1</v>
      </c>
      <c r="B102" s="6"/>
      <c r="C102" s="7">
        <f t="shared" si="14"/>
        <v>7634</v>
      </c>
      <c r="D102" s="8">
        <v>38047</v>
      </c>
      <c r="E102" s="8">
        <v>38078</v>
      </c>
      <c r="F102" s="6">
        <f>'Wage Entry'!E104</f>
        <v>12037</v>
      </c>
      <c r="G102" s="6">
        <f>'Wage Entry'!G104</f>
        <v>1003</v>
      </c>
      <c r="H102" s="6">
        <f>'Wage Entry'!H104</f>
        <v>541</v>
      </c>
      <c r="I102" s="6">
        <f>'Wage Entry'!I104</f>
        <v>462</v>
      </c>
      <c r="J102" s="6">
        <f>C102</f>
        <v>7634</v>
      </c>
      <c r="K102" s="7"/>
      <c r="L102" s="7"/>
      <c r="M102" s="7"/>
      <c r="N102" s="7">
        <f t="shared" si="10"/>
        <v>7317</v>
      </c>
      <c r="O102" s="7"/>
      <c r="P102" s="7"/>
      <c r="Q102" s="11" t="s">
        <v>16</v>
      </c>
      <c r="R102" s="6"/>
      <c r="S102" s="6"/>
      <c r="T102" s="6"/>
    </row>
    <row r="103" spans="1:20" x14ac:dyDescent="0.25">
      <c r="A103" s="6">
        <v>2</v>
      </c>
      <c r="B103" s="6"/>
      <c r="C103" s="7"/>
      <c r="D103" s="8">
        <v>38078</v>
      </c>
      <c r="E103" s="8">
        <v>38108</v>
      </c>
      <c r="F103" s="6">
        <f>'Wage Entry'!E105</f>
        <v>12037</v>
      </c>
      <c r="G103" s="6">
        <f>'Wage Entry'!G105</f>
        <v>1003</v>
      </c>
      <c r="H103" s="6">
        <f>'Wage Entry'!H105</f>
        <v>541</v>
      </c>
      <c r="I103" s="6">
        <f>'Wage Entry'!I105</f>
        <v>462</v>
      </c>
      <c r="J103" s="6">
        <f t="shared" si="9"/>
        <v>8096</v>
      </c>
      <c r="K103" s="7"/>
      <c r="L103" s="7"/>
      <c r="M103" s="7"/>
      <c r="N103" s="7">
        <f t="shared" si="10"/>
        <v>7779</v>
      </c>
      <c r="O103" s="7"/>
      <c r="P103" s="7"/>
      <c r="Q103" s="11" t="s">
        <v>16</v>
      </c>
      <c r="R103" s="6"/>
      <c r="S103" s="6"/>
      <c r="T103" s="6"/>
    </row>
    <row r="104" spans="1:20" x14ac:dyDescent="0.25">
      <c r="A104" s="6">
        <v>3</v>
      </c>
      <c r="B104" s="6"/>
      <c r="C104" s="7"/>
      <c r="D104" s="8">
        <v>38108</v>
      </c>
      <c r="E104" s="8">
        <v>38139</v>
      </c>
      <c r="F104" s="6">
        <f>'Wage Entry'!E106</f>
        <v>12037</v>
      </c>
      <c r="G104" s="6">
        <f>'Wage Entry'!G106</f>
        <v>1003</v>
      </c>
      <c r="H104" s="6">
        <f>'Wage Entry'!H106</f>
        <v>541</v>
      </c>
      <c r="I104" s="6">
        <f>'Wage Entry'!I106</f>
        <v>462</v>
      </c>
      <c r="J104" s="6">
        <f t="shared" si="9"/>
        <v>8558</v>
      </c>
      <c r="K104" s="7"/>
      <c r="L104" s="7"/>
      <c r="M104" s="7"/>
      <c r="N104" s="7">
        <f t="shared" si="10"/>
        <v>8241</v>
      </c>
      <c r="O104" s="7"/>
      <c r="P104" s="7"/>
      <c r="Q104" s="11" t="s">
        <v>16</v>
      </c>
      <c r="R104" s="6"/>
      <c r="S104" s="6"/>
      <c r="T104" s="6"/>
    </row>
    <row r="105" spans="1:20" x14ac:dyDescent="0.25">
      <c r="A105" s="6">
        <v>4</v>
      </c>
      <c r="B105" s="6"/>
      <c r="C105" s="7"/>
      <c r="D105" s="8">
        <v>38139</v>
      </c>
      <c r="E105" s="8">
        <v>38169</v>
      </c>
      <c r="F105" s="6">
        <f>'Wage Entry'!E107</f>
        <v>12037</v>
      </c>
      <c r="G105" s="6">
        <f>'Wage Entry'!G107</f>
        <v>1003</v>
      </c>
      <c r="H105" s="6">
        <f>'Wage Entry'!H107</f>
        <v>541</v>
      </c>
      <c r="I105" s="6">
        <f>'Wage Entry'!I107</f>
        <v>462</v>
      </c>
      <c r="J105" s="6">
        <f t="shared" si="9"/>
        <v>9020</v>
      </c>
      <c r="K105" s="7"/>
      <c r="L105" s="7"/>
      <c r="M105" s="7"/>
      <c r="N105" s="7">
        <f t="shared" si="10"/>
        <v>8703</v>
      </c>
      <c r="O105" s="7"/>
      <c r="P105" s="7"/>
      <c r="Q105" s="11" t="s">
        <v>16</v>
      </c>
      <c r="R105" s="6"/>
      <c r="S105" s="6"/>
      <c r="T105" s="6"/>
    </row>
    <row r="106" spans="1:20" x14ac:dyDescent="0.25">
      <c r="A106" s="6">
        <v>5</v>
      </c>
      <c r="B106" s="6"/>
      <c r="C106" s="7"/>
      <c r="D106" s="8">
        <v>38169</v>
      </c>
      <c r="E106" s="8">
        <v>38200</v>
      </c>
      <c r="F106" s="6">
        <f>'Wage Entry'!E108</f>
        <v>12037</v>
      </c>
      <c r="G106" s="6">
        <f>'Wage Entry'!G108</f>
        <v>1003</v>
      </c>
      <c r="H106" s="6">
        <f>'Wage Entry'!H108</f>
        <v>541</v>
      </c>
      <c r="I106" s="6">
        <f>'Wage Entry'!I108</f>
        <v>462</v>
      </c>
      <c r="J106" s="6">
        <f t="shared" si="9"/>
        <v>9482</v>
      </c>
      <c r="K106" s="7"/>
      <c r="L106" s="7"/>
      <c r="M106" s="7"/>
      <c r="N106" s="7">
        <f t="shared" si="10"/>
        <v>9165</v>
      </c>
      <c r="O106" s="7"/>
      <c r="P106" s="7"/>
      <c r="Q106" s="11" t="s">
        <v>16</v>
      </c>
      <c r="R106" s="6"/>
      <c r="S106" s="6"/>
      <c r="T106" s="6"/>
    </row>
    <row r="107" spans="1:20" x14ac:dyDescent="0.25">
      <c r="A107" s="6">
        <v>6</v>
      </c>
      <c r="B107" s="6"/>
      <c r="C107" s="7"/>
      <c r="D107" s="8">
        <v>38200</v>
      </c>
      <c r="E107" s="8">
        <v>38231</v>
      </c>
      <c r="F107" s="6">
        <f>'Wage Entry'!E109</f>
        <v>12037</v>
      </c>
      <c r="G107" s="6">
        <f>'Wage Entry'!G109</f>
        <v>1003</v>
      </c>
      <c r="H107" s="6">
        <f>'Wage Entry'!H109</f>
        <v>541</v>
      </c>
      <c r="I107" s="6">
        <f>'Wage Entry'!I109</f>
        <v>462</v>
      </c>
      <c r="J107" s="6">
        <f t="shared" si="9"/>
        <v>9944</v>
      </c>
      <c r="K107" s="7"/>
      <c r="L107" s="7"/>
      <c r="M107" s="7"/>
      <c r="N107" s="7">
        <f t="shared" si="10"/>
        <v>9627</v>
      </c>
      <c r="O107" s="7"/>
      <c r="P107" s="7"/>
      <c r="Q107" s="11" t="s">
        <v>16</v>
      </c>
      <c r="R107" s="6"/>
      <c r="S107" s="6"/>
      <c r="T107" s="6"/>
    </row>
    <row r="108" spans="1:20" x14ac:dyDescent="0.25">
      <c r="A108" s="6">
        <v>7</v>
      </c>
      <c r="B108" s="6"/>
      <c r="C108" s="7"/>
      <c r="D108" s="8">
        <v>38231</v>
      </c>
      <c r="E108" s="8">
        <v>38261</v>
      </c>
      <c r="F108" s="6">
        <f>'Wage Entry'!E110</f>
        <v>12037</v>
      </c>
      <c r="G108" s="6">
        <f>'Wage Entry'!G110</f>
        <v>1003</v>
      </c>
      <c r="H108" s="6">
        <f>'Wage Entry'!H110</f>
        <v>541</v>
      </c>
      <c r="I108" s="6">
        <f>'Wage Entry'!I110</f>
        <v>462</v>
      </c>
      <c r="J108" s="6">
        <f t="shared" si="9"/>
        <v>10406</v>
      </c>
      <c r="K108" s="7"/>
      <c r="L108" s="7"/>
      <c r="M108" s="7"/>
      <c r="N108" s="7">
        <f t="shared" si="10"/>
        <v>10089</v>
      </c>
      <c r="O108" s="7"/>
      <c r="P108" s="7"/>
      <c r="Q108" s="11" t="s">
        <v>16</v>
      </c>
      <c r="R108" s="6"/>
      <c r="S108" s="6"/>
      <c r="T108" s="6"/>
    </row>
    <row r="109" spans="1:20" x14ac:dyDescent="0.25">
      <c r="A109" s="6">
        <v>8</v>
      </c>
      <c r="B109" s="6"/>
      <c r="C109" s="7"/>
      <c r="D109" s="8">
        <v>38261</v>
      </c>
      <c r="E109" s="8">
        <v>38292</v>
      </c>
      <c r="F109" s="6">
        <f>'Wage Entry'!E111</f>
        <v>12037</v>
      </c>
      <c r="G109" s="6">
        <f>'Wage Entry'!G111</f>
        <v>1003</v>
      </c>
      <c r="H109" s="6">
        <f>'Wage Entry'!H111</f>
        <v>541</v>
      </c>
      <c r="I109" s="6">
        <f>'Wage Entry'!I111</f>
        <v>462</v>
      </c>
      <c r="J109" s="6">
        <f t="shared" si="9"/>
        <v>10868</v>
      </c>
      <c r="K109" s="7"/>
      <c r="L109" s="7"/>
      <c r="M109" s="7"/>
      <c r="N109" s="7">
        <f t="shared" si="10"/>
        <v>10551</v>
      </c>
      <c r="O109" s="7"/>
      <c r="P109" s="7"/>
      <c r="Q109" s="11" t="s">
        <v>16</v>
      </c>
      <c r="R109" s="6"/>
      <c r="S109" s="6"/>
      <c r="T109" s="6"/>
    </row>
    <row r="110" spans="1:20" x14ac:dyDescent="0.25">
      <c r="A110" s="6">
        <v>9</v>
      </c>
      <c r="B110" s="6"/>
      <c r="C110" s="7"/>
      <c r="D110" s="8">
        <v>38292</v>
      </c>
      <c r="E110" s="8">
        <v>38322</v>
      </c>
      <c r="F110" s="6">
        <f>'Wage Entry'!E112</f>
        <v>12037</v>
      </c>
      <c r="G110" s="6">
        <f>'Wage Entry'!G112</f>
        <v>1003</v>
      </c>
      <c r="H110" s="6">
        <f>'Wage Entry'!H112</f>
        <v>541</v>
      </c>
      <c r="I110" s="6">
        <f>'Wage Entry'!I112</f>
        <v>462</v>
      </c>
      <c r="J110" s="6">
        <f t="shared" si="9"/>
        <v>11330</v>
      </c>
      <c r="K110" s="7"/>
      <c r="L110" s="7"/>
      <c r="M110" s="7"/>
      <c r="N110" s="7">
        <f t="shared" si="10"/>
        <v>11013</v>
      </c>
      <c r="O110" s="7"/>
      <c r="P110" s="7"/>
      <c r="Q110" s="11" t="s">
        <v>16</v>
      </c>
      <c r="R110" s="6"/>
      <c r="S110" s="6"/>
      <c r="T110" s="6"/>
    </row>
    <row r="111" spans="1:20" x14ac:dyDescent="0.25">
      <c r="A111" s="6">
        <v>10</v>
      </c>
      <c r="B111" s="6"/>
      <c r="C111" s="7"/>
      <c r="D111" s="8">
        <v>38322</v>
      </c>
      <c r="E111" s="8">
        <v>38353</v>
      </c>
      <c r="F111" s="6">
        <f>'Wage Entry'!E113</f>
        <v>12037</v>
      </c>
      <c r="G111" s="6">
        <f>'Wage Entry'!G113</f>
        <v>1003</v>
      </c>
      <c r="H111" s="6">
        <f>'Wage Entry'!H113</f>
        <v>541</v>
      </c>
      <c r="I111" s="6">
        <f>'Wage Entry'!I113</f>
        <v>462</v>
      </c>
      <c r="J111" s="6">
        <f t="shared" si="9"/>
        <v>11792</v>
      </c>
      <c r="K111" s="7"/>
      <c r="L111" s="7"/>
      <c r="M111" s="7"/>
      <c r="N111" s="7">
        <f t="shared" si="10"/>
        <v>11475</v>
      </c>
      <c r="O111" s="7"/>
      <c r="P111" s="7"/>
      <c r="Q111" s="11" t="s">
        <v>16</v>
      </c>
      <c r="R111" s="6"/>
      <c r="S111" s="6"/>
      <c r="T111" s="6"/>
    </row>
    <row r="112" spans="1:20" x14ac:dyDescent="0.25">
      <c r="A112" s="6">
        <v>11</v>
      </c>
      <c r="B112" s="6"/>
      <c r="C112" s="7"/>
      <c r="D112" s="8">
        <v>38353</v>
      </c>
      <c r="E112" s="8">
        <v>38384</v>
      </c>
      <c r="F112" s="6">
        <f>'Wage Entry'!E114</f>
        <v>12037</v>
      </c>
      <c r="G112" s="6">
        <f>'Wage Entry'!G114</f>
        <v>1003</v>
      </c>
      <c r="H112" s="6">
        <f>'Wage Entry'!H114</f>
        <v>541</v>
      </c>
      <c r="I112" s="6">
        <f>'Wage Entry'!I114</f>
        <v>462</v>
      </c>
      <c r="J112" s="6">
        <f t="shared" si="9"/>
        <v>12254</v>
      </c>
      <c r="K112" s="7"/>
      <c r="L112" s="7"/>
      <c r="M112" s="7"/>
      <c r="N112" s="7">
        <f t="shared" si="10"/>
        <v>11937</v>
      </c>
      <c r="O112" s="7"/>
      <c r="P112" s="7"/>
      <c r="Q112" s="11" t="s">
        <v>16</v>
      </c>
      <c r="R112" s="6"/>
      <c r="S112" s="6"/>
      <c r="T112" s="6"/>
    </row>
    <row r="113" spans="1:20" x14ac:dyDescent="0.25">
      <c r="A113" s="6">
        <v>12</v>
      </c>
      <c r="B113" s="6" t="s">
        <v>48</v>
      </c>
      <c r="C113" s="7"/>
      <c r="D113" s="8">
        <v>38384</v>
      </c>
      <c r="E113" s="8">
        <v>38412</v>
      </c>
      <c r="F113" s="6">
        <f>'Wage Entry'!E115</f>
        <v>12037</v>
      </c>
      <c r="G113" s="6">
        <f>'Wage Entry'!G115</f>
        <v>1003</v>
      </c>
      <c r="H113" s="6">
        <f>'Wage Entry'!H115</f>
        <v>541</v>
      </c>
      <c r="I113" s="6">
        <f>'Wage Entry'!I115</f>
        <v>462</v>
      </c>
      <c r="J113" s="6">
        <f t="shared" si="9"/>
        <v>12716</v>
      </c>
      <c r="K113" s="7">
        <f t="shared" si="11"/>
        <v>122100</v>
      </c>
      <c r="L113" s="7">
        <v>9.5</v>
      </c>
      <c r="M113" s="7">
        <f>ROUND(K113*L113/1200,0)</f>
        <v>967</v>
      </c>
      <c r="N113" s="7">
        <f t="shared" si="10"/>
        <v>12399</v>
      </c>
      <c r="O113" s="7">
        <f t="shared" si="12"/>
        <v>5544</v>
      </c>
      <c r="P113" s="7">
        <f t="shared" si="13"/>
        <v>14145</v>
      </c>
      <c r="Q113" s="11" t="s">
        <v>25</v>
      </c>
      <c r="R113" s="6"/>
      <c r="S113" s="6"/>
      <c r="T113" s="6"/>
    </row>
    <row r="114" spans="1:20" x14ac:dyDescent="0.25">
      <c r="A114" s="6">
        <v>1</v>
      </c>
      <c r="B114" s="6"/>
      <c r="C114" s="7">
        <f t="shared" si="14"/>
        <v>14145</v>
      </c>
      <c r="D114" s="8">
        <v>38412</v>
      </c>
      <c r="E114" s="8">
        <v>38443</v>
      </c>
      <c r="F114" s="6">
        <f>'Wage Entry'!E116</f>
        <v>13210.583333333334</v>
      </c>
      <c r="G114" s="6">
        <f>'Wage Entry'!G116</f>
        <v>1100</v>
      </c>
      <c r="H114" s="6">
        <f>'Wage Entry'!H116</f>
        <v>541</v>
      </c>
      <c r="I114" s="6">
        <f>'Wage Entry'!I116</f>
        <v>559</v>
      </c>
      <c r="J114" s="6">
        <f>C114</f>
        <v>14145</v>
      </c>
      <c r="K114" s="7"/>
      <c r="L114" s="7"/>
      <c r="M114" s="7"/>
      <c r="N114" s="7">
        <f t="shared" si="10"/>
        <v>12958</v>
      </c>
      <c r="O114" s="7"/>
      <c r="P114" s="7"/>
      <c r="Q114" s="11" t="s">
        <v>16</v>
      </c>
      <c r="R114" s="6"/>
      <c r="S114" s="6"/>
      <c r="T114" s="6"/>
    </row>
    <row r="115" spans="1:20" x14ac:dyDescent="0.25">
      <c r="A115" s="6">
        <v>2</v>
      </c>
      <c r="B115" s="6"/>
      <c r="C115" s="7"/>
      <c r="D115" s="8">
        <v>38443</v>
      </c>
      <c r="E115" s="8">
        <v>38473</v>
      </c>
      <c r="F115" s="6">
        <f>'Wage Entry'!E117</f>
        <v>13210.583333333334</v>
      </c>
      <c r="G115" s="6">
        <f>'Wage Entry'!G117</f>
        <v>1100</v>
      </c>
      <c r="H115" s="6">
        <f>'Wage Entry'!H117</f>
        <v>541</v>
      </c>
      <c r="I115" s="6">
        <f>'Wage Entry'!I117</f>
        <v>559</v>
      </c>
      <c r="J115" s="6">
        <f t="shared" si="9"/>
        <v>14704</v>
      </c>
      <c r="K115" s="7"/>
      <c r="L115" s="7"/>
      <c r="M115" s="7"/>
      <c r="N115" s="7">
        <f t="shared" si="10"/>
        <v>13517</v>
      </c>
      <c r="O115" s="7"/>
      <c r="P115" s="7"/>
      <c r="Q115" s="11" t="s">
        <v>16</v>
      </c>
      <c r="R115" s="6"/>
      <c r="S115" s="6"/>
      <c r="T115" s="6"/>
    </row>
    <row r="116" spans="1:20" x14ac:dyDescent="0.25">
      <c r="A116" s="6">
        <v>3</v>
      </c>
      <c r="B116" s="6"/>
      <c r="C116" s="7"/>
      <c r="D116" s="8">
        <v>38473</v>
      </c>
      <c r="E116" s="8">
        <v>38504</v>
      </c>
      <c r="F116" s="6">
        <f>'Wage Entry'!E118</f>
        <v>13210.583333333334</v>
      </c>
      <c r="G116" s="6">
        <f>'Wage Entry'!G118</f>
        <v>1100</v>
      </c>
      <c r="H116" s="6">
        <f>'Wage Entry'!H118</f>
        <v>541</v>
      </c>
      <c r="I116" s="6">
        <f>'Wage Entry'!I118</f>
        <v>559</v>
      </c>
      <c r="J116" s="6">
        <f t="shared" si="9"/>
        <v>15263</v>
      </c>
      <c r="K116" s="7"/>
      <c r="L116" s="7"/>
      <c r="M116" s="7"/>
      <c r="N116" s="7">
        <f t="shared" si="10"/>
        <v>14076</v>
      </c>
      <c r="O116" s="7"/>
      <c r="P116" s="7"/>
      <c r="Q116" s="11" t="s">
        <v>16</v>
      </c>
      <c r="R116" s="6"/>
      <c r="S116" s="6"/>
      <c r="T116" s="6"/>
    </row>
    <row r="117" spans="1:20" x14ac:dyDescent="0.25">
      <c r="A117" s="6">
        <v>4</v>
      </c>
      <c r="B117" s="6"/>
      <c r="C117" s="7"/>
      <c r="D117" s="8">
        <v>38504</v>
      </c>
      <c r="E117" s="8">
        <v>38534</v>
      </c>
      <c r="F117" s="6">
        <f>'Wage Entry'!E119</f>
        <v>13210.583333333334</v>
      </c>
      <c r="G117" s="6">
        <f>'Wage Entry'!G119</f>
        <v>1100</v>
      </c>
      <c r="H117" s="6">
        <f>'Wage Entry'!H119</f>
        <v>541</v>
      </c>
      <c r="I117" s="6">
        <f>'Wage Entry'!I119</f>
        <v>559</v>
      </c>
      <c r="J117" s="6">
        <f t="shared" si="9"/>
        <v>15822</v>
      </c>
      <c r="K117" s="7"/>
      <c r="L117" s="7"/>
      <c r="M117" s="7"/>
      <c r="N117" s="7">
        <f t="shared" si="10"/>
        <v>14635</v>
      </c>
      <c r="O117" s="7"/>
      <c r="P117" s="7"/>
      <c r="Q117" s="11" t="s">
        <v>16</v>
      </c>
      <c r="R117" s="6"/>
      <c r="S117" s="6"/>
      <c r="T117" s="6"/>
    </row>
    <row r="118" spans="1:20" x14ac:dyDescent="0.25">
      <c r="A118" s="6">
        <v>5</v>
      </c>
      <c r="B118" s="6"/>
      <c r="C118" s="7"/>
      <c r="D118" s="8">
        <v>38534</v>
      </c>
      <c r="E118" s="8">
        <v>38565</v>
      </c>
      <c r="F118" s="6">
        <f>'Wage Entry'!E120</f>
        <v>13210.583333333334</v>
      </c>
      <c r="G118" s="6">
        <f>'Wage Entry'!G120</f>
        <v>1100</v>
      </c>
      <c r="H118" s="6">
        <f>'Wage Entry'!H120</f>
        <v>541</v>
      </c>
      <c r="I118" s="6">
        <f>'Wage Entry'!I120</f>
        <v>559</v>
      </c>
      <c r="J118" s="6">
        <f t="shared" si="9"/>
        <v>16381</v>
      </c>
      <c r="K118" s="7"/>
      <c r="L118" s="7"/>
      <c r="M118" s="7"/>
      <c r="N118" s="7">
        <f t="shared" si="10"/>
        <v>15194</v>
      </c>
      <c r="O118" s="7"/>
      <c r="P118" s="7"/>
      <c r="Q118" s="11" t="s">
        <v>16</v>
      </c>
      <c r="R118" s="6"/>
      <c r="S118" s="6"/>
      <c r="T118" s="6"/>
    </row>
    <row r="119" spans="1:20" x14ac:dyDescent="0.25">
      <c r="A119" s="6">
        <v>6</v>
      </c>
      <c r="B119" s="6"/>
      <c r="C119" s="7"/>
      <c r="D119" s="8">
        <v>38565</v>
      </c>
      <c r="E119" s="8">
        <v>38596</v>
      </c>
      <c r="F119" s="6">
        <f>'Wage Entry'!E121</f>
        <v>13210.583333333334</v>
      </c>
      <c r="G119" s="6">
        <f>'Wage Entry'!G121</f>
        <v>1100</v>
      </c>
      <c r="H119" s="6">
        <f>'Wage Entry'!H121</f>
        <v>541</v>
      </c>
      <c r="I119" s="6">
        <f>'Wage Entry'!I121</f>
        <v>559</v>
      </c>
      <c r="J119" s="6">
        <f t="shared" si="9"/>
        <v>16940</v>
      </c>
      <c r="K119" s="7"/>
      <c r="L119" s="7"/>
      <c r="M119" s="7"/>
      <c r="N119" s="7">
        <f t="shared" si="10"/>
        <v>15753</v>
      </c>
      <c r="O119" s="7"/>
      <c r="P119" s="7"/>
      <c r="Q119" s="11" t="s">
        <v>16</v>
      </c>
      <c r="R119" s="6"/>
      <c r="S119" s="6"/>
      <c r="T119" s="6"/>
    </row>
    <row r="120" spans="1:20" x14ac:dyDescent="0.25">
      <c r="A120" s="6">
        <v>7</v>
      </c>
      <c r="B120" s="6"/>
      <c r="C120" s="7"/>
      <c r="D120" s="8">
        <v>38596</v>
      </c>
      <c r="E120" s="8">
        <v>38626</v>
      </c>
      <c r="F120" s="6">
        <f>'Wage Entry'!E122</f>
        <v>13210.583333333334</v>
      </c>
      <c r="G120" s="6">
        <f>'Wage Entry'!G122</f>
        <v>1100</v>
      </c>
      <c r="H120" s="6">
        <f>'Wage Entry'!H122</f>
        <v>541</v>
      </c>
      <c r="I120" s="6">
        <f>'Wage Entry'!I122</f>
        <v>559</v>
      </c>
      <c r="J120" s="6">
        <f t="shared" si="9"/>
        <v>17499</v>
      </c>
      <c r="K120" s="7"/>
      <c r="L120" s="7"/>
      <c r="M120" s="7"/>
      <c r="N120" s="7">
        <f t="shared" si="10"/>
        <v>16312</v>
      </c>
      <c r="O120" s="7"/>
      <c r="P120" s="7"/>
      <c r="Q120" s="11" t="s">
        <v>16</v>
      </c>
      <c r="R120" s="6"/>
      <c r="S120" s="6"/>
      <c r="T120" s="6"/>
    </row>
    <row r="121" spans="1:20" x14ac:dyDescent="0.25">
      <c r="A121" s="6">
        <v>8</v>
      </c>
      <c r="B121" s="6"/>
      <c r="C121" s="7"/>
      <c r="D121" s="8">
        <v>38626</v>
      </c>
      <c r="E121" s="8">
        <v>38657</v>
      </c>
      <c r="F121" s="6">
        <f>'Wage Entry'!E123</f>
        <v>13210.583333333334</v>
      </c>
      <c r="G121" s="6">
        <f>'Wage Entry'!G123</f>
        <v>1100</v>
      </c>
      <c r="H121" s="6">
        <f>'Wage Entry'!H123</f>
        <v>541</v>
      </c>
      <c r="I121" s="6">
        <f>'Wage Entry'!I123</f>
        <v>559</v>
      </c>
      <c r="J121" s="6">
        <f t="shared" si="9"/>
        <v>18058</v>
      </c>
      <c r="K121" s="7"/>
      <c r="L121" s="7"/>
      <c r="M121" s="7"/>
      <c r="N121" s="7">
        <f t="shared" si="10"/>
        <v>16871</v>
      </c>
      <c r="O121" s="7"/>
      <c r="P121" s="7"/>
      <c r="Q121" s="11" t="s">
        <v>16</v>
      </c>
      <c r="R121" s="6"/>
      <c r="S121" s="6"/>
      <c r="T121" s="6"/>
    </row>
    <row r="122" spans="1:20" x14ac:dyDescent="0.25">
      <c r="A122" s="6">
        <v>9</v>
      </c>
      <c r="B122" s="6"/>
      <c r="C122" s="7"/>
      <c r="D122" s="8">
        <v>38657</v>
      </c>
      <c r="E122" s="8">
        <v>38687</v>
      </c>
      <c r="F122" s="6">
        <f>'Wage Entry'!E124</f>
        <v>13210.583333333334</v>
      </c>
      <c r="G122" s="6">
        <f>'Wage Entry'!G124</f>
        <v>1100</v>
      </c>
      <c r="H122" s="6">
        <f>'Wage Entry'!H124</f>
        <v>541</v>
      </c>
      <c r="I122" s="6">
        <f>'Wage Entry'!I124</f>
        <v>559</v>
      </c>
      <c r="J122" s="6">
        <f t="shared" si="9"/>
        <v>18617</v>
      </c>
      <c r="K122" s="7"/>
      <c r="L122" s="7"/>
      <c r="M122" s="7"/>
      <c r="N122" s="7">
        <f t="shared" si="10"/>
        <v>17430</v>
      </c>
      <c r="O122" s="7"/>
      <c r="P122" s="7"/>
      <c r="Q122" s="11" t="s">
        <v>16</v>
      </c>
      <c r="R122" s="6"/>
      <c r="S122" s="6"/>
      <c r="T122" s="6"/>
    </row>
    <row r="123" spans="1:20" x14ac:dyDescent="0.25">
      <c r="A123" s="6">
        <v>10</v>
      </c>
      <c r="B123" s="6"/>
      <c r="C123" s="7"/>
      <c r="D123" s="8">
        <v>38687</v>
      </c>
      <c r="E123" s="8">
        <v>38718</v>
      </c>
      <c r="F123" s="6">
        <f>'Wage Entry'!E125</f>
        <v>13210.583333333334</v>
      </c>
      <c r="G123" s="6">
        <f>'Wage Entry'!G125</f>
        <v>1100</v>
      </c>
      <c r="H123" s="6">
        <f>'Wage Entry'!H125</f>
        <v>541</v>
      </c>
      <c r="I123" s="6">
        <f>'Wage Entry'!I125</f>
        <v>559</v>
      </c>
      <c r="J123" s="6">
        <f t="shared" si="9"/>
        <v>19176</v>
      </c>
      <c r="K123" s="7"/>
      <c r="L123" s="7"/>
      <c r="M123" s="7"/>
      <c r="N123" s="7">
        <f t="shared" si="10"/>
        <v>17989</v>
      </c>
      <c r="O123" s="7"/>
      <c r="P123" s="7"/>
      <c r="Q123" s="11" t="s">
        <v>16</v>
      </c>
      <c r="R123" s="6"/>
      <c r="S123" s="6"/>
      <c r="T123" s="6"/>
    </row>
    <row r="124" spans="1:20" x14ac:dyDescent="0.25">
      <c r="A124" s="6">
        <v>11</v>
      </c>
      <c r="B124" s="6"/>
      <c r="C124" s="7"/>
      <c r="D124" s="8">
        <v>38718</v>
      </c>
      <c r="E124" s="8">
        <v>38749</v>
      </c>
      <c r="F124" s="6">
        <f>'Wage Entry'!E126</f>
        <v>13210.583333333334</v>
      </c>
      <c r="G124" s="6">
        <f>'Wage Entry'!G126</f>
        <v>1100</v>
      </c>
      <c r="H124" s="6">
        <f>'Wage Entry'!H126</f>
        <v>541</v>
      </c>
      <c r="I124" s="6">
        <f>'Wage Entry'!I126</f>
        <v>559</v>
      </c>
      <c r="J124" s="6">
        <f t="shared" si="9"/>
        <v>19735</v>
      </c>
      <c r="K124" s="7"/>
      <c r="L124" s="7"/>
      <c r="M124" s="7"/>
      <c r="N124" s="7">
        <f t="shared" si="10"/>
        <v>18548</v>
      </c>
      <c r="O124" s="7"/>
      <c r="P124" s="7"/>
      <c r="Q124" s="11" t="s">
        <v>16</v>
      </c>
      <c r="R124" s="6"/>
      <c r="S124" s="6"/>
      <c r="T124" s="6"/>
    </row>
    <row r="125" spans="1:20" x14ac:dyDescent="0.25">
      <c r="A125" s="6">
        <v>12</v>
      </c>
      <c r="B125" s="6" t="s">
        <v>49</v>
      </c>
      <c r="C125" s="7"/>
      <c r="D125" s="8">
        <v>38749</v>
      </c>
      <c r="E125" s="8">
        <v>38777</v>
      </c>
      <c r="F125" s="6">
        <f>'Wage Entry'!E127</f>
        <v>13210.583333333334</v>
      </c>
      <c r="G125" s="6">
        <f>'Wage Entry'!G127</f>
        <v>1100</v>
      </c>
      <c r="H125" s="6">
        <f>'Wage Entry'!H127</f>
        <v>541</v>
      </c>
      <c r="I125" s="6">
        <f>'Wage Entry'!I127</f>
        <v>559</v>
      </c>
      <c r="J125" s="6">
        <f t="shared" si="9"/>
        <v>20294</v>
      </c>
      <c r="K125" s="7">
        <f t="shared" si="11"/>
        <v>206634</v>
      </c>
      <c r="L125" s="7">
        <v>8.5</v>
      </c>
      <c r="M125" s="7">
        <f>ROUND(K125*L125/1200,0)</f>
        <v>1464</v>
      </c>
      <c r="N125" s="7">
        <f t="shared" si="10"/>
        <v>19107</v>
      </c>
      <c r="O125" s="7">
        <f t="shared" si="12"/>
        <v>6708</v>
      </c>
      <c r="P125" s="7">
        <f t="shared" si="13"/>
        <v>22317</v>
      </c>
      <c r="Q125" s="11" t="s">
        <v>26</v>
      </c>
      <c r="R125" s="6"/>
      <c r="S125" s="6"/>
      <c r="T125" s="6"/>
    </row>
    <row r="126" spans="1:20" x14ac:dyDescent="0.25">
      <c r="A126" s="6">
        <v>1</v>
      </c>
      <c r="B126" s="6"/>
      <c r="C126" s="7">
        <f t="shared" si="14"/>
        <v>22317</v>
      </c>
      <c r="D126" s="8">
        <v>38777</v>
      </c>
      <c r="E126" s="8">
        <v>38808</v>
      </c>
      <c r="F126" s="6">
        <f>'Wage Entry'!E128</f>
        <v>14928</v>
      </c>
      <c r="G126" s="6">
        <f>'Wage Entry'!G128</f>
        <v>1244</v>
      </c>
      <c r="H126" s="6">
        <f>'Wage Entry'!H128</f>
        <v>541</v>
      </c>
      <c r="I126" s="6">
        <f>'Wage Entry'!I128</f>
        <v>703</v>
      </c>
      <c r="J126" s="6">
        <f>C126</f>
        <v>22317</v>
      </c>
      <c r="K126" s="7"/>
      <c r="L126" s="7"/>
      <c r="M126" s="7"/>
      <c r="N126" s="7">
        <f t="shared" si="10"/>
        <v>19810</v>
      </c>
      <c r="O126" s="7"/>
      <c r="P126" s="7"/>
      <c r="Q126" s="11" t="s">
        <v>16</v>
      </c>
      <c r="R126" s="6"/>
      <c r="S126" s="6"/>
      <c r="T126" s="6"/>
    </row>
    <row r="127" spans="1:20" x14ac:dyDescent="0.25">
      <c r="A127" s="6">
        <v>2</v>
      </c>
      <c r="B127" s="6"/>
      <c r="C127" s="7"/>
      <c r="D127" s="8">
        <v>38808</v>
      </c>
      <c r="E127" s="8">
        <v>38838</v>
      </c>
      <c r="F127" s="6">
        <f>'Wage Entry'!E129</f>
        <v>14928</v>
      </c>
      <c r="G127" s="6">
        <f>'Wage Entry'!G129</f>
        <v>1244</v>
      </c>
      <c r="H127" s="6">
        <f>'Wage Entry'!H129</f>
        <v>541</v>
      </c>
      <c r="I127" s="6">
        <f>'Wage Entry'!I129</f>
        <v>703</v>
      </c>
      <c r="J127" s="6">
        <f t="shared" si="9"/>
        <v>23020</v>
      </c>
      <c r="K127" s="7"/>
      <c r="L127" s="7"/>
      <c r="M127" s="7"/>
      <c r="N127" s="7">
        <f t="shared" si="10"/>
        <v>20513</v>
      </c>
      <c r="O127" s="7"/>
      <c r="P127" s="7"/>
      <c r="Q127" s="11" t="s">
        <v>16</v>
      </c>
      <c r="R127" s="6"/>
      <c r="S127" s="6"/>
      <c r="T127" s="6"/>
    </row>
    <row r="128" spans="1:20" x14ac:dyDescent="0.25">
      <c r="A128" s="6">
        <v>3</v>
      </c>
      <c r="B128" s="6"/>
      <c r="C128" s="7"/>
      <c r="D128" s="8">
        <v>38838</v>
      </c>
      <c r="E128" s="8">
        <v>38869</v>
      </c>
      <c r="F128" s="6">
        <f>'Wage Entry'!E130</f>
        <v>14928</v>
      </c>
      <c r="G128" s="6">
        <f>'Wage Entry'!G130</f>
        <v>1244</v>
      </c>
      <c r="H128" s="6">
        <f>'Wage Entry'!H130</f>
        <v>541</v>
      </c>
      <c r="I128" s="6">
        <f>'Wage Entry'!I130</f>
        <v>703</v>
      </c>
      <c r="J128" s="6">
        <f t="shared" si="9"/>
        <v>23723</v>
      </c>
      <c r="K128" s="7"/>
      <c r="L128" s="7"/>
      <c r="M128" s="7"/>
      <c r="N128" s="7">
        <f t="shared" si="10"/>
        <v>21216</v>
      </c>
      <c r="O128" s="7"/>
      <c r="P128" s="7"/>
      <c r="Q128" s="11" t="s">
        <v>16</v>
      </c>
      <c r="R128" s="6"/>
      <c r="S128" s="6"/>
      <c r="T128" s="6"/>
    </row>
    <row r="129" spans="1:20" x14ac:dyDescent="0.25">
      <c r="A129" s="6">
        <v>4</v>
      </c>
      <c r="B129" s="6"/>
      <c r="C129" s="7"/>
      <c r="D129" s="8">
        <v>38869</v>
      </c>
      <c r="E129" s="8">
        <v>38899</v>
      </c>
      <c r="F129" s="6">
        <f>'Wage Entry'!E131</f>
        <v>14928</v>
      </c>
      <c r="G129" s="6">
        <f>'Wage Entry'!G131</f>
        <v>1244</v>
      </c>
      <c r="H129" s="6">
        <f>'Wage Entry'!H131</f>
        <v>541</v>
      </c>
      <c r="I129" s="6">
        <f>'Wage Entry'!I131</f>
        <v>703</v>
      </c>
      <c r="J129" s="6">
        <f t="shared" si="9"/>
        <v>24426</v>
      </c>
      <c r="K129" s="7"/>
      <c r="L129" s="7"/>
      <c r="M129" s="7"/>
      <c r="N129" s="7">
        <f t="shared" si="10"/>
        <v>21919</v>
      </c>
      <c r="O129" s="7"/>
      <c r="P129" s="7"/>
      <c r="Q129" s="11" t="s">
        <v>16</v>
      </c>
      <c r="R129" s="6"/>
      <c r="S129" s="6"/>
      <c r="T129" s="6"/>
    </row>
    <row r="130" spans="1:20" x14ac:dyDescent="0.25">
      <c r="A130" s="6">
        <v>5</v>
      </c>
      <c r="B130" s="6"/>
      <c r="C130" s="7"/>
      <c r="D130" s="8">
        <v>38899</v>
      </c>
      <c r="E130" s="8">
        <v>38930</v>
      </c>
      <c r="F130" s="6">
        <f>'Wage Entry'!E132</f>
        <v>14928</v>
      </c>
      <c r="G130" s="6">
        <f>'Wage Entry'!G132</f>
        <v>1244</v>
      </c>
      <c r="H130" s="6">
        <f>'Wage Entry'!H132</f>
        <v>541</v>
      </c>
      <c r="I130" s="6">
        <f>'Wage Entry'!I132</f>
        <v>703</v>
      </c>
      <c r="J130" s="6">
        <f t="shared" si="9"/>
        <v>25129</v>
      </c>
      <c r="K130" s="7"/>
      <c r="L130" s="7"/>
      <c r="M130" s="7"/>
      <c r="N130" s="7">
        <f t="shared" si="10"/>
        <v>22622</v>
      </c>
      <c r="O130" s="7"/>
      <c r="P130" s="7"/>
      <c r="Q130" s="11" t="s">
        <v>16</v>
      </c>
      <c r="R130" s="6"/>
      <c r="S130" s="6"/>
      <c r="T130" s="6"/>
    </row>
    <row r="131" spans="1:20" x14ac:dyDescent="0.25">
      <c r="A131" s="6">
        <v>6</v>
      </c>
      <c r="B131" s="6"/>
      <c r="C131" s="7"/>
      <c r="D131" s="8">
        <v>38930</v>
      </c>
      <c r="E131" s="8">
        <v>38961</v>
      </c>
      <c r="F131" s="6">
        <f>'Wage Entry'!E133</f>
        <v>14928</v>
      </c>
      <c r="G131" s="6">
        <f>'Wage Entry'!G133</f>
        <v>1244</v>
      </c>
      <c r="H131" s="6">
        <f>'Wage Entry'!H133</f>
        <v>541</v>
      </c>
      <c r="I131" s="6">
        <f>'Wage Entry'!I133</f>
        <v>703</v>
      </c>
      <c r="J131" s="6">
        <f t="shared" si="9"/>
        <v>25832</v>
      </c>
      <c r="K131" s="7"/>
      <c r="L131" s="7"/>
      <c r="M131" s="7"/>
      <c r="N131" s="7">
        <f t="shared" si="10"/>
        <v>23325</v>
      </c>
      <c r="O131" s="7"/>
      <c r="P131" s="7"/>
      <c r="Q131" s="11" t="s">
        <v>16</v>
      </c>
      <c r="R131" s="6"/>
      <c r="S131" s="6"/>
      <c r="T131" s="6"/>
    </row>
    <row r="132" spans="1:20" x14ac:dyDescent="0.25">
      <c r="A132" s="6">
        <v>7</v>
      </c>
      <c r="B132" s="6"/>
      <c r="C132" s="7"/>
      <c r="D132" s="8">
        <v>38961</v>
      </c>
      <c r="E132" s="8">
        <v>38991</v>
      </c>
      <c r="F132" s="6">
        <f>'Wage Entry'!E134</f>
        <v>14928</v>
      </c>
      <c r="G132" s="6">
        <f>'Wage Entry'!G134</f>
        <v>1244</v>
      </c>
      <c r="H132" s="6">
        <f>'Wage Entry'!H134</f>
        <v>541</v>
      </c>
      <c r="I132" s="6">
        <f>'Wage Entry'!I134</f>
        <v>703</v>
      </c>
      <c r="J132" s="6">
        <f t="shared" ref="J132:J195" si="15">J131+I131</f>
        <v>26535</v>
      </c>
      <c r="K132" s="7"/>
      <c r="L132" s="7"/>
      <c r="M132" s="7"/>
      <c r="N132" s="7">
        <f t="shared" si="10"/>
        <v>24028</v>
      </c>
      <c r="O132" s="7"/>
      <c r="P132" s="7"/>
      <c r="Q132" s="11" t="s">
        <v>16</v>
      </c>
      <c r="R132" s="6"/>
      <c r="S132" s="6"/>
      <c r="T132" s="6"/>
    </row>
    <row r="133" spans="1:20" x14ac:dyDescent="0.25">
      <c r="A133" s="6">
        <v>8</v>
      </c>
      <c r="B133" s="6"/>
      <c r="C133" s="7"/>
      <c r="D133" s="8">
        <v>38991</v>
      </c>
      <c r="E133" s="8">
        <v>39022</v>
      </c>
      <c r="F133" s="6">
        <f>'Wage Entry'!E135</f>
        <v>14928</v>
      </c>
      <c r="G133" s="6">
        <f>'Wage Entry'!G135</f>
        <v>1244</v>
      </c>
      <c r="H133" s="6">
        <f>'Wage Entry'!H135</f>
        <v>541</v>
      </c>
      <c r="I133" s="6">
        <f>'Wage Entry'!I135</f>
        <v>703</v>
      </c>
      <c r="J133" s="6">
        <f t="shared" si="15"/>
        <v>27238</v>
      </c>
      <c r="K133" s="7"/>
      <c r="L133" s="7"/>
      <c r="M133" s="7"/>
      <c r="N133" s="7">
        <f t="shared" si="10"/>
        <v>24731</v>
      </c>
      <c r="O133" s="7"/>
      <c r="P133" s="7"/>
      <c r="Q133" s="11" t="s">
        <v>16</v>
      </c>
      <c r="R133" s="6"/>
      <c r="S133" s="6"/>
      <c r="T133" s="6"/>
    </row>
    <row r="134" spans="1:20" x14ac:dyDescent="0.25">
      <c r="A134" s="6">
        <v>9</v>
      </c>
      <c r="B134" s="6"/>
      <c r="C134" s="7"/>
      <c r="D134" s="8">
        <v>39022</v>
      </c>
      <c r="E134" s="8">
        <v>39052</v>
      </c>
      <c r="F134" s="6">
        <f>'Wage Entry'!E136</f>
        <v>14928</v>
      </c>
      <c r="G134" s="6">
        <f>'Wage Entry'!G136</f>
        <v>1244</v>
      </c>
      <c r="H134" s="6">
        <f>'Wage Entry'!H136</f>
        <v>541</v>
      </c>
      <c r="I134" s="6">
        <f>'Wage Entry'!I136</f>
        <v>703</v>
      </c>
      <c r="J134" s="6">
        <f t="shared" si="15"/>
        <v>27941</v>
      </c>
      <c r="K134" s="7"/>
      <c r="L134" s="7"/>
      <c r="M134" s="7"/>
      <c r="N134" s="7">
        <f t="shared" ref="N134:N197" si="16">N133+I134</f>
        <v>25434</v>
      </c>
      <c r="O134" s="7"/>
      <c r="P134" s="7"/>
      <c r="Q134" s="11" t="s">
        <v>16</v>
      </c>
      <c r="R134" s="6"/>
      <c r="S134" s="6"/>
      <c r="T134" s="6"/>
    </row>
    <row r="135" spans="1:20" x14ac:dyDescent="0.25">
      <c r="A135" s="6">
        <v>10</v>
      </c>
      <c r="B135" s="6"/>
      <c r="C135" s="7"/>
      <c r="D135" s="8">
        <v>39052</v>
      </c>
      <c r="E135" s="8">
        <v>39083</v>
      </c>
      <c r="F135" s="6">
        <f>'Wage Entry'!E137</f>
        <v>14928</v>
      </c>
      <c r="G135" s="6">
        <f>'Wage Entry'!G137</f>
        <v>1244</v>
      </c>
      <c r="H135" s="6">
        <f>'Wage Entry'!H137</f>
        <v>541</v>
      </c>
      <c r="I135" s="6">
        <f>'Wage Entry'!I137</f>
        <v>703</v>
      </c>
      <c r="J135" s="6">
        <f t="shared" si="15"/>
        <v>28644</v>
      </c>
      <c r="K135" s="7"/>
      <c r="L135" s="7"/>
      <c r="M135" s="7"/>
      <c r="N135" s="7">
        <f t="shared" si="16"/>
        <v>26137</v>
      </c>
      <c r="O135" s="7"/>
      <c r="P135" s="7"/>
      <c r="Q135" s="11" t="s">
        <v>16</v>
      </c>
      <c r="R135" s="6"/>
      <c r="S135" s="6"/>
      <c r="T135" s="6"/>
    </row>
    <row r="136" spans="1:20" x14ac:dyDescent="0.25">
      <c r="A136" s="6">
        <v>11</v>
      </c>
      <c r="B136" s="6"/>
      <c r="C136" s="7"/>
      <c r="D136" s="8">
        <v>39083</v>
      </c>
      <c r="E136" s="8">
        <v>39114</v>
      </c>
      <c r="F136" s="6">
        <f>'Wage Entry'!E138</f>
        <v>14928</v>
      </c>
      <c r="G136" s="6">
        <f>'Wage Entry'!G138</f>
        <v>1244</v>
      </c>
      <c r="H136" s="6">
        <f>'Wage Entry'!H138</f>
        <v>541</v>
      </c>
      <c r="I136" s="6">
        <f>'Wage Entry'!I138</f>
        <v>703</v>
      </c>
      <c r="J136" s="6">
        <f t="shared" si="15"/>
        <v>29347</v>
      </c>
      <c r="K136" s="7"/>
      <c r="L136" s="7"/>
      <c r="M136" s="7"/>
      <c r="N136" s="7">
        <f t="shared" si="16"/>
        <v>26840</v>
      </c>
      <c r="O136" s="7"/>
      <c r="P136" s="7"/>
      <c r="Q136" s="11" t="s">
        <v>16</v>
      </c>
      <c r="R136" s="6"/>
      <c r="S136" s="6"/>
      <c r="T136" s="6"/>
    </row>
    <row r="137" spans="1:20" x14ac:dyDescent="0.25">
      <c r="A137" s="6">
        <v>12</v>
      </c>
      <c r="B137" s="6" t="s">
        <v>50</v>
      </c>
      <c r="C137" s="7"/>
      <c r="D137" s="8">
        <v>39114</v>
      </c>
      <c r="E137" s="8">
        <v>39142</v>
      </c>
      <c r="F137" s="6">
        <f>'Wage Entry'!E139</f>
        <v>14928</v>
      </c>
      <c r="G137" s="6">
        <f>'Wage Entry'!G139</f>
        <v>1244</v>
      </c>
      <c r="H137" s="6">
        <f>'Wage Entry'!H139</f>
        <v>541</v>
      </c>
      <c r="I137" s="6">
        <f>'Wage Entry'!I139</f>
        <v>703</v>
      </c>
      <c r="J137" s="6">
        <f t="shared" si="15"/>
        <v>30050</v>
      </c>
      <c r="K137" s="7">
        <f t="shared" si="11"/>
        <v>314202</v>
      </c>
      <c r="L137" s="7">
        <v>8.5</v>
      </c>
      <c r="M137" s="7">
        <f>ROUND(K137*L137/1200,0)</f>
        <v>2226</v>
      </c>
      <c r="N137" s="7">
        <f t="shared" si="16"/>
        <v>27543</v>
      </c>
      <c r="O137" s="7">
        <f t="shared" si="12"/>
        <v>8436</v>
      </c>
      <c r="P137" s="7">
        <f t="shared" si="13"/>
        <v>32979</v>
      </c>
      <c r="Q137" s="11" t="s">
        <v>27</v>
      </c>
      <c r="R137" s="6"/>
      <c r="S137" s="6"/>
      <c r="T137" s="6"/>
    </row>
    <row r="138" spans="1:20" x14ac:dyDescent="0.25">
      <c r="A138" s="6">
        <v>1</v>
      </c>
      <c r="B138" s="6"/>
      <c r="C138" s="7">
        <f t="shared" si="14"/>
        <v>32979</v>
      </c>
      <c r="D138" s="8">
        <v>39142</v>
      </c>
      <c r="E138" s="8">
        <v>39173</v>
      </c>
      <c r="F138" s="6">
        <f>'Wage Entry'!E140</f>
        <v>30824.75</v>
      </c>
      <c r="G138" s="6">
        <f>'Wage Entry'!G140</f>
        <v>2568</v>
      </c>
      <c r="H138" s="6">
        <f>'Wage Entry'!H140</f>
        <v>541</v>
      </c>
      <c r="I138" s="6">
        <f>'Wage Entry'!I140</f>
        <v>2027</v>
      </c>
      <c r="J138" s="6">
        <f>C138</f>
        <v>32979</v>
      </c>
      <c r="K138" s="7"/>
      <c r="L138" s="7"/>
      <c r="M138" s="7"/>
      <c r="N138" s="7">
        <f t="shared" si="16"/>
        <v>29570</v>
      </c>
      <c r="O138" s="7"/>
      <c r="P138" s="7"/>
      <c r="Q138" s="11" t="s">
        <v>16</v>
      </c>
      <c r="R138" s="6"/>
      <c r="S138" s="6"/>
      <c r="T138" s="6"/>
    </row>
    <row r="139" spans="1:20" x14ac:dyDescent="0.25">
      <c r="A139" s="6">
        <v>2</v>
      </c>
      <c r="B139" s="6"/>
      <c r="C139" s="7"/>
      <c r="D139" s="8">
        <v>39173</v>
      </c>
      <c r="E139" s="8">
        <v>39203</v>
      </c>
      <c r="F139" s="6">
        <f>'Wage Entry'!E141</f>
        <v>30824.75</v>
      </c>
      <c r="G139" s="6">
        <f>'Wage Entry'!G141</f>
        <v>2568</v>
      </c>
      <c r="H139" s="6">
        <f>'Wage Entry'!H141</f>
        <v>541</v>
      </c>
      <c r="I139" s="6">
        <f>'Wage Entry'!I141</f>
        <v>2027</v>
      </c>
      <c r="J139" s="6">
        <f t="shared" si="15"/>
        <v>35006</v>
      </c>
      <c r="K139" s="7"/>
      <c r="L139" s="7"/>
      <c r="M139" s="7"/>
      <c r="N139" s="7">
        <f t="shared" si="16"/>
        <v>31597</v>
      </c>
      <c r="O139" s="7"/>
      <c r="P139" s="7"/>
      <c r="Q139" s="11" t="s">
        <v>16</v>
      </c>
      <c r="R139" s="6"/>
      <c r="S139" s="6"/>
      <c r="T139" s="6"/>
    </row>
    <row r="140" spans="1:20" x14ac:dyDescent="0.25">
      <c r="A140" s="6">
        <v>3</v>
      </c>
      <c r="B140" s="6"/>
      <c r="C140" s="7"/>
      <c r="D140" s="8">
        <v>39203</v>
      </c>
      <c r="E140" s="8">
        <v>39234</v>
      </c>
      <c r="F140" s="6">
        <f>'Wage Entry'!E142</f>
        <v>30824.75</v>
      </c>
      <c r="G140" s="6">
        <f>'Wage Entry'!G142</f>
        <v>2568</v>
      </c>
      <c r="H140" s="6">
        <f>'Wage Entry'!H142</f>
        <v>541</v>
      </c>
      <c r="I140" s="6">
        <f>'Wage Entry'!I142</f>
        <v>2027</v>
      </c>
      <c r="J140" s="6">
        <f t="shared" si="15"/>
        <v>37033</v>
      </c>
      <c r="K140" s="7"/>
      <c r="L140" s="7"/>
      <c r="M140" s="7"/>
      <c r="N140" s="7">
        <f t="shared" si="16"/>
        <v>33624</v>
      </c>
      <c r="O140" s="7"/>
      <c r="P140" s="7"/>
      <c r="Q140" s="11" t="s">
        <v>16</v>
      </c>
      <c r="R140" s="6"/>
      <c r="S140" s="6"/>
      <c r="T140" s="6"/>
    </row>
    <row r="141" spans="1:20" x14ac:dyDescent="0.25">
      <c r="A141" s="6">
        <v>4</v>
      </c>
      <c r="B141" s="6"/>
      <c r="C141" s="7"/>
      <c r="D141" s="8">
        <v>39234</v>
      </c>
      <c r="E141" s="8">
        <v>39264</v>
      </c>
      <c r="F141" s="6">
        <f>'Wage Entry'!E143</f>
        <v>30824.75</v>
      </c>
      <c r="G141" s="6">
        <f>'Wage Entry'!G143</f>
        <v>2568</v>
      </c>
      <c r="H141" s="6">
        <f>'Wage Entry'!H143</f>
        <v>541</v>
      </c>
      <c r="I141" s="6">
        <f>'Wage Entry'!I143</f>
        <v>2027</v>
      </c>
      <c r="J141" s="6">
        <f t="shared" si="15"/>
        <v>39060</v>
      </c>
      <c r="K141" s="7"/>
      <c r="L141" s="7"/>
      <c r="M141" s="7"/>
      <c r="N141" s="7">
        <f t="shared" si="16"/>
        <v>35651</v>
      </c>
      <c r="O141" s="7"/>
      <c r="P141" s="7"/>
      <c r="Q141" s="11" t="s">
        <v>16</v>
      </c>
      <c r="R141" s="6"/>
      <c r="S141" s="6"/>
      <c r="T141" s="6"/>
    </row>
    <row r="142" spans="1:20" x14ac:dyDescent="0.25">
      <c r="A142" s="6">
        <v>5</v>
      </c>
      <c r="B142" s="6"/>
      <c r="C142" s="7"/>
      <c r="D142" s="8">
        <v>39264</v>
      </c>
      <c r="E142" s="8">
        <v>39295</v>
      </c>
      <c r="F142" s="6">
        <f>'Wage Entry'!E144</f>
        <v>30824.75</v>
      </c>
      <c r="G142" s="6">
        <f>'Wage Entry'!G144</f>
        <v>2568</v>
      </c>
      <c r="H142" s="6">
        <f>'Wage Entry'!H144</f>
        <v>541</v>
      </c>
      <c r="I142" s="6">
        <f>'Wage Entry'!I144</f>
        <v>2027</v>
      </c>
      <c r="J142" s="6">
        <f t="shared" si="15"/>
        <v>41087</v>
      </c>
      <c r="K142" s="7"/>
      <c r="L142" s="7"/>
      <c r="M142" s="7"/>
      <c r="N142" s="7">
        <f t="shared" si="16"/>
        <v>37678</v>
      </c>
      <c r="O142" s="7"/>
      <c r="P142" s="7"/>
      <c r="Q142" s="11" t="s">
        <v>16</v>
      </c>
      <c r="R142" s="6"/>
      <c r="S142" s="6"/>
      <c r="T142" s="6"/>
    </row>
    <row r="143" spans="1:20" x14ac:dyDescent="0.25">
      <c r="A143" s="6">
        <v>6</v>
      </c>
      <c r="B143" s="6"/>
      <c r="C143" s="7"/>
      <c r="D143" s="8">
        <v>39295</v>
      </c>
      <c r="E143" s="8">
        <v>39326</v>
      </c>
      <c r="F143" s="6">
        <f>'Wage Entry'!E145</f>
        <v>30824.75</v>
      </c>
      <c r="G143" s="6">
        <f>'Wage Entry'!G145</f>
        <v>2568</v>
      </c>
      <c r="H143" s="6">
        <f>'Wage Entry'!H145</f>
        <v>541</v>
      </c>
      <c r="I143" s="6">
        <f>'Wage Entry'!I145</f>
        <v>2027</v>
      </c>
      <c r="J143" s="6">
        <f t="shared" si="15"/>
        <v>43114</v>
      </c>
      <c r="K143" s="7"/>
      <c r="L143" s="7"/>
      <c r="M143" s="7"/>
      <c r="N143" s="7">
        <f t="shared" si="16"/>
        <v>39705</v>
      </c>
      <c r="O143" s="7"/>
      <c r="P143" s="7"/>
      <c r="Q143" s="11" t="s">
        <v>16</v>
      </c>
      <c r="R143" s="6"/>
      <c r="S143" s="6"/>
      <c r="T143" s="6"/>
    </row>
    <row r="144" spans="1:20" x14ac:dyDescent="0.25">
      <c r="A144" s="6">
        <v>7</v>
      </c>
      <c r="B144" s="6"/>
      <c r="C144" s="7"/>
      <c r="D144" s="8">
        <v>39326</v>
      </c>
      <c r="E144" s="8">
        <v>39356</v>
      </c>
      <c r="F144" s="6">
        <f>'Wage Entry'!E146</f>
        <v>30824.75</v>
      </c>
      <c r="G144" s="6">
        <f>'Wage Entry'!G146</f>
        <v>2568</v>
      </c>
      <c r="H144" s="6">
        <f>'Wage Entry'!H146</f>
        <v>541</v>
      </c>
      <c r="I144" s="6">
        <f>'Wage Entry'!I146</f>
        <v>2027</v>
      </c>
      <c r="J144" s="6">
        <f t="shared" si="15"/>
        <v>45141</v>
      </c>
      <c r="K144" s="7"/>
      <c r="L144" s="7"/>
      <c r="M144" s="7"/>
      <c r="N144" s="7">
        <f t="shared" si="16"/>
        <v>41732</v>
      </c>
      <c r="O144" s="7"/>
      <c r="P144" s="7"/>
      <c r="Q144" s="11" t="s">
        <v>16</v>
      </c>
      <c r="R144" s="6"/>
      <c r="S144" s="6"/>
      <c r="T144" s="6"/>
    </row>
    <row r="145" spans="1:20" x14ac:dyDescent="0.25">
      <c r="A145" s="6">
        <v>8</v>
      </c>
      <c r="B145" s="6"/>
      <c r="C145" s="7"/>
      <c r="D145" s="8">
        <v>39356</v>
      </c>
      <c r="E145" s="8">
        <v>39387</v>
      </c>
      <c r="F145" s="6">
        <f>'Wage Entry'!E147</f>
        <v>30824.75</v>
      </c>
      <c r="G145" s="6">
        <f>'Wage Entry'!G147</f>
        <v>2568</v>
      </c>
      <c r="H145" s="6">
        <f>'Wage Entry'!H147</f>
        <v>541</v>
      </c>
      <c r="I145" s="6">
        <f>'Wage Entry'!I147</f>
        <v>2027</v>
      </c>
      <c r="J145" s="6">
        <f t="shared" si="15"/>
        <v>47168</v>
      </c>
      <c r="K145" s="7"/>
      <c r="L145" s="7"/>
      <c r="M145" s="7"/>
      <c r="N145" s="7">
        <f t="shared" si="16"/>
        <v>43759</v>
      </c>
      <c r="O145" s="7"/>
      <c r="P145" s="7"/>
      <c r="Q145" s="11" t="s">
        <v>16</v>
      </c>
      <c r="R145" s="6"/>
      <c r="S145" s="6"/>
      <c r="T145" s="6"/>
    </row>
    <row r="146" spans="1:20" x14ac:dyDescent="0.25">
      <c r="A146" s="6">
        <v>9</v>
      </c>
      <c r="B146" s="6"/>
      <c r="C146" s="7"/>
      <c r="D146" s="8">
        <v>39387</v>
      </c>
      <c r="E146" s="8">
        <v>39417</v>
      </c>
      <c r="F146" s="6">
        <f>'Wage Entry'!E148</f>
        <v>30824.75</v>
      </c>
      <c r="G146" s="6">
        <f>'Wage Entry'!G148</f>
        <v>2568</v>
      </c>
      <c r="H146" s="6">
        <f>'Wage Entry'!H148</f>
        <v>541</v>
      </c>
      <c r="I146" s="6">
        <f>'Wage Entry'!I148</f>
        <v>2027</v>
      </c>
      <c r="J146" s="6">
        <f t="shared" si="15"/>
        <v>49195</v>
      </c>
      <c r="K146" s="7"/>
      <c r="L146" s="7"/>
      <c r="M146" s="7"/>
      <c r="N146" s="7">
        <f t="shared" si="16"/>
        <v>45786</v>
      </c>
      <c r="O146" s="7"/>
      <c r="P146" s="7"/>
      <c r="Q146" s="11" t="s">
        <v>16</v>
      </c>
      <c r="R146" s="6"/>
      <c r="S146" s="6"/>
      <c r="T146" s="6"/>
    </row>
    <row r="147" spans="1:20" x14ac:dyDescent="0.25">
      <c r="A147" s="6">
        <v>10</v>
      </c>
      <c r="B147" s="6"/>
      <c r="C147" s="7"/>
      <c r="D147" s="8">
        <v>39417</v>
      </c>
      <c r="E147" s="8">
        <v>39448</v>
      </c>
      <c r="F147" s="6">
        <f>'Wage Entry'!E149</f>
        <v>30824.75</v>
      </c>
      <c r="G147" s="6">
        <f>'Wage Entry'!G149</f>
        <v>2568</v>
      </c>
      <c r="H147" s="6">
        <f>'Wage Entry'!H149</f>
        <v>541</v>
      </c>
      <c r="I147" s="6">
        <f>'Wage Entry'!I149</f>
        <v>2027</v>
      </c>
      <c r="J147" s="6">
        <f t="shared" si="15"/>
        <v>51222</v>
      </c>
      <c r="K147" s="7"/>
      <c r="L147" s="7"/>
      <c r="M147" s="7"/>
      <c r="N147" s="7">
        <f t="shared" si="16"/>
        <v>47813</v>
      </c>
      <c r="O147" s="7"/>
      <c r="P147" s="7"/>
      <c r="Q147" s="11" t="s">
        <v>16</v>
      </c>
      <c r="R147" s="6"/>
      <c r="S147" s="6"/>
      <c r="T147" s="6"/>
    </row>
    <row r="148" spans="1:20" x14ac:dyDescent="0.25">
      <c r="A148" s="6">
        <v>11</v>
      </c>
      <c r="B148" s="6"/>
      <c r="C148" s="7"/>
      <c r="D148" s="8">
        <v>39448</v>
      </c>
      <c r="E148" s="8">
        <v>39479</v>
      </c>
      <c r="F148" s="6">
        <f>'Wage Entry'!E150</f>
        <v>30824.75</v>
      </c>
      <c r="G148" s="6">
        <f>'Wage Entry'!G150</f>
        <v>2568</v>
      </c>
      <c r="H148" s="6">
        <f>'Wage Entry'!H150</f>
        <v>541</v>
      </c>
      <c r="I148" s="6">
        <f>'Wage Entry'!I150</f>
        <v>2027</v>
      </c>
      <c r="J148" s="6">
        <f t="shared" si="15"/>
        <v>53249</v>
      </c>
      <c r="K148" s="7"/>
      <c r="L148" s="7"/>
      <c r="M148" s="7"/>
      <c r="N148" s="7">
        <f t="shared" si="16"/>
        <v>49840</v>
      </c>
      <c r="O148" s="7"/>
      <c r="P148" s="7"/>
      <c r="Q148" s="11" t="s">
        <v>16</v>
      </c>
      <c r="R148" s="6"/>
      <c r="S148" s="6"/>
      <c r="T148" s="6"/>
    </row>
    <row r="149" spans="1:20" x14ac:dyDescent="0.25">
      <c r="A149" s="6">
        <v>12</v>
      </c>
      <c r="B149" s="6" t="s">
        <v>51</v>
      </c>
      <c r="C149" s="7"/>
      <c r="D149" s="8">
        <v>39479</v>
      </c>
      <c r="E149" s="8">
        <v>39508</v>
      </c>
      <c r="F149" s="6">
        <f>'Wage Entry'!E151</f>
        <v>30824.75</v>
      </c>
      <c r="G149" s="6">
        <f>'Wage Entry'!G151</f>
        <v>2568</v>
      </c>
      <c r="H149" s="6">
        <f>'Wage Entry'!H151</f>
        <v>541</v>
      </c>
      <c r="I149" s="6">
        <f>'Wage Entry'!I151</f>
        <v>2027</v>
      </c>
      <c r="J149" s="6">
        <f t="shared" si="15"/>
        <v>55276</v>
      </c>
      <c r="K149" s="7">
        <f t="shared" ref="K149:K209" si="17">SUM(J138:J149)</f>
        <v>529530</v>
      </c>
      <c r="L149" s="7">
        <v>8.5</v>
      </c>
      <c r="M149" s="7">
        <f>ROUND(K149*L149/1200,0)</f>
        <v>3751</v>
      </c>
      <c r="N149" s="7">
        <f t="shared" si="16"/>
        <v>51867</v>
      </c>
      <c r="O149" s="7">
        <f t="shared" ref="O149:O209" si="18">SUM(I138:I149)</f>
        <v>24324</v>
      </c>
      <c r="P149" s="7">
        <f t="shared" ref="P149:P209" si="19">C138+M149+O149</f>
        <v>61054</v>
      </c>
      <c r="Q149" s="11" t="s">
        <v>28</v>
      </c>
      <c r="R149" s="6"/>
      <c r="S149" s="6"/>
      <c r="T149" s="6"/>
    </row>
    <row r="150" spans="1:20" x14ac:dyDescent="0.25">
      <c r="A150" s="6">
        <v>1</v>
      </c>
      <c r="B150" s="6"/>
      <c r="C150" s="7">
        <f t="shared" ref="C150:C210" si="20">P149</f>
        <v>61054</v>
      </c>
      <c r="D150" s="8">
        <v>39508</v>
      </c>
      <c r="E150" s="8">
        <v>39539</v>
      </c>
      <c r="F150" s="6">
        <f>'Wage Entry'!E152</f>
        <v>39348.416666666664</v>
      </c>
      <c r="G150" s="6">
        <f>'Wage Entry'!G152</f>
        <v>3278</v>
      </c>
      <c r="H150" s="6">
        <f>'Wage Entry'!H152</f>
        <v>541</v>
      </c>
      <c r="I150" s="6">
        <f>'Wage Entry'!I152</f>
        <v>2737</v>
      </c>
      <c r="J150" s="6">
        <f>C150</f>
        <v>61054</v>
      </c>
      <c r="K150" s="7"/>
      <c r="L150" s="7"/>
      <c r="M150" s="7"/>
      <c r="N150" s="7">
        <f t="shared" si="16"/>
        <v>54604</v>
      </c>
      <c r="O150" s="7"/>
      <c r="P150" s="7"/>
      <c r="Q150" s="11" t="s">
        <v>16</v>
      </c>
      <c r="R150" s="6"/>
      <c r="S150" s="6"/>
      <c r="T150" s="6"/>
    </row>
    <row r="151" spans="1:20" x14ac:dyDescent="0.25">
      <c r="A151" s="6">
        <v>2</v>
      </c>
      <c r="B151" s="6"/>
      <c r="C151" s="7"/>
      <c r="D151" s="8">
        <v>39539</v>
      </c>
      <c r="E151" s="8">
        <v>39569</v>
      </c>
      <c r="F151" s="6">
        <f>'Wage Entry'!E153</f>
        <v>39348.416666666664</v>
      </c>
      <c r="G151" s="6">
        <f>'Wage Entry'!G153</f>
        <v>3278</v>
      </c>
      <c r="H151" s="6">
        <f>'Wage Entry'!H153</f>
        <v>541</v>
      </c>
      <c r="I151" s="6">
        <f>'Wage Entry'!I153</f>
        <v>2737</v>
      </c>
      <c r="J151" s="6">
        <f t="shared" si="15"/>
        <v>63791</v>
      </c>
      <c r="K151" s="7"/>
      <c r="L151" s="7"/>
      <c r="M151" s="7"/>
      <c r="N151" s="7">
        <f t="shared" si="16"/>
        <v>57341</v>
      </c>
      <c r="O151" s="7"/>
      <c r="P151" s="7"/>
      <c r="Q151" s="11" t="s">
        <v>16</v>
      </c>
      <c r="R151" s="6"/>
      <c r="S151" s="6"/>
      <c r="T151" s="6"/>
    </row>
    <row r="152" spans="1:20" x14ac:dyDescent="0.25">
      <c r="A152" s="6">
        <v>3</v>
      </c>
      <c r="B152" s="6"/>
      <c r="C152" s="7"/>
      <c r="D152" s="8">
        <v>39569</v>
      </c>
      <c r="E152" s="8">
        <v>39600</v>
      </c>
      <c r="F152" s="6">
        <f>'Wage Entry'!E154</f>
        <v>39348.416666666664</v>
      </c>
      <c r="G152" s="6">
        <f>'Wage Entry'!G154</f>
        <v>3278</v>
      </c>
      <c r="H152" s="6">
        <f>'Wage Entry'!H154</f>
        <v>541</v>
      </c>
      <c r="I152" s="6">
        <f>'Wage Entry'!I154</f>
        <v>2737</v>
      </c>
      <c r="J152" s="6">
        <f t="shared" si="15"/>
        <v>66528</v>
      </c>
      <c r="K152" s="7"/>
      <c r="L152" s="7"/>
      <c r="M152" s="7"/>
      <c r="N152" s="7">
        <f t="shared" si="16"/>
        <v>60078</v>
      </c>
      <c r="O152" s="7"/>
      <c r="P152" s="7"/>
      <c r="Q152" s="11" t="s">
        <v>16</v>
      </c>
      <c r="R152" s="6"/>
      <c r="S152" s="6"/>
      <c r="T152" s="6"/>
    </row>
    <row r="153" spans="1:20" x14ac:dyDescent="0.25">
      <c r="A153" s="6">
        <v>4</v>
      </c>
      <c r="B153" s="6"/>
      <c r="C153" s="7"/>
      <c r="D153" s="8">
        <v>39600</v>
      </c>
      <c r="E153" s="8">
        <v>39630</v>
      </c>
      <c r="F153" s="6">
        <f>'Wage Entry'!E155</f>
        <v>39348.416666666664</v>
      </c>
      <c r="G153" s="6">
        <f>'Wage Entry'!G155</f>
        <v>3278</v>
      </c>
      <c r="H153" s="6">
        <f>'Wage Entry'!H155</f>
        <v>541</v>
      </c>
      <c r="I153" s="6">
        <f>'Wage Entry'!I155</f>
        <v>2737</v>
      </c>
      <c r="J153" s="6">
        <f t="shared" si="15"/>
        <v>69265</v>
      </c>
      <c r="K153" s="7"/>
      <c r="L153" s="7"/>
      <c r="M153" s="7"/>
      <c r="N153" s="7">
        <f t="shared" si="16"/>
        <v>62815</v>
      </c>
      <c r="O153" s="7"/>
      <c r="P153" s="7"/>
      <c r="Q153" s="11" t="s">
        <v>16</v>
      </c>
      <c r="R153" s="6"/>
      <c r="S153" s="6"/>
      <c r="T153" s="6"/>
    </row>
    <row r="154" spans="1:20" x14ac:dyDescent="0.25">
      <c r="A154" s="6">
        <v>5</v>
      </c>
      <c r="B154" s="6"/>
      <c r="C154" s="7"/>
      <c r="D154" s="8">
        <v>39630</v>
      </c>
      <c r="E154" s="8">
        <v>39661</v>
      </c>
      <c r="F154" s="6">
        <f>'Wage Entry'!E156</f>
        <v>39348.416666666664</v>
      </c>
      <c r="G154" s="6">
        <f>'Wage Entry'!G156</f>
        <v>3278</v>
      </c>
      <c r="H154" s="6">
        <f>'Wage Entry'!H156</f>
        <v>541</v>
      </c>
      <c r="I154" s="6">
        <f>'Wage Entry'!I156</f>
        <v>2737</v>
      </c>
      <c r="J154" s="6">
        <f t="shared" si="15"/>
        <v>72002</v>
      </c>
      <c r="K154" s="7"/>
      <c r="L154" s="7"/>
      <c r="M154" s="7"/>
      <c r="N154" s="7">
        <f t="shared" si="16"/>
        <v>65552</v>
      </c>
      <c r="O154" s="7"/>
      <c r="P154" s="7"/>
      <c r="Q154" s="11" t="s">
        <v>16</v>
      </c>
      <c r="R154" s="6"/>
      <c r="S154" s="6"/>
      <c r="T154" s="6"/>
    </row>
    <row r="155" spans="1:20" x14ac:dyDescent="0.25">
      <c r="A155" s="6">
        <v>6</v>
      </c>
      <c r="B155" s="6"/>
      <c r="C155" s="7"/>
      <c r="D155" s="8">
        <v>39661</v>
      </c>
      <c r="E155" s="8">
        <v>39692</v>
      </c>
      <c r="F155" s="6">
        <f>'Wage Entry'!E157</f>
        <v>39348.416666666664</v>
      </c>
      <c r="G155" s="6">
        <f>'Wage Entry'!G157</f>
        <v>3278</v>
      </c>
      <c r="H155" s="6">
        <f>'Wage Entry'!H157</f>
        <v>541</v>
      </c>
      <c r="I155" s="6">
        <f>'Wage Entry'!I157</f>
        <v>2737</v>
      </c>
      <c r="J155" s="6">
        <f t="shared" si="15"/>
        <v>74739</v>
      </c>
      <c r="K155" s="7"/>
      <c r="L155" s="7"/>
      <c r="M155" s="7"/>
      <c r="N155" s="7">
        <f t="shared" si="16"/>
        <v>68289</v>
      </c>
      <c r="O155" s="7"/>
      <c r="P155" s="7"/>
      <c r="Q155" s="11" t="s">
        <v>16</v>
      </c>
      <c r="R155" s="6"/>
      <c r="S155" s="6"/>
      <c r="T155" s="6"/>
    </row>
    <row r="156" spans="1:20" x14ac:dyDescent="0.25">
      <c r="A156" s="6">
        <v>7</v>
      </c>
      <c r="B156" s="6"/>
      <c r="C156" s="7"/>
      <c r="D156" s="8">
        <v>39692</v>
      </c>
      <c r="E156" s="8">
        <v>39722</v>
      </c>
      <c r="F156" s="6">
        <f>'Wage Entry'!E158</f>
        <v>39348.416666666664</v>
      </c>
      <c r="G156" s="6">
        <f>'Wage Entry'!G158</f>
        <v>3278</v>
      </c>
      <c r="H156" s="6">
        <f>'Wage Entry'!H158</f>
        <v>541</v>
      </c>
      <c r="I156" s="6">
        <f>'Wage Entry'!I158</f>
        <v>2737</v>
      </c>
      <c r="J156" s="6">
        <f t="shared" si="15"/>
        <v>77476</v>
      </c>
      <c r="K156" s="7"/>
      <c r="L156" s="7"/>
      <c r="M156" s="7"/>
      <c r="N156" s="7">
        <f t="shared" si="16"/>
        <v>71026</v>
      </c>
      <c r="O156" s="7"/>
      <c r="P156" s="7"/>
      <c r="Q156" s="11" t="s">
        <v>16</v>
      </c>
      <c r="R156" s="6"/>
      <c r="S156" s="6"/>
      <c r="T156" s="6"/>
    </row>
    <row r="157" spans="1:20" x14ac:dyDescent="0.25">
      <c r="A157" s="6">
        <v>8</v>
      </c>
      <c r="B157" s="6"/>
      <c r="C157" s="7"/>
      <c r="D157" s="8">
        <v>39722</v>
      </c>
      <c r="E157" s="8">
        <v>39753</v>
      </c>
      <c r="F157" s="6">
        <f>'Wage Entry'!E159</f>
        <v>39348.416666666664</v>
      </c>
      <c r="G157" s="6">
        <f>'Wage Entry'!G159</f>
        <v>3278</v>
      </c>
      <c r="H157" s="6">
        <f>'Wage Entry'!H159</f>
        <v>541</v>
      </c>
      <c r="I157" s="6">
        <f>'Wage Entry'!I159</f>
        <v>2737</v>
      </c>
      <c r="J157" s="6">
        <f t="shared" si="15"/>
        <v>80213</v>
      </c>
      <c r="K157" s="7"/>
      <c r="L157" s="7"/>
      <c r="M157" s="7"/>
      <c r="N157" s="7">
        <f t="shared" si="16"/>
        <v>73763</v>
      </c>
      <c r="O157" s="7"/>
      <c r="P157" s="7"/>
      <c r="Q157" s="11" t="s">
        <v>16</v>
      </c>
      <c r="R157" s="6"/>
      <c r="S157" s="6"/>
      <c r="T157" s="6"/>
    </row>
    <row r="158" spans="1:20" x14ac:dyDescent="0.25">
      <c r="A158" s="6">
        <v>9</v>
      </c>
      <c r="B158" s="6"/>
      <c r="C158" s="7"/>
      <c r="D158" s="8">
        <v>39753</v>
      </c>
      <c r="E158" s="8">
        <v>39783</v>
      </c>
      <c r="F158" s="6">
        <f>'Wage Entry'!E160</f>
        <v>39348.416666666664</v>
      </c>
      <c r="G158" s="6">
        <f>'Wage Entry'!G160</f>
        <v>3278</v>
      </c>
      <c r="H158" s="6">
        <f>'Wage Entry'!H160</f>
        <v>541</v>
      </c>
      <c r="I158" s="6">
        <f>'Wage Entry'!I160</f>
        <v>2737</v>
      </c>
      <c r="J158" s="6">
        <f t="shared" si="15"/>
        <v>82950</v>
      </c>
      <c r="K158" s="7"/>
      <c r="L158" s="7"/>
      <c r="M158" s="7"/>
      <c r="N158" s="7">
        <f t="shared" si="16"/>
        <v>76500</v>
      </c>
      <c r="O158" s="7"/>
      <c r="P158" s="7"/>
      <c r="Q158" s="11" t="s">
        <v>16</v>
      </c>
      <c r="R158" s="6"/>
      <c r="S158" s="6"/>
      <c r="T158" s="6"/>
    </row>
    <row r="159" spans="1:20" x14ac:dyDescent="0.25">
      <c r="A159" s="6">
        <v>10</v>
      </c>
      <c r="B159" s="6"/>
      <c r="C159" s="7"/>
      <c r="D159" s="8">
        <v>39783</v>
      </c>
      <c r="E159" s="8">
        <v>39814</v>
      </c>
      <c r="F159" s="6">
        <f>'Wage Entry'!E161</f>
        <v>39348.416666666664</v>
      </c>
      <c r="G159" s="6">
        <f>'Wage Entry'!G161</f>
        <v>3278</v>
      </c>
      <c r="H159" s="6">
        <f>'Wage Entry'!H161</f>
        <v>541</v>
      </c>
      <c r="I159" s="6">
        <f>'Wage Entry'!I161</f>
        <v>2737</v>
      </c>
      <c r="J159" s="6">
        <f t="shared" si="15"/>
        <v>85687</v>
      </c>
      <c r="K159" s="7"/>
      <c r="L159" s="7"/>
      <c r="M159" s="7"/>
      <c r="N159" s="7">
        <f t="shared" si="16"/>
        <v>79237</v>
      </c>
      <c r="O159" s="7"/>
      <c r="P159" s="7"/>
      <c r="Q159" s="11" t="s">
        <v>16</v>
      </c>
      <c r="R159" s="6"/>
      <c r="S159" s="6"/>
      <c r="T159" s="6"/>
    </row>
    <row r="160" spans="1:20" x14ac:dyDescent="0.25">
      <c r="A160" s="6">
        <v>11</v>
      </c>
      <c r="B160" s="6"/>
      <c r="C160" s="7"/>
      <c r="D160" s="8">
        <v>39814</v>
      </c>
      <c r="E160" s="8">
        <v>39845</v>
      </c>
      <c r="F160" s="6">
        <f>'Wage Entry'!E162</f>
        <v>39348.416666666664</v>
      </c>
      <c r="G160" s="6">
        <f>'Wage Entry'!G162</f>
        <v>3278</v>
      </c>
      <c r="H160" s="6">
        <f>'Wage Entry'!H162</f>
        <v>541</v>
      </c>
      <c r="I160" s="6">
        <f>'Wage Entry'!I162</f>
        <v>2737</v>
      </c>
      <c r="J160" s="6">
        <f t="shared" si="15"/>
        <v>88424</v>
      </c>
      <c r="K160" s="7"/>
      <c r="L160" s="7"/>
      <c r="M160" s="7"/>
      <c r="N160" s="7">
        <f t="shared" si="16"/>
        <v>81974</v>
      </c>
      <c r="O160" s="7"/>
      <c r="P160" s="7"/>
      <c r="Q160" s="11" t="s">
        <v>16</v>
      </c>
      <c r="R160" s="6"/>
      <c r="S160" s="6"/>
      <c r="T160" s="6"/>
    </row>
    <row r="161" spans="1:20" x14ac:dyDescent="0.25">
      <c r="A161" s="6">
        <v>12</v>
      </c>
      <c r="B161" s="6" t="s">
        <v>52</v>
      </c>
      <c r="C161" s="7"/>
      <c r="D161" s="8">
        <v>39845</v>
      </c>
      <c r="E161" s="8">
        <v>39873</v>
      </c>
      <c r="F161" s="6">
        <f>'Wage Entry'!E163</f>
        <v>39348.416666666664</v>
      </c>
      <c r="G161" s="6">
        <f>'Wage Entry'!G163</f>
        <v>3278</v>
      </c>
      <c r="H161" s="6">
        <f>'Wage Entry'!H163</f>
        <v>541</v>
      </c>
      <c r="I161" s="6">
        <f>'Wage Entry'!I163</f>
        <v>2737</v>
      </c>
      <c r="J161" s="6">
        <f t="shared" si="15"/>
        <v>91161</v>
      </c>
      <c r="K161" s="7">
        <f t="shared" si="17"/>
        <v>913290</v>
      </c>
      <c r="L161" s="7">
        <v>8.5</v>
      </c>
      <c r="M161" s="7">
        <f>ROUND(K161*L161/1200,0)</f>
        <v>6469</v>
      </c>
      <c r="N161" s="7">
        <f t="shared" si="16"/>
        <v>84711</v>
      </c>
      <c r="O161" s="7">
        <f t="shared" si="18"/>
        <v>32844</v>
      </c>
      <c r="P161" s="7">
        <f t="shared" si="19"/>
        <v>100367</v>
      </c>
      <c r="Q161" s="11" t="s">
        <v>29</v>
      </c>
      <c r="R161" s="6"/>
      <c r="S161" s="6"/>
      <c r="T161" s="6"/>
    </row>
    <row r="162" spans="1:20" x14ac:dyDescent="0.25">
      <c r="A162" s="6">
        <v>1</v>
      </c>
      <c r="B162" s="6"/>
      <c r="C162" s="7">
        <f t="shared" si="20"/>
        <v>100367</v>
      </c>
      <c r="D162" s="8">
        <v>39873</v>
      </c>
      <c r="E162" s="8">
        <v>39904</v>
      </c>
      <c r="F162" s="6">
        <f>'Wage Entry'!E164</f>
        <v>43191.25</v>
      </c>
      <c r="G162" s="6">
        <f>'Wage Entry'!G164</f>
        <v>3598</v>
      </c>
      <c r="H162" s="6">
        <f>'Wage Entry'!H164</f>
        <v>541</v>
      </c>
      <c r="I162" s="6">
        <f>'Wage Entry'!I164</f>
        <v>3057</v>
      </c>
      <c r="J162" s="6">
        <f>C162</f>
        <v>100367</v>
      </c>
      <c r="K162" s="7"/>
      <c r="L162" s="7"/>
      <c r="M162" s="7"/>
      <c r="N162" s="7">
        <f t="shared" si="16"/>
        <v>87768</v>
      </c>
      <c r="O162" s="7"/>
      <c r="P162" s="7"/>
      <c r="Q162" s="11" t="s">
        <v>16</v>
      </c>
      <c r="R162" s="6"/>
      <c r="S162" s="6"/>
      <c r="T162" s="6"/>
    </row>
    <row r="163" spans="1:20" x14ac:dyDescent="0.25">
      <c r="A163" s="6">
        <v>2</v>
      </c>
      <c r="B163" s="6"/>
      <c r="C163" s="7"/>
      <c r="D163" s="8">
        <v>39904</v>
      </c>
      <c r="E163" s="8">
        <v>39934</v>
      </c>
      <c r="F163" s="6">
        <f>'Wage Entry'!E165</f>
        <v>43191.25</v>
      </c>
      <c r="G163" s="6">
        <f>'Wage Entry'!G165</f>
        <v>3598</v>
      </c>
      <c r="H163" s="6">
        <f>'Wage Entry'!H165</f>
        <v>541</v>
      </c>
      <c r="I163" s="6">
        <f>'Wage Entry'!I165</f>
        <v>3057</v>
      </c>
      <c r="J163" s="6">
        <f t="shared" si="15"/>
        <v>103424</v>
      </c>
      <c r="K163" s="7"/>
      <c r="L163" s="7"/>
      <c r="M163" s="7"/>
      <c r="N163" s="7">
        <f t="shared" si="16"/>
        <v>90825</v>
      </c>
      <c r="O163" s="7"/>
      <c r="P163" s="7"/>
      <c r="Q163" s="11" t="s">
        <v>16</v>
      </c>
      <c r="R163" s="6"/>
      <c r="S163" s="6"/>
      <c r="T163" s="6"/>
    </row>
    <row r="164" spans="1:20" x14ac:dyDescent="0.25">
      <c r="A164" s="6">
        <v>3</v>
      </c>
      <c r="B164" s="6"/>
      <c r="C164" s="7"/>
      <c r="D164" s="8">
        <v>39934</v>
      </c>
      <c r="E164" s="8">
        <v>39965</v>
      </c>
      <c r="F164" s="6">
        <f>'Wage Entry'!E166</f>
        <v>43191.25</v>
      </c>
      <c r="G164" s="6">
        <f>'Wage Entry'!G166</f>
        <v>3598</v>
      </c>
      <c r="H164" s="6">
        <f>'Wage Entry'!H166</f>
        <v>541</v>
      </c>
      <c r="I164" s="6">
        <f>'Wage Entry'!I166</f>
        <v>3057</v>
      </c>
      <c r="J164" s="6">
        <f t="shared" si="15"/>
        <v>106481</v>
      </c>
      <c r="K164" s="7"/>
      <c r="L164" s="7"/>
      <c r="M164" s="7"/>
      <c r="N164" s="7">
        <f t="shared" si="16"/>
        <v>93882</v>
      </c>
      <c r="O164" s="7"/>
      <c r="P164" s="7"/>
      <c r="Q164" s="11" t="s">
        <v>16</v>
      </c>
      <c r="R164" s="6"/>
      <c r="S164" s="6"/>
      <c r="T164" s="6"/>
    </row>
    <row r="165" spans="1:20" x14ac:dyDescent="0.25">
      <c r="A165" s="6">
        <v>4</v>
      </c>
      <c r="B165" s="6"/>
      <c r="C165" s="7"/>
      <c r="D165" s="8">
        <v>39965</v>
      </c>
      <c r="E165" s="8">
        <v>39995</v>
      </c>
      <c r="F165" s="6">
        <f>'Wage Entry'!E167</f>
        <v>43191.25</v>
      </c>
      <c r="G165" s="6">
        <f>'Wage Entry'!G167</f>
        <v>3598</v>
      </c>
      <c r="H165" s="6">
        <f>'Wage Entry'!H167</f>
        <v>541</v>
      </c>
      <c r="I165" s="6">
        <f>'Wage Entry'!I167</f>
        <v>3057</v>
      </c>
      <c r="J165" s="6">
        <f t="shared" si="15"/>
        <v>109538</v>
      </c>
      <c r="K165" s="7"/>
      <c r="L165" s="7"/>
      <c r="M165" s="7"/>
      <c r="N165" s="7">
        <f t="shared" si="16"/>
        <v>96939</v>
      </c>
      <c r="O165" s="7"/>
      <c r="P165" s="7"/>
      <c r="Q165" s="11" t="s">
        <v>16</v>
      </c>
      <c r="R165" s="6"/>
      <c r="S165" s="6"/>
      <c r="T165" s="6"/>
    </row>
    <row r="166" spans="1:20" x14ac:dyDescent="0.25">
      <c r="A166" s="6">
        <v>5</v>
      </c>
      <c r="B166" s="6"/>
      <c r="C166" s="7"/>
      <c r="D166" s="8">
        <v>39995</v>
      </c>
      <c r="E166" s="8">
        <v>40026</v>
      </c>
      <c r="F166" s="6">
        <f>'Wage Entry'!E168</f>
        <v>43191.25</v>
      </c>
      <c r="G166" s="6">
        <f>'Wage Entry'!G168</f>
        <v>3598</v>
      </c>
      <c r="H166" s="6">
        <f>'Wage Entry'!H168</f>
        <v>541</v>
      </c>
      <c r="I166" s="6">
        <f>'Wage Entry'!I168</f>
        <v>3057</v>
      </c>
      <c r="J166" s="6">
        <f t="shared" si="15"/>
        <v>112595</v>
      </c>
      <c r="K166" s="7"/>
      <c r="L166" s="7"/>
      <c r="M166" s="7"/>
      <c r="N166" s="7">
        <f t="shared" si="16"/>
        <v>99996</v>
      </c>
      <c r="O166" s="7"/>
      <c r="P166" s="7"/>
      <c r="Q166" s="11" t="s">
        <v>16</v>
      </c>
      <c r="R166" s="6"/>
      <c r="S166" s="6"/>
      <c r="T166" s="6"/>
    </row>
    <row r="167" spans="1:20" x14ac:dyDescent="0.25">
      <c r="A167" s="6">
        <v>6</v>
      </c>
      <c r="B167" s="6"/>
      <c r="C167" s="7"/>
      <c r="D167" s="8">
        <v>40026</v>
      </c>
      <c r="E167" s="8">
        <v>40057</v>
      </c>
      <c r="F167" s="6">
        <f>'Wage Entry'!E169</f>
        <v>43191.25</v>
      </c>
      <c r="G167" s="6">
        <f>'Wage Entry'!G169</f>
        <v>3598</v>
      </c>
      <c r="H167" s="6">
        <f>'Wage Entry'!H169</f>
        <v>541</v>
      </c>
      <c r="I167" s="6">
        <f>'Wage Entry'!I169</f>
        <v>3057</v>
      </c>
      <c r="J167" s="6">
        <f t="shared" si="15"/>
        <v>115652</v>
      </c>
      <c r="K167" s="7"/>
      <c r="L167" s="7"/>
      <c r="M167" s="7"/>
      <c r="N167" s="7">
        <f t="shared" si="16"/>
        <v>103053</v>
      </c>
      <c r="O167" s="7"/>
      <c r="P167" s="7"/>
      <c r="Q167" s="11" t="s">
        <v>16</v>
      </c>
      <c r="R167" s="6"/>
      <c r="S167" s="6"/>
      <c r="T167" s="6"/>
    </row>
    <row r="168" spans="1:20" x14ac:dyDescent="0.25">
      <c r="A168" s="6">
        <v>7</v>
      </c>
      <c r="B168" s="6"/>
      <c r="C168" s="7"/>
      <c r="D168" s="8">
        <v>40057</v>
      </c>
      <c r="E168" s="8">
        <v>40087</v>
      </c>
      <c r="F168" s="6">
        <f>'Wage Entry'!E170</f>
        <v>43191.25</v>
      </c>
      <c r="G168" s="6">
        <f>'Wage Entry'!G170</f>
        <v>3598</v>
      </c>
      <c r="H168" s="6">
        <f>'Wage Entry'!H170</f>
        <v>541</v>
      </c>
      <c r="I168" s="6">
        <f>'Wage Entry'!I170</f>
        <v>3057</v>
      </c>
      <c r="J168" s="6">
        <f t="shared" si="15"/>
        <v>118709</v>
      </c>
      <c r="K168" s="7"/>
      <c r="L168" s="7"/>
      <c r="M168" s="7"/>
      <c r="N168" s="7">
        <f t="shared" si="16"/>
        <v>106110</v>
      </c>
      <c r="O168" s="7"/>
      <c r="P168" s="7"/>
      <c r="Q168" s="11" t="s">
        <v>16</v>
      </c>
      <c r="R168" s="6"/>
      <c r="S168" s="6"/>
      <c r="T168" s="6"/>
    </row>
    <row r="169" spans="1:20" x14ac:dyDescent="0.25">
      <c r="A169" s="6">
        <v>8</v>
      </c>
      <c r="B169" s="6"/>
      <c r="C169" s="7"/>
      <c r="D169" s="8">
        <v>40087</v>
      </c>
      <c r="E169" s="8">
        <v>40118</v>
      </c>
      <c r="F169" s="6">
        <f>'Wage Entry'!E171</f>
        <v>43191.25</v>
      </c>
      <c r="G169" s="6">
        <f>'Wage Entry'!G171</f>
        <v>3598</v>
      </c>
      <c r="H169" s="6">
        <f>'Wage Entry'!H171</f>
        <v>541</v>
      </c>
      <c r="I169" s="6">
        <f>'Wage Entry'!I171</f>
        <v>3057</v>
      </c>
      <c r="J169" s="6">
        <f t="shared" si="15"/>
        <v>121766</v>
      </c>
      <c r="K169" s="7"/>
      <c r="L169" s="7"/>
      <c r="M169" s="7"/>
      <c r="N169" s="7">
        <f t="shared" si="16"/>
        <v>109167</v>
      </c>
      <c r="O169" s="7"/>
      <c r="P169" s="7"/>
      <c r="Q169" s="11" t="s">
        <v>16</v>
      </c>
      <c r="R169" s="6"/>
      <c r="S169" s="6"/>
      <c r="T169" s="6"/>
    </row>
    <row r="170" spans="1:20" x14ac:dyDescent="0.25">
      <c r="A170" s="6">
        <v>9</v>
      </c>
      <c r="B170" s="6"/>
      <c r="C170" s="7"/>
      <c r="D170" s="8">
        <v>40118</v>
      </c>
      <c r="E170" s="8">
        <v>40148</v>
      </c>
      <c r="F170" s="6">
        <f>'Wage Entry'!E172</f>
        <v>43191.25</v>
      </c>
      <c r="G170" s="6">
        <f>'Wage Entry'!G172</f>
        <v>3598</v>
      </c>
      <c r="H170" s="6">
        <f>'Wage Entry'!H172</f>
        <v>541</v>
      </c>
      <c r="I170" s="6">
        <f>'Wage Entry'!I172</f>
        <v>3057</v>
      </c>
      <c r="J170" s="6">
        <f t="shared" si="15"/>
        <v>124823</v>
      </c>
      <c r="K170" s="7"/>
      <c r="L170" s="7"/>
      <c r="M170" s="7"/>
      <c r="N170" s="7">
        <f t="shared" si="16"/>
        <v>112224</v>
      </c>
      <c r="O170" s="7"/>
      <c r="P170" s="7"/>
      <c r="Q170" s="11" t="s">
        <v>16</v>
      </c>
      <c r="R170" s="6"/>
      <c r="S170" s="6"/>
      <c r="T170" s="6"/>
    </row>
    <row r="171" spans="1:20" x14ac:dyDescent="0.25">
      <c r="A171" s="6">
        <v>10</v>
      </c>
      <c r="B171" s="6"/>
      <c r="C171" s="7"/>
      <c r="D171" s="8">
        <v>40148</v>
      </c>
      <c r="E171" s="8">
        <v>40179</v>
      </c>
      <c r="F171" s="6">
        <f>'Wage Entry'!E173</f>
        <v>43191.25</v>
      </c>
      <c r="G171" s="6">
        <f>'Wage Entry'!G173</f>
        <v>3598</v>
      </c>
      <c r="H171" s="6">
        <f>'Wage Entry'!H173</f>
        <v>541</v>
      </c>
      <c r="I171" s="6">
        <f>'Wage Entry'!I173</f>
        <v>3057</v>
      </c>
      <c r="J171" s="6">
        <f t="shared" si="15"/>
        <v>127880</v>
      </c>
      <c r="K171" s="7"/>
      <c r="L171" s="7"/>
      <c r="M171" s="7"/>
      <c r="N171" s="7">
        <f t="shared" si="16"/>
        <v>115281</v>
      </c>
      <c r="O171" s="7"/>
      <c r="P171" s="7"/>
      <c r="Q171" s="11" t="s">
        <v>16</v>
      </c>
      <c r="R171" s="6"/>
      <c r="S171" s="6"/>
      <c r="T171" s="6"/>
    </row>
    <row r="172" spans="1:20" x14ac:dyDescent="0.25">
      <c r="A172" s="6">
        <v>11</v>
      </c>
      <c r="B172" s="6"/>
      <c r="C172" s="7"/>
      <c r="D172" s="8">
        <v>40179</v>
      </c>
      <c r="E172" s="8">
        <v>40210</v>
      </c>
      <c r="F172" s="6">
        <f>'Wage Entry'!E174</f>
        <v>43191.25</v>
      </c>
      <c r="G172" s="6">
        <f>'Wage Entry'!G174</f>
        <v>3598</v>
      </c>
      <c r="H172" s="6">
        <f>'Wage Entry'!H174</f>
        <v>541</v>
      </c>
      <c r="I172" s="6">
        <f>'Wage Entry'!I174</f>
        <v>3057</v>
      </c>
      <c r="J172" s="6">
        <f t="shared" si="15"/>
        <v>130937</v>
      </c>
      <c r="K172" s="7"/>
      <c r="L172" s="7"/>
      <c r="M172" s="7"/>
      <c r="N172" s="7">
        <f t="shared" si="16"/>
        <v>118338</v>
      </c>
      <c r="O172" s="7"/>
      <c r="P172" s="7"/>
      <c r="Q172" s="11" t="s">
        <v>16</v>
      </c>
      <c r="R172" s="6"/>
      <c r="S172" s="6"/>
      <c r="T172" s="6"/>
    </row>
    <row r="173" spans="1:20" x14ac:dyDescent="0.25">
      <c r="A173" s="6">
        <v>12</v>
      </c>
      <c r="B173" s="6" t="s">
        <v>53</v>
      </c>
      <c r="C173" s="7"/>
      <c r="D173" s="8">
        <v>40210</v>
      </c>
      <c r="E173" s="8">
        <v>40238</v>
      </c>
      <c r="F173" s="6">
        <f>'Wage Entry'!E175</f>
        <v>43191.25</v>
      </c>
      <c r="G173" s="6">
        <f>'Wage Entry'!G175</f>
        <v>3598</v>
      </c>
      <c r="H173" s="6">
        <f>'Wage Entry'!H175</f>
        <v>541</v>
      </c>
      <c r="I173" s="6">
        <f>'Wage Entry'!I175</f>
        <v>3057</v>
      </c>
      <c r="J173" s="6">
        <f t="shared" si="15"/>
        <v>133994</v>
      </c>
      <c r="K173" s="7">
        <f t="shared" si="17"/>
        <v>1406166</v>
      </c>
      <c r="L173" s="7">
        <v>8.5</v>
      </c>
      <c r="M173" s="7">
        <f>ROUND(K173*L173/1200,0)</f>
        <v>9960</v>
      </c>
      <c r="N173" s="7">
        <f t="shared" si="16"/>
        <v>121395</v>
      </c>
      <c r="O173" s="7">
        <f t="shared" si="18"/>
        <v>36684</v>
      </c>
      <c r="P173" s="7">
        <f t="shared" si="19"/>
        <v>147011</v>
      </c>
      <c r="Q173" s="11" t="s">
        <v>30</v>
      </c>
      <c r="R173" s="6"/>
      <c r="S173" s="6"/>
      <c r="T173" s="6"/>
    </row>
    <row r="174" spans="1:20" x14ac:dyDescent="0.25">
      <c r="A174" s="6">
        <v>1</v>
      </c>
      <c r="B174" s="6"/>
      <c r="C174" s="7">
        <f t="shared" si="20"/>
        <v>147011</v>
      </c>
      <c r="D174" s="8">
        <v>40238</v>
      </c>
      <c r="E174" s="8">
        <v>40269</v>
      </c>
      <c r="F174" s="6">
        <f>'Wage Entry'!E176</f>
        <v>47409.38097625698</v>
      </c>
      <c r="G174" s="6">
        <f>'Wage Entry'!G176</f>
        <v>3949</v>
      </c>
      <c r="H174" s="6">
        <f>'Wage Entry'!H176</f>
        <v>541</v>
      </c>
      <c r="I174" s="6">
        <f>'Wage Entry'!I176</f>
        <v>3408</v>
      </c>
      <c r="J174" s="6">
        <f>C174</f>
        <v>147011</v>
      </c>
      <c r="K174" s="7"/>
      <c r="L174" s="7"/>
      <c r="M174" s="7"/>
      <c r="N174" s="7">
        <f t="shared" si="16"/>
        <v>124803</v>
      </c>
      <c r="O174" s="7"/>
      <c r="P174" s="7"/>
      <c r="Q174" s="11" t="s">
        <v>16</v>
      </c>
      <c r="R174" s="6"/>
      <c r="S174" s="6"/>
      <c r="T174" s="6"/>
    </row>
    <row r="175" spans="1:20" x14ac:dyDescent="0.25">
      <c r="A175" s="6">
        <v>2</v>
      </c>
      <c r="B175" s="6"/>
      <c r="C175" s="7"/>
      <c r="D175" s="8">
        <v>40269</v>
      </c>
      <c r="E175" s="8">
        <v>40299</v>
      </c>
      <c r="F175" s="6">
        <f>'Wage Entry'!E177</f>
        <v>47409.38097625698</v>
      </c>
      <c r="G175" s="6">
        <f>'Wage Entry'!G177</f>
        <v>3949</v>
      </c>
      <c r="H175" s="6">
        <f>'Wage Entry'!H177</f>
        <v>541</v>
      </c>
      <c r="I175" s="6">
        <f>'Wage Entry'!I177</f>
        <v>3408</v>
      </c>
      <c r="J175" s="6">
        <f t="shared" si="15"/>
        <v>150419</v>
      </c>
      <c r="K175" s="7"/>
      <c r="L175" s="7"/>
      <c r="M175" s="7"/>
      <c r="N175" s="7">
        <f t="shared" si="16"/>
        <v>128211</v>
      </c>
      <c r="O175" s="7"/>
      <c r="P175" s="7"/>
      <c r="Q175" s="11" t="s">
        <v>16</v>
      </c>
      <c r="R175" s="6"/>
      <c r="S175" s="6"/>
      <c r="T175" s="6"/>
    </row>
    <row r="176" spans="1:20" x14ac:dyDescent="0.25">
      <c r="A176" s="6">
        <v>3</v>
      </c>
      <c r="B176" s="6"/>
      <c r="C176" s="7"/>
      <c r="D176" s="8">
        <v>40299</v>
      </c>
      <c r="E176" s="8">
        <v>40330</v>
      </c>
      <c r="F176" s="6">
        <f>'Wage Entry'!E178</f>
        <v>47409.38097625698</v>
      </c>
      <c r="G176" s="6">
        <f>'Wage Entry'!G178</f>
        <v>3949</v>
      </c>
      <c r="H176" s="6">
        <f>'Wage Entry'!H178</f>
        <v>541</v>
      </c>
      <c r="I176" s="6">
        <f>'Wage Entry'!I178</f>
        <v>3408</v>
      </c>
      <c r="J176" s="6">
        <f t="shared" si="15"/>
        <v>153827</v>
      </c>
      <c r="K176" s="7"/>
      <c r="L176" s="7"/>
      <c r="M176" s="7"/>
      <c r="N176" s="7">
        <f t="shared" si="16"/>
        <v>131619</v>
      </c>
      <c r="O176" s="7"/>
      <c r="P176" s="7"/>
      <c r="Q176" s="11" t="s">
        <v>16</v>
      </c>
      <c r="R176" s="6"/>
      <c r="S176" s="6"/>
      <c r="T176" s="6"/>
    </row>
    <row r="177" spans="1:20" x14ac:dyDescent="0.25">
      <c r="A177" s="6">
        <v>4</v>
      </c>
      <c r="B177" s="6"/>
      <c r="C177" s="7"/>
      <c r="D177" s="8">
        <v>40330</v>
      </c>
      <c r="E177" s="8">
        <v>40360</v>
      </c>
      <c r="F177" s="6">
        <f>'Wage Entry'!E179</f>
        <v>47409.38097625698</v>
      </c>
      <c r="G177" s="6">
        <f>'Wage Entry'!G179</f>
        <v>3949</v>
      </c>
      <c r="H177" s="6">
        <f>'Wage Entry'!H179</f>
        <v>541</v>
      </c>
      <c r="I177" s="6">
        <f>'Wage Entry'!I179</f>
        <v>3408</v>
      </c>
      <c r="J177" s="6">
        <f t="shared" si="15"/>
        <v>157235</v>
      </c>
      <c r="K177" s="7"/>
      <c r="L177" s="7"/>
      <c r="M177" s="7"/>
      <c r="N177" s="7">
        <f t="shared" si="16"/>
        <v>135027</v>
      </c>
      <c r="O177" s="7"/>
      <c r="P177" s="7"/>
      <c r="Q177" s="11" t="s">
        <v>16</v>
      </c>
      <c r="R177" s="6"/>
      <c r="S177" s="6"/>
      <c r="T177" s="6"/>
    </row>
    <row r="178" spans="1:20" x14ac:dyDescent="0.25">
      <c r="A178" s="6">
        <v>5</v>
      </c>
      <c r="B178" s="6"/>
      <c r="C178" s="7"/>
      <c r="D178" s="8">
        <v>40360</v>
      </c>
      <c r="E178" s="8">
        <v>40391</v>
      </c>
      <c r="F178" s="6">
        <f>'Wage Entry'!E180</f>
        <v>47409.38097625698</v>
      </c>
      <c r="G178" s="6">
        <f>'Wage Entry'!G180</f>
        <v>3949</v>
      </c>
      <c r="H178" s="6">
        <f>'Wage Entry'!H180</f>
        <v>541</v>
      </c>
      <c r="I178" s="6">
        <f>'Wage Entry'!I180</f>
        <v>3408</v>
      </c>
      <c r="J178" s="6">
        <f t="shared" si="15"/>
        <v>160643</v>
      </c>
      <c r="K178" s="7"/>
      <c r="L178" s="7"/>
      <c r="M178" s="7"/>
      <c r="N178" s="7">
        <f t="shared" si="16"/>
        <v>138435</v>
      </c>
      <c r="O178" s="7"/>
      <c r="P178" s="7"/>
      <c r="Q178" s="11" t="s">
        <v>16</v>
      </c>
      <c r="R178" s="6"/>
      <c r="S178" s="6"/>
      <c r="T178" s="6"/>
    </row>
    <row r="179" spans="1:20" x14ac:dyDescent="0.25">
      <c r="A179" s="6">
        <v>6</v>
      </c>
      <c r="B179" s="6"/>
      <c r="C179" s="7"/>
      <c r="D179" s="8">
        <v>40391</v>
      </c>
      <c r="E179" s="8">
        <v>40422</v>
      </c>
      <c r="F179" s="6">
        <f>'Wage Entry'!E181</f>
        <v>47409.38097625698</v>
      </c>
      <c r="G179" s="6">
        <f>'Wage Entry'!G181</f>
        <v>3949</v>
      </c>
      <c r="H179" s="6">
        <f>'Wage Entry'!H181</f>
        <v>541</v>
      </c>
      <c r="I179" s="6">
        <f>'Wage Entry'!I181</f>
        <v>3408</v>
      </c>
      <c r="J179" s="6">
        <f t="shared" si="15"/>
        <v>164051</v>
      </c>
      <c r="K179" s="7"/>
      <c r="L179" s="7"/>
      <c r="M179" s="7"/>
      <c r="N179" s="7">
        <f t="shared" si="16"/>
        <v>141843</v>
      </c>
      <c r="O179" s="7"/>
      <c r="P179" s="7"/>
      <c r="Q179" s="11" t="s">
        <v>16</v>
      </c>
      <c r="R179" s="6"/>
      <c r="S179" s="6"/>
      <c r="T179" s="6"/>
    </row>
    <row r="180" spans="1:20" x14ac:dyDescent="0.25">
      <c r="A180" s="6">
        <v>7</v>
      </c>
      <c r="B180" s="6"/>
      <c r="C180" s="7"/>
      <c r="D180" s="8">
        <v>40422</v>
      </c>
      <c r="E180" s="8">
        <v>40452</v>
      </c>
      <c r="F180" s="6">
        <f>'Wage Entry'!E182</f>
        <v>47409.38097625698</v>
      </c>
      <c r="G180" s="6">
        <f>'Wage Entry'!G182</f>
        <v>3949</v>
      </c>
      <c r="H180" s="6">
        <f>'Wage Entry'!H182</f>
        <v>541</v>
      </c>
      <c r="I180" s="6">
        <f>'Wage Entry'!I182</f>
        <v>3408</v>
      </c>
      <c r="J180" s="6">
        <f t="shared" si="15"/>
        <v>167459</v>
      </c>
      <c r="K180" s="7"/>
      <c r="L180" s="7"/>
      <c r="M180" s="7"/>
      <c r="N180" s="7">
        <f t="shared" si="16"/>
        <v>145251</v>
      </c>
      <c r="O180" s="7"/>
      <c r="P180" s="7"/>
      <c r="Q180" s="11" t="s">
        <v>16</v>
      </c>
      <c r="R180" s="6"/>
      <c r="S180" s="6"/>
      <c r="T180" s="6"/>
    </row>
    <row r="181" spans="1:20" x14ac:dyDescent="0.25">
      <c r="A181" s="6">
        <v>8</v>
      </c>
      <c r="B181" s="6"/>
      <c r="C181" s="7"/>
      <c r="D181" s="8">
        <v>40452</v>
      </c>
      <c r="E181" s="8">
        <v>40483</v>
      </c>
      <c r="F181" s="6">
        <f>'Wage Entry'!E183</f>
        <v>47409.38097625698</v>
      </c>
      <c r="G181" s="6">
        <f>'Wage Entry'!G183</f>
        <v>3949</v>
      </c>
      <c r="H181" s="6">
        <f>'Wage Entry'!H183</f>
        <v>541</v>
      </c>
      <c r="I181" s="6">
        <f>'Wage Entry'!I183</f>
        <v>3408</v>
      </c>
      <c r="J181" s="6">
        <f t="shared" si="15"/>
        <v>170867</v>
      </c>
      <c r="K181" s="7"/>
      <c r="L181" s="7"/>
      <c r="M181" s="7"/>
      <c r="N181" s="7">
        <f t="shared" si="16"/>
        <v>148659</v>
      </c>
      <c r="O181" s="7"/>
      <c r="P181" s="7"/>
      <c r="Q181" s="11" t="s">
        <v>16</v>
      </c>
      <c r="R181" s="6"/>
      <c r="S181" s="6"/>
      <c r="T181" s="6"/>
    </row>
    <row r="182" spans="1:20" x14ac:dyDescent="0.25">
      <c r="A182" s="6">
        <v>9</v>
      </c>
      <c r="B182" s="6"/>
      <c r="C182" s="7"/>
      <c r="D182" s="8">
        <v>40483</v>
      </c>
      <c r="E182" s="8">
        <v>40513</v>
      </c>
      <c r="F182" s="6">
        <f>'Wage Entry'!E184</f>
        <v>47409.38097625698</v>
      </c>
      <c r="G182" s="6">
        <f>'Wage Entry'!G184</f>
        <v>3949</v>
      </c>
      <c r="H182" s="6">
        <f>'Wage Entry'!H184</f>
        <v>541</v>
      </c>
      <c r="I182" s="6">
        <f>'Wage Entry'!I184</f>
        <v>3408</v>
      </c>
      <c r="J182" s="6">
        <f t="shared" si="15"/>
        <v>174275</v>
      </c>
      <c r="K182" s="7"/>
      <c r="L182" s="7"/>
      <c r="M182" s="7"/>
      <c r="N182" s="7">
        <f t="shared" si="16"/>
        <v>152067</v>
      </c>
      <c r="O182" s="7"/>
      <c r="P182" s="7"/>
      <c r="Q182" s="11" t="s">
        <v>16</v>
      </c>
      <c r="R182" s="6"/>
      <c r="S182" s="6"/>
      <c r="T182" s="6"/>
    </row>
    <row r="183" spans="1:20" x14ac:dyDescent="0.25">
      <c r="A183" s="6">
        <v>10</v>
      </c>
      <c r="B183" s="6"/>
      <c r="C183" s="7"/>
      <c r="D183" s="8">
        <v>40513</v>
      </c>
      <c r="E183" s="8">
        <v>40544</v>
      </c>
      <c r="F183" s="6">
        <f>'Wage Entry'!E185</f>
        <v>47409.38097625698</v>
      </c>
      <c r="G183" s="6">
        <f>'Wage Entry'!G185</f>
        <v>3949</v>
      </c>
      <c r="H183" s="6">
        <f>'Wage Entry'!H185</f>
        <v>541</v>
      </c>
      <c r="I183" s="6">
        <f>'Wage Entry'!I185</f>
        <v>3408</v>
      </c>
      <c r="J183" s="6">
        <f t="shared" si="15"/>
        <v>177683</v>
      </c>
      <c r="K183" s="7"/>
      <c r="L183" s="7"/>
      <c r="M183" s="7"/>
      <c r="N183" s="7">
        <f t="shared" si="16"/>
        <v>155475</v>
      </c>
      <c r="O183" s="7"/>
      <c r="P183" s="7"/>
      <c r="Q183" s="11" t="s">
        <v>16</v>
      </c>
      <c r="R183" s="6"/>
      <c r="S183" s="6"/>
      <c r="T183" s="6"/>
    </row>
    <row r="184" spans="1:20" x14ac:dyDescent="0.25">
      <c r="A184" s="6">
        <v>11</v>
      </c>
      <c r="B184" s="6"/>
      <c r="C184" s="7"/>
      <c r="D184" s="8">
        <v>40544</v>
      </c>
      <c r="E184" s="8">
        <v>40575</v>
      </c>
      <c r="F184" s="6">
        <f>'Wage Entry'!E186</f>
        <v>47409.38097625698</v>
      </c>
      <c r="G184" s="6">
        <f>'Wage Entry'!G186</f>
        <v>3949</v>
      </c>
      <c r="H184" s="6">
        <f>'Wage Entry'!H186</f>
        <v>541</v>
      </c>
      <c r="I184" s="6">
        <f>'Wage Entry'!I186</f>
        <v>3408</v>
      </c>
      <c r="J184" s="6">
        <f t="shared" si="15"/>
        <v>181091</v>
      </c>
      <c r="K184" s="7"/>
      <c r="L184" s="7"/>
      <c r="M184" s="7"/>
      <c r="N184" s="7">
        <f t="shared" si="16"/>
        <v>158883</v>
      </c>
      <c r="O184" s="7"/>
      <c r="P184" s="7"/>
      <c r="Q184" s="11" t="s">
        <v>16</v>
      </c>
      <c r="R184" s="6"/>
      <c r="S184" s="6"/>
      <c r="T184" s="6"/>
    </row>
    <row r="185" spans="1:20" x14ac:dyDescent="0.25">
      <c r="A185" s="6">
        <v>12</v>
      </c>
      <c r="B185" s="6" t="s">
        <v>54</v>
      </c>
      <c r="C185" s="7"/>
      <c r="D185" s="8">
        <v>40575</v>
      </c>
      <c r="E185" s="8">
        <v>40603</v>
      </c>
      <c r="F185" s="6">
        <f>'Wage Entry'!E187</f>
        <v>47409.38097625698</v>
      </c>
      <c r="G185" s="6">
        <f>'Wage Entry'!G187</f>
        <v>3949</v>
      </c>
      <c r="H185" s="6">
        <f>'Wage Entry'!H187</f>
        <v>541</v>
      </c>
      <c r="I185" s="6">
        <f>'Wage Entry'!I187</f>
        <v>3408</v>
      </c>
      <c r="J185" s="6">
        <f t="shared" si="15"/>
        <v>184499</v>
      </c>
      <c r="K185" s="7">
        <f t="shared" si="17"/>
        <v>1989060</v>
      </c>
      <c r="L185" s="7">
        <v>9.5</v>
      </c>
      <c r="M185" s="7">
        <f>ROUND(K185*L185/1200,0)</f>
        <v>15747</v>
      </c>
      <c r="N185" s="7">
        <f t="shared" si="16"/>
        <v>162291</v>
      </c>
      <c r="O185" s="7">
        <f t="shared" si="18"/>
        <v>40896</v>
      </c>
      <c r="P185" s="7">
        <f t="shared" si="19"/>
        <v>203654</v>
      </c>
      <c r="Q185" s="11" t="s">
        <v>31</v>
      </c>
      <c r="R185" s="6"/>
      <c r="S185" s="6"/>
      <c r="T185" s="6"/>
    </row>
    <row r="186" spans="1:20" x14ac:dyDescent="0.25">
      <c r="A186" s="6">
        <v>1</v>
      </c>
      <c r="B186" s="6"/>
      <c r="C186" s="7">
        <f t="shared" si="20"/>
        <v>203654</v>
      </c>
      <c r="D186" s="8">
        <v>40603</v>
      </c>
      <c r="E186" s="8">
        <v>40634</v>
      </c>
      <c r="F186" s="6">
        <f>'Wage Entry'!E188</f>
        <v>52039.461801913065</v>
      </c>
      <c r="G186" s="6">
        <f>'Wage Entry'!G188</f>
        <v>4335</v>
      </c>
      <c r="H186" s="6">
        <f>'Wage Entry'!H188</f>
        <v>541</v>
      </c>
      <c r="I186" s="6">
        <f>'Wage Entry'!I188</f>
        <v>3794</v>
      </c>
      <c r="J186" s="6">
        <f>C186</f>
        <v>203654</v>
      </c>
      <c r="K186" s="7"/>
      <c r="L186" s="7"/>
      <c r="M186" s="7"/>
      <c r="N186" s="7">
        <f t="shared" si="16"/>
        <v>166085</v>
      </c>
      <c r="O186" s="7"/>
      <c r="P186" s="7"/>
      <c r="Q186" s="11" t="s">
        <v>16</v>
      </c>
      <c r="R186" s="6"/>
      <c r="S186" s="6"/>
      <c r="T186" s="6"/>
    </row>
    <row r="187" spans="1:20" x14ac:dyDescent="0.25">
      <c r="A187" s="6">
        <v>2</v>
      </c>
      <c r="B187" s="6"/>
      <c r="C187" s="7"/>
      <c r="D187" s="8">
        <v>40634</v>
      </c>
      <c r="E187" s="8">
        <v>40664</v>
      </c>
      <c r="F187" s="6">
        <f>'Wage Entry'!E189</f>
        <v>52039.461801913065</v>
      </c>
      <c r="G187" s="6">
        <f>'Wage Entry'!G189</f>
        <v>4335</v>
      </c>
      <c r="H187" s="6">
        <f>'Wage Entry'!H189</f>
        <v>541</v>
      </c>
      <c r="I187" s="6">
        <f>'Wage Entry'!I189</f>
        <v>3794</v>
      </c>
      <c r="J187" s="6">
        <f t="shared" si="15"/>
        <v>207448</v>
      </c>
      <c r="K187" s="7"/>
      <c r="L187" s="7"/>
      <c r="M187" s="7"/>
      <c r="N187" s="7">
        <f t="shared" si="16"/>
        <v>169879</v>
      </c>
      <c r="O187" s="7"/>
      <c r="P187" s="7"/>
      <c r="Q187" s="11" t="s">
        <v>16</v>
      </c>
      <c r="R187" s="6"/>
      <c r="S187" s="6"/>
      <c r="T187" s="6"/>
    </row>
    <row r="188" spans="1:20" x14ac:dyDescent="0.25">
      <c r="A188" s="6">
        <v>3</v>
      </c>
      <c r="B188" s="6"/>
      <c r="C188" s="7"/>
      <c r="D188" s="8">
        <v>40664</v>
      </c>
      <c r="E188" s="8">
        <v>40695</v>
      </c>
      <c r="F188" s="6">
        <f>'Wage Entry'!E190</f>
        <v>52039.461801913065</v>
      </c>
      <c r="G188" s="6">
        <f>'Wage Entry'!G190</f>
        <v>4335</v>
      </c>
      <c r="H188" s="6">
        <f>'Wage Entry'!H190</f>
        <v>541</v>
      </c>
      <c r="I188" s="6">
        <f>'Wage Entry'!I190</f>
        <v>3794</v>
      </c>
      <c r="J188" s="6">
        <f t="shared" si="15"/>
        <v>211242</v>
      </c>
      <c r="K188" s="7"/>
      <c r="L188" s="7"/>
      <c r="M188" s="7"/>
      <c r="N188" s="7">
        <f t="shared" si="16"/>
        <v>173673</v>
      </c>
      <c r="O188" s="7"/>
      <c r="P188" s="7"/>
      <c r="Q188" s="11" t="s">
        <v>16</v>
      </c>
      <c r="R188" s="6"/>
      <c r="S188" s="6"/>
      <c r="T188" s="6"/>
    </row>
    <row r="189" spans="1:20" x14ac:dyDescent="0.25">
      <c r="A189" s="6">
        <v>4</v>
      </c>
      <c r="B189" s="6"/>
      <c r="C189" s="7"/>
      <c r="D189" s="8">
        <v>40695</v>
      </c>
      <c r="E189" s="8">
        <v>40725</v>
      </c>
      <c r="F189" s="6">
        <f>'Wage Entry'!E191</f>
        <v>52039.461801913065</v>
      </c>
      <c r="G189" s="6">
        <f>'Wage Entry'!G191</f>
        <v>4335</v>
      </c>
      <c r="H189" s="6">
        <f>'Wage Entry'!H191</f>
        <v>541</v>
      </c>
      <c r="I189" s="6">
        <f>'Wage Entry'!I191</f>
        <v>3794</v>
      </c>
      <c r="J189" s="6">
        <f t="shared" si="15"/>
        <v>215036</v>
      </c>
      <c r="K189" s="7"/>
      <c r="L189" s="7"/>
      <c r="M189" s="7"/>
      <c r="N189" s="7">
        <f t="shared" si="16"/>
        <v>177467</v>
      </c>
      <c r="O189" s="7"/>
      <c r="P189" s="7"/>
      <c r="Q189" s="11" t="s">
        <v>16</v>
      </c>
      <c r="R189" s="6"/>
      <c r="S189" s="6"/>
      <c r="T189" s="6"/>
    </row>
    <row r="190" spans="1:20" x14ac:dyDescent="0.25">
      <c r="A190" s="6">
        <v>5</v>
      </c>
      <c r="B190" s="6"/>
      <c r="C190" s="7"/>
      <c r="D190" s="8">
        <v>40725</v>
      </c>
      <c r="E190" s="8">
        <v>40756</v>
      </c>
      <c r="F190" s="6">
        <f>'Wage Entry'!E192</f>
        <v>52039.461801913065</v>
      </c>
      <c r="G190" s="6">
        <f>'Wage Entry'!G192</f>
        <v>4335</v>
      </c>
      <c r="H190" s="6">
        <f>'Wage Entry'!H192</f>
        <v>541</v>
      </c>
      <c r="I190" s="6">
        <f>'Wage Entry'!I192</f>
        <v>3794</v>
      </c>
      <c r="J190" s="6">
        <f t="shared" si="15"/>
        <v>218830</v>
      </c>
      <c r="K190" s="7"/>
      <c r="L190" s="7"/>
      <c r="M190" s="7"/>
      <c r="N190" s="7">
        <f t="shared" si="16"/>
        <v>181261</v>
      </c>
      <c r="O190" s="7"/>
      <c r="P190" s="7"/>
      <c r="Q190" s="11" t="s">
        <v>16</v>
      </c>
      <c r="R190" s="6"/>
      <c r="S190" s="6"/>
      <c r="T190" s="6"/>
    </row>
    <row r="191" spans="1:20" x14ac:dyDescent="0.25">
      <c r="A191" s="6">
        <v>6</v>
      </c>
      <c r="B191" s="6"/>
      <c r="C191" s="7"/>
      <c r="D191" s="8">
        <v>40756</v>
      </c>
      <c r="E191" s="8">
        <v>40787</v>
      </c>
      <c r="F191" s="6">
        <f>'Wage Entry'!E193</f>
        <v>52039.461801913065</v>
      </c>
      <c r="G191" s="6">
        <f>'Wage Entry'!G193</f>
        <v>4335</v>
      </c>
      <c r="H191" s="6">
        <f>'Wage Entry'!H193</f>
        <v>541</v>
      </c>
      <c r="I191" s="6">
        <f>'Wage Entry'!I193</f>
        <v>3794</v>
      </c>
      <c r="J191" s="6">
        <f t="shared" si="15"/>
        <v>222624</v>
      </c>
      <c r="K191" s="7"/>
      <c r="L191" s="7"/>
      <c r="M191" s="7"/>
      <c r="N191" s="7">
        <f t="shared" si="16"/>
        <v>185055</v>
      </c>
      <c r="O191" s="7"/>
      <c r="P191" s="7"/>
      <c r="Q191" s="11" t="s">
        <v>16</v>
      </c>
      <c r="R191" s="6"/>
      <c r="S191" s="6"/>
      <c r="T191" s="6"/>
    </row>
    <row r="192" spans="1:20" x14ac:dyDescent="0.25">
      <c r="A192" s="6">
        <v>7</v>
      </c>
      <c r="B192" s="6"/>
      <c r="C192" s="7"/>
      <c r="D192" s="8">
        <v>40787</v>
      </c>
      <c r="E192" s="8">
        <v>40817</v>
      </c>
      <c r="F192" s="6">
        <f>'Wage Entry'!E194</f>
        <v>52039.461801913065</v>
      </c>
      <c r="G192" s="6">
        <f>'Wage Entry'!G194</f>
        <v>4335</v>
      </c>
      <c r="H192" s="6">
        <f>'Wage Entry'!H194</f>
        <v>541</v>
      </c>
      <c r="I192" s="6">
        <f>'Wage Entry'!I194</f>
        <v>3794</v>
      </c>
      <c r="J192" s="6">
        <f t="shared" si="15"/>
        <v>226418</v>
      </c>
      <c r="K192" s="7"/>
      <c r="L192" s="7"/>
      <c r="M192" s="7"/>
      <c r="N192" s="7">
        <f t="shared" si="16"/>
        <v>188849</v>
      </c>
      <c r="O192" s="7"/>
      <c r="P192" s="7"/>
      <c r="Q192" s="11" t="s">
        <v>16</v>
      </c>
      <c r="R192" s="6"/>
      <c r="S192" s="6"/>
      <c r="T192" s="6"/>
    </row>
    <row r="193" spans="1:20" x14ac:dyDescent="0.25">
      <c r="A193" s="6">
        <v>8</v>
      </c>
      <c r="B193" s="6"/>
      <c r="C193" s="7"/>
      <c r="D193" s="8">
        <v>40817</v>
      </c>
      <c r="E193" s="8">
        <v>40848</v>
      </c>
      <c r="F193" s="6">
        <f>'Wage Entry'!E195</f>
        <v>52039.461801913065</v>
      </c>
      <c r="G193" s="6">
        <f>'Wage Entry'!G195</f>
        <v>4335</v>
      </c>
      <c r="H193" s="6">
        <f>'Wage Entry'!H195</f>
        <v>541</v>
      </c>
      <c r="I193" s="6">
        <f>'Wage Entry'!I195</f>
        <v>3794</v>
      </c>
      <c r="J193" s="6">
        <f t="shared" si="15"/>
        <v>230212</v>
      </c>
      <c r="K193" s="7"/>
      <c r="L193" s="7"/>
      <c r="M193" s="7"/>
      <c r="N193" s="7">
        <f t="shared" si="16"/>
        <v>192643</v>
      </c>
      <c r="O193" s="7"/>
      <c r="P193" s="7"/>
      <c r="Q193" s="11" t="s">
        <v>16</v>
      </c>
      <c r="R193" s="6"/>
      <c r="S193" s="6"/>
      <c r="T193" s="6"/>
    </row>
    <row r="194" spans="1:20" x14ac:dyDescent="0.25">
      <c r="A194" s="6">
        <v>9</v>
      </c>
      <c r="B194" s="6"/>
      <c r="C194" s="7"/>
      <c r="D194" s="8">
        <v>40848</v>
      </c>
      <c r="E194" s="8">
        <v>40878</v>
      </c>
      <c r="F194" s="6">
        <f>'Wage Entry'!E196</f>
        <v>52039.461801913065</v>
      </c>
      <c r="G194" s="6">
        <f>'Wage Entry'!G196</f>
        <v>4335</v>
      </c>
      <c r="H194" s="6">
        <f>'Wage Entry'!H196</f>
        <v>541</v>
      </c>
      <c r="I194" s="6">
        <f>'Wage Entry'!I196</f>
        <v>3794</v>
      </c>
      <c r="J194" s="6">
        <f t="shared" si="15"/>
        <v>234006</v>
      </c>
      <c r="K194" s="7"/>
      <c r="L194" s="7"/>
      <c r="M194" s="7"/>
      <c r="N194" s="7">
        <f t="shared" si="16"/>
        <v>196437</v>
      </c>
      <c r="O194" s="7"/>
      <c r="P194" s="7"/>
      <c r="Q194" s="11" t="s">
        <v>16</v>
      </c>
      <c r="R194" s="6"/>
      <c r="S194" s="6"/>
      <c r="T194" s="6"/>
    </row>
    <row r="195" spans="1:20" x14ac:dyDescent="0.25">
      <c r="A195" s="6">
        <v>10</v>
      </c>
      <c r="B195" s="6"/>
      <c r="C195" s="7"/>
      <c r="D195" s="8">
        <v>40878</v>
      </c>
      <c r="E195" s="8">
        <v>40909</v>
      </c>
      <c r="F195" s="6">
        <f>'Wage Entry'!E197</f>
        <v>52039.461801913065</v>
      </c>
      <c r="G195" s="6">
        <f>'Wage Entry'!G197</f>
        <v>4335</v>
      </c>
      <c r="H195" s="6">
        <f>'Wage Entry'!H197</f>
        <v>541</v>
      </c>
      <c r="I195" s="6">
        <f>'Wage Entry'!I197</f>
        <v>3794</v>
      </c>
      <c r="J195" s="6">
        <f t="shared" si="15"/>
        <v>237800</v>
      </c>
      <c r="K195" s="7"/>
      <c r="L195" s="7"/>
      <c r="M195" s="7"/>
      <c r="N195" s="7">
        <f t="shared" si="16"/>
        <v>200231</v>
      </c>
      <c r="O195" s="7"/>
      <c r="P195" s="7"/>
      <c r="Q195" s="11" t="s">
        <v>16</v>
      </c>
      <c r="R195" s="6"/>
      <c r="S195" s="6"/>
      <c r="T195" s="6"/>
    </row>
    <row r="196" spans="1:20" x14ac:dyDescent="0.25">
      <c r="A196" s="6">
        <v>11</v>
      </c>
      <c r="B196" s="6"/>
      <c r="C196" s="7"/>
      <c r="D196" s="8">
        <v>40909</v>
      </c>
      <c r="E196" s="8">
        <v>40940</v>
      </c>
      <c r="F196" s="6">
        <f>'Wage Entry'!E198</f>
        <v>52039.461801913065</v>
      </c>
      <c r="G196" s="6">
        <f>'Wage Entry'!G198</f>
        <v>4335</v>
      </c>
      <c r="H196" s="6">
        <f>'Wage Entry'!H198</f>
        <v>541</v>
      </c>
      <c r="I196" s="6">
        <f>'Wage Entry'!I198</f>
        <v>3794</v>
      </c>
      <c r="J196" s="6">
        <f t="shared" ref="J196:J259" si="21">J195+I195</f>
        <v>241594</v>
      </c>
      <c r="K196" s="7"/>
      <c r="L196" s="7"/>
      <c r="M196" s="7"/>
      <c r="N196" s="7">
        <f t="shared" si="16"/>
        <v>204025</v>
      </c>
      <c r="O196" s="7"/>
      <c r="P196" s="7"/>
      <c r="Q196" s="11" t="s">
        <v>16</v>
      </c>
      <c r="R196" s="6"/>
      <c r="S196" s="6"/>
      <c r="T196" s="6"/>
    </row>
    <row r="197" spans="1:20" x14ac:dyDescent="0.25">
      <c r="A197" s="6">
        <v>12</v>
      </c>
      <c r="B197" s="6" t="s">
        <v>56</v>
      </c>
      <c r="C197" s="7"/>
      <c r="D197" s="8">
        <v>40940</v>
      </c>
      <c r="E197" s="8">
        <v>40969</v>
      </c>
      <c r="F197" s="6">
        <f>'Wage Entry'!E199</f>
        <v>52039.461801913065</v>
      </c>
      <c r="G197" s="6">
        <f>'Wage Entry'!G199</f>
        <v>4335</v>
      </c>
      <c r="H197" s="6">
        <f>'Wage Entry'!H199</f>
        <v>541</v>
      </c>
      <c r="I197" s="6">
        <f>'Wage Entry'!I199</f>
        <v>3794</v>
      </c>
      <c r="J197" s="6">
        <f t="shared" si="21"/>
        <v>245388</v>
      </c>
      <c r="K197" s="7">
        <f t="shared" si="17"/>
        <v>2694252</v>
      </c>
      <c r="L197" s="7">
        <v>8.25</v>
      </c>
      <c r="M197" s="7">
        <f>ROUND(K197*L197/1200,0)</f>
        <v>18523</v>
      </c>
      <c r="N197" s="7">
        <f t="shared" si="16"/>
        <v>207819</v>
      </c>
      <c r="O197" s="7">
        <f t="shared" si="18"/>
        <v>45528</v>
      </c>
      <c r="P197" s="7">
        <f t="shared" si="19"/>
        <v>267705</v>
      </c>
      <c r="Q197" s="11" t="s">
        <v>32</v>
      </c>
      <c r="R197" s="6"/>
      <c r="S197" s="6"/>
      <c r="T197" s="6"/>
    </row>
    <row r="198" spans="1:20" x14ac:dyDescent="0.25">
      <c r="A198" s="6">
        <v>1</v>
      </c>
      <c r="B198" s="6"/>
      <c r="C198" s="7">
        <f t="shared" si="20"/>
        <v>267705</v>
      </c>
      <c r="D198" s="8">
        <v>40969</v>
      </c>
      <c r="E198" s="8">
        <v>41000</v>
      </c>
      <c r="F198" s="6">
        <f>'Wage Entry'!E200</f>
        <v>85089.916666666672</v>
      </c>
      <c r="G198" s="6">
        <f>'Wage Entry'!G200</f>
        <v>7088</v>
      </c>
      <c r="H198" s="6">
        <f>'Wage Entry'!H200</f>
        <v>541</v>
      </c>
      <c r="I198" s="6">
        <f>'Wage Entry'!I200</f>
        <v>6547</v>
      </c>
      <c r="J198" s="6">
        <f>C198</f>
        <v>267705</v>
      </c>
      <c r="K198" s="7"/>
      <c r="L198" s="7"/>
      <c r="M198" s="7"/>
      <c r="N198" s="7">
        <f t="shared" ref="N198:N261" si="22">N197+I198</f>
        <v>214366</v>
      </c>
      <c r="O198" s="7"/>
      <c r="P198" s="7"/>
      <c r="Q198" s="11" t="s">
        <v>16</v>
      </c>
      <c r="R198" s="6"/>
      <c r="S198" s="6"/>
      <c r="T198" s="6"/>
    </row>
    <row r="199" spans="1:20" x14ac:dyDescent="0.25">
      <c r="A199" s="6">
        <v>2</v>
      </c>
      <c r="B199" s="6"/>
      <c r="C199" s="7"/>
      <c r="D199" s="8">
        <v>41000</v>
      </c>
      <c r="E199" s="8">
        <v>41030</v>
      </c>
      <c r="F199" s="6">
        <f>'Wage Entry'!E201</f>
        <v>85089.916666666672</v>
      </c>
      <c r="G199" s="6">
        <f>'Wage Entry'!G201</f>
        <v>7088</v>
      </c>
      <c r="H199" s="6">
        <f>'Wage Entry'!H201</f>
        <v>541</v>
      </c>
      <c r="I199" s="6">
        <f>'Wage Entry'!I201</f>
        <v>6547</v>
      </c>
      <c r="J199" s="6">
        <f t="shared" si="21"/>
        <v>274252</v>
      </c>
      <c r="K199" s="7"/>
      <c r="L199" s="7"/>
      <c r="M199" s="7"/>
      <c r="N199" s="7">
        <f t="shared" si="22"/>
        <v>220913</v>
      </c>
      <c r="O199" s="7"/>
      <c r="P199" s="7"/>
      <c r="Q199" s="11" t="s">
        <v>16</v>
      </c>
      <c r="R199" s="6"/>
      <c r="S199" s="6"/>
      <c r="T199" s="6"/>
    </row>
    <row r="200" spans="1:20" x14ac:dyDescent="0.25">
      <c r="A200" s="6">
        <v>3</v>
      </c>
      <c r="B200" s="6"/>
      <c r="C200" s="7"/>
      <c r="D200" s="8">
        <v>41030</v>
      </c>
      <c r="E200" s="8">
        <v>41061</v>
      </c>
      <c r="F200" s="6">
        <f>'Wage Entry'!E202</f>
        <v>85089.916666666672</v>
      </c>
      <c r="G200" s="6">
        <f>'Wage Entry'!G202</f>
        <v>7088</v>
      </c>
      <c r="H200" s="6">
        <f>'Wage Entry'!H202</f>
        <v>541</v>
      </c>
      <c r="I200" s="6">
        <f>'Wage Entry'!I202</f>
        <v>6547</v>
      </c>
      <c r="J200" s="6">
        <f t="shared" si="21"/>
        <v>280799</v>
      </c>
      <c r="K200" s="7"/>
      <c r="L200" s="7"/>
      <c r="M200" s="7"/>
      <c r="N200" s="7">
        <f t="shared" si="22"/>
        <v>227460</v>
      </c>
      <c r="O200" s="7"/>
      <c r="P200" s="7"/>
      <c r="Q200" s="11" t="s">
        <v>16</v>
      </c>
      <c r="R200" s="6"/>
      <c r="S200" s="6"/>
      <c r="T200" s="6"/>
    </row>
    <row r="201" spans="1:20" x14ac:dyDescent="0.25">
      <c r="A201" s="6">
        <v>4</v>
      </c>
      <c r="B201" s="6"/>
      <c r="C201" s="7"/>
      <c r="D201" s="8">
        <v>41061</v>
      </c>
      <c r="E201" s="8">
        <v>41091</v>
      </c>
      <c r="F201" s="6">
        <f>'Wage Entry'!E203</f>
        <v>85089.916666666672</v>
      </c>
      <c r="G201" s="6">
        <f>'Wage Entry'!G203</f>
        <v>7088</v>
      </c>
      <c r="H201" s="6">
        <f>'Wage Entry'!H203</f>
        <v>541</v>
      </c>
      <c r="I201" s="6">
        <f>'Wage Entry'!I203</f>
        <v>6547</v>
      </c>
      <c r="J201" s="6">
        <f t="shared" si="21"/>
        <v>287346</v>
      </c>
      <c r="K201" s="7"/>
      <c r="L201" s="7"/>
      <c r="M201" s="7"/>
      <c r="N201" s="7">
        <f t="shared" si="22"/>
        <v>234007</v>
      </c>
      <c r="O201" s="7"/>
      <c r="P201" s="7"/>
      <c r="Q201" s="11" t="s">
        <v>16</v>
      </c>
      <c r="R201" s="6"/>
      <c r="S201" s="6"/>
      <c r="T201" s="6"/>
    </row>
    <row r="202" spans="1:20" x14ac:dyDescent="0.25">
      <c r="A202" s="6">
        <v>5</v>
      </c>
      <c r="B202" s="6"/>
      <c r="C202" s="7"/>
      <c r="D202" s="8">
        <v>41091</v>
      </c>
      <c r="E202" s="8">
        <v>41122</v>
      </c>
      <c r="F202" s="6">
        <f>'Wage Entry'!E204</f>
        <v>85089.916666666672</v>
      </c>
      <c r="G202" s="6">
        <f>'Wage Entry'!G204</f>
        <v>7088</v>
      </c>
      <c r="H202" s="6">
        <f>'Wage Entry'!H204</f>
        <v>541</v>
      </c>
      <c r="I202" s="6">
        <f>'Wage Entry'!I204</f>
        <v>6547</v>
      </c>
      <c r="J202" s="6">
        <f t="shared" si="21"/>
        <v>293893</v>
      </c>
      <c r="K202" s="7"/>
      <c r="L202" s="7"/>
      <c r="M202" s="7"/>
      <c r="N202" s="7">
        <f t="shared" si="22"/>
        <v>240554</v>
      </c>
      <c r="O202" s="7"/>
      <c r="P202" s="7"/>
      <c r="Q202" s="11" t="s">
        <v>16</v>
      </c>
      <c r="R202" s="6"/>
      <c r="S202" s="6"/>
      <c r="T202" s="6"/>
    </row>
    <row r="203" spans="1:20" x14ac:dyDescent="0.25">
      <c r="A203" s="6">
        <v>6</v>
      </c>
      <c r="B203" s="6"/>
      <c r="C203" s="7"/>
      <c r="D203" s="8">
        <v>41122</v>
      </c>
      <c r="E203" s="8">
        <v>41153</v>
      </c>
      <c r="F203" s="6">
        <f>'Wage Entry'!E205</f>
        <v>85089.916666666672</v>
      </c>
      <c r="G203" s="6">
        <f>'Wage Entry'!G205</f>
        <v>7088</v>
      </c>
      <c r="H203" s="6">
        <f>'Wage Entry'!H205</f>
        <v>541</v>
      </c>
      <c r="I203" s="6">
        <f>'Wage Entry'!I205</f>
        <v>6547</v>
      </c>
      <c r="J203" s="6">
        <f t="shared" si="21"/>
        <v>300440</v>
      </c>
      <c r="K203" s="7"/>
      <c r="L203" s="7"/>
      <c r="M203" s="7"/>
      <c r="N203" s="7">
        <f t="shared" si="22"/>
        <v>247101</v>
      </c>
      <c r="O203" s="7"/>
      <c r="P203" s="7"/>
      <c r="Q203" s="11" t="s">
        <v>16</v>
      </c>
      <c r="R203" s="6"/>
      <c r="S203" s="6"/>
      <c r="T203" s="6"/>
    </row>
    <row r="204" spans="1:20" x14ac:dyDescent="0.25">
      <c r="A204" s="6">
        <v>7</v>
      </c>
      <c r="B204" s="6"/>
      <c r="C204" s="7"/>
      <c r="D204" s="8">
        <v>41153</v>
      </c>
      <c r="E204" s="8">
        <v>41183</v>
      </c>
      <c r="F204" s="6">
        <f>'Wage Entry'!E206</f>
        <v>85089.916666666672</v>
      </c>
      <c r="G204" s="6">
        <f>'Wage Entry'!G206</f>
        <v>7088</v>
      </c>
      <c r="H204" s="6">
        <f>'Wage Entry'!H206</f>
        <v>541</v>
      </c>
      <c r="I204" s="6">
        <f>'Wage Entry'!I206</f>
        <v>6547</v>
      </c>
      <c r="J204" s="6">
        <f t="shared" si="21"/>
        <v>306987</v>
      </c>
      <c r="K204" s="7"/>
      <c r="L204" s="7"/>
      <c r="M204" s="7"/>
      <c r="N204" s="7">
        <f t="shared" si="22"/>
        <v>253648</v>
      </c>
      <c r="O204" s="7"/>
      <c r="P204" s="7"/>
      <c r="Q204" s="11" t="s">
        <v>16</v>
      </c>
      <c r="R204" s="6"/>
      <c r="S204" s="6"/>
      <c r="T204" s="6"/>
    </row>
    <row r="205" spans="1:20" x14ac:dyDescent="0.25">
      <c r="A205" s="6">
        <v>8</v>
      </c>
      <c r="B205" s="6"/>
      <c r="C205" s="7"/>
      <c r="D205" s="8">
        <v>41183</v>
      </c>
      <c r="E205" s="8">
        <v>41214</v>
      </c>
      <c r="F205" s="6">
        <f>'Wage Entry'!E207</f>
        <v>85089.916666666672</v>
      </c>
      <c r="G205" s="6">
        <f>'Wage Entry'!G207</f>
        <v>7088</v>
      </c>
      <c r="H205" s="6">
        <f>'Wage Entry'!H207</f>
        <v>541</v>
      </c>
      <c r="I205" s="6">
        <f>'Wage Entry'!I207</f>
        <v>6547</v>
      </c>
      <c r="J205" s="6">
        <f t="shared" si="21"/>
        <v>313534</v>
      </c>
      <c r="K205" s="7"/>
      <c r="L205" s="7"/>
      <c r="M205" s="7"/>
      <c r="N205" s="7">
        <f t="shared" si="22"/>
        <v>260195</v>
      </c>
      <c r="O205" s="7"/>
      <c r="P205" s="7"/>
      <c r="Q205" s="11" t="s">
        <v>16</v>
      </c>
      <c r="R205" s="6"/>
      <c r="S205" s="6"/>
      <c r="T205" s="6"/>
    </row>
    <row r="206" spans="1:20" x14ac:dyDescent="0.25">
      <c r="A206" s="6">
        <v>9</v>
      </c>
      <c r="B206" s="6"/>
      <c r="C206" s="7"/>
      <c r="D206" s="8">
        <v>41214</v>
      </c>
      <c r="E206" s="8">
        <v>41244</v>
      </c>
      <c r="F206" s="6">
        <f>'Wage Entry'!E208</f>
        <v>85089.916666666672</v>
      </c>
      <c r="G206" s="6">
        <f>'Wage Entry'!G208</f>
        <v>7088</v>
      </c>
      <c r="H206" s="6">
        <f>'Wage Entry'!H208</f>
        <v>541</v>
      </c>
      <c r="I206" s="6">
        <f>'Wage Entry'!I208</f>
        <v>6547</v>
      </c>
      <c r="J206" s="6">
        <f t="shared" si="21"/>
        <v>320081</v>
      </c>
      <c r="K206" s="7"/>
      <c r="L206" s="7"/>
      <c r="M206" s="7"/>
      <c r="N206" s="7">
        <f t="shared" si="22"/>
        <v>266742</v>
      </c>
      <c r="O206" s="7"/>
      <c r="P206" s="7"/>
      <c r="Q206" s="11" t="s">
        <v>16</v>
      </c>
      <c r="R206" s="6"/>
      <c r="S206" s="6"/>
      <c r="T206" s="6"/>
    </row>
    <row r="207" spans="1:20" x14ac:dyDescent="0.25">
      <c r="A207" s="6">
        <v>10</v>
      </c>
      <c r="B207" s="6"/>
      <c r="C207" s="7"/>
      <c r="D207" s="8">
        <v>41244</v>
      </c>
      <c r="E207" s="8">
        <v>41275</v>
      </c>
      <c r="F207" s="6">
        <f>'Wage Entry'!E209</f>
        <v>85089.916666666672</v>
      </c>
      <c r="G207" s="6">
        <f>'Wage Entry'!G209</f>
        <v>7088</v>
      </c>
      <c r="H207" s="6">
        <f>'Wage Entry'!H209</f>
        <v>541</v>
      </c>
      <c r="I207" s="6">
        <f>'Wage Entry'!I209</f>
        <v>6547</v>
      </c>
      <c r="J207" s="6">
        <f t="shared" si="21"/>
        <v>326628</v>
      </c>
      <c r="K207" s="7"/>
      <c r="L207" s="7"/>
      <c r="M207" s="7"/>
      <c r="N207" s="7">
        <f t="shared" si="22"/>
        <v>273289</v>
      </c>
      <c r="O207" s="7"/>
      <c r="P207" s="7"/>
      <c r="Q207" s="11" t="s">
        <v>16</v>
      </c>
      <c r="R207" s="6"/>
      <c r="S207" s="6"/>
      <c r="T207" s="6"/>
    </row>
    <row r="208" spans="1:20" x14ac:dyDescent="0.25">
      <c r="A208" s="6">
        <v>11</v>
      </c>
      <c r="B208" s="6"/>
      <c r="C208" s="7"/>
      <c r="D208" s="8">
        <v>41275</v>
      </c>
      <c r="E208" s="8">
        <v>41306</v>
      </c>
      <c r="F208" s="6">
        <f>'Wage Entry'!E210</f>
        <v>85089.916666666672</v>
      </c>
      <c r="G208" s="6">
        <f>'Wage Entry'!G210</f>
        <v>7088</v>
      </c>
      <c r="H208" s="6">
        <f>'Wage Entry'!H210</f>
        <v>541</v>
      </c>
      <c r="I208" s="6">
        <f>'Wage Entry'!I210</f>
        <v>6547</v>
      </c>
      <c r="J208" s="6">
        <f t="shared" si="21"/>
        <v>333175</v>
      </c>
      <c r="K208" s="7"/>
      <c r="L208" s="7"/>
      <c r="M208" s="7"/>
      <c r="N208" s="7">
        <f t="shared" si="22"/>
        <v>279836</v>
      </c>
      <c r="O208" s="7"/>
      <c r="P208" s="7"/>
      <c r="Q208" s="11" t="s">
        <v>16</v>
      </c>
      <c r="R208" s="6"/>
      <c r="S208" s="6"/>
      <c r="T208" s="6"/>
    </row>
    <row r="209" spans="1:20" x14ac:dyDescent="0.25">
      <c r="A209" s="6">
        <v>12</v>
      </c>
      <c r="B209" s="6" t="s">
        <v>55</v>
      </c>
      <c r="C209" s="7"/>
      <c r="D209" s="8">
        <v>41306</v>
      </c>
      <c r="E209" s="8">
        <v>41334</v>
      </c>
      <c r="F209" s="6">
        <f>'Wage Entry'!E211</f>
        <v>85089.916666666672</v>
      </c>
      <c r="G209" s="6">
        <f>'Wage Entry'!G211</f>
        <v>7088</v>
      </c>
      <c r="H209" s="6">
        <f>'Wage Entry'!H211</f>
        <v>541</v>
      </c>
      <c r="I209" s="6">
        <f>'Wage Entry'!I211</f>
        <v>6547</v>
      </c>
      <c r="J209" s="6">
        <f t="shared" si="21"/>
        <v>339722</v>
      </c>
      <c r="K209" s="7">
        <f t="shared" si="17"/>
        <v>3644562</v>
      </c>
      <c r="L209" s="7">
        <v>8.5</v>
      </c>
      <c r="M209" s="7">
        <f>ROUND(K209*L209/1200,0)</f>
        <v>25816</v>
      </c>
      <c r="N209" s="7">
        <f t="shared" si="22"/>
        <v>286383</v>
      </c>
      <c r="O209" s="7">
        <f t="shared" si="18"/>
        <v>78564</v>
      </c>
      <c r="P209" s="7">
        <f t="shared" si="19"/>
        <v>372085</v>
      </c>
      <c r="Q209" s="11" t="s">
        <v>33</v>
      </c>
      <c r="R209" s="6"/>
      <c r="S209" s="6"/>
      <c r="T209" s="6"/>
    </row>
    <row r="210" spans="1:20" x14ac:dyDescent="0.25">
      <c r="A210" s="6">
        <v>1</v>
      </c>
      <c r="B210" s="6"/>
      <c r="C210" s="7">
        <f t="shared" si="20"/>
        <v>372085</v>
      </c>
      <c r="D210" s="8">
        <v>41334</v>
      </c>
      <c r="E210" s="8">
        <v>41365</v>
      </c>
      <c r="F210" s="6">
        <f>'Wage Entry'!E212</f>
        <v>85089.916666666672</v>
      </c>
      <c r="G210" s="6">
        <f>'Wage Entry'!G212</f>
        <v>7088</v>
      </c>
      <c r="H210" s="6">
        <f>'Wage Entry'!H212</f>
        <v>541</v>
      </c>
      <c r="I210" s="6">
        <f>'Wage Entry'!I212</f>
        <v>6547</v>
      </c>
      <c r="J210" s="6">
        <f>C210</f>
        <v>372085</v>
      </c>
      <c r="K210" s="7"/>
      <c r="L210" s="7"/>
      <c r="M210" s="7"/>
      <c r="N210" s="7">
        <f t="shared" si="22"/>
        <v>292930</v>
      </c>
      <c r="O210" s="7"/>
      <c r="P210" s="7"/>
      <c r="Q210" s="11" t="s">
        <v>16</v>
      </c>
      <c r="R210" s="6"/>
      <c r="S210" s="6"/>
      <c r="T210" s="6"/>
    </row>
    <row r="211" spans="1:20" x14ac:dyDescent="0.25">
      <c r="A211" s="6">
        <v>2</v>
      </c>
      <c r="B211" s="6"/>
      <c r="C211" s="7"/>
      <c r="D211" s="8">
        <v>41365</v>
      </c>
      <c r="E211" s="8">
        <v>41395</v>
      </c>
      <c r="F211" s="6">
        <f>'Wage Entry'!E213</f>
        <v>85089.916666666672</v>
      </c>
      <c r="G211" s="6">
        <f>'Wage Entry'!G213</f>
        <v>7088</v>
      </c>
      <c r="H211" s="6">
        <f>'Wage Entry'!H213</f>
        <v>541</v>
      </c>
      <c r="I211" s="6">
        <f>'Wage Entry'!I213</f>
        <v>6547</v>
      </c>
      <c r="J211" s="6">
        <f t="shared" si="21"/>
        <v>378632</v>
      </c>
      <c r="K211" s="7"/>
      <c r="L211" s="7"/>
      <c r="M211" s="7"/>
      <c r="N211" s="7">
        <f t="shared" si="22"/>
        <v>299477</v>
      </c>
      <c r="O211" s="7"/>
      <c r="P211" s="7"/>
      <c r="Q211" s="11" t="s">
        <v>16</v>
      </c>
      <c r="R211" s="6"/>
      <c r="S211" s="6"/>
      <c r="T211" s="6"/>
    </row>
    <row r="212" spans="1:20" x14ac:dyDescent="0.25">
      <c r="A212" s="6">
        <v>3</v>
      </c>
      <c r="B212" s="6"/>
      <c r="C212" s="7"/>
      <c r="D212" s="8">
        <v>41395</v>
      </c>
      <c r="E212" s="8">
        <v>41426</v>
      </c>
      <c r="F212" s="6">
        <f>'Wage Entry'!E214</f>
        <v>85089.916666666672</v>
      </c>
      <c r="G212" s="6">
        <f>'Wage Entry'!G214</f>
        <v>7088</v>
      </c>
      <c r="H212" s="6">
        <f>'Wage Entry'!H214</f>
        <v>541</v>
      </c>
      <c r="I212" s="6">
        <f>'Wage Entry'!I214</f>
        <v>6547</v>
      </c>
      <c r="J212" s="6">
        <f t="shared" si="21"/>
        <v>385179</v>
      </c>
      <c r="K212" s="7"/>
      <c r="L212" s="7"/>
      <c r="M212" s="7"/>
      <c r="N212" s="7">
        <f t="shared" si="22"/>
        <v>306024</v>
      </c>
      <c r="O212" s="7"/>
      <c r="P212" s="7"/>
      <c r="Q212" s="11" t="s">
        <v>16</v>
      </c>
      <c r="R212" s="6"/>
      <c r="S212" s="6"/>
      <c r="T212" s="6"/>
    </row>
    <row r="213" spans="1:20" x14ac:dyDescent="0.25">
      <c r="A213" s="6">
        <v>4</v>
      </c>
      <c r="B213" s="6"/>
      <c r="C213" s="7"/>
      <c r="D213" s="8">
        <v>41426</v>
      </c>
      <c r="E213" s="8">
        <v>41456</v>
      </c>
      <c r="F213" s="6">
        <f>'Wage Entry'!E215</f>
        <v>85089.916666666672</v>
      </c>
      <c r="G213" s="6">
        <f>'Wage Entry'!G215</f>
        <v>7088</v>
      </c>
      <c r="H213" s="6">
        <f>'Wage Entry'!H215</f>
        <v>541</v>
      </c>
      <c r="I213" s="6">
        <f>'Wage Entry'!I215</f>
        <v>6547</v>
      </c>
      <c r="J213" s="6">
        <f t="shared" si="21"/>
        <v>391726</v>
      </c>
      <c r="K213" s="7"/>
      <c r="L213" s="7"/>
      <c r="M213" s="7"/>
      <c r="N213" s="7">
        <f t="shared" si="22"/>
        <v>312571</v>
      </c>
      <c r="O213" s="7"/>
      <c r="P213" s="7"/>
      <c r="Q213" s="11" t="s">
        <v>16</v>
      </c>
      <c r="R213" s="6"/>
      <c r="S213" s="6"/>
      <c r="T213" s="6"/>
    </row>
    <row r="214" spans="1:20" x14ac:dyDescent="0.25">
      <c r="A214" s="6">
        <v>5</v>
      </c>
      <c r="B214" s="6"/>
      <c r="C214" s="7"/>
      <c r="D214" s="8">
        <v>41456</v>
      </c>
      <c r="E214" s="8">
        <v>41487</v>
      </c>
      <c r="F214" s="6">
        <f>'Wage Entry'!E216</f>
        <v>85089.916666666672</v>
      </c>
      <c r="G214" s="6">
        <f>'Wage Entry'!G216</f>
        <v>7088</v>
      </c>
      <c r="H214" s="6">
        <f>'Wage Entry'!H216</f>
        <v>541</v>
      </c>
      <c r="I214" s="6">
        <f>'Wage Entry'!I216</f>
        <v>6547</v>
      </c>
      <c r="J214" s="6">
        <f t="shared" si="21"/>
        <v>398273</v>
      </c>
      <c r="K214" s="7"/>
      <c r="L214" s="7"/>
      <c r="M214" s="7"/>
      <c r="N214" s="7">
        <f t="shared" si="22"/>
        <v>319118</v>
      </c>
      <c r="O214" s="7"/>
      <c r="P214" s="7"/>
      <c r="Q214" s="11" t="s">
        <v>16</v>
      </c>
      <c r="R214" s="6"/>
      <c r="S214" s="6"/>
      <c r="T214" s="6"/>
    </row>
    <row r="215" spans="1:20" x14ac:dyDescent="0.25">
      <c r="A215" s="6">
        <v>6</v>
      </c>
      <c r="B215" s="6"/>
      <c r="C215" s="7"/>
      <c r="D215" s="8">
        <v>41487</v>
      </c>
      <c r="E215" s="8">
        <v>41518</v>
      </c>
      <c r="F215" s="6">
        <f>'Wage Entry'!E217</f>
        <v>85089.916666666672</v>
      </c>
      <c r="G215" s="6">
        <f>'Wage Entry'!G217</f>
        <v>7088</v>
      </c>
      <c r="H215" s="6">
        <f>'Wage Entry'!H217</f>
        <v>541</v>
      </c>
      <c r="I215" s="6">
        <f>'Wage Entry'!I217</f>
        <v>6547</v>
      </c>
      <c r="J215" s="6">
        <f t="shared" si="21"/>
        <v>404820</v>
      </c>
      <c r="K215" s="7"/>
      <c r="L215" s="7"/>
      <c r="M215" s="7"/>
      <c r="N215" s="7">
        <f t="shared" si="22"/>
        <v>325665</v>
      </c>
      <c r="O215" s="7"/>
      <c r="P215" s="7"/>
      <c r="Q215" s="11" t="s">
        <v>16</v>
      </c>
      <c r="R215" s="6"/>
      <c r="S215" s="6"/>
      <c r="T215" s="6"/>
    </row>
    <row r="216" spans="1:20" x14ac:dyDescent="0.25">
      <c r="A216" s="6">
        <v>7</v>
      </c>
      <c r="B216" s="6"/>
      <c r="C216" s="7"/>
      <c r="D216" s="8">
        <v>41518</v>
      </c>
      <c r="E216" s="8">
        <v>41548</v>
      </c>
      <c r="F216" s="6">
        <f>'Wage Entry'!E218</f>
        <v>85089.916666666672</v>
      </c>
      <c r="G216" s="6">
        <f>'Wage Entry'!G218</f>
        <v>7088</v>
      </c>
      <c r="H216" s="6">
        <f>'Wage Entry'!H218</f>
        <v>541</v>
      </c>
      <c r="I216" s="6">
        <f>'Wage Entry'!I218</f>
        <v>6547</v>
      </c>
      <c r="J216" s="6">
        <f t="shared" si="21"/>
        <v>411367</v>
      </c>
      <c r="K216" s="7"/>
      <c r="L216" s="7"/>
      <c r="M216" s="7"/>
      <c r="N216" s="7">
        <f t="shared" si="22"/>
        <v>332212</v>
      </c>
      <c r="O216" s="7"/>
      <c r="P216" s="7"/>
      <c r="Q216" s="11" t="s">
        <v>16</v>
      </c>
      <c r="R216" s="6"/>
      <c r="S216" s="6"/>
      <c r="T216" s="6"/>
    </row>
    <row r="217" spans="1:20" x14ac:dyDescent="0.25">
      <c r="A217" s="6">
        <v>8</v>
      </c>
      <c r="B217" s="6"/>
      <c r="C217" s="7"/>
      <c r="D217" s="8">
        <v>41548</v>
      </c>
      <c r="E217" s="8">
        <v>41579</v>
      </c>
      <c r="F217" s="6">
        <f>'Wage Entry'!E219</f>
        <v>85089.916666666672</v>
      </c>
      <c r="G217" s="6">
        <f>'Wage Entry'!G219</f>
        <v>7088</v>
      </c>
      <c r="H217" s="6">
        <f>'Wage Entry'!H219</f>
        <v>541</v>
      </c>
      <c r="I217" s="6">
        <f>'Wage Entry'!I219</f>
        <v>6547</v>
      </c>
      <c r="J217" s="6">
        <f t="shared" si="21"/>
        <v>417914</v>
      </c>
      <c r="K217" s="7"/>
      <c r="L217" s="7"/>
      <c r="M217" s="7"/>
      <c r="N217" s="7">
        <f t="shared" si="22"/>
        <v>338759</v>
      </c>
      <c r="O217" s="7"/>
      <c r="P217" s="7"/>
      <c r="Q217" s="11" t="s">
        <v>16</v>
      </c>
      <c r="R217" s="6"/>
      <c r="S217" s="6"/>
      <c r="T217" s="6"/>
    </row>
    <row r="218" spans="1:20" x14ac:dyDescent="0.25">
      <c r="A218" s="6">
        <v>9</v>
      </c>
      <c r="B218" s="6"/>
      <c r="C218" s="7"/>
      <c r="D218" s="8">
        <v>41579</v>
      </c>
      <c r="E218" s="8">
        <v>41609</v>
      </c>
      <c r="F218" s="6">
        <f>'Wage Entry'!E220</f>
        <v>85089.916666666672</v>
      </c>
      <c r="G218" s="6">
        <f>'Wage Entry'!G220</f>
        <v>7088</v>
      </c>
      <c r="H218" s="6">
        <f>'Wage Entry'!H220</f>
        <v>541</v>
      </c>
      <c r="I218" s="6">
        <f>'Wage Entry'!I220</f>
        <v>6547</v>
      </c>
      <c r="J218" s="6">
        <f t="shared" si="21"/>
        <v>424461</v>
      </c>
      <c r="K218" s="7"/>
      <c r="L218" s="7"/>
      <c r="M218" s="7"/>
      <c r="N218" s="7">
        <f t="shared" si="22"/>
        <v>345306</v>
      </c>
      <c r="O218" s="7"/>
      <c r="P218" s="7"/>
      <c r="Q218" s="11" t="s">
        <v>16</v>
      </c>
      <c r="R218" s="6"/>
      <c r="S218" s="6"/>
      <c r="T218" s="6"/>
    </row>
    <row r="219" spans="1:20" x14ac:dyDescent="0.25">
      <c r="A219" s="6">
        <v>10</v>
      </c>
      <c r="B219" s="6"/>
      <c r="C219" s="7"/>
      <c r="D219" s="8">
        <v>41609</v>
      </c>
      <c r="E219" s="8">
        <v>41640</v>
      </c>
      <c r="F219" s="6">
        <f>'Wage Entry'!E221</f>
        <v>85089.916666666672</v>
      </c>
      <c r="G219" s="6">
        <f>'Wage Entry'!G221</f>
        <v>7088</v>
      </c>
      <c r="H219" s="6">
        <f>'Wage Entry'!H221</f>
        <v>541</v>
      </c>
      <c r="I219" s="6">
        <f>'Wage Entry'!I221</f>
        <v>6547</v>
      </c>
      <c r="J219" s="6">
        <f t="shared" si="21"/>
        <v>431008</v>
      </c>
      <c r="K219" s="7"/>
      <c r="L219" s="7"/>
      <c r="M219" s="7"/>
      <c r="N219" s="7">
        <f t="shared" si="22"/>
        <v>351853</v>
      </c>
      <c r="O219" s="7"/>
      <c r="P219" s="7"/>
      <c r="Q219" s="11" t="s">
        <v>16</v>
      </c>
      <c r="R219" s="6"/>
      <c r="S219" s="6"/>
      <c r="T219" s="6"/>
    </row>
    <row r="220" spans="1:20" x14ac:dyDescent="0.25">
      <c r="A220" s="6">
        <v>11</v>
      </c>
      <c r="B220" s="6"/>
      <c r="C220" s="7"/>
      <c r="D220" s="8">
        <v>41640</v>
      </c>
      <c r="E220" s="8">
        <v>41671</v>
      </c>
      <c r="F220" s="6">
        <f>'Wage Entry'!E222</f>
        <v>85089.916666666672</v>
      </c>
      <c r="G220" s="6">
        <f>'Wage Entry'!G222</f>
        <v>7088</v>
      </c>
      <c r="H220" s="6">
        <f>'Wage Entry'!H222</f>
        <v>541</v>
      </c>
      <c r="I220" s="6">
        <f>'Wage Entry'!I222</f>
        <v>6547</v>
      </c>
      <c r="J220" s="6">
        <f t="shared" si="21"/>
        <v>437555</v>
      </c>
      <c r="K220" s="7"/>
      <c r="L220" s="7"/>
      <c r="M220" s="7"/>
      <c r="N220" s="7">
        <f t="shared" si="22"/>
        <v>358400</v>
      </c>
      <c r="O220" s="7"/>
      <c r="P220" s="7"/>
      <c r="Q220" s="11" t="s">
        <v>16</v>
      </c>
      <c r="R220" s="6"/>
      <c r="S220" s="6"/>
      <c r="T220" s="6"/>
    </row>
    <row r="221" spans="1:20" x14ac:dyDescent="0.25">
      <c r="A221" s="6">
        <v>12</v>
      </c>
      <c r="B221" s="6" t="s">
        <v>57</v>
      </c>
      <c r="C221" s="7"/>
      <c r="D221" s="8">
        <v>41671</v>
      </c>
      <c r="E221" s="8">
        <v>41699</v>
      </c>
      <c r="F221" s="6">
        <f>'Wage Entry'!E223</f>
        <v>85089.916666666672</v>
      </c>
      <c r="G221" s="6">
        <f>'Wage Entry'!G223</f>
        <v>7088</v>
      </c>
      <c r="H221" s="6">
        <f>'Wage Entry'!H223</f>
        <v>541</v>
      </c>
      <c r="I221" s="6">
        <f>'Wage Entry'!I223</f>
        <v>6547</v>
      </c>
      <c r="J221" s="6">
        <f t="shared" si="21"/>
        <v>444102</v>
      </c>
      <c r="K221" s="7">
        <f t="shared" ref="K221:K257" si="23">SUM(J210:J221)</f>
        <v>4897122</v>
      </c>
      <c r="L221" s="7">
        <v>8.75</v>
      </c>
      <c r="M221" s="7">
        <f>ROUND(K221*L221/1200,0)</f>
        <v>35708</v>
      </c>
      <c r="N221" s="7">
        <f t="shared" si="22"/>
        <v>364947</v>
      </c>
      <c r="O221" s="7">
        <f t="shared" ref="O221:O257" si="24">SUM(I210:I221)</f>
        <v>78564</v>
      </c>
      <c r="P221" s="7">
        <f t="shared" ref="P221:P257" si="25">C210+M221+O221</f>
        <v>486357</v>
      </c>
      <c r="Q221" s="11" t="s">
        <v>34</v>
      </c>
      <c r="R221" s="6"/>
      <c r="S221" s="6"/>
      <c r="T221" s="6"/>
    </row>
    <row r="222" spans="1:20" x14ac:dyDescent="0.25">
      <c r="A222" s="6">
        <v>1</v>
      </c>
      <c r="B222" s="6"/>
      <c r="C222" s="7">
        <f t="shared" ref="C222:C258" si="26">P221</f>
        <v>486357</v>
      </c>
      <c r="D222" s="8">
        <v>41699</v>
      </c>
      <c r="E222" s="8">
        <v>41730</v>
      </c>
      <c r="F222" s="6">
        <f>'Wage Entry'!E224</f>
        <v>101044.33333333333</v>
      </c>
      <c r="G222" s="6">
        <f>'Wage Entry'!G224</f>
        <v>8417</v>
      </c>
      <c r="H222" s="6">
        <f>'Wage Entry'!H224</f>
        <v>541</v>
      </c>
      <c r="I222" s="6">
        <f>'Wage Entry'!I224</f>
        <v>7876</v>
      </c>
      <c r="J222" s="6">
        <f>C222</f>
        <v>486357</v>
      </c>
      <c r="K222" s="7"/>
      <c r="L222" s="7"/>
      <c r="M222" s="7"/>
      <c r="N222" s="7">
        <f t="shared" si="22"/>
        <v>372823</v>
      </c>
      <c r="O222" s="7"/>
      <c r="P222" s="7"/>
      <c r="Q222" s="11" t="s">
        <v>16</v>
      </c>
      <c r="R222" s="6"/>
      <c r="S222" s="6"/>
      <c r="T222" s="6"/>
    </row>
    <row r="223" spans="1:20" x14ac:dyDescent="0.25">
      <c r="A223" s="6">
        <v>2</v>
      </c>
      <c r="B223" s="6"/>
      <c r="C223" s="7"/>
      <c r="D223" s="8">
        <v>41730</v>
      </c>
      <c r="E223" s="8">
        <v>41760</v>
      </c>
      <c r="F223" s="6">
        <f>'Wage Entry'!E225</f>
        <v>101044.33333333333</v>
      </c>
      <c r="G223" s="6">
        <f>'Wage Entry'!G225</f>
        <v>8417</v>
      </c>
      <c r="H223" s="6">
        <f>'Wage Entry'!H225</f>
        <v>541</v>
      </c>
      <c r="I223" s="6">
        <f>'Wage Entry'!I225</f>
        <v>7876</v>
      </c>
      <c r="J223" s="6">
        <f t="shared" si="21"/>
        <v>494233</v>
      </c>
      <c r="K223" s="7"/>
      <c r="L223" s="7"/>
      <c r="M223" s="7"/>
      <c r="N223" s="7">
        <f t="shared" si="22"/>
        <v>380699</v>
      </c>
      <c r="O223" s="7"/>
      <c r="P223" s="7"/>
      <c r="Q223" s="11" t="s">
        <v>16</v>
      </c>
      <c r="R223" s="6"/>
      <c r="S223" s="6"/>
      <c r="T223" s="6"/>
    </row>
    <row r="224" spans="1:20" x14ac:dyDescent="0.25">
      <c r="A224" s="6">
        <v>3</v>
      </c>
      <c r="B224" s="6"/>
      <c r="C224" s="7"/>
      <c r="D224" s="8">
        <v>41760</v>
      </c>
      <c r="E224" s="8">
        <v>41791</v>
      </c>
      <c r="F224" s="6">
        <f>'Wage Entry'!E226</f>
        <v>101044.33333333333</v>
      </c>
      <c r="G224" s="6">
        <f>'Wage Entry'!G226</f>
        <v>8417</v>
      </c>
      <c r="H224" s="6">
        <f>'Wage Entry'!H226</f>
        <v>541</v>
      </c>
      <c r="I224" s="6">
        <f>'Wage Entry'!I226</f>
        <v>7876</v>
      </c>
      <c r="J224" s="6">
        <f t="shared" si="21"/>
        <v>502109</v>
      </c>
      <c r="K224" s="7"/>
      <c r="L224" s="7"/>
      <c r="M224" s="7"/>
      <c r="N224" s="7">
        <f t="shared" si="22"/>
        <v>388575</v>
      </c>
      <c r="O224" s="7"/>
      <c r="P224" s="7"/>
      <c r="Q224" s="11" t="s">
        <v>16</v>
      </c>
      <c r="R224" s="6"/>
      <c r="S224" s="6"/>
      <c r="T224" s="6"/>
    </row>
    <row r="225" spans="1:20" x14ac:dyDescent="0.25">
      <c r="A225" s="6">
        <v>4</v>
      </c>
      <c r="B225" s="6"/>
      <c r="C225" s="7"/>
      <c r="D225" s="8">
        <v>41791</v>
      </c>
      <c r="E225" s="8">
        <v>41821</v>
      </c>
      <c r="F225" s="6">
        <f>'Wage Entry'!E227</f>
        <v>101044.33333333333</v>
      </c>
      <c r="G225" s="6">
        <f>'Wage Entry'!G227</f>
        <v>8417</v>
      </c>
      <c r="H225" s="6">
        <f>'Wage Entry'!H227</f>
        <v>541</v>
      </c>
      <c r="I225" s="6">
        <f>'Wage Entry'!I227</f>
        <v>7876</v>
      </c>
      <c r="J225" s="6">
        <f t="shared" si="21"/>
        <v>509985</v>
      </c>
      <c r="K225" s="7"/>
      <c r="L225" s="7"/>
      <c r="M225" s="7"/>
      <c r="N225" s="7">
        <f t="shared" si="22"/>
        <v>396451</v>
      </c>
      <c r="O225" s="7"/>
      <c r="P225" s="7"/>
      <c r="Q225" s="11" t="s">
        <v>16</v>
      </c>
      <c r="R225" s="6"/>
      <c r="S225" s="6"/>
      <c r="T225" s="6"/>
    </row>
    <row r="226" spans="1:20" x14ac:dyDescent="0.25">
      <c r="A226" s="6">
        <v>5</v>
      </c>
      <c r="B226" s="6"/>
      <c r="C226" s="7"/>
      <c r="D226" s="8">
        <v>41821</v>
      </c>
      <c r="E226" s="8">
        <v>41852</v>
      </c>
      <c r="F226" s="6">
        <f>'Wage Entry'!E228</f>
        <v>101044.33333333333</v>
      </c>
      <c r="G226" s="6">
        <f>'Wage Entry'!G228</f>
        <v>8417</v>
      </c>
      <c r="H226" s="6">
        <f>'Wage Entry'!H228</f>
        <v>541</v>
      </c>
      <c r="I226" s="6">
        <f>'Wage Entry'!I228</f>
        <v>7876</v>
      </c>
      <c r="J226" s="6">
        <f t="shared" si="21"/>
        <v>517861</v>
      </c>
      <c r="K226" s="7"/>
      <c r="L226" s="7"/>
      <c r="M226" s="7"/>
      <c r="N226" s="7">
        <f t="shared" si="22"/>
        <v>404327</v>
      </c>
      <c r="O226" s="7"/>
      <c r="P226" s="7"/>
      <c r="Q226" s="11" t="s">
        <v>16</v>
      </c>
      <c r="R226" s="6"/>
      <c r="S226" s="6"/>
      <c r="T226" s="6"/>
    </row>
    <row r="227" spans="1:20" x14ac:dyDescent="0.25">
      <c r="A227" s="6">
        <v>6</v>
      </c>
      <c r="B227" s="6"/>
      <c r="C227" s="7"/>
      <c r="D227" s="8">
        <v>41852</v>
      </c>
      <c r="E227" s="8">
        <v>41883</v>
      </c>
      <c r="F227" s="6">
        <f>'Wage Entry'!E229</f>
        <v>101044.33333333333</v>
      </c>
      <c r="G227" s="6">
        <f>'Wage Entry'!G229</f>
        <v>8417</v>
      </c>
      <c r="H227" s="6">
        <f>'Wage Entry'!H229</f>
        <v>541</v>
      </c>
      <c r="I227" s="6">
        <f>'Wage Entry'!I229</f>
        <v>7876</v>
      </c>
      <c r="J227" s="6">
        <f t="shared" si="21"/>
        <v>525737</v>
      </c>
      <c r="K227" s="7"/>
      <c r="L227" s="7"/>
      <c r="M227" s="7"/>
      <c r="N227" s="7">
        <f t="shared" si="22"/>
        <v>412203</v>
      </c>
      <c r="O227" s="7"/>
      <c r="P227" s="7"/>
      <c r="Q227" s="11" t="s">
        <v>16</v>
      </c>
      <c r="R227" s="6"/>
      <c r="S227" s="6"/>
      <c r="T227" s="6"/>
    </row>
    <row r="228" spans="1:20" x14ac:dyDescent="0.25">
      <c r="A228" s="6">
        <v>7</v>
      </c>
      <c r="B228" s="6"/>
      <c r="C228" s="7"/>
      <c r="D228" s="8">
        <v>41883</v>
      </c>
      <c r="E228" s="8">
        <v>41913</v>
      </c>
      <c r="F228" s="6">
        <f>'Wage Entry'!E230</f>
        <v>101044.33333333333</v>
      </c>
      <c r="G228" s="6">
        <f>'Wage Entry'!G230</f>
        <v>8417</v>
      </c>
      <c r="H228" s="6">
        <f>'Wage Entry'!H230</f>
        <v>1250</v>
      </c>
      <c r="I228" s="6">
        <f>'Wage Entry'!I230</f>
        <v>7167</v>
      </c>
      <c r="J228" s="6">
        <f t="shared" si="21"/>
        <v>533613</v>
      </c>
      <c r="K228" s="7"/>
      <c r="L228" s="7"/>
      <c r="M228" s="7"/>
      <c r="N228" s="7">
        <f t="shared" si="22"/>
        <v>419370</v>
      </c>
      <c r="O228" s="7"/>
      <c r="P228" s="7"/>
      <c r="Q228" s="11" t="s">
        <v>16</v>
      </c>
      <c r="R228" s="6"/>
      <c r="S228" s="6"/>
      <c r="T228" s="6"/>
    </row>
    <row r="229" spans="1:20" x14ac:dyDescent="0.25">
      <c r="A229" s="6">
        <v>8</v>
      </c>
      <c r="B229" s="6"/>
      <c r="C229" s="7"/>
      <c r="D229" s="8">
        <v>41913</v>
      </c>
      <c r="E229" s="8">
        <v>41944</v>
      </c>
      <c r="F229" s="6">
        <f>'Wage Entry'!E231</f>
        <v>101044.33333333333</v>
      </c>
      <c r="G229" s="6">
        <f>'Wage Entry'!G231</f>
        <v>8417</v>
      </c>
      <c r="H229" s="6">
        <f>'Wage Entry'!H231</f>
        <v>1250</v>
      </c>
      <c r="I229" s="6">
        <f>'Wage Entry'!I231</f>
        <v>7167</v>
      </c>
      <c r="J229" s="6">
        <f t="shared" si="21"/>
        <v>540780</v>
      </c>
      <c r="K229" s="7"/>
      <c r="L229" s="7"/>
      <c r="M229" s="7"/>
      <c r="N229" s="7">
        <f t="shared" si="22"/>
        <v>426537</v>
      </c>
      <c r="O229" s="7"/>
      <c r="P229" s="7"/>
      <c r="Q229" s="11" t="s">
        <v>16</v>
      </c>
      <c r="R229" s="6"/>
      <c r="S229" s="6"/>
      <c r="T229" s="6"/>
    </row>
    <row r="230" spans="1:20" x14ac:dyDescent="0.25">
      <c r="A230" s="6">
        <v>9</v>
      </c>
      <c r="B230" s="6"/>
      <c r="C230" s="7"/>
      <c r="D230" s="8">
        <v>41944</v>
      </c>
      <c r="E230" s="8">
        <v>41974</v>
      </c>
      <c r="F230" s="6">
        <f>'Wage Entry'!E232</f>
        <v>101044.33333333333</v>
      </c>
      <c r="G230" s="6">
        <f>'Wage Entry'!G232</f>
        <v>8417</v>
      </c>
      <c r="H230" s="6">
        <f>'Wage Entry'!H232</f>
        <v>1250</v>
      </c>
      <c r="I230" s="6">
        <f>'Wage Entry'!I232</f>
        <v>7167</v>
      </c>
      <c r="J230" s="6">
        <f t="shared" si="21"/>
        <v>547947</v>
      </c>
      <c r="K230" s="7"/>
      <c r="L230" s="7"/>
      <c r="M230" s="7"/>
      <c r="N230" s="7">
        <f t="shared" si="22"/>
        <v>433704</v>
      </c>
      <c r="O230" s="7"/>
      <c r="P230" s="7"/>
      <c r="Q230" s="11" t="s">
        <v>16</v>
      </c>
      <c r="R230" s="6"/>
      <c r="S230" s="6"/>
      <c r="T230" s="6"/>
    </row>
    <row r="231" spans="1:20" x14ac:dyDescent="0.25">
      <c r="A231" s="6">
        <v>10</v>
      </c>
      <c r="B231" s="6"/>
      <c r="C231" s="7"/>
      <c r="D231" s="8">
        <v>41974</v>
      </c>
      <c r="E231" s="8">
        <v>42005</v>
      </c>
      <c r="F231" s="6">
        <f>'Wage Entry'!E233</f>
        <v>101044.33333333333</v>
      </c>
      <c r="G231" s="6">
        <f>'Wage Entry'!G233</f>
        <v>8417</v>
      </c>
      <c r="H231" s="6">
        <f>'Wage Entry'!H233</f>
        <v>1250</v>
      </c>
      <c r="I231" s="6">
        <f>'Wage Entry'!I233</f>
        <v>7167</v>
      </c>
      <c r="J231" s="6">
        <f t="shared" si="21"/>
        <v>555114</v>
      </c>
      <c r="K231" s="7"/>
      <c r="L231" s="7"/>
      <c r="M231" s="7"/>
      <c r="N231" s="7">
        <f t="shared" si="22"/>
        <v>440871</v>
      </c>
      <c r="O231" s="7"/>
      <c r="P231" s="7"/>
      <c r="Q231" s="11" t="s">
        <v>16</v>
      </c>
      <c r="R231" s="6"/>
      <c r="S231" s="6"/>
      <c r="T231" s="6"/>
    </row>
    <row r="232" spans="1:20" x14ac:dyDescent="0.25">
      <c r="A232" s="6">
        <v>11</v>
      </c>
      <c r="B232" s="6"/>
      <c r="C232" s="7"/>
      <c r="D232" s="8">
        <v>42005</v>
      </c>
      <c r="E232" s="8">
        <v>42036</v>
      </c>
      <c r="F232" s="6">
        <f>'Wage Entry'!E234</f>
        <v>101044.33333333333</v>
      </c>
      <c r="G232" s="6">
        <f>'Wage Entry'!G234</f>
        <v>8417</v>
      </c>
      <c r="H232" s="6">
        <f>'Wage Entry'!H234</f>
        <v>1250</v>
      </c>
      <c r="I232" s="6">
        <f>'Wage Entry'!I234</f>
        <v>7167</v>
      </c>
      <c r="J232" s="6">
        <f t="shared" si="21"/>
        <v>562281</v>
      </c>
      <c r="K232" s="7"/>
      <c r="L232" s="7"/>
      <c r="M232" s="7"/>
      <c r="N232" s="7">
        <f t="shared" si="22"/>
        <v>448038</v>
      </c>
      <c r="O232" s="7"/>
      <c r="P232" s="7"/>
      <c r="Q232" s="11" t="s">
        <v>16</v>
      </c>
      <c r="R232" s="6"/>
      <c r="S232" s="6"/>
      <c r="T232" s="6"/>
    </row>
    <row r="233" spans="1:20" x14ac:dyDescent="0.25">
      <c r="A233" s="6">
        <v>12</v>
      </c>
      <c r="B233" s="6" t="s">
        <v>58</v>
      </c>
      <c r="C233" s="7"/>
      <c r="D233" s="8">
        <v>42036</v>
      </c>
      <c r="E233" s="8">
        <v>42064</v>
      </c>
      <c r="F233" s="6">
        <f>'Wage Entry'!E235</f>
        <v>101044.33333333333</v>
      </c>
      <c r="G233" s="6">
        <f>'Wage Entry'!G235</f>
        <v>8417</v>
      </c>
      <c r="H233" s="6">
        <f>'Wage Entry'!H235</f>
        <v>1250</v>
      </c>
      <c r="I233" s="6">
        <f>'Wage Entry'!I235</f>
        <v>7167</v>
      </c>
      <c r="J233" s="6">
        <f t="shared" si="21"/>
        <v>569448</v>
      </c>
      <c r="K233" s="7">
        <f t="shared" si="23"/>
        <v>6345465</v>
      </c>
      <c r="L233" s="7">
        <v>8.75</v>
      </c>
      <c r="M233" s="7">
        <f>ROUND(K233*L233/1200,0)</f>
        <v>46269</v>
      </c>
      <c r="N233" s="7">
        <f t="shared" si="22"/>
        <v>455205</v>
      </c>
      <c r="O233" s="7">
        <f t="shared" si="24"/>
        <v>90258</v>
      </c>
      <c r="P233" s="7">
        <f t="shared" si="25"/>
        <v>622884</v>
      </c>
      <c r="Q233" s="11" t="s">
        <v>35</v>
      </c>
      <c r="R233" s="6"/>
      <c r="S233" s="6"/>
      <c r="T233" s="6"/>
    </row>
    <row r="234" spans="1:20" x14ac:dyDescent="0.25">
      <c r="A234" s="6">
        <v>1</v>
      </c>
      <c r="B234" s="6"/>
      <c r="C234" s="7">
        <f t="shared" si="26"/>
        <v>622884</v>
      </c>
      <c r="D234" s="8">
        <v>42064</v>
      </c>
      <c r="E234" s="8">
        <v>42095</v>
      </c>
      <c r="F234" s="6">
        <f>'Wage Entry'!E236</f>
        <v>127580.66666666667</v>
      </c>
      <c r="G234" s="6">
        <f>'Wage Entry'!G236</f>
        <v>10627</v>
      </c>
      <c r="H234" s="6">
        <f>'Wage Entry'!H236</f>
        <v>1250</v>
      </c>
      <c r="I234" s="6">
        <f>'Wage Entry'!I236</f>
        <v>9377</v>
      </c>
      <c r="J234" s="6">
        <f>C234</f>
        <v>622884</v>
      </c>
      <c r="K234" s="7"/>
      <c r="L234" s="7"/>
      <c r="M234" s="7"/>
      <c r="N234" s="7">
        <f t="shared" si="22"/>
        <v>464582</v>
      </c>
      <c r="O234" s="7"/>
      <c r="P234" s="7"/>
      <c r="Q234" s="11" t="s">
        <v>16</v>
      </c>
      <c r="R234" s="6"/>
      <c r="S234" s="6"/>
      <c r="T234" s="6"/>
    </row>
    <row r="235" spans="1:20" x14ac:dyDescent="0.25">
      <c r="A235" s="6">
        <v>2</v>
      </c>
      <c r="B235" s="6"/>
      <c r="C235" s="7"/>
      <c r="D235" s="8">
        <v>42095</v>
      </c>
      <c r="E235" s="8">
        <v>42125</v>
      </c>
      <c r="F235" s="6">
        <f>'Wage Entry'!E237</f>
        <v>127580.66666666667</v>
      </c>
      <c r="G235" s="6">
        <f>'Wage Entry'!G237</f>
        <v>10627</v>
      </c>
      <c r="H235" s="6">
        <f>'Wage Entry'!H237</f>
        <v>1250</v>
      </c>
      <c r="I235" s="6">
        <f>'Wage Entry'!I237</f>
        <v>9377</v>
      </c>
      <c r="J235" s="6">
        <f t="shared" si="21"/>
        <v>632261</v>
      </c>
      <c r="K235" s="7"/>
      <c r="L235" s="7"/>
      <c r="M235" s="7"/>
      <c r="N235" s="7">
        <f t="shared" si="22"/>
        <v>473959</v>
      </c>
      <c r="O235" s="7"/>
      <c r="P235" s="7"/>
      <c r="Q235" s="11" t="s">
        <v>16</v>
      </c>
      <c r="R235" s="6"/>
      <c r="S235" s="6"/>
      <c r="T235" s="6"/>
    </row>
    <row r="236" spans="1:20" x14ac:dyDescent="0.25">
      <c r="A236" s="6">
        <v>3</v>
      </c>
      <c r="B236" s="6"/>
      <c r="C236" s="7"/>
      <c r="D236" s="8">
        <v>42125</v>
      </c>
      <c r="E236" s="8">
        <v>42156</v>
      </c>
      <c r="F236" s="6">
        <f>'Wage Entry'!E238</f>
        <v>127580.66666666667</v>
      </c>
      <c r="G236" s="6">
        <f>'Wage Entry'!G238</f>
        <v>10627</v>
      </c>
      <c r="H236" s="6">
        <f>'Wage Entry'!H238</f>
        <v>1250</v>
      </c>
      <c r="I236" s="6">
        <f>'Wage Entry'!I238</f>
        <v>9377</v>
      </c>
      <c r="J236" s="6">
        <f t="shared" si="21"/>
        <v>641638</v>
      </c>
      <c r="K236" s="7"/>
      <c r="L236" s="7"/>
      <c r="M236" s="7"/>
      <c r="N236" s="7">
        <f t="shared" si="22"/>
        <v>483336</v>
      </c>
      <c r="O236" s="7"/>
      <c r="P236" s="7"/>
      <c r="Q236" s="11" t="s">
        <v>16</v>
      </c>
      <c r="R236" s="6"/>
      <c r="S236" s="6"/>
      <c r="T236" s="6"/>
    </row>
    <row r="237" spans="1:20" x14ac:dyDescent="0.25">
      <c r="A237" s="6">
        <v>4</v>
      </c>
      <c r="B237" s="6"/>
      <c r="C237" s="7"/>
      <c r="D237" s="8">
        <v>42156</v>
      </c>
      <c r="E237" s="8">
        <v>42186</v>
      </c>
      <c r="F237" s="6">
        <f>'Wage Entry'!E239</f>
        <v>127580.66666666667</v>
      </c>
      <c r="G237" s="6">
        <f>'Wage Entry'!G239</f>
        <v>10627</v>
      </c>
      <c r="H237" s="6">
        <f>'Wage Entry'!H239</f>
        <v>1250</v>
      </c>
      <c r="I237" s="6">
        <f>'Wage Entry'!I239</f>
        <v>9377</v>
      </c>
      <c r="J237" s="6">
        <f t="shared" si="21"/>
        <v>651015</v>
      </c>
      <c r="K237" s="7"/>
      <c r="L237" s="7"/>
      <c r="M237" s="7"/>
      <c r="N237" s="7">
        <f t="shared" si="22"/>
        <v>492713</v>
      </c>
      <c r="O237" s="7"/>
      <c r="P237" s="7"/>
      <c r="Q237" s="11" t="s">
        <v>16</v>
      </c>
      <c r="R237" s="6"/>
      <c r="S237" s="6"/>
      <c r="T237" s="6"/>
    </row>
    <row r="238" spans="1:20" x14ac:dyDescent="0.25">
      <c r="A238" s="6">
        <v>5</v>
      </c>
      <c r="B238" s="6"/>
      <c r="C238" s="7"/>
      <c r="D238" s="8">
        <v>42186</v>
      </c>
      <c r="E238" s="8">
        <v>42217</v>
      </c>
      <c r="F238" s="6">
        <f>'Wage Entry'!E240</f>
        <v>127580.66666666667</v>
      </c>
      <c r="G238" s="6">
        <f>'Wage Entry'!G240</f>
        <v>10627</v>
      </c>
      <c r="H238" s="6">
        <f>'Wage Entry'!H240</f>
        <v>1250</v>
      </c>
      <c r="I238" s="6">
        <f>'Wage Entry'!I240</f>
        <v>9377</v>
      </c>
      <c r="J238" s="6">
        <f t="shared" si="21"/>
        <v>660392</v>
      </c>
      <c r="K238" s="7"/>
      <c r="L238" s="7"/>
      <c r="M238" s="7"/>
      <c r="N238" s="7">
        <f t="shared" si="22"/>
        <v>502090</v>
      </c>
      <c r="O238" s="7"/>
      <c r="P238" s="7"/>
      <c r="Q238" s="11" t="s">
        <v>16</v>
      </c>
      <c r="R238" s="6"/>
      <c r="S238" s="6"/>
      <c r="T238" s="6"/>
    </row>
    <row r="239" spans="1:20" x14ac:dyDescent="0.25">
      <c r="A239" s="6">
        <v>6</v>
      </c>
      <c r="B239" s="6"/>
      <c r="C239" s="7"/>
      <c r="D239" s="8">
        <v>42217</v>
      </c>
      <c r="E239" s="8">
        <v>42248</v>
      </c>
      <c r="F239" s="6">
        <f>'Wage Entry'!E241</f>
        <v>127580.66666666667</v>
      </c>
      <c r="G239" s="6">
        <f>'Wage Entry'!G241</f>
        <v>10627</v>
      </c>
      <c r="H239" s="6">
        <f>'Wage Entry'!H241</f>
        <v>1250</v>
      </c>
      <c r="I239" s="6">
        <f>'Wage Entry'!I241</f>
        <v>9377</v>
      </c>
      <c r="J239" s="6">
        <f t="shared" si="21"/>
        <v>669769</v>
      </c>
      <c r="K239" s="7"/>
      <c r="L239" s="7"/>
      <c r="M239" s="7"/>
      <c r="N239" s="7">
        <f t="shared" si="22"/>
        <v>511467</v>
      </c>
      <c r="O239" s="7"/>
      <c r="P239" s="7"/>
      <c r="Q239" s="11" t="s">
        <v>16</v>
      </c>
      <c r="R239" s="6"/>
      <c r="S239" s="6"/>
      <c r="T239" s="6"/>
    </row>
    <row r="240" spans="1:20" x14ac:dyDescent="0.25">
      <c r="A240" s="6">
        <v>7</v>
      </c>
      <c r="B240" s="6"/>
      <c r="C240" s="7"/>
      <c r="D240" s="8">
        <v>42248</v>
      </c>
      <c r="E240" s="8">
        <v>42278</v>
      </c>
      <c r="F240" s="6">
        <f>'Wage Entry'!E242</f>
        <v>127580.66666666667</v>
      </c>
      <c r="G240" s="6">
        <f>'Wage Entry'!G242</f>
        <v>10627</v>
      </c>
      <c r="H240" s="6">
        <f>'Wage Entry'!H242</f>
        <v>1250</v>
      </c>
      <c r="I240" s="6">
        <f>'Wage Entry'!I242</f>
        <v>9377</v>
      </c>
      <c r="J240" s="6">
        <f t="shared" si="21"/>
        <v>679146</v>
      </c>
      <c r="K240" s="7"/>
      <c r="L240" s="7"/>
      <c r="M240" s="7"/>
      <c r="N240" s="7">
        <f t="shared" si="22"/>
        <v>520844</v>
      </c>
      <c r="O240" s="7"/>
      <c r="P240" s="7"/>
      <c r="Q240" s="11" t="s">
        <v>16</v>
      </c>
      <c r="R240" s="6"/>
      <c r="S240" s="6"/>
      <c r="T240" s="6"/>
    </row>
    <row r="241" spans="1:20" x14ac:dyDescent="0.25">
      <c r="A241" s="6">
        <v>8</v>
      </c>
      <c r="B241" s="6"/>
      <c r="C241" s="7"/>
      <c r="D241" s="8">
        <v>42278</v>
      </c>
      <c r="E241" s="8">
        <v>42309</v>
      </c>
      <c r="F241" s="6">
        <f>'Wage Entry'!E243</f>
        <v>127580.66666666667</v>
      </c>
      <c r="G241" s="6">
        <f>'Wage Entry'!G243</f>
        <v>10627</v>
      </c>
      <c r="H241" s="6">
        <f>'Wage Entry'!H243</f>
        <v>1250</v>
      </c>
      <c r="I241" s="6">
        <f>'Wage Entry'!I243</f>
        <v>9377</v>
      </c>
      <c r="J241" s="6">
        <f t="shared" si="21"/>
        <v>688523</v>
      </c>
      <c r="K241" s="7"/>
      <c r="L241" s="7"/>
      <c r="M241" s="7"/>
      <c r="N241" s="7">
        <f t="shared" si="22"/>
        <v>530221</v>
      </c>
      <c r="O241" s="7"/>
      <c r="P241" s="7"/>
      <c r="Q241" s="11" t="s">
        <v>16</v>
      </c>
      <c r="R241" s="6"/>
      <c r="S241" s="6"/>
      <c r="T241" s="6"/>
    </row>
    <row r="242" spans="1:20" x14ac:dyDescent="0.25">
      <c r="A242" s="6">
        <v>9</v>
      </c>
      <c r="B242" s="6"/>
      <c r="C242" s="7"/>
      <c r="D242" s="8">
        <v>42309</v>
      </c>
      <c r="E242" s="8">
        <v>42339</v>
      </c>
      <c r="F242" s="6">
        <f>'Wage Entry'!E244</f>
        <v>127580.66666666667</v>
      </c>
      <c r="G242" s="6">
        <f>'Wage Entry'!G244</f>
        <v>10627</v>
      </c>
      <c r="H242" s="6">
        <f>'Wage Entry'!H244</f>
        <v>1250</v>
      </c>
      <c r="I242" s="6">
        <f>'Wage Entry'!I244</f>
        <v>9377</v>
      </c>
      <c r="J242" s="6">
        <f t="shared" si="21"/>
        <v>697900</v>
      </c>
      <c r="K242" s="7"/>
      <c r="L242" s="7"/>
      <c r="M242" s="7"/>
      <c r="N242" s="7">
        <f t="shared" si="22"/>
        <v>539598</v>
      </c>
      <c r="O242" s="7"/>
      <c r="P242" s="7"/>
      <c r="Q242" s="11" t="s">
        <v>16</v>
      </c>
      <c r="R242" s="6"/>
      <c r="S242" s="6"/>
      <c r="T242" s="6"/>
    </row>
    <row r="243" spans="1:20" x14ac:dyDescent="0.25">
      <c r="A243" s="6">
        <v>10</v>
      </c>
      <c r="B243" s="6"/>
      <c r="C243" s="7"/>
      <c r="D243" s="8">
        <v>42339</v>
      </c>
      <c r="E243" s="8">
        <v>42370</v>
      </c>
      <c r="F243" s="6">
        <f>'Wage Entry'!E245</f>
        <v>127580.66666666667</v>
      </c>
      <c r="G243" s="6">
        <f>'Wage Entry'!G245</f>
        <v>10627</v>
      </c>
      <c r="H243" s="6">
        <f>'Wage Entry'!H245</f>
        <v>1250</v>
      </c>
      <c r="I243" s="6">
        <f>'Wage Entry'!I245</f>
        <v>9377</v>
      </c>
      <c r="J243" s="6">
        <f t="shared" si="21"/>
        <v>707277</v>
      </c>
      <c r="K243" s="7"/>
      <c r="L243" s="7"/>
      <c r="M243" s="7"/>
      <c r="N243" s="7">
        <f t="shared" si="22"/>
        <v>548975</v>
      </c>
      <c r="O243" s="7"/>
      <c r="P243" s="7"/>
      <c r="Q243" s="11" t="s">
        <v>16</v>
      </c>
      <c r="R243" s="6"/>
      <c r="S243" s="6"/>
      <c r="T243" s="6"/>
    </row>
    <row r="244" spans="1:20" x14ac:dyDescent="0.25">
      <c r="A244" s="6">
        <v>11</v>
      </c>
      <c r="B244" s="6"/>
      <c r="C244" s="7"/>
      <c r="D244" s="8">
        <v>42370</v>
      </c>
      <c r="E244" s="8">
        <v>42401</v>
      </c>
      <c r="F244" s="6">
        <f>'Wage Entry'!E246</f>
        <v>127580.66666666667</v>
      </c>
      <c r="G244" s="6">
        <f>'Wage Entry'!G246</f>
        <v>10627</v>
      </c>
      <c r="H244" s="6">
        <f>'Wage Entry'!H246</f>
        <v>1250</v>
      </c>
      <c r="I244" s="6">
        <f>'Wage Entry'!I246</f>
        <v>9377</v>
      </c>
      <c r="J244" s="6">
        <f t="shared" si="21"/>
        <v>716654</v>
      </c>
      <c r="K244" s="7"/>
      <c r="L244" s="7"/>
      <c r="M244" s="7"/>
      <c r="N244" s="7">
        <f t="shared" si="22"/>
        <v>558352</v>
      </c>
      <c r="O244" s="7"/>
      <c r="P244" s="7"/>
      <c r="Q244" s="11" t="s">
        <v>16</v>
      </c>
      <c r="R244" s="6"/>
      <c r="S244" s="6"/>
      <c r="T244" s="6"/>
    </row>
    <row r="245" spans="1:20" x14ac:dyDescent="0.25">
      <c r="A245" s="6">
        <v>12</v>
      </c>
      <c r="B245" s="6" t="s">
        <v>59</v>
      </c>
      <c r="C245" s="7"/>
      <c r="D245" s="8">
        <v>42401</v>
      </c>
      <c r="E245" s="8">
        <v>42430</v>
      </c>
      <c r="F245" s="6">
        <f>'Wage Entry'!E247</f>
        <v>127580.66666666667</v>
      </c>
      <c r="G245" s="6">
        <f>'Wage Entry'!G247</f>
        <v>10627</v>
      </c>
      <c r="H245" s="6">
        <f>'Wage Entry'!H247</f>
        <v>1250</v>
      </c>
      <c r="I245" s="6">
        <f>'Wage Entry'!I247</f>
        <v>9377</v>
      </c>
      <c r="J245" s="6">
        <f t="shared" si="21"/>
        <v>726031</v>
      </c>
      <c r="K245" s="7">
        <f t="shared" si="23"/>
        <v>8093490</v>
      </c>
      <c r="L245" s="7">
        <v>8.8000000000000007</v>
      </c>
      <c r="M245" s="7">
        <f>ROUND(K245*L245/1200,0)</f>
        <v>59352</v>
      </c>
      <c r="N245" s="7">
        <f t="shared" si="22"/>
        <v>567729</v>
      </c>
      <c r="O245" s="7">
        <f t="shared" si="24"/>
        <v>112524</v>
      </c>
      <c r="P245" s="7">
        <f t="shared" si="25"/>
        <v>794760</v>
      </c>
      <c r="Q245" s="11" t="s">
        <v>36</v>
      </c>
      <c r="R245" s="6"/>
      <c r="S245" s="6"/>
      <c r="T245" s="6"/>
    </row>
    <row r="246" spans="1:20" x14ac:dyDescent="0.25">
      <c r="A246" s="6">
        <v>1</v>
      </c>
      <c r="B246" s="6"/>
      <c r="C246" s="7">
        <f t="shared" si="26"/>
        <v>794760</v>
      </c>
      <c r="D246" s="8">
        <v>42430</v>
      </c>
      <c r="E246" s="8">
        <v>42461</v>
      </c>
      <c r="F246" s="6">
        <f>'Wage Entry'!E248</f>
        <v>147994.33333333334</v>
      </c>
      <c r="G246" s="6">
        <f>'Wage Entry'!G248</f>
        <v>12328</v>
      </c>
      <c r="H246" s="6">
        <f>'Wage Entry'!H248</f>
        <v>1250</v>
      </c>
      <c r="I246" s="6">
        <f>'Wage Entry'!I248</f>
        <v>11078</v>
      </c>
      <c r="J246" s="6">
        <f>C246</f>
        <v>794760</v>
      </c>
      <c r="K246" s="7"/>
      <c r="L246" s="7"/>
      <c r="M246" s="7"/>
      <c r="N246" s="7">
        <f t="shared" si="22"/>
        <v>578807</v>
      </c>
      <c r="O246" s="7"/>
      <c r="P246" s="7"/>
      <c r="Q246" s="11" t="s">
        <v>16</v>
      </c>
      <c r="R246" s="6"/>
      <c r="S246" s="6"/>
      <c r="T246" s="6"/>
    </row>
    <row r="247" spans="1:20" x14ac:dyDescent="0.25">
      <c r="A247" s="6">
        <v>2</v>
      </c>
      <c r="B247" s="6"/>
      <c r="C247" s="7"/>
      <c r="D247" s="8">
        <v>42461</v>
      </c>
      <c r="E247" s="8">
        <v>42491</v>
      </c>
      <c r="F247" s="6">
        <f>'Wage Entry'!E249</f>
        <v>147994.33333333334</v>
      </c>
      <c r="G247" s="6">
        <f>'Wage Entry'!G249</f>
        <v>12328</v>
      </c>
      <c r="H247" s="6">
        <f>'Wage Entry'!H249</f>
        <v>1250</v>
      </c>
      <c r="I247" s="6">
        <f>'Wage Entry'!I249</f>
        <v>11078</v>
      </c>
      <c r="J247" s="6">
        <f t="shared" si="21"/>
        <v>805838</v>
      </c>
      <c r="K247" s="7"/>
      <c r="L247" s="7"/>
      <c r="M247" s="7"/>
      <c r="N247" s="7">
        <f t="shared" si="22"/>
        <v>589885</v>
      </c>
      <c r="O247" s="7"/>
      <c r="P247" s="7"/>
      <c r="Q247" s="11" t="s">
        <v>16</v>
      </c>
      <c r="R247" s="6"/>
      <c r="S247" s="6"/>
      <c r="T247" s="6"/>
    </row>
    <row r="248" spans="1:20" x14ac:dyDescent="0.25">
      <c r="A248" s="6">
        <v>3</v>
      </c>
      <c r="B248" s="6"/>
      <c r="C248" s="7"/>
      <c r="D248" s="8">
        <v>42491</v>
      </c>
      <c r="E248" s="8">
        <v>42522</v>
      </c>
      <c r="F248" s="6">
        <f>'Wage Entry'!E250</f>
        <v>147994.33333333334</v>
      </c>
      <c r="G248" s="6">
        <f>'Wage Entry'!G250</f>
        <v>12328</v>
      </c>
      <c r="H248" s="6">
        <f>'Wage Entry'!H250</f>
        <v>1250</v>
      </c>
      <c r="I248" s="6">
        <f>'Wage Entry'!I250</f>
        <v>11078</v>
      </c>
      <c r="J248" s="6">
        <f t="shared" si="21"/>
        <v>816916</v>
      </c>
      <c r="K248" s="7"/>
      <c r="L248" s="7"/>
      <c r="M248" s="7"/>
      <c r="N248" s="7">
        <f t="shared" si="22"/>
        <v>600963</v>
      </c>
      <c r="O248" s="7"/>
      <c r="P248" s="7"/>
      <c r="Q248" s="11" t="s">
        <v>16</v>
      </c>
      <c r="R248" s="6"/>
      <c r="S248" s="6"/>
      <c r="T248" s="6"/>
    </row>
    <row r="249" spans="1:20" x14ac:dyDescent="0.25">
      <c r="A249" s="6">
        <v>4</v>
      </c>
      <c r="B249" s="6"/>
      <c r="C249" s="7"/>
      <c r="D249" s="8">
        <v>42522</v>
      </c>
      <c r="E249" s="8">
        <v>42552</v>
      </c>
      <c r="F249" s="6">
        <f>'Wage Entry'!E251</f>
        <v>147994.33333333334</v>
      </c>
      <c r="G249" s="6">
        <f>'Wage Entry'!G251</f>
        <v>12328</v>
      </c>
      <c r="H249" s="6">
        <f>'Wage Entry'!H251</f>
        <v>1250</v>
      </c>
      <c r="I249" s="6">
        <f>'Wage Entry'!I251</f>
        <v>11078</v>
      </c>
      <c r="J249" s="6">
        <f t="shared" si="21"/>
        <v>827994</v>
      </c>
      <c r="K249" s="7"/>
      <c r="L249" s="7"/>
      <c r="M249" s="7"/>
      <c r="N249" s="7">
        <f t="shared" si="22"/>
        <v>612041</v>
      </c>
      <c r="O249" s="7"/>
      <c r="P249" s="7"/>
      <c r="Q249" s="11" t="s">
        <v>16</v>
      </c>
      <c r="R249" s="6"/>
      <c r="S249" s="6"/>
      <c r="T249" s="6"/>
    </row>
    <row r="250" spans="1:20" x14ac:dyDescent="0.25">
      <c r="A250" s="6">
        <v>5</v>
      </c>
      <c r="B250" s="6"/>
      <c r="C250" s="7"/>
      <c r="D250" s="8">
        <v>42552</v>
      </c>
      <c r="E250" s="8">
        <v>42583</v>
      </c>
      <c r="F250" s="6">
        <f>'Wage Entry'!E252</f>
        <v>147994.33333333334</v>
      </c>
      <c r="G250" s="6">
        <f>'Wage Entry'!G252</f>
        <v>12328</v>
      </c>
      <c r="H250" s="6">
        <f>'Wage Entry'!H252</f>
        <v>1250</v>
      </c>
      <c r="I250" s="6">
        <f>'Wage Entry'!I252</f>
        <v>11078</v>
      </c>
      <c r="J250" s="6">
        <f t="shared" si="21"/>
        <v>839072</v>
      </c>
      <c r="K250" s="7"/>
      <c r="L250" s="7"/>
      <c r="M250" s="7"/>
      <c r="N250" s="7">
        <f t="shared" si="22"/>
        <v>623119</v>
      </c>
      <c r="O250" s="7"/>
      <c r="P250" s="7"/>
      <c r="Q250" s="11" t="s">
        <v>16</v>
      </c>
      <c r="R250" s="6"/>
      <c r="S250" s="6"/>
      <c r="T250" s="6"/>
    </row>
    <row r="251" spans="1:20" x14ac:dyDescent="0.25">
      <c r="A251" s="6">
        <v>6</v>
      </c>
      <c r="B251" s="6"/>
      <c r="C251" s="7"/>
      <c r="D251" s="8">
        <v>42583</v>
      </c>
      <c r="E251" s="8">
        <v>42614</v>
      </c>
      <c r="F251" s="6">
        <f>'Wage Entry'!E253</f>
        <v>147994.33333333334</v>
      </c>
      <c r="G251" s="6">
        <f>'Wage Entry'!G253</f>
        <v>12328</v>
      </c>
      <c r="H251" s="6">
        <f>'Wage Entry'!H253</f>
        <v>1250</v>
      </c>
      <c r="I251" s="6">
        <f>'Wage Entry'!I253</f>
        <v>11078</v>
      </c>
      <c r="J251" s="6">
        <f t="shared" si="21"/>
        <v>850150</v>
      </c>
      <c r="K251" s="7"/>
      <c r="L251" s="7"/>
      <c r="M251" s="7"/>
      <c r="N251" s="7">
        <f t="shared" si="22"/>
        <v>634197</v>
      </c>
      <c r="O251" s="7"/>
      <c r="P251" s="7"/>
      <c r="Q251" s="11" t="s">
        <v>16</v>
      </c>
      <c r="R251" s="6"/>
      <c r="S251" s="6"/>
      <c r="T251" s="6"/>
    </row>
    <row r="252" spans="1:20" x14ac:dyDescent="0.25">
      <c r="A252" s="6">
        <v>7</v>
      </c>
      <c r="B252" s="6"/>
      <c r="C252" s="7"/>
      <c r="D252" s="8">
        <v>42614</v>
      </c>
      <c r="E252" s="8">
        <v>42644</v>
      </c>
      <c r="F252" s="6">
        <f>'Wage Entry'!E254</f>
        <v>147994.33333333334</v>
      </c>
      <c r="G252" s="6">
        <f>'Wage Entry'!G254</f>
        <v>12328</v>
      </c>
      <c r="H252" s="6">
        <f>'Wage Entry'!H254</f>
        <v>1250</v>
      </c>
      <c r="I252" s="6">
        <f>'Wage Entry'!I254</f>
        <v>11078</v>
      </c>
      <c r="J252" s="6">
        <f t="shared" si="21"/>
        <v>861228</v>
      </c>
      <c r="K252" s="7"/>
      <c r="L252" s="7"/>
      <c r="M252" s="7"/>
      <c r="N252" s="7">
        <f t="shared" si="22"/>
        <v>645275</v>
      </c>
      <c r="O252" s="7"/>
      <c r="P252" s="7"/>
      <c r="Q252" s="11" t="s">
        <v>16</v>
      </c>
      <c r="R252" s="6"/>
      <c r="S252" s="6"/>
      <c r="T252" s="6"/>
    </row>
    <row r="253" spans="1:20" x14ac:dyDescent="0.25">
      <c r="A253" s="6">
        <v>8</v>
      </c>
      <c r="B253" s="6"/>
      <c r="C253" s="7"/>
      <c r="D253" s="8">
        <v>42644</v>
      </c>
      <c r="E253" s="8">
        <v>42675</v>
      </c>
      <c r="F253" s="6">
        <f>'Wage Entry'!E255</f>
        <v>147994.33333333334</v>
      </c>
      <c r="G253" s="6">
        <f>'Wage Entry'!G255</f>
        <v>12328</v>
      </c>
      <c r="H253" s="6">
        <f>'Wage Entry'!H255</f>
        <v>1250</v>
      </c>
      <c r="I253" s="6">
        <f>'Wage Entry'!I255</f>
        <v>11078</v>
      </c>
      <c r="J253" s="6">
        <f t="shared" si="21"/>
        <v>872306</v>
      </c>
      <c r="K253" s="7"/>
      <c r="L253" s="7"/>
      <c r="M253" s="7"/>
      <c r="N253" s="7">
        <f t="shared" si="22"/>
        <v>656353</v>
      </c>
      <c r="O253" s="7"/>
      <c r="P253" s="7"/>
      <c r="Q253" s="11" t="s">
        <v>16</v>
      </c>
      <c r="R253" s="6"/>
      <c r="S253" s="6"/>
      <c r="T253" s="6"/>
    </row>
    <row r="254" spans="1:20" x14ac:dyDescent="0.25">
      <c r="A254" s="6">
        <v>9</v>
      </c>
      <c r="B254" s="6"/>
      <c r="C254" s="7"/>
      <c r="D254" s="8">
        <v>42675</v>
      </c>
      <c r="E254" s="8">
        <v>42705</v>
      </c>
      <c r="F254" s="6">
        <f>'Wage Entry'!E256</f>
        <v>147994.33333333334</v>
      </c>
      <c r="G254" s="6">
        <f>'Wage Entry'!G256</f>
        <v>12328</v>
      </c>
      <c r="H254" s="6">
        <f>'Wage Entry'!H256</f>
        <v>1250</v>
      </c>
      <c r="I254" s="6">
        <f>'Wage Entry'!I256</f>
        <v>11078</v>
      </c>
      <c r="J254" s="6">
        <f t="shared" si="21"/>
        <v>883384</v>
      </c>
      <c r="K254" s="7"/>
      <c r="L254" s="7"/>
      <c r="M254" s="7"/>
      <c r="N254" s="7">
        <f t="shared" si="22"/>
        <v>667431</v>
      </c>
      <c r="O254" s="7"/>
      <c r="P254" s="7"/>
      <c r="Q254" s="11" t="s">
        <v>16</v>
      </c>
      <c r="R254" s="6"/>
      <c r="S254" s="6"/>
      <c r="T254" s="6"/>
    </row>
    <row r="255" spans="1:20" x14ac:dyDescent="0.25">
      <c r="A255" s="6">
        <v>10</v>
      </c>
      <c r="B255" s="6"/>
      <c r="C255" s="7"/>
      <c r="D255" s="8">
        <v>42705</v>
      </c>
      <c r="E255" s="8">
        <v>42736</v>
      </c>
      <c r="F255" s="6">
        <f>'Wage Entry'!E257</f>
        <v>147994.33333333334</v>
      </c>
      <c r="G255" s="6">
        <f>'Wage Entry'!G257</f>
        <v>12328</v>
      </c>
      <c r="H255" s="6">
        <f>'Wage Entry'!H257</f>
        <v>1250</v>
      </c>
      <c r="I255" s="6">
        <f>'Wage Entry'!I257</f>
        <v>11078</v>
      </c>
      <c r="J255" s="6">
        <f t="shared" si="21"/>
        <v>894462</v>
      </c>
      <c r="K255" s="7"/>
      <c r="L255" s="7"/>
      <c r="M255" s="7"/>
      <c r="N255" s="7">
        <f t="shared" si="22"/>
        <v>678509</v>
      </c>
      <c r="O255" s="7"/>
      <c r="P255" s="7"/>
      <c r="Q255" s="11" t="s">
        <v>16</v>
      </c>
      <c r="R255" s="6"/>
      <c r="S255" s="6"/>
      <c r="T255" s="6"/>
    </row>
    <row r="256" spans="1:20" x14ac:dyDescent="0.25">
      <c r="A256" s="6">
        <v>11</v>
      </c>
      <c r="B256" s="6"/>
      <c r="C256" s="7"/>
      <c r="D256" s="8">
        <v>42736</v>
      </c>
      <c r="E256" s="8">
        <v>42767</v>
      </c>
      <c r="F256" s="6">
        <f>'Wage Entry'!E258</f>
        <v>147994.33333333334</v>
      </c>
      <c r="G256" s="6">
        <f>'Wage Entry'!G258</f>
        <v>12328</v>
      </c>
      <c r="H256" s="6">
        <f>'Wage Entry'!H258</f>
        <v>1250</v>
      </c>
      <c r="I256" s="6">
        <f>'Wage Entry'!I258</f>
        <v>11078</v>
      </c>
      <c r="J256" s="6">
        <f t="shared" si="21"/>
        <v>905540</v>
      </c>
      <c r="K256" s="7"/>
      <c r="L256" s="7"/>
      <c r="M256" s="7"/>
      <c r="N256" s="7">
        <f t="shared" si="22"/>
        <v>689587</v>
      </c>
      <c r="O256" s="7"/>
      <c r="P256" s="7"/>
      <c r="Q256" s="11" t="s">
        <v>16</v>
      </c>
      <c r="R256" s="6"/>
      <c r="S256" s="6"/>
      <c r="T256" s="6"/>
    </row>
    <row r="257" spans="1:20" x14ac:dyDescent="0.25">
      <c r="A257" s="6">
        <v>12</v>
      </c>
      <c r="B257" s="6" t="s">
        <v>60</v>
      </c>
      <c r="C257" s="7"/>
      <c r="D257" s="8">
        <v>42767</v>
      </c>
      <c r="E257" s="8">
        <v>42795</v>
      </c>
      <c r="F257" s="6">
        <f>'Wage Entry'!E259</f>
        <v>147994.33333333334</v>
      </c>
      <c r="G257" s="6">
        <f>'Wage Entry'!G259</f>
        <v>12328</v>
      </c>
      <c r="H257" s="6">
        <f>'Wage Entry'!H259</f>
        <v>1250</v>
      </c>
      <c r="I257" s="6">
        <f>'Wage Entry'!I259</f>
        <v>11078</v>
      </c>
      <c r="J257" s="6">
        <f t="shared" si="21"/>
        <v>916618</v>
      </c>
      <c r="K257" s="7">
        <f t="shared" si="23"/>
        <v>10268268</v>
      </c>
      <c r="L257" s="7">
        <v>8.65</v>
      </c>
      <c r="M257" s="7">
        <f>ROUND(K257*L257/1200,0)</f>
        <v>74017</v>
      </c>
      <c r="N257" s="7">
        <f t="shared" si="22"/>
        <v>700665</v>
      </c>
      <c r="O257" s="7">
        <f t="shared" si="24"/>
        <v>132936</v>
      </c>
      <c r="P257" s="7">
        <f t="shared" si="25"/>
        <v>1001713</v>
      </c>
      <c r="Q257" s="11" t="s">
        <v>37</v>
      </c>
      <c r="R257" s="6"/>
      <c r="S257" s="6"/>
      <c r="T257" s="6"/>
    </row>
    <row r="258" spans="1:20" x14ac:dyDescent="0.25">
      <c r="A258" s="6">
        <v>1</v>
      </c>
      <c r="B258" s="6"/>
      <c r="C258" s="7">
        <f t="shared" si="26"/>
        <v>1001713</v>
      </c>
      <c r="D258" s="8">
        <v>42795</v>
      </c>
      <c r="E258" s="8">
        <v>42826</v>
      </c>
      <c r="F258" s="6">
        <f>'Wage Entry'!E260</f>
        <v>170404</v>
      </c>
      <c r="G258" s="6">
        <f>'Wage Entry'!G260</f>
        <v>14195</v>
      </c>
      <c r="H258" s="6">
        <f>'Wage Entry'!H260</f>
        <v>1250</v>
      </c>
      <c r="I258" s="6">
        <f>'Wage Entry'!I260</f>
        <v>12945</v>
      </c>
      <c r="J258" s="6">
        <f>C258</f>
        <v>1001713</v>
      </c>
      <c r="K258" s="6"/>
      <c r="L258" s="6"/>
      <c r="M258" s="6"/>
      <c r="N258" s="7">
        <f t="shared" si="22"/>
        <v>713610</v>
      </c>
      <c r="O258" s="7"/>
      <c r="P258" s="6"/>
      <c r="Q258" s="10"/>
      <c r="R258" s="6"/>
      <c r="S258" s="6"/>
      <c r="T258" s="6"/>
    </row>
    <row r="259" spans="1:20" x14ac:dyDescent="0.25">
      <c r="A259" s="6">
        <v>2</v>
      </c>
      <c r="B259" s="6"/>
      <c r="C259" s="7"/>
      <c r="D259" s="8">
        <v>42826</v>
      </c>
      <c r="E259" s="8">
        <v>42856</v>
      </c>
      <c r="F259" s="6">
        <f>'Wage Entry'!E261</f>
        <v>170404</v>
      </c>
      <c r="G259" s="6">
        <f>'Wage Entry'!G261</f>
        <v>14195</v>
      </c>
      <c r="H259" s="6">
        <f>'Wage Entry'!H261</f>
        <v>1250</v>
      </c>
      <c r="I259" s="6">
        <f>'Wage Entry'!I261</f>
        <v>12945</v>
      </c>
      <c r="J259" s="6">
        <f t="shared" si="21"/>
        <v>1014658</v>
      </c>
      <c r="K259" s="6"/>
      <c r="L259" s="6"/>
      <c r="M259" s="6"/>
      <c r="N259" s="7">
        <f t="shared" si="22"/>
        <v>726555</v>
      </c>
      <c r="O259" s="7"/>
      <c r="P259" s="6"/>
      <c r="Q259" s="10"/>
      <c r="R259" s="6"/>
      <c r="S259" s="6"/>
      <c r="T259" s="6"/>
    </row>
    <row r="260" spans="1:20" x14ac:dyDescent="0.25">
      <c r="A260" s="6">
        <v>3</v>
      </c>
      <c r="B260" s="6"/>
      <c r="C260" s="7"/>
      <c r="D260" s="8">
        <v>42856</v>
      </c>
      <c r="E260" s="8">
        <v>42887</v>
      </c>
      <c r="F260" s="6">
        <f>'Wage Entry'!E262</f>
        <v>170404</v>
      </c>
      <c r="G260" s="6">
        <f>'Wage Entry'!G262</f>
        <v>14195</v>
      </c>
      <c r="H260" s="6">
        <f>'Wage Entry'!H262</f>
        <v>1250</v>
      </c>
      <c r="I260" s="6">
        <f>'Wage Entry'!I262</f>
        <v>12945</v>
      </c>
      <c r="J260" s="6">
        <f t="shared" ref="J260:J293" si="27">J259+I259</f>
        <v>1027603</v>
      </c>
      <c r="K260" s="6"/>
      <c r="L260" s="6"/>
      <c r="M260" s="6"/>
      <c r="N260" s="7">
        <f t="shared" si="22"/>
        <v>739500</v>
      </c>
      <c r="O260" s="7"/>
      <c r="P260" s="6"/>
      <c r="Q260" s="10"/>
      <c r="R260" s="6"/>
      <c r="S260" s="6"/>
      <c r="T260" s="6"/>
    </row>
    <row r="261" spans="1:20" x14ac:dyDescent="0.25">
      <c r="A261" s="6">
        <v>4</v>
      </c>
      <c r="B261" s="6"/>
      <c r="C261" s="7"/>
      <c r="D261" s="8">
        <v>42887</v>
      </c>
      <c r="E261" s="8">
        <v>42917</v>
      </c>
      <c r="F261" s="6">
        <f>'Wage Entry'!E263</f>
        <v>170404</v>
      </c>
      <c r="G261" s="6">
        <f>'Wage Entry'!G263</f>
        <v>14195</v>
      </c>
      <c r="H261" s="6">
        <f>'Wage Entry'!H263</f>
        <v>1250</v>
      </c>
      <c r="I261" s="6">
        <f>'Wage Entry'!I263</f>
        <v>12945</v>
      </c>
      <c r="J261" s="6">
        <f t="shared" si="27"/>
        <v>1040548</v>
      </c>
      <c r="K261" s="6"/>
      <c r="L261" s="6"/>
      <c r="M261" s="6"/>
      <c r="N261" s="7">
        <f t="shared" si="22"/>
        <v>752445</v>
      </c>
      <c r="O261" s="7"/>
      <c r="P261" s="6"/>
      <c r="Q261" s="10"/>
      <c r="R261" s="6"/>
      <c r="S261" s="6"/>
      <c r="T261" s="6"/>
    </row>
    <row r="262" spans="1:20" x14ac:dyDescent="0.25">
      <c r="A262" s="6">
        <v>5</v>
      </c>
      <c r="B262" s="6"/>
      <c r="C262" s="7"/>
      <c r="D262" s="8">
        <v>42917</v>
      </c>
      <c r="E262" s="8">
        <v>42948</v>
      </c>
      <c r="F262" s="6">
        <f>'Wage Entry'!E264</f>
        <v>170404</v>
      </c>
      <c r="G262" s="6">
        <f>'Wage Entry'!G264</f>
        <v>14195</v>
      </c>
      <c r="H262" s="6">
        <f>'Wage Entry'!H264</f>
        <v>1250</v>
      </c>
      <c r="I262" s="6">
        <f>'Wage Entry'!I264</f>
        <v>12945</v>
      </c>
      <c r="J262" s="6">
        <f t="shared" si="27"/>
        <v>1053493</v>
      </c>
      <c r="K262" s="6"/>
      <c r="L262" s="6"/>
      <c r="M262" s="6"/>
      <c r="N262" s="7">
        <f t="shared" ref="N262:N325" si="28">N261+I262</f>
        <v>765390</v>
      </c>
      <c r="O262" s="7"/>
      <c r="P262" s="6"/>
      <c r="Q262" s="10"/>
      <c r="R262" s="6"/>
      <c r="S262" s="6"/>
      <c r="T262" s="6"/>
    </row>
    <row r="263" spans="1:20" x14ac:dyDescent="0.25">
      <c r="A263" s="6">
        <v>6</v>
      </c>
      <c r="B263" s="6"/>
      <c r="C263" s="7"/>
      <c r="D263" s="8">
        <v>42948</v>
      </c>
      <c r="E263" s="8">
        <v>42979</v>
      </c>
      <c r="F263" s="6">
        <f>'Wage Entry'!E265</f>
        <v>170404</v>
      </c>
      <c r="G263" s="6">
        <f>'Wage Entry'!G265</f>
        <v>14195</v>
      </c>
      <c r="H263" s="6">
        <f>'Wage Entry'!H265</f>
        <v>1250</v>
      </c>
      <c r="I263" s="6">
        <f>'Wage Entry'!I265</f>
        <v>12945</v>
      </c>
      <c r="J263" s="6">
        <f t="shared" si="27"/>
        <v>1066438</v>
      </c>
      <c r="K263" s="6"/>
      <c r="L263" s="6"/>
      <c r="M263" s="6"/>
      <c r="N263" s="7">
        <f t="shared" si="28"/>
        <v>778335</v>
      </c>
      <c r="O263" s="7"/>
      <c r="P263" s="6"/>
      <c r="Q263" s="10"/>
      <c r="R263" s="6"/>
      <c r="S263" s="6"/>
      <c r="T263" s="6"/>
    </row>
    <row r="264" spans="1:20" x14ac:dyDescent="0.25">
      <c r="A264" s="6">
        <v>7</v>
      </c>
      <c r="B264" s="6"/>
      <c r="C264" s="7"/>
      <c r="D264" s="8">
        <v>42979</v>
      </c>
      <c r="E264" s="8">
        <v>43009</v>
      </c>
      <c r="F264" s="6">
        <f>'Wage Entry'!E266</f>
        <v>170404</v>
      </c>
      <c r="G264" s="6">
        <f>'Wage Entry'!G266</f>
        <v>14195</v>
      </c>
      <c r="H264" s="6">
        <f>'Wage Entry'!H266</f>
        <v>1250</v>
      </c>
      <c r="I264" s="6">
        <f>'Wage Entry'!I266</f>
        <v>12945</v>
      </c>
      <c r="J264" s="6">
        <f t="shared" si="27"/>
        <v>1079383</v>
      </c>
      <c r="K264" s="6"/>
      <c r="L264" s="6"/>
      <c r="M264" s="6"/>
      <c r="N264" s="7">
        <f t="shared" si="28"/>
        <v>791280</v>
      </c>
      <c r="O264" s="7"/>
      <c r="P264" s="7"/>
      <c r="Q264" s="11"/>
      <c r="R264" s="7"/>
      <c r="S264" s="6"/>
      <c r="T264" s="6"/>
    </row>
    <row r="265" spans="1:20" x14ac:dyDescent="0.25">
      <c r="A265" s="6">
        <v>8</v>
      </c>
      <c r="B265" s="6"/>
      <c r="C265" s="7"/>
      <c r="D265" s="8">
        <v>43009</v>
      </c>
      <c r="E265" s="8">
        <v>43040</v>
      </c>
      <c r="F265" s="6">
        <f>'Wage Entry'!E267</f>
        <v>170404</v>
      </c>
      <c r="G265" s="6">
        <f>'Wage Entry'!G267</f>
        <v>14195</v>
      </c>
      <c r="H265" s="6">
        <f>'Wage Entry'!H267</f>
        <v>1250</v>
      </c>
      <c r="I265" s="6">
        <f>'Wage Entry'!I267</f>
        <v>12945</v>
      </c>
      <c r="J265" s="6">
        <f t="shared" si="27"/>
        <v>1092328</v>
      </c>
      <c r="K265" s="6"/>
      <c r="L265" s="6"/>
      <c r="M265" s="6"/>
      <c r="N265" s="7">
        <f t="shared" si="28"/>
        <v>804225</v>
      </c>
      <c r="O265" s="7"/>
      <c r="P265" s="7"/>
      <c r="Q265" s="11"/>
      <c r="R265" s="7"/>
      <c r="S265" s="6"/>
      <c r="T265" s="6"/>
    </row>
    <row r="266" spans="1:20" x14ac:dyDescent="0.25">
      <c r="A266" s="6">
        <v>9</v>
      </c>
      <c r="B266" s="6"/>
      <c r="C266" s="7"/>
      <c r="D266" s="8">
        <v>43040</v>
      </c>
      <c r="E266" s="8">
        <v>43070</v>
      </c>
      <c r="F266" s="6">
        <f>'Wage Entry'!E268</f>
        <v>170404</v>
      </c>
      <c r="G266" s="6">
        <f>'Wage Entry'!G268</f>
        <v>14195</v>
      </c>
      <c r="H266" s="6">
        <f>'Wage Entry'!H268</f>
        <v>1250</v>
      </c>
      <c r="I266" s="6">
        <f>'Wage Entry'!I268</f>
        <v>12945</v>
      </c>
      <c r="J266" s="6">
        <f t="shared" si="27"/>
        <v>1105273</v>
      </c>
      <c r="K266" s="6"/>
      <c r="L266" s="6"/>
      <c r="M266" s="6"/>
      <c r="N266" s="7">
        <f t="shared" si="28"/>
        <v>817170</v>
      </c>
      <c r="O266" s="7"/>
      <c r="P266" s="7"/>
      <c r="Q266" s="11"/>
      <c r="R266" s="7"/>
      <c r="S266" s="6"/>
      <c r="T266" s="6"/>
    </row>
    <row r="267" spans="1:20" x14ac:dyDescent="0.25">
      <c r="A267" s="6">
        <v>10</v>
      </c>
      <c r="B267" s="6"/>
      <c r="C267" s="7"/>
      <c r="D267" s="8">
        <v>43070</v>
      </c>
      <c r="E267" s="8">
        <v>43101</v>
      </c>
      <c r="F267" s="6">
        <f>'Wage Entry'!E269</f>
        <v>170404</v>
      </c>
      <c r="G267" s="6">
        <f>'Wage Entry'!G269</f>
        <v>14195</v>
      </c>
      <c r="H267" s="6">
        <f>'Wage Entry'!H269</f>
        <v>1250</v>
      </c>
      <c r="I267" s="6">
        <f>'Wage Entry'!I269</f>
        <v>12945</v>
      </c>
      <c r="J267" s="6">
        <f t="shared" si="27"/>
        <v>1118218</v>
      </c>
      <c r="K267" s="6"/>
      <c r="L267" s="6"/>
      <c r="M267" s="6"/>
      <c r="N267" s="7">
        <f t="shared" si="28"/>
        <v>830115</v>
      </c>
      <c r="O267" s="7"/>
      <c r="P267" s="7"/>
      <c r="Q267" s="11"/>
      <c r="R267" s="7"/>
      <c r="S267" s="6"/>
      <c r="T267" s="6"/>
    </row>
    <row r="268" spans="1:20" x14ac:dyDescent="0.25">
      <c r="A268" s="6">
        <v>11</v>
      </c>
      <c r="B268" s="6"/>
      <c r="C268" s="7"/>
      <c r="D268" s="8">
        <v>43101</v>
      </c>
      <c r="E268" s="8">
        <v>43132</v>
      </c>
      <c r="F268" s="6">
        <f>'Wage Entry'!E270</f>
        <v>170404</v>
      </c>
      <c r="G268" s="6">
        <f>'Wage Entry'!G270</f>
        <v>14195</v>
      </c>
      <c r="H268" s="6">
        <f>'Wage Entry'!H270</f>
        <v>1250</v>
      </c>
      <c r="I268" s="6">
        <f>'Wage Entry'!I270</f>
        <v>12945</v>
      </c>
      <c r="J268" s="6">
        <f t="shared" si="27"/>
        <v>1131163</v>
      </c>
      <c r="K268" s="6"/>
      <c r="L268" s="6"/>
      <c r="M268" s="6"/>
      <c r="N268" s="7">
        <f t="shared" si="28"/>
        <v>843060</v>
      </c>
      <c r="O268" s="6"/>
      <c r="P268" s="7"/>
      <c r="Q268" s="11"/>
      <c r="R268" s="7"/>
      <c r="S268" s="6"/>
      <c r="T268" s="6"/>
    </row>
    <row r="269" spans="1:20" x14ac:dyDescent="0.25">
      <c r="A269" s="6">
        <v>12</v>
      </c>
      <c r="B269" s="6" t="s">
        <v>75</v>
      </c>
      <c r="C269" s="7"/>
      <c r="D269" s="8">
        <v>43132</v>
      </c>
      <c r="E269" s="8">
        <v>43160</v>
      </c>
      <c r="F269" s="6">
        <f>'Wage Entry'!E271</f>
        <v>170404</v>
      </c>
      <c r="G269" s="6">
        <f>'Wage Entry'!G271</f>
        <v>14195</v>
      </c>
      <c r="H269" s="6">
        <f>'Wage Entry'!H271</f>
        <v>1250</v>
      </c>
      <c r="I269" s="6">
        <f>'Wage Entry'!I271</f>
        <v>12945</v>
      </c>
      <c r="J269" s="6">
        <f t="shared" si="27"/>
        <v>1144108</v>
      </c>
      <c r="K269" s="7">
        <f t="shared" ref="K269" si="29">SUM(J258:J269)</f>
        <v>12874926</v>
      </c>
      <c r="L269" s="7">
        <v>8.5500000000000007</v>
      </c>
      <c r="M269" s="7">
        <f>ROUND(K269*L269/1200,0)</f>
        <v>91734</v>
      </c>
      <c r="N269" s="7">
        <f t="shared" si="28"/>
        <v>856005</v>
      </c>
      <c r="O269" s="7">
        <f t="shared" ref="O269" si="30">SUM(I258:I269)</f>
        <v>155340</v>
      </c>
      <c r="P269" s="7">
        <f t="shared" ref="P269" si="31">C258+M269+O269</f>
        <v>1248787</v>
      </c>
      <c r="Q269" s="11" t="s">
        <v>82</v>
      </c>
      <c r="R269" s="7"/>
      <c r="S269" s="6"/>
      <c r="T269" s="6"/>
    </row>
    <row r="270" spans="1:20" x14ac:dyDescent="0.25">
      <c r="A270" s="6">
        <v>1</v>
      </c>
      <c r="B270" s="6"/>
      <c r="C270" s="7">
        <f t="shared" ref="C270" si="32">P269</f>
        <v>1248787</v>
      </c>
      <c r="D270" s="8">
        <v>43160</v>
      </c>
      <c r="E270" s="8">
        <v>43191</v>
      </c>
      <c r="F270" s="6">
        <f>'Wage Entry'!E272</f>
        <v>199372.66666666666</v>
      </c>
      <c r="G270" s="6">
        <f>'Wage Entry'!G272</f>
        <v>16608</v>
      </c>
      <c r="H270" s="6">
        <f>'Wage Entry'!H272</f>
        <v>1250</v>
      </c>
      <c r="I270" s="6">
        <f>'Wage Entry'!I272</f>
        <v>15358</v>
      </c>
      <c r="J270" s="6">
        <f>C270</f>
        <v>1248787</v>
      </c>
      <c r="K270" s="6"/>
      <c r="L270" s="6"/>
      <c r="M270" s="6"/>
      <c r="N270" s="7">
        <f t="shared" si="28"/>
        <v>871363</v>
      </c>
      <c r="O270" s="6"/>
      <c r="P270" s="6"/>
      <c r="Q270" s="6"/>
      <c r="R270" s="6"/>
      <c r="S270" s="6"/>
      <c r="T270" s="6"/>
    </row>
    <row r="271" spans="1:20" x14ac:dyDescent="0.25">
      <c r="A271" s="6">
        <v>2</v>
      </c>
      <c r="B271" s="6"/>
      <c r="C271" s="6">
        <f>P270</f>
        <v>0</v>
      </c>
      <c r="D271" s="8">
        <v>43191</v>
      </c>
      <c r="E271" s="8">
        <v>43221</v>
      </c>
      <c r="F271" s="6">
        <f>'Wage Entry'!E273</f>
        <v>199372.66666666666</v>
      </c>
      <c r="G271" s="6">
        <f>'Wage Entry'!G273</f>
        <v>16608</v>
      </c>
      <c r="H271" s="6">
        <f>'Wage Entry'!H273</f>
        <v>1250</v>
      </c>
      <c r="I271" s="6">
        <f>'Wage Entry'!I273</f>
        <v>15358</v>
      </c>
      <c r="J271" s="6">
        <f t="shared" si="27"/>
        <v>1264145</v>
      </c>
      <c r="K271" s="6"/>
      <c r="L271" s="6"/>
      <c r="M271" s="6"/>
      <c r="N271" s="7">
        <f t="shared" si="28"/>
        <v>886721</v>
      </c>
      <c r="O271" s="6"/>
      <c r="P271" s="6"/>
      <c r="Q271" s="6"/>
      <c r="R271" s="6"/>
      <c r="S271" s="6"/>
      <c r="T271" s="6"/>
    </row>
    <row r="272" spans="1:20" x14ac:dyDescent="0.25">
      <c r="A272" s="6">
        <v>3</v>
      </c>
      <c r="B272" s="6"/>
      <c r="C272" s="6"/>
      <c r="D272" s="8">
        <v>43221</v>
      </c>
      <c r="E272" s="8">
        <v>43252</v>
      </c>
      <c r="F272" s="6">
        <f>'Wage Entry'!E274</f>
        <v>199372.66666666666</v>
      </c>
      <c r="G272" s="6">
        <f>'Wage Entry'!G274</f>
        <v>16608</v>
      </c>
      <c r="H272" s="6">
        <f>'Wage Entry'!H274</f>
        <v>1250</v>
      </c>
      <c r="I272" s="6">
        <f>'Wage Entry'!I274</f>
        <v>15358</v>
      </c>
      <c r="J272" s="6">
        <f t="shared" si="27"/>
        <v>1279503</v>
      </c>
      <c r="K272" s="6"/>
      <c r="L272" s="6"/>
      <c r="M272" s="6"/>
      <c r="N272" s="7">
        <f t="shared" si="28"/>
        <v>902079</v>
      </c>
      <c r="O272" s="6"/>
      <c r="P272" s="6"/>
      <c r="Q272" s="6"/>
      <c r="R272" s="6"/>
      <c r="S272" s="6"/>
      <c r="T272" s="6"/>
    </row>
    <row r="273" spans="1:20" x14ac:dyDescent="0.25">
      <c r="A273" s="6">
        <v>4</v>
      </c>
      <c r="B273" s="6"/>
      <c r="C273" s="6"/>
      <c r="D273" s="8">
        <v>43252</v>
      </c>
      <c r="E273" s="8">
        <v>43282</v>
      </c>
      <c r="F273" s="6">
        <f>'Wage Entry'!E275</f>
        <v>199372.66666666666</v>
      </c>
      <c r="G273" s="6">
        <f>'Wage Entry'!G275</f>
        <v>16608</v>
      </c>
      <c r="H273" s="6">
        <f>'Wage Entry'!H275</f>
        <v>1250</v>
      </c>
      <c r="I273" s="6">
        <f>'Wage Entry'!I275</f>
        <v>15358</v>
      </c>
      <c r="J273" s="6">
        <f t="shared" si="27"/>
        <v>1294861</v>
      </c>
      <c r="K273" s="6"/>
      <c r="L273" s="6"/>
      <c r="M273" s="6"/>
      <c r="N273" s="7">
        <f t="shared" si="28"/>
        <v>917437</v>
      </c>
      <c r="O273" s="6"/>
      <c r="P273" s="6"/>
      <c r="Q273" s="6"/>
      <c r="R273" s="6"/>
      <c r="S273" s="6"/>
      <c r="T273" s="6"/>
    </row>
    <row r="274" spans="1:20" x14ac:dyDescent="0.25">
      <c r="A274" s="6">
        <v>5</v>
      </c>
      <c r="B274" s="6"/>
      <c r="C274" s="6"/>
      <c r="D274" s="8">
        <v>43282</v>
      </c>
      <c r="E274" s="8">
        <v>43313</v>
      </c>
      <c r="F274" s="6">
        <f>'Wage Entry'!E276</f>
        <v>199372.66666666666</v>
      </c>
      <c r="G274" s="6">
        <f>'Wage Entry'!G276</f>
        <v>16608</v>
      </c>
      <c r="H274" s="6">
        <f>'Wage Entry'!H276</f>
        <v>1250</v>
      </c>
      <c r="I274" s="6">
        <f>'Wage Entry'!I276</f>
        <v>15358</v>
      </c>
      <c r="J274" s="6">
        <f t="shared" si="27"/>
        <v>1310219</v>
      </c>
      <c r="K274" s="6"/>
      <c r="L274" s="6"/>
      <c r="M274" s="6"/>
      <c r="N274" s="7">
        <f t="shared" si="28"/>
        <v>932795</v>
      </c>
      <c r="O274" s="6"/>
      <c r="P274" s="6"/>
      <c r="Q274" s="6"/>
      <c r="R274" s="6"/>
      <c r="S274" s="6"/>
      <c r="T274" s="6"/>
    </row>
    <row r="275" spans="1:20" x14ac:dyDescent="0.25">
      <c r="A275" s="6">
        <v>6</v>
      </c>
      <c r="B275" s="6"/>
      <c r="C275" s="6"/>
      <c r="D275" s="8">
        <v>43313</v>
      </c>
      <c r="E275" s="8">
        <v>43344</v>
      </c>
      <c r="F275" s="6">
        <f>'Wage Entry'!E277</f>
        <v>199372.66666666666</v>
      </c>
      <c r="G275" s="6">
        <f>'Wage Entry'!G277</f>
        <v>16608</v>
      </c>
      <c r="H275" s="6">
        <f>'Wage Entry'!H277</f>
        <v>1250</v>
      </c>
      <c r="I275" s="6">
        <f>'Wage Entry'!I277</f>
        <v>15358</v>
      </c>
      <c r="J275" s="6">
        <f t="shared" si="27"/>
        <v>1325577</v>
      </c>
      <c r="K275" s="6"/>
      <c r="L275" s="6"/>
      <c r="M275" s="6"/>
      <c r="N275" s="7">
        <f t="shared" si="28"/>
        <v>948153</v>
      </c>
      <c r="O275" s="6"/>
      <c r="P275" s="6"/>
      <c r="Q275" s="6"/>
      <c r="R275" s="6"/>
      <c r="S275" s="6"/>
      <c r="T275" s="6"/>
    </row>
    <row r="276" spans="1:20" x14ac:dyDescent="0.25">
      <c r="A276" s="6">
        <v>7</v>
      </c>
      <c r="B276" s="6"/>
      <c r="C276" s="6"/>
      <c r="D276" s="8">
        <v>43344</v>
      </c>
      <c r="E276" s="8">
        <v>43374</v>
      </c>
      <c r="F276" s="6">
        <f>'Wage Entry'!E278</f>
        <v>199372.66666666666</v>
      </c>
      <c r="G276" s="6">
        <f>'Wage Entry'!G278</f>
        <v>16608</v>
      </c>
      <c r="H276" s="6">
        <f>'Wage Entry'!H278</f>
        <v>1250</v>
      </c>
      <c r="I276" s="6">
        <f>'Wage Entry'!I278</f>
        <v>15358</v>
      </c>
      <c r="J276" s="6">
        <f t="shared" si="27"/>
        <v>1340935</v>
      </c>
      <c r="K276" s="6"/>
      <c r="L276" s="6"/>
      <c r="M276" s="6"/>
      <c r="N276" s="7">
        <f t="shared" si="28"/>
        <v>963511</v>
      </c>
      <c r="O276" s="6"/>
      <c r="P276" s="6"/>
      <c r="Q276" s="6"/>
      <c r="R276" s="6"/>
      <c r="S276" s="6"/>
      <c r="T276" s="6"/>
    </row>
    <row r="277" spans="1:20" x14ac:dyDescent="0.25">
      <c r="A277" s="6">
        <v>8</v>
      </c>
      <c r="B277" s="6"/>
      <c r="C277" s="6"/>
      <c r="D277" s="8">
        <v>43374</v>
      </c>
      <c r="E277" s="8">
        <v>43405</v>
      </c>
      <c r="F277" s="6">
        <f>'Wage Entry'!E279</f>
        <v>199372.66666666666</v>
      </c>
      <c r="G277" s="6">
        <f>'Wage Entry'!G279</f>
        <v>16608</v>
      </c>
      <c r="H277" s="6">
        <f>'Wage Entry'!H279</f>
        <v>1250</v>
      </c>
      <c r="I277" s="6">
        <f>'Wage Entry'!I279</f>
        <v>15358</v>
      </c>
      <c r="J277" s="6">
        <f t="shared" si="27"/>
        <v>1356293</v>
      </c>
      <c r="K277" s="6"/>
      <c r="L277" s="6"/>
      <c r="M277" s="6"/>
      <c r="N277" s="7">
        <f t="shared" si="28"/>
        <v>978869</v>
      </c>
      <c r="O277" s="6"/>
      <c r="P277" s="6"/>
      <c r="Q277" s="6"/>
      <c r="R277" s="6"/>
      <c r="S277" s="6"/>
      <c r="T277" s="6"/>
    </row>
    <row r="278" spans="1:20" x14ac:dyDescent="0.25">
      <c r="A278" s="6">
        <v>9</v>
      </c>
      <c r="B278" s="6"/>
      <c r="C278" s="6"/>
      <c r="D278" s="8">
        <v>43405</v>
      </c>
      <c r="E278" s="8">
        <v>43435</v>
      </c>
      <c r="F278" s="6">
        <f>'Wage Entry'!E280</f>
        <v>199372.66666666666</v>
      </c>
      <c r="G278" s="6">
        <f>'Wage Entry'!G280</f>
        <v>16608</v>
      </c>
      <c r="H278" s="6">
        <f>'Wage Entry'!H280</f>
        <v>1250</v>
      </c>
      <c r="I278" s="6">
        <f>'Wage Entry'!I280</f>
        <v>15358</v>
      </c>
      <c r="J278" s="6">
        <f t="shared" si="27"/>
        <v>1371651</v>
      </c>
      <c r="K278" s="6"/>
      <c r="L278" s="6"/>
      <c r="M278" s="6"/>
      <c r="N278" s="7">
        <f t="shared" si="28"/>
        <v>994227</v>
      </c>
      <c r="O278" s="6"/>
      <c r="P278" s="6"/>
      <c r="Q278" s="6"/>
      <c r="R278" s="6"/>
      <c r="S278" s="6"/>
      <c r="T278" s="6"/>
    </row>
    <row r="279" spans="1:20" x14ac:dyDescent="0.25">
      <c r="A279" s="6">
        <v>10</v>
      </c>
      <c r="B279" s="6"/>
      <c r="C279" s="6"/>
      <c r="D279" s="8">
        <v>43435</v>
      </c>
      <c r="E279" s="8">
        <v>43466</v>
      </c>
      <c r="F279" s="6">
        <f>'Wage Entry'!E281</f>
        <v>199372.66666666666</v>
      </c>
      <c r="G279" s="6">
        <f>'Wage Entry'!G281</f>
        <v>16608</v>
      </c>
      <c r="H279" s="6">
        <f>'Wage Entry'!H281</f>
        <v>1250</v>
      </c>
      <c r="I279" s="6">
        <f>'Wage Entry'!I281</f>
        <v>15358</v>
      </c>
      <c r="J279" s="6">
        <f t="shared" si="27"/>
        <v>1387009</v>
      </c>
      <c r="K279" s="6"/>
      <c r="L279" s="6"/>
      <c r="M279" s="6"/>
      <c r="N279" s="7">
        <f t="shared" si="28"/>
        <v>1009585</v>
      </c>
      <c r="O279" s="6"/>
      <c r="P279" s="6"/>
      <c r="Q279" s="6"/>
      <c r="R279" s="6"/>
      <c r="S279" s="6"/>
      <c r="T279" s="6"/>
    </row>
    <row r="280" spans="1:20" x14ac:dyDescent="0.25">
      <c r="A280" s="6">
        <v>11</v>
      </c>
      <c r="B280" s="6"/>
      <c r="C280" s="6"/>
      <c r="D280" s="8">
        <v>43466</v>
      </c>
      <c r="E280" s="8">
        <v>43497</v>
      </c>
      <c r="F280" s="6">
        <f>'Wage Entry'!E282</f>
        <v>199372.66666666666</v>
      </c>
      <c r="G280" s="6">
        <f>'Wage Entry'!G282</f>
        <v>16608</v>
      </c>
      <c r="H280" s="6">
        <f>'Wage Entry'!H282</f>
        <v>1250</v>
      </c>
      <c r="I280" s="6">
        <f>'Wage Entry'!I282</f>
        <v>15358</v>
      </c>
      <c r="J280" s="6">
        <f t="shared" si="27"/>
        <v>1402367</v>
      </c>
      <c r="K280" s="6"/>
      <c r="L280" s="6"/>
      <c r="M280" s="6"/>
      <c r="N280" s="7">
        <f t="shared" si="28"/>
        <v>1024943</v>
      </c>
      <c r="O280" s="6"/>
      <c r="P280" s="6"/>
      <c r="Q280" s="6"/>
      <c r="R280" s="6"/>
      <c r="S280" s="6"/>
      <c r="T280" s="6"/>
    </row>
    <row r="281" spans="1:20" x14ac:dyDescent="0.25">
      <c r="A281" s="6">
        <v>12</v>
      </c>
      <c r="B281" s="6" t="s">
        <v>76</v>
      </c>
      <c r="C281" s="6"/>
      <c r="D281" s="8">
        <v>43497</v>
      </c>
      <c r="E281" s="8">
        <v>43525</v>
      </c>
      <c r="F281" s="6">
        <f>'Wage Entry'!E283</f>
        <v>199372.66666666666</v>
      </c>
      <c r="G281" s="6">
        <f>'Wage Entry'!G283</f>
        <v>16608</v>
      </c>
      <c r="H281" s="6">
        <f>'Wage Entry'!H283</f>
        <v>1250</v>
      </c>
      <c r="I281" s="6">
        <f>'Wage Entry'!I283</f>
        <v>15358</v>
      </c>
      <c r="J281" s="6">
        <f t="shared" si="27"/>
        <v>1417725</v>
      </c>
      <c r="K281" s="7">
        <f t="shared" ref="K281" si="33">SUM(J270:J281)</f>
        <v>15999072</v>
      </c>
      <c r="L281" s="7">
        <v>8.65</v>
      </c>
      <c r="M281" s="7">
        <f>ROUND(K281*L281/1200,0)</f>
        <v>115327</v>
      </c>
      <c r="N281" s="7">
        <f t="shared" si="28"/>
        <v>1040301</v>
      </c>
      <c r="O281" s="7">
        <f t="shared" ref="O281" si="34">SUM(I270:I281)</f>
        <v>184296</v>
      </c>
      <c r="P281" s="7">
        <f t="shared" ref="P281" si="35">C270+M281+O281</f>
        <v>1548410</v>
      </c>
      <c r="Q281" s="11" t="s">
        <v>83</v>
      </c>
      <c r="R281" s="6"/>
      <c r="S281" s="6"/>
      <c r="T281" s="6"/>
    </row>
    <row r="282" spans="1:20" x14ac:dyDescent="0.25">
      <c r="A282" s="6">
        <v>1</v>
      </c>
      <c r="B282" s="6"/>
      <c r="C282" s="7">
        <f t="shared" ref="C282" si="36">P281</f>
        <v>1548410</v>
      </c>
      <c r="D282" s="8">
        <v>43525</v>
      </c>
      <c r="E282" s="8">
        <v>43556</v>
      </c>
      <c r="F282" s="6">
        <f>'Wage Entry'!E284</f>
        <v>215322.5</v>
      </c>
      <c r="G282" s="6">
        <f>'Wage Entry'!G284</f>
        <v>17936</v>
      </c>
      <c r="H282" s="6">
        <f>'Wage Entry'!H284</f>
        <v>1250</v>
      </c>
      <c r="I282" s="6">
        <f>'Wage Entry'!I284</f>
        <v>16686</v>
      </c>
      <c r="J282" s="6">
        <f>C282</f>
        <v>1548410</v>
      </c>
      <c r="K282" s="6"/>
      <c r="L282" s="6"/>
      <c r="M282" s="6"/>
      <c r="N282" s="7">
        <f t="shared" si="28"/>
        <v>1056987</v>
      </c>
      <c r="O282" s="6"/>
      <c r="P282" s="6"/>
      <c r="Q282" s="6"/>
      <c r="R282" s="6"/>
      <c r="S282" s="6"/>
      <c r="T282" s="6"/>
    </row>
    <row r="283" spans="1:20" x14ac:dyDescent="0.25">
      <c r="A283" s="6">
        <v>2</v>
      </c>
      <c r="B283" s="6"/>
      <c r="C283" s="6"/>
      <c r="D283" s="8">
        <v>43556</v>
      </c>
      <c r="E283" s="8">
        <v>43586</v>
      </c>
      <c r="F283" s="6">
        <f>'Wage Entry'!E285</f>
        <v>215322.5</v>
      </c>
      <c r="G283" s="6">
        <f>'Wage Entry'!G285</f>
        <v>17936</v>
      </c>
      <c r="H283" s="6">
        <f>'Wage Entry'!H285</f>
        <v>1250</v>
      </c>
      <c r="I283" s="6">
        <f>'Wage Entry'!I285</f>
        <v>16686</v>
      </c>
      <c r="J283" s="6">
        <f t="shared" si="27"/>
        <v>1565096</v>
      </c>
      <c r="K283" s="6"/>
      <c r="L283" s="6"/>
      <c r="M283" s="6"/>
      <c r="N283" s="7">
        <f t="shared" si="28"/>
        <v>1073673</v>
      </c>
      <c r="O283" s="6"/>
      <c r="P283" s="6"/>
      <c r="Q283" s="6"/>
      <c r="R283" s="6"/>
      <c r="S283" s="6"/>
      <c r="T283" s="6"/>
    </row>
    <row r="284" spans="1:20" x14ac:dyDescent="0.25">
      <c r="A284" s="6">
        <v>3</v>
      </c>
      <c r="B284" s="6"/>
      <c r="C284" s="6"/>
      <c r="D284" s="8">
        <v>43586</v>
      </c>
      <c r="E284" s="8">
        <v>43617</v>
      </c>
      <c r="F284" s="6">
        <f>'Wage Entry'!E286</f>
        <v>215322.5</v>
      </c>
      <c r="G284" s="6">
        <f>'Wage Entry'!G286</f>
        <v>17936</v>
      </c>
      <c r="H284" s="6">
        <f>'Wage Entry'!H286</f>
        <v>1250</v>
      </c>
      <c r="I284" s="6">
        <f>'Wage Entry'!I286</f>
        <v>16686</v>
      </c>
      <c r="J284" s="6">
        <f t="shared" si="27"/>
        <v>1581782</v>
      </c>
      <c r="K284" s="6"/>
      <c r="L284" s="6"/>
      <c r="M284" s="6"/>
      <c r="N284" s="7">
        <f t="shared" si="28"/>
        <v>1090359</v>
      </c>
      <c r="O284" s="6"/>
      <c r="P284" s="6"/>
      <c r="Q284" s="6"/>
      <c r="R284" s="6"/>
      <c r="S284" s="6"/>
      <c r="T284" s="6"/>
    </row>
    <row r="285" spans="1:20" x14ac:dyDescent="0.25">
      <c r="A285" s="6">
        <v>4</v>
      </c>
      <c r="B285" s="6"/>
      <c r="C285" s="6"/>
      <c r="D285" s="8">
        <v>43617</v>
      </c>
      <c r="E285" s="8">
        <v>43647</v>
      </c>
      <c r="F285" s="6">
        <f>'Wage Entry'!E287</f>
        <v>215322.5</v>
      </c>
      <c r="G285" s="6">
        <f>'Wage Entry'!G287</f>
        <v>17936</v>
      </c>
      <c r="H285" s="6">
        <f>'Wage Entry'!H287</f>
        <v>1250</v>
      </c>
      <c r="I285" s="6">
        <f>'Wage Entry'!I287</f>
        <v>16686</v>
      </c>
      <c r="J285" s="6">
        <f t="shared" si="27"/>
        <v>1598468</v>
      </c>
      <c r="K285" s="6"/>
      <c r="L285" s="6"/>
      <c r="M285" s="6"/>
      <c r="N285" s="7">
        <f t="shared" si="28"/>
        <v>1107045</v>
      </c>
      <c r="O285" s="6"/>
      <c r="P285" s="6"/>
      <c r="Q285" s="6"/>
      <c r="R285" s="6"/>
      <c r="S285" s="6"/>
      <c r="T285" s="6"/>
    </row>
    <row r="286" spans="1:20" x14ac:dyDescent="0.25">
      <c r="A286" s="6">
        <v>5</v>
      </c>
      <c r="B286" s="6"/>
      <c r="C286" s="6"/>
      <c r="D286" s="8">
        <v>43647</v>
      </c>
      <c r="E286" s="8">
        <v>43678</v>
      </c>
      <c r="F286" s="6">
        <f>'Wage Entry'!E288</f>
        <v>215322.5</v>
      </c>
      <c r="G286" s="6">
        <f>'Wage Entry'!G288</f>
        <v>17936</v>
      </c>
      <c r="H286" s="6">
        <f>'Wage Entry'!H288</f>
        <v>1250</v>
      </c>
      <c r="I286" s="6">
        <f>'Wage Entry'!I288</f>
        <v>16686</v>
      </c>
      <c r="J286" s="6">
        <f t="shared" si="27"/>
        <v>1615154</v>
      </c>
      <c r="K286" s="6"/>
      <c r="L286" s="6"/>
      <c r="M286" s="6"/>
      <c r="N286" s="7">
        <f t="shared" si="28"/>
        <v>1123731</v>
      </c>
      <c r="O286" s="6"/>
      <c r="P286" s="6"/>
      <c r="Q286" s="6"/>
      <c r="R286" s="6"/>
      <c r="S286" s="6"/>
      <c r="T286" s="6"/>
    </row>
    <row r="287" spans="1:20" x14ac:dyDescent="0.25">
      <c r="A287" s="6">
        <v>6</v>
      </c>
      <c r="B287" s="6"/>
      <c r="C287" s="6"/>
      <c r="D287" s="8">
        <v>43678</v>
      </c>
      <c r="E287" s="8">
        <v>43709</v>
      </c>
      <c r="F287" s="6">
        <f>'Wage Entry'!E289</f>
        <v>215322.5</v>
      </c>
      <c r="G287" s="6">
        <f>'Wage Entry'!G289</f>
        <v>17936</v>
      </c>
      <c r="H287" s="6">
        <f>'Wage Entry'!H289</f>
        <v>1250</v>
      </c>
      <c r="I287" s="6">
        <f>'Wage Entry'!I289</f>
        <v>16686</v>
      </c>
      <c r="J287" s="6">
        <f t="shared" si="27"/>
        <v>1631840</v>
      </c>
      <c r="K287" s="6"/>
      <c r="L287" s="6"/>
      <c r="M287" s="6"/>
      <c r="N287" s="7">
        <f t="shared" si="28"/>
        <v>1140417</v>
      </c>
      <c r="O287" s="6"/>
      <c r="P287" s="6"/>
      <c r="Q287" s="6"/>
      <c r="R287" s="6"/>
      <c r="S287" s="6"/>
      <c r="T287" s="6"/>
    </row>
    <row r="288" spans="1:20" x14ac:dyDescent="0.25">
      <c r="A288" s="6">
        <v>7</v>
      </c>
      <c r="B288" s="6"/>
      <c r="C288" s="6"/>
      <c r="D288" s="8">
        <v>43709</v>
      </c>
      <c r="E288" s="8">
        <v>43739</v>
      </c>
      <c r="F288" s="6">
        <f>'Wage Entry'!E290</f>
        <v>215322.5</v>
      </c>
      <c r="G288" s="6">
        <f>'Wage Entry'!G290</f>
        <v>17936</v>
      </c>
      <c r="H288" s="6">
        <f>'Wage Entry'!H290</f>
        <v>1250</v>
      </c>
      <c r="I288" s="6">
        <f>'Wage Entry'!I290</f>
        <v>16686</v>
      </c>
      <c r="J288" s="6">
        <f t="shared" si="27"/>
        <v>1648526</v>
      </c>
      <c r="K288" s="6"/>
      <c r="L288" s="6"/>
      <c r="M288" s="6"/>
      <c r="N288" s="7">
        <f t="shared" si="28"/>
        <v>1157103</v>
      </c>
      <c r="O288" s="6"/>
      <c r="P288" s="6"/>
      <c r="Q288" s="6"/>
      <c r="R288" s="6"/>
      <c r="S288" s="6"/>
      <c r="T288" s="6"/>
    </row>
    <row r="289" spans="1:20" x14ac:dyDescent="0.25">
      <c r="A289" s="6">
        <v>8</v>
      </c>
      <c r="B289" s="6"/>
      <c r="C289" s="6"/>
      <c r="D289" s="8">
        <v>43739</v>
      </c>
      <c r="E289" s="8">
        <v>43770</v>
      </c>
      <c r="F289" s="6">
        <f>'Wage Entry'!E291</f>
        <v>215322.5</v>
      </c>
      <c r="G289" s="6">
        <f>'Wage Entry'!G291</f>
        <v>17936</v>
      </c>
      <c r="H289" s="6">
        <f>'Wage Entry'!H291</f>
        <v>1250</v>
      </c>
      <c r="I289" s="6">
        <f>'Wage Entry'!I291</f>
        <v>16686</v>
      </c>
      <c r="J289" s="6">
        <f t="shared" si="27"/>
        <v>1665212</v>
      </c>
      <c r="K289" s="6"/>
      <c r="L289" s="6"/>
      <c r="M289" s="6"/>
      <c r="N289" s="7">
        <f t="shared" si="28"/>
        <v>1173789</v>
      </c>
      <c r="O289" s="6"/>
      <c r="P289" s="6"/>
      <c r="Q289" s="6"/>
      <c r="R289" s="6"/>
      <c r="S289" s="6"/>
      <c r="T289" s="6"/>
    </row>
    <row r="290" spans="1:20" x14ac:dyDescent="0.25">
      <c r="A290" s="6">
        <v>9</v>
      </c>
      <c r="B290" s="6"/>
      <c r="C290" s="6"/>
      <c r="D290" s="8">
        <v>43770</v>
      </c>
      <c r="E290" s="8">
        <v>43800</v>
      </c>
      <c r="F290" s="6">
        <f>'Wage Entry'!E292</f>
        <v>215322.5</v>
      </c>
      <c r="G290" s="6">
        <f>'Wage Entry'!G292</f>
        <v>17936</v>
      </c>
      <c r="H290" s="6">
        <f>'Wage Entry'!H292</f>
        <v>1250</v>
      </c>
      <c r="I290" s="6">
        <f>'Wage Entry'!I292</f>
        <v>16686</v>
      </c>
      <c r="J290" s="6">
        <f t="shared" si="27"/>
        <v>1681898</v>
      </c>
      <c r="K290" s="6"/>
      <c r="L290" s="6"/>
      <c r="M290" s="6"/>
      <c r="N290" s="7">
        <f t="shared" si="28"/>
        <v>1190475</v>
      </c>
      <c r="O290" s="6"/>
      <c r="P290" s="6"/>
      <c r="Q290" s="6"/>
      <c r="R290" s="6"/>
      <c r="S290" s="6"/>
      <c r="T290" s="6"/>
    </row>
    <row r="291" spans="1:20" x14ac:dyDescent="0.25">
      <c r="A291" s="6">
        <v>10</v>
      </c>
      <c r="B291" s="6"/>
      <c r="C291" s="6"/>
      <c r="D291" s="8">
        <v>43800</v>
      </c>
      <c r="E291" s="8">
        <v>43831</v>
      </c>
      <c r="F291" s="6">
        <f>'Wage Entry'!E293</f>
        <v>215322.5</v>
      </c>
      <c r="G291" s="6">
        <f>'Wage Entry'!G293</f>
        <v>17936</v>
      </c>
      <c r="H291" s="6">
        <f>'Wage Entry'!H293</f>
        <v>1250</v>
      </c>
      <c r="I291" s="6">
        <f>'Wage Entry'!I293</f>
        <v>16686</v>
      </c>
      <c r="J291" s="6">
        <f t="shared" si="27"/>
        <v>1698584</v>
      </c>
      <c r="K291" s="6"/>
      <c r="L291" s="6"/>
      <c r="M291" s="6"/>
      <c r="N291" s="7">
        <f t="shared" si="28"/>
        <v>1207161</v>
      </c>
      <c r="O291" s="6"/>
      <c r="P291" s="6"/>
      <c r="Q291" s="6"/>
      <c r="R291" s="6"/>
      <c r="S291" s="6"/>
      <c r="T291" s="6"/>
    </row>
    <row r="292" spans="1:20" x14ac:dyDescent="0.25">
      <c r="A292" s="6">
        <v>11</v>
      </c>
      <c r="B292" s="6"/>
      <c r="C292" s="6"/>
      <c r="D292" s="8">
        <v>43831</v>
      </c>
      <c r="E292" s="8">
        <v>43862</v>
      </c>
      <c r="F292" s="6">
        <f>'Wage Entry'!E294</f>
        <v>215322.5</v>
      </c>
      <c r="G292" s="6">
        <f>'Wage Entry'!G294</f>
        <v>17936</v>
      </c>
      <c r="H292" s="6">
        <f>'Wage Entry'!H294</f>
        <v>1250</v>
      </c>
      <c r="I292" s="6">
        <f>'Wage Entry'!I294</f>
        <v>16686</v>
      </c>
      <c r="J292" s="6">
        <f t="shared" si="27"/>
        <v>1715270</v>
      </c>
      <c r="K292" s="6"/>
      <c r="L292" s="6"/>
      <c r="M292" s="6"/>
      <c r="N292" s="7">
        <f t="shared" si="28"/>
        <v>1223847</v>
      </c>
      <c r="O292" s="6"/>
      <c r="P292" s="6"/>
      <c r="Q292" s="6"/>
      <c r="R292" s="6"/>
      <c r="S292" s="6"/>
      <c r="T292" s="6"/>
    </row>
    <row r="293" spans="1:20" x14ac:dyDescent="0.25">
      <c r="A293" s="6">
        <v>12</v>
      </c>
      <c r="B293" s="6" t="s">
        <v>77</v>
      </c>
      <c r="C293" s="6"/>
      <c r="D293" s="8">
        <v>43862</v>
      </c>
      <c r="E293" s="8">
        <v>43891</v>
      </c>
      <c r="F293" s="6">
        <f>'Wage Entry'!E295</f>
        <v>215322.5</v>
      </c>
      <c r="G293" s="6">
        <f>'Wage Entry'!G295</f>
        <v>17936</v>
      </c>
      <c r="H293" s="6">
        <f>'Wage Entry'!H295</f>
        <v>1250</v>
      </c>
      <c r="I293" s="6">
        <f>'Wage Entry'!I295</f>
        <v>16686</v>
      </c>
      <c r="J293" s="6">
        <f t="shared" si="27"/>
        <v>1731956</v>
      </c>
      <c r="K293" s="7">
        <f t="shared" ref="K293" si="37">SUM(J282:J293)</f>
        <v>19682196</v>
      </c>
      <c r="L293" s="7">
        <v>8.5</v>
      </c>
      <c r="M293" s="7">
        <f>ROUND(K293*L293/1200,0)</f>
        <v>139416</v>
      </c>
      <c r="N293" s="7">
        <f t="shared" si="28"/>
        <v>1240533</v>
      </c>
      <c r="O293" s="7">
        <f t="shared" ref="O293" si="38">SUM(I282:I293)</f>
        <v>200232</v>
      </c>
      <c r="P293" s="7">
        <f t="shared" ref="P293" si="39">C282+M293+O293</f>
        <v>1888058</v>
      </c>
      <c r="Q293" s="11" t="s">
        <v>84</v>
      </c>
      <c r="R293" s="6"/>
      <c r="S293" s="6"/>
      <c r="T293" s="6"/>
    </row>
    <row r="294" spans="1:20" x14ac:dyDescent="0.25">
      <c r="A294" s="6">
        <v>1</v>
      </c>
      <c r="B294" s="6"/>
      <c r="C294" s="7">
        <f t="shared" ref="C294" si="40">P293</f>
        <v>1888058</v>
      </c>
      <c r="D294" s="8">
        <v>43891</v>
      </c>
      <c r="E294" s="8">
        <v>43922</v>
      </c>
      <c r="F294" s="6">
        <f>'Wage Entry'!E296</f>
        <v>232548.33333333334</v>
      </c>
      <c r="G294" s="6">
        <f>'Wage Entry'!G296</f>
        <v>19371</v>
      </c>
      <c r="H294" s="6">
        <f>'Wage Entry'!H296</f>
        <v>1250</v>
      </c>
      <c r="I294" s="6">
        <f>'Wage Entry'!I296</f>
        <v>18121</v>
      </c>
      <c r="J294" s="6">
        <f>C294</f>
        <v>1888058</v>
      </c>
      <c r="K294" s="6"/>
      <c r="L294" s="6"/>
      <c r="M294" s="6"/>
      <c r="N294" s="7">
        <f t="shared" si="28"/>
        <v>1258654</v>
      </c>
      <c r="O294" s="6"/>
      <c r="P294" s="6"/>
      <c r="Q294" s="6"/>
      <c r="R294" s="6"/>
      <c r="S294" s="6"/>
      <c r="T294" s="6"/>
    </row>
    <row r="295" spans="1:20" x14ac:dyDescent="0.25">
      <c r="A295" s="6">
        <v>2</v>
      </c>
      <c r="B295" s="6"/>
      <c r="C295" s="6"/>
      <c r="D295" s="8">
        <v>43922</v>
      </c>
      <c r="E295" s="8">
        <v>43952</v>
      </c>
      <c r="F295" s="6">
        <f>'Wage Entry'!E297</f>
        <v>232548.33333333334</v>
      </c>
      <c r="G295" s="6">
        <f>'Wage Entry'!G297</f>
        <v>19371</v>
      </c>
      <c r="H295" s="6">
        <f>'Wage Entry'!H297</f>
        <v>1250</v>
      </c>
      <c r="I295" s="6">
        <f>'Wage Entry'!I297</f>
        <v>18121</v>
      </c>
      <c r="J295" s="6">
        <f>J294+I294</f>
        <v>1906179</v>
      </c>
      <c r="K295" s="6"/>
      <c r="L295" s="6"/>
      <c r="M295" s="6"/>
      <c r="N295" s="7">
        <f t="shared" si="28"/>
        <v>1276775</v>
      </c>
      <c r="O295" s="6"/>
      <c r="P295" s="6"/>
      <c r="Q295" s="6"/>
      <c r="R295" s="6"/>
      <c r="S295" s="6"/>
      <c r="T295" s="6"/>
    </row>
    <row r="296" spans="1:20" x14ac:dyDescent="0.25">
      <c r="A296" s="6">
        <v>3</v>
      </c>
      <c r="B296" s="6"/>
      <c r="C296" s="6"/>
      <c r="D296" s="8">
        <v>43952</v>
      </c>
      <c r="E296" s="8">
        <v>43983</v>
      </c>
      <c r="F296" s="6">
        <f>'Wage Entry'!E298</f>
        <v>232548.33333333334</v>
      </c>
      <c r="G296" s="6">
        <f>'Wage Entry'!G298</f>
        <v>19371</v>
      </c>
      <c r="H296" s="6">
        <f>'Wage Entry'!H298</f>
        <v>1250</v>
      </c>
      <c r="I296" s="6">
        <f>'Wage Entry'!I298</f>
        <v>18121</v>
      </c>
      <c r="J296" s="6">
        <f t="shared" ref="J296:J329" si="41">J295+I295</f>
        <v>1924300</v>
      </c>
      <c r="K296" s="6"/>
      <c r="L296" s="6"/>
      <c r="M296" s="6"/>
      <c r="N296" s="7">
        <f t="shared" si="28"/>
        <v>1294896</v>
      </c>
      <c r="O296" s="6"/>
      <c r="P296" s="6"/>
      <c r="Q296" s="6"/>
      <c r="R296" s="6"/>
      <c r="S296" s="6"/>
      <c r="T296" s="6"/>
    </row>
    <row r="297" spans="1:20" x14ac:dyDescent="0.25">
      <c r="A297" s="6">
        <v>4</v>
      </c>
      <c r="B297" s="6"/>
      <c r="C297" s="6"/>
      <c r="D297" s="8">
        <v>43983</v>
      </c>
      <c r="E297" s="8">
        <v>44013</v>
      </c>
      <c r="F297" s="6">
        <f>'Wage Entry'!E299</f>
        <v>232548.33333333334</v>
      </c>
      <c r="G297" s="6">
        <f>'Wage Entry'!G299</f>
        <v>19371</v>
      </c>
      <c r="H297" s="6">
        <f>'Wage Entry'!H299</f>
        <v>1250</v>
      </c>
      <c r="I297" s="6">
        <f>'Wage Entry'!I299</f>
        <v>18121</v>
      </c>
      <c r="J297" s="6">
        <f t="shared" si="41"/>
        <v>1942421</v>
      </c>
      <c r="K297" s="6"/>
      <c r="L297" s="6"/>
      <c r="M297" s="6"/>
      <c r="N297" s="7">
        <f t="shared" si="28"/>
        <v>1313017</v>
      </c>
      <c r="O297" s="6"/>
      <c r="P297" s="6"/>
      <c r="Q297" s="6"/>
      <c r="R297" s="6"/>
      <c r="S297" s="6"/>
      <c r="T297" s="6"/>
    </row>
    <row r="298" spans="1:20" x14ac:dyDescent="0.25">
      <c r="A298" s="6">
        <v>5</v>
      </c>
      <c r="B298" s="6"/>
      <c r="C298" s="6"/>
      <c r="D298" s="8">
        <v>44013</v>
      </c>
      <c r="E298" s="8">
        <v>44044</v>
      </c>
      <c r="F298" s="6">
        <f>'Wage Entry'!E300</f>
        <v>232548.33333333334</v>
      </c>
      <c r="G298" s="6">
        <f>'Wage Entry'!G300</f>
        <v>19371</v>
      </c>
      <c r="H298" s="6">
        <f>'Wage Entry'!H300</f>
        <v>1250</v>
      </c>
      <c r="I298" s="6">
        <f>'Wage Entry'!I300</f>
        <v>18121</v>
      </c>
      <c r="J298" s="6">
        <f t="shared" si="41"/>
        <v>1960542</v>
      </c>
      <c r="K298" s="6"/>
      <c r="L298" s="6"/>
      <c r="M298" s="6"/>
      <c r="N298" s="7">
        <f t="shared" si="28"/>
        <v>1331138</v>
      </c>
      <c r="O298" s="6"/>
      <c r="P298" s="6"/>
      <c r="Q298" s="6"/>
      <c r="R298" s="6"/>
      <c r="S298" s="6"/>
      <c r="T298" s="6"/>
    </row>
    <row r="299" spans="1:20" x14ac:dyDescent="0.25">
      <c r="A299" s="6">
        <v>6</v>
      </c>
      <c r="B299" s="6"/>
      <c r="C299" s="6"/>
      <c r="D299" s="8">
        <v>44044</v>
      </c>
      <c r="E299" s="8">
        <v>44075</v>
      </c>
      <c r="F299" s="6">
        <f>'Wage Entry'!E301</f>
        <v>232548.33333333334</v>
      </c>
      <c r="G299" s="6">
        <f>'Wage Entry'!G301</f>
        <v>19371</v>
      </c>
      <c r="H299" s="6">
        <f>'Wage Entry'!H301</f>
        <v>1250</v>
      </c>
      <c r="I299" s="6">
        <f>'Wage Entry'!I301</f>
        <v>18121</v>
      </c>
      <c r="J299" s="6">
        <f t="shared" si="41"/>
        <v>1978663</v>
      </c>
      <c r="K299" s="6"/>
      <c r="L299" s="6"/>
      <c r="M299" s="6"/>
      <c r="N299" s="7">
        <f t="shared" si="28"/>
        <v>1349259</v>
      </c>
      <c r="O299" s="6"/>
      <c r="P299" s="6"/>
      <c r="Q299" s="6"/>
      <c r="R299" s="6"/>
      <c r="S299" s="6"/>
      <c r="T299" s="6"/>
    </row>
    <row r="300" spans="1:20" x14ac:dyDescent="0.25">
      <c r="A300" s="6">
        <v>7</v>
      </c>
      <c r="B300" s="6"/>
      <c r="C300" s="6"/>
      <c r="D300" s="8">
        <v>44075</v>
      </c>
      <c r="E300" s="8">
        <v>44105</v>
      </c>
      <c r="F300" s="6">
        <f>'Wage Entry'!E302</f>
        <v>232548.33333333334</v>
      </c>
      <c r="G300" s="6">
        <f>'Wage Entry'!G302</f>
        <v>19371</v>
      </c>
      <c r="H300" s="6">
        <f>'Wage Entry'!H302</f>
        <v>1250</v>
      </c>
      <c r="I300" s="6">
        <f>'Wage Entry'!I302</f>
        <v>18121</v>
      </c>
      <c r="J300" s="6">
        <f t="shared" si="41"/>
        <v>1996784</v>
      </c>
      <c r="K300" s="6"/>
      <c r="L300" s="6"/>
      <c r="M300" s="6"/>
      <c r="N300" s="7">
        <f t="shared" si="28"/>
        <v>1367380</v>
      </c>
      <c r="O300" s="6"/>
      <c r="P300" s="6"/>
      <c r="Q300" s="6"/>
      <c r="R300" s="6"/>
      <c r="S300" s="6"/>
      <c r="T300" s="6"/>
    </row>
    <row r="301" spans="1:20" x14ac:dyDescent="0.25">
      <c r="A301" s="6">
        <v>8</v>
      </c>
      <c r="B301" s="6"/>
      <c r="C301" s="6"/>
      <c r="D301" s="8">
        <v>44105</v>
      </c>
      <c r="E301" s="8">
        <v>44136</v>
      </c>
      <c r="F301" s="6">
        <f>'Wage Entry'!E303</f>
        <v>232548.33333333334</v>
      </c>
      <c r="G301" s="6">
        <f>'Wage Entry'!G303</f>
        <v>19371</v>
      </c>
      <c r="H301" s="6">
        <f>'Wage Entry'!H303</f>
        <v>1250</v>
      </c>
      <c r="I301" s="6">
        <f>'Wage Entry'!I303</f>
        <v>18121</v>
      </c>
      <c r="J301" s="6">
        <f t="shared" si="41"/>
        <v>2014905</v>
      </c>
      <c r="K301" s="6"/>
      <c r="L301" s="6"/>
      <c r="M301" s="6"/>
      <c r="N301" s="7">
        <f t="shared" si="28"/>
        <v>1385501</v>
      </c>
      <c r="O301" s="6"/>
      <c r="P301" s="6"/>
      <c r="Q301" s="6"/>
      <c r="R301" s="6"/>
      <c r="S301" s="6"/>
      <c r="T301" s="6"/>
    </row>
    <row r="302" spans="1:20" x14ac:dyDescent="0.25">
      <c r="A302" s="6">
        <v>9</v>
      </c>
      <c r="B302" s="6"/>
      <c r="C302" s="6"/>
      <c r="D302" s="8">
        <v>44136</v>
      </c>
      <c r="E302" s="8">
        <v>44166</v>
      </c>
      <c r="F302" s="6">
        <f>'Wage Entry'!E304</f>
        <v>232548.33333333334</v>
      </c>
      <c r="G302" s="6">
        <f>'Wage Entry'!G304</f>
        <v>19371</v>
      </c>
      <c r="H302" s="6">
        <f>'Wage Entry'!H304</f>
        <v>1250</v>
      </c>
      <c r="I302" s="6">
        <f>'Wage Entry'!I304</f>
        <v>18121</v>
      </c>
      <c r="J302" s="6">
        <f t="shared" si="41"/>
        <v>2033026</v>
      </c>
      <c r="K302" s="6"/>
      <c r="L302" s="6"/>
      <c r="M302" s="6"/>
      <c r="N302" s="7">
        <f t="shared" si="28"/>
        <v>1403622</v>
      </c>
      <c r="O302" s="6"/>
      <c r="P302" s="6"/>
      <c r="Q302" s="6"/>
      <c r="R302" s="6"/>
      <c r="S302" s="6"/>
      <c r="T302" s="6"/>
    </row>
    <row r="303" spans="1:20" x14ac:dyDescent="0.25">
      <c r="A303" s="6">
        <v>10</v>
      </c>
      <c r="B303" s="6"/>
      <c r="C303" s="6"/>
      <c r="D303" s="8">
        <v>44166</v>
      </c>
      <c r="E303" s="8">
        <v>44197</v>
      </c>
      <c r="F303" s="6">
        <f>'Wage Entry'!E305</f>
        <v>232548.33333333334</v>
      </c>
      <c r="G303" s="6">
        <f>'Wage Entry'!G305</f>
        <v>19371</v>
      </c>
      <c r="H303" s="6">
        <f>'Wage Entry'!H305</f>
        <v>1250</v>
      </c>
      <c r="I303" s="6">
        <f>'Wage Entry'!I305</f>
        <v>18121</v>
      </c>
      <c r="J303" s="6">
        <f t="shared" si="41"/>
        <v>2051147</v>
      </c>
      <c r="K303" s="6"/>
      <c r="L303" s="6"/>
      <c r="M303" s="6"/>
      <c r="N303" s="7">
        <f t="shared" si="28"/>
        <v>1421743</v>
      </c>
      <c r="O303" s="6"/>
      <c r="P303" s="6"/>
      <c r="Q303" s="6"/>
      <c r="R303" s="6"/>
      <c r="S303" s="6"/>
      <c r="T303" s="6"/>
    </row>
    <row r="304" spans="1:20" x14ac:dyDescent="0.25">
      <c r="A304" s="6">
        <v>11</v>
      </c>
      <c r="B304" s="6"/>
      <c r="C304" s="6"/>
      <c r="D304" s="8">
        <v>44197</v>
      </c>
      <c r="E304" s="8">
        <v>44228</v>
      </c>
      <c r="F304" s="6">
        <f>'Wage Entry'!E306</f>
        <v>232548.33333333334</v>
      </c>
      <c r="G304" s="6">
        <f>'Wage Entry'!G306</f>
        <v>19371</v>
      </c>
      <c r="H304" s="6">
        <f>'Wage Entry'!H306</f>
        <v>1250</v>
      </c>
      <c r="I304" s="6">
        <f>'Wage Entry'!I306</f>
        <v>18121</v>
      </c>
      <c r="J304" s="6">
        <f t="shared" si="41"/>
        <v>2069268</v>
      </c>
      <c r="K304" s="6"/>
      <c r="L304" s="6"/>
      <c r="M304" s="6"/>
      <c r="N304" s="7">
        <f t="shared" si="28"/>
        <v>1439864</v>
      </c>
      <c r="O304" s="6"/>
      <c r="P304" s="6"/>
      <c r="Q304" s="6"/>
      <c r="R304" s="6"/>
      <c r="S304" s="6"/>
      <c r="T304" s="6"/>
    </row>
    <row r="305" spans="1:20" x14ac:dyDescent="0.25">
      <c r="A305" s="6">
        <v>12</v>
      </c>
      <c r="B305" s="6" t="s">
        <v>78</v>
      </c>
      <c r="C305" s="6"/>
      <c r="D305" s="8">
        <v>44228</v>
      </c>
      <c r="E305" s="8">
        <v>44256</v>
      </c>
      <c r="F305" s="6">
        <f>'Wage Entry'!E307</f>
        <v>232548.33333333334</v>
      </c>
      <c r="G305" s="6">
        <f>'Wage Entry'!G307</f>
        <v>19371</v>
      </c>
      <c r="H305" s="6">
        <f>'Wage Entry'!H307</f>
        <v>1250</v>
      </c>
      <c r="I305" s="6">
        <f>'Wage Entry'!I307</f>
        <v>18121</v>
      </c>
      <c r="J305" s="6">
        <f t="shared" si="41"/>
        <v>2087389</v>
      </c>
      <c r="K305" s="7">
        <f t="shared" ref="K305" si="42">SUM(J294:J305)</f>
        <v>23852682</v>
      </c>
      <c r="L305" s="7">
        <v>8.5</v>
      </c>
      <c r="M305" s="7">
        <f>ROUND(K305*L305/1200,0)</f>
        <v>168956</v>
      </c>
      <c r="N305" s="7">
        <f t="shared" si="28"/>
        <v>1457985</v>
      </c>
      <c r="O305" s="7">
        <f t="shared" ref="O305" si="43">SUM(I294:I305)</f>
        <v>217452</v>
      </c>
      <c r="P305" s="7">
        <f t="shared" ref="P305" si="44">C294+M305+O305</f>
        <v>2274466</v>
      </c>
      <c r="Q305" s="11" t="s">
        <v>85</v>
      </c>
      <c r="R305" s="6"/>
      <c r="S305" s="6"/>
      <c r="T305" s="6"/>
    </row>
    <row r="306" spans="1:20" x14ac:dyDescent="0.25">
      <c r="A306" s="6">
        <v>1</v>
      </c>
      <c r="B306" s="6"/>
      <c r="C306" s="7">
        <f t="shared" ref="C306" si="45">P305</f>
        <v>2274466</v>
      </c>
      <c r="D306" s="8">
        <v>44256</v>
      </c>
      <c r="E306" s="8">
        <v>44287</v>
      </c>
      <c r="F306" s="6">
        <f>'Wage Entry'!E308</f>
        <v>241385.16666666666</v>
      </c>
      <c r="G306" s="6">
        <f>'Wage Entry'!G308</f>
        <v>20107</v>
      </c>
      <c r="H306" s="6">
        <f>'Wage Entry'!H308</f>
        <v>1250</v>
      </c>
      <c r="I306" s="6">
        <f>'Wage Entry'!I308</f>
        <v>18857</v>
      </c>
      <c r="J306" s="6">
        <f>C306</f>
        <v>2274466</v>
      </c>
      <c r="K306" s="6"/>
      <c r="L306" s="6"/>
      <c r="M306" s="6"/>
      <c r="N306" s="7">
        <f t="shared" si="28"/>
        <v>1476842</v>
      </c>
      <c r="O306" s="6"/>
      <c r="P306" s="6"/>
      <c r="Q306" s="6"/>
      <c r="R306" s="6"/>
      <c r="S306" s="6"/>
      <c r="T306" s="6"/>
    </row>
    <row r="307" spans="1:20" x14ac:dyDescent="0.25">
      <c r="A307" s="6">
        <v>2</v>
      </c>
      <c r="B307" s="6"/>
      <c r="C307" s="6"/>
      <c r="D307" s="8">
        <v>44287</v>
      </c>
      <c r="E307" s="8">
        <v>44317</v>
      </c>
      <c r="F307" s="6">
        <f>'Wage Entry'!E309</f>
        <v>241385.16666666666</v>
      </c>
      <c r="G307" s="6">
        <f>'Wage Entry'!G309</f>
        <v>20107</v>
      </c>
      <c r="H307" s="6">
        <f>'Wage Entry'!H309</f>
        <v>1250</v>
      </c>
      <c r="I307" s="6">
        <f>'Wage Entry'!I309</f>
        <v>18857</v>
      </c>
      <c r="J307" s="6">
        <f t="shared" si="41"/>
        <v>2293323</v>
      </c>
      <c r="K307" s="6"/>
      <c r="L307" s="6"/>
      <c r="M307" s="6"/>
      <c r="N307" s="7">
        <f t="shared" si="28"/>
        <v>1495699</v>
      </c>
      <c r="O307" s="6"/>
      <c r="P307" s="6"/>
      <c r="Q307" s="6"/>
      <c r="R307" s="6"/>
      <c r="S307" s="6"/>
      <c r="T307" s="6"/>
    </row>
    <row r="308" spans="1:20" x14ac:dyDescent="0.25">
      <c r="A308" s="6">
        <v>3</v>
      </c>
      <c r="B308" s="6"/>
      <c r="C308" s="6"/>
      <c r="D308" s="8">
        <v>44317</v>
      </c>
      <c r="E308" s="8">
        <v>44348</v>
      </c>
      <c r="F308" s="6">
        <f>'Wage Entry'!E310</f>
        <v>241385.16666666666</v>
      </c>
      <c r="G308" s="6">
        <f>'Wage Entry'!G310</f>
        <v>20107</v>
      </c>
      <c r="H308" s="6">
        <f>'Wage Entry'!H310</f>
        <v>1250</v>
      </c>
      <c r="I308" s="6">
        <f>'Wage Entry'!I310</f>
        <v>18857</v>
      </c>
      <c r="J308" s="6">
        <f t="shared" si="41"/>
        <v>2312180</v>
      </c>
      <c r="K308" s="6"/>
      <c r="L308" s="6"/>
      <c r="M308" s="6"/>
      <c r="N308" s="7">
        <f t="shared" si="28"/>
        <v>1514556</v>
      </c>
      <c r="O308" s="6"/>
      <c r="P308" s="6"/>
      <c r="Q308" s="6"/>
      <c r="R308" s="6"/>
      <c r="S308" s="6"/>
      <c r="T308" s="6"/>
    </row>
    <row r="309" spans="1:20" x14ac:dyDescent="0.25">
      <c r="A309" s="6">
        <v>4</v>
      </c>
      <c r="B309" s="6"/>
      <c r="C309" s="6"/>
      <c r="D309" s="8">
        <v>44348</v>
      </c>
      <c r="E309" s="8">
        <v>44378</v>
      </c>
      <c r="F309" s="6">
        <f>'Wage Entry'!E311</f>
        <v>241385.16666666666</v>
      </c>
      <c r="G309" s="6">
        <f>'Wage Entry'!G311</f>
        <v>20107</v>
      </c>
      <c r="H309" s="6">
        <f>'Wage Entry'!H311</f>
        <v>1250</v>
      </c>
      <c r="I309" s="6">
        <f>'Wage Entry'!I311</f>
        <v>18857</v>
      </c>
      <c r="J309" s="6">
        <f t="shared" si="41"/>
        <v>2331037</v>
      </c>
      <c r="K309" s="6"/>
      <c r="L309" s="6"/>
      <c r="M309" s="6"/>
      <c r="N309" s="7">
        <f t="shared" si="28"/>
        <v>1533413</v>
      </c>
      <c r="O309" s="6"/>
      <c r="P309" s="6"/>
      <c r="Q309" s="6"/>
      <c r="R309" s="6"/>
      <c r="S309" s="6"/>
      <c r="T309" s="6"/>
    </row>
    <row r="310" spans="1:20" x14ac:dyDescent="0.25">
      <c r="A310" s="6">
        <v>5</v>
      </c>
      <c r="B310" s="6"/>
      <c r="C310" s="6"/>
      <c r="D310" s="8">
        <v>44378</v>
      </c>
      <c r="E310" s="8">
        <v>44409</v>
      </c>
      <c r="F310" s="6">
        <f>'Wage Entry'!E312</f>
        <v>241385.16666666666</v>
      </c>
      <c r="G310" s="6">
        <f>'Wage Entry'!G312</f>
        <v>20107</v>
      </c>
      <c r="H310" s="6">
        <f>'Wage Entry'!H312</f>
        <v>1250</v>
      </c>
      <c r="I310" s="6">
        <f>'Wage Entry'!I312</f>
        <v>18857</v>
      </c>
      <c r="J310" s="6">
        <f t="shared" si="41"/>
        <v>2349894</v>
      </c>
      <c r="K310" s="6"/>
      <c r="L310" s="6"/>
      <c r="M310" s="6"/>
      <c r="N310" s="7">
        <f t="shared" si="28"/>
        <v>1552270</v>
      </c>
      <c r="O310" s="6"/>
      <c r="P310" s="6"/>
      <c r="Q310" s="6"/>
      <c r="R310" s="6"/>
      <c r="S310" s="6"/>
      <c r="T310" s="6"/>
    </row>
    <row r="311" spans="1:20" x14ac:dyDescent="0.25">
      <c r="A311" s="6">
        <v>6</v>
      </c>
      <c r="B311" s="6"/>
      <c r="C311" s="6"/>
      <c r="D311" s="8">
        <v>44409</v>
      </c>
      <c r="E311" s="8">
        <v>44440</v>
      </c>
      <c r="F311" s="6">
        <f>'Wage Entry'!E313</f>
        <v>241385.16666666666</v>
      </c>
      <c r="G311" s="6">
        <f>'Wage Entry'!G313</f>
        <v>20107</v>
      </c>
      <c r="H311" s="6">
        <f>'Wage Entry'!H313</f>
        <v>1250</v>
      </c>
      <c r="I311" s="6">
        <f>'Wage Entry'!I313</f>
        <v>18857</v>
      </c>
      <c r="J311" s="6">
        <f t="shared" si="41"/>
        <v>2368751</v>
      </c>
      <c r="K311" s="6"/>
      <c r="L311" s="6"/>
      <c r="M311" s="6"/>
      <c r="N311" s="7">
        <f t="shared" si="28"/>
        <v>1571127</v>
      </c>
      <c r="O311" s="6"/>
      <c r="P311" s="6"/>
      <c r="Q311" s="6"/>
      <c r="R311" s="6"/>
      <c r="S311" s="6"/>
      <c r="T311" s="6"/>
    </row>
    <row r="312" spans="1:20" x14ac:dyDescent="0.25">
      <c r="A312" s="6">
        <v>7</v>
      </c>
      <c r="B312" s="6"/>
      <c r="C312" s="6"/>
      <c r="D312" s="8">
        <v>44440</v>
      </c>
      <c r="E312" s="8">
        <v>44470</v>
      </c>
      <c r="F312" s="6">
        <f>'Wage Entry'!E314</f>
        <v>241385.16666666666</v>
      </c>
      <c r="G312" s="6">
        <f>'Wage Entry'!G314</f>
        <v>20107</v>
      </c>
      <c r="H312" s="6">
        <f>'Wage Entry'!H314</f>
        <v>1250</v>
      </c>
      <c r="I312" s="6">
        <f>'Wage Entry'!I314</f>
        <v>18857</v>
      </c>
      <c r="J312" s="6">
        <f t="shared" si="41"/>
        <v>2387608</v>
      </c>
      <c r="K312" s="6"/>
      <c r="L312" s="6"/>
      <c r="M312" s="6"/>
      <c r="N312" s="7">
        <f t="shared" si="28"/>
        <v>1589984</v>
      </c>
      <c r="O312" s="6"/>
      <c r="P312" s="6"/>
      <c r="Q312" s="6"/>
      <c r="R312" s="6"/>
      <c r="S312" s="6"/>
      <c r="T312" s="6"/>
    </row>
    <row r="313" spans="1:20" x14ac:dyDescent="0.25">
      <c r="A313" s="6">
        <v>8</v>
      </c>
      <c r="B313" s="6"/>
      <c r="C313" s="6"/>
      <c r="D313" s="8">
        <v>44470</v>
      </c>
      <c r="E313" s="8">
        <v>44501</v>
      </c>
      <c r="F313" s="6">
        <f>'Wage Entry'!E315</f>
        <v>241385.16666666666</v>
      </c>
      <c r="G313" s="6">
        <f>'Wage Entry'!G315</f>
        <v>20107</v>
      </c>
      <c r="H313" s="6">
        <f>'Wage Entry'!H315</f>
        <v>1250</v>
      </c>
      <c r="I313" s="6">
        <f>'Wage Entry'!I315</f>
        <v>18857</v>
      </c>
      <c r="J313" s="6">
        <f t="shared" si="41"/>
        <v>2406465</v>
      </c>
      <c r="K313" s="6"/>
      <c r="L313" s="6"/>
      <c r="M313" s="6"/>
      <c r="N313" s="7">
        <f t="shared" si="28"/>
        <v>1608841</v>
      </c>
      <c r="O313" s="6"/>
      <c r="P313" s="6"/>
      <c r="Q313" s="6"/>
      <c r="R313" s="6"/>
      <c r="S313" s="6"/>
      <c r="T313" s="6"/>
    </row>
    <row r="314" spans="1:20" x14ac:dyDescent="0.25">
      <c r="A314" s="6">
        <v>9</v>
      </c>
      <c r="B314" s="6"/>
      <c r="C314" s="6"/>
      <c r="D314" s="8">
        <v>44501</v>
      </c>
      <c r="E314" s="8">
        <v>44531</v>
      </c>
      <c r="F314" s="6">
        <f>'Wage Entry'!E316</f>
        <v>241385.16666666666</v>
      </c>
      <c r="G314" s="6">
        <f>'Wage Entry'!G316</f>
        <v>20107</v>
      </c>
      <c r="H314" s="6">
        <f>'Wage Entry'!H316</f>
        <v>1250</v>
      </c>
      <c r="I314" s="6">
        <f>'Wage Entry'!I316</f>
        <v>18857</v>
      </c>
      <c r="J314" s="6">
        <f t="shared" si="41"/>
        <v>2425322</v>
      </c>
      <c r="K314" s="6"/>
      <c r="L314" s="6"/>
      <c r="M314" s="6"/>
      <c r="N314" s="7">
        <f t="shared" si="28"/>
        <v>1627698</v>
      </c>
      <c r="O314" s="6"/>
      <c r="P314" s="6"/>
      <c r="Q314" s="6"/>
      <c r="R314" s="6"/>
      <c r="S314" s="6"/>
      <c r="T314" s="6"/>
    </row>
    <row r="315" spans="1:20" x14ac:dyDescent="0.25">
      <c r="A315" s="6">
        <v>10</v>
      </c>
      <c r="B315" s="6"/>
      <c r="C315" s="6"/>
      <c r="D315" s="8">
        <v>44531</v>
      </c>
      <c r="E315" s="8">
        <v>44562</v>
      </c>
      <c r="F315" s="6">
        <f>'Wage Entry'!E317</f>
        <v>241385.16666666666</v>
      </c>
      <c r="G315" s="6">
        <f>'Wage Entry'!G317</f>
        <v>20107</v>
      </c>
      <c r="H315" s="6">
        <f>'Wage Entry'!H317</f>
        <v>1250</v>
      </c>
      <c r="I315" s="6">
        <f>'Wage Entry'!I317</f>
        <v>18857</v>
      </c>
      <c r="J315" s="6">
        <f t="shared" si="41"/>
        <v>2444179</v>
      </c>
      <c r="K315" s="6"/>
      <c r="L315" s="6"/>
      <c r="M315" s="6"/>
      <c r="N315" s="7">
        <f t="shared" si="28"/>
        <v>1646555</v>
      </c>
      <c r="O315" s="6"/>
      <c r="P315" s="6"/>
      <c r="Q315" s="6"/>
      <c r="R315" s="6"/>
      <c r="S315" s="6"/>
      <c r="T315" s="6"/>
    </row>
    <row r="316" spans="1:20" x14ac:dyDescent="0.25">
      <c r="A316" s="6">
        <v>11</v>
      </c>
      <c r="B316" s="6"/>
      <c r="C316" s="6"/>
      <c r="D316" s="8">
        <v>44562</v>
      </c>
      <c r="E316" s="8">
        <v>44593</v>
      </c>
      <c r="F316" s="6">
        <f>'Wage Entry'!E318</f>
        <v>241385.16666666666</v>
      </c>
      <c r="G316" s="6">
        <f>'Wage Entry'!G318</f>
        <v>20107</v>
      </c>
      <c r="H316" s="6">
        <f>'Wage Entry'!H318</f>
        <v>1250</v>
      </c>
      <c r="I316" s="6">
        <f>'Wage Entry'!I318</f>
        <v>18857</v>
      </c>
      <c r="J316" s="6">
        <f t="shared" si="41"/>
        <v>2463036</v>
      </c>
      <c r="K316" s="6"/>
      <c r="L316" s="6"/>
      <c r="M316" s="6"/>
      <c r="N316" s="7">
        <f t="shared" si="28"/>
        <v>1665412</v>
      </c>
      <c r="O316" s="6"/>
      <c r="P316" s="6"/>
      <c r="Q316" s="6"/>
      <c r="R316" s="6"/>
      <c r="S316" s="6"/>
      <c r="T316" s="6"/>
    </row>
    <row r="317" spans="1:20" x14ac:dyDescent="0.25">
      <c r="A317" s="6">
        <v>12</v>
      </c>
      <c r="B317" s="6" t="s">
        <v>79</v>
      </c>
      <c r="C317" s="6"/>
      <c r="D317" s="8">
        <v>44593</v>
      </c>
      <c r="E317" s="8">
        <v>44621</v>
      </c>
      <c r="F317" s="6">
        <f>'Wage Entry'!E319</f>
        <v>241385.16666666666</v>
      </c>
      <c r="G317" s="6">
        <f>'Wage Entry'!G319</f>
        <v>20107</v>
      </c>
      <c r="H317" s="6">
        <f>'Wage Entry'!H319</f>
        <v>1250</v>
      </c>
      <c r="I317" s="6">
        <f>'Wage Entry'!I319</f>
        <v>18857</v>
      </c>
      <c r="J317" s="6">
        <f t="shared" si="41"/>
        <v>2481893</v>
      </c>
      <c r="K317" s="7">
        <f t="shared" ref="K317" si="46">SUM(J306:J317)</f>
        <v>28538154</v>
      </c>
      <c r="L317" s="7">
        <v>8.1</v>
      </c>
      <c r="M317" s="7">
        <f>ROUND(K317*L317/1200,0)</f>
        <v>192633</v>
      </c>
      <c r="N317" s="7">
        <f t="shared" si="28"/>
        <v>1684269</v>
      </c>
      <c r="O317" s="7">
        <f t="shared" ref="O317" si="47">SUM(I306:I317)</f>
        <v>226284</v>
      </c>
      <c r="P317" s="7">
        <f t="shared" ref="P317" si="48">C306+M317+O317</f>
        <v>2693383</v>
      </c>
      <c r="Q317" s="11" t="s">
        <v>86</v>
      </c>
      <c r="R317" s="6"/>
      <c r="S317" s="6"/>
      <c r="T317" s="6"/>
    </row>
    <row r="318" spans="1:20" x14ac:dyDescent="0.25">
      <c r="A318" s="6">
        <v>1</v>
      </c>
      <c r="B318" s="6"/>
      <c r="C318" s="7">
        <f t="shared" ref="C318" si="49">P317</f>
        <v>2693383</v>
      </c>
      <c r="D318" s="8">
        <v>44621</v>
      </c>
      <c r="E318" s="8">
        <v>44652</v>
      </c>
      <c r="F318" s="6">
        <f>'Wage Entry'!E320</f>
        <v>253454.41666666666</v>
      </c>
      <c r="G318" s="6">
        <f>'Wage Entry'!G320</f>
        <v>21113</v>
      </c>
      <c r="H318" s="6">
        <f>'Wage Entry'!H320</f>
        <v>1250</v>
      </c>
      <c r="I318" s="6">
        <f>'Wage Entry'!I320</f>
        <v>19863</v>
      </c>
      <c r="J318" s="6">
        <f>C318</f>
        <v>2693383</v>
      </c>
      <c r="K318" s="6"/>
      <c r="L318" s="6"/>
      <c r="M318" s="6"/>
      <c r="N318" s="7">
        <f t="shared" si="28"/>
        <v>1704132</v>
      </c>
      <c r="O318" s="6"/>
      <c r="P318" s="6"/>
      <c r="Q318" s="6"/>
      <c r="R318" s="6"/>
      <c r="S318" s="6"/>
      <c r="T318" s="6"/>
    </row>
    <row r="319" spans="1:20" x14ac:dyDescent="0.25">
      <c r="A319" s="6">
        <v>2</v>
      </c>
      <c r="B319" s="6"/>
      <c r="C319" s="6"/>
      <c r="D319" s="8">
        <v>44652</v>
      </c>
      <c r="E319" s="8">
        <v>44682</v>
      </c>
      <c r="F319" s="6">
        <f>'Wage Entry'!E321</f>
        <v>253454.41666666666</v>
      </c>
      <c r="G319" s="6">
        <f>'Wage Entry'!G321</f>
        <v>21113</v>
      </c>
      <c r="H319" s="6">
        <f>'Wage Entry'!H321</f>
        <v>1250</v>
      </c>
      <c r="I319" s="6">
        <f>'Wage Entry'!I321</f>
        <v>19863</v>
      </c>
      <c r="J319" s="6">
        <f t="shared" si="41"/>
        <v>2713246</v>
      </c>
      <c r="K319" s="6"/>
      <c r="L319" s="6"/>
      <c r="M319" s="6"/>
      <c r="N319" s="7">
        <f t="shared" si="28"/>
        <v>1723995</v>
      </c>
      <c r="O319" s="6"/>
      <c r="P319" s="6"/>
      <c r="Q319" s="6"/>
      <c r="R319" s="6"/>
      <c r="S319" s="6"/>
      <c r="T319" s="6"/>
    </row>
    <row r="320" spans="1:20" x14ac:dyDescent="0.25">
      <c r="A320" s="6">
        <v>3</v>
      </c>
      <c r="B320" s="6"/>
      <c r="C320" s="6"/>
      <c r="D320" s="8">
        <v>44682</v>
      </c>
      <c r="E320" s="8">
        <v>44713</v>
      </c>
      <c r="F320" s="6">
        <f>'Wage Entry'!E322</f>
        <v>253454.41666666666</v>
      </c>
      <c r="G320" s="6">
        <f>'Wage Entry'!G322</f>
        <v>21113</v>
      </c>
      <c r="H320" s="6">
        <f>'Wage Entry'!H322</f>
        <v>1250</v>
      </c>
      <c r="I320" s="6">
        <f>'Wage Entry'!I322</f>
        <v>19863</v>
      </c>
      <c r="J320" s="6">
        <f t="shared" si="41"/>
        <v>2733109</v>
      </c>
      <c r="K320" s="6"/>
      <c r="L320" s="6"/>
      <c r="M320" s="6"/>
      <c r="N320" s="7">
        <f t="shared" si="28"/>
        <v>1743858</v>
      </c>
      <c r="O320" s="6"/>
      <c r="P320" s="6"/>
      <c r="Q320" s="6"/>
      <c r="R320" s="6"/>
      <c r="S320" s="6"/>
      <c r="T320" s="6"/>
    </row>
    <row r="321" spans="1:20" x14ac:dyDescent="0.25">
      <c r="A321" s="6">
        <v>4</v>
      </c>
      <c r="B321" s="6"/>
      <c r="C321" s="6"/>
      <c r="D321" s="8">
        <v>44713</v>
      </c>
      <c r="E321" s="8">
        <v>44743</v>
      </c>
      <c r="F321" s="6">
        <f>'Wage Entry'!E323</f>
        <v>253454.41666666666</v>
      </c>
      <c r="G321" s="6">
        <f>'Wage Entry'!G323</f>
        <v>21113</v>
      </c>
      <c r="H321" s="6">
        <f>'Wage Entry'!H323</f>
        <v>1250</v>
      </c>
      <c r="I321" s="6">
        <f>'Wage Entry'!I323</f>
        <v>19863</v>
      </c>
      <c r="J321" s="6">
        <f t="shared" si="41"/>
        <v>2752972</v>
      </c>
      <c r="K321" s="6"/>
      <c r="L321" s="6"/>
      <c r="M321" s="6"/>
      <c r="N321" s="7">
        <f t="shared" si="28"/>
        <v>1763721</v>
      </c>
      <c r="O321" s="6"/>
      <c r="P321" s="6"/>
      <c r="Q321" s="6"/>
      <c r="R321" s="6"/>
      <c r="S321" s="6"/>
      <c r="T321" s="6"/>
    </row>
    <row r="322" spans="1:20" x14ac:dyDescent="0.25">
      <c r="A322" s="6">
        <v>5</v>
      </c>
      <c r="B322" s="6"/>
      <c r="C322" s="6"/>
      <c r="D322" s="8">
        <v>44743</v>
      </c>
      <c r="E322" s="8">
        <v>44774</v>
      </c>
      <c r="F322" s="6">
        <f>'Wage Entry'!E324</f>
        <v>253454.41666666666</v>
      </c>
      <c r="G322" s="6">
        <f>'Wage Entry'!G324</f>
        <v>21113</v>
      </c>
      <c r="H322" s="6">
        <f>'Wage Entry'!H324</f>
        <v>1250</v>
      </c>
      <c r="I322" s="6">
        <f>'Wage Entry'!I324</f>
        <v>19863</v>
      </c>
      <c r="J322" s="6">
        <f t="shared" si="41"/>
        <v>2772835</v>
      </c>
      <c r="K322" s="6"/>
      <c r="L322" s="6"/>
      <c r="M322" s="6"/>
      <c r="N322" s="7">
        <f t="shared" si="28"/>
        <v>1783584</v>
      </c>
      <c r="O322" s="6"/>
      <c r="P322" s="6"/>
      <c r="Q322" s="6"/>
      <c r="R322" s="6"/>
      <c r="S322" s="6"/>
      <c r="T322" s="6"/>
    </row>
    <row r="323" spans="1:20" x14ac:dyDescent="0.25">
      <c r="A323" s="6">
        <v>6</v>
      </c>
      <c r="B323" s="6"/>
      <c r="C323" s="6"/>
      <c r="D323" s="8">
        <v>44774</v>
      </c>
      <c r="E323" s="8">
        <v>44805</v>
      </c>
      <c r="F323" s="6">
        <f>'Wage Entry'!E325</f>
        <v>253454.41666666666</v>
      </c>
      <c r="G323" s="6">
        <f>'Wage Entry'!G325</f>
        <v>21113</v>
      </c>
      <c r="H323" s="6">
        <f>'Wage Entry'!H325</f>
        <v>1250</v>
      </c>
      <c r="I323" s="6">
        <f>'Wage Entry'!I325</f>
        <v>19863</v>
      </c>
      <c r="J323" s="6">
        <f t="shared" si="41"/>
        <v>2792698</v>
      </c>
      <c r="K323" s="6"/>
      <c r="L323" s="6"/>
      <c r="M323" s="6"/>
      <c r="N323" s="7">
        <f t="shared" si="28"/>
        <v>1803447</v>
      </c>
      <c r="O323" s="6"/>
      <c r="P323" s="6"/>
      <c r="Q323" s="6"/>
      <c r="R323" s="6"/>
      <c r="S323" s="6"/>
      <c r="T323" s="6"/>
    </row>
    <row r="324" spans="1:20" x14ac:dyDescent="0.25">
      <c r="A324" s="6">
        <v>7</v>
      </c>
      <c r="B324" s="6"/>
      <c r="C324" s="6"/>
      <c r="D324" s="8">
        <v>44805</v>
      </c>
      <c r="E324" s="8">
        <v>44835</v>
      </c>
      <c r="F324" s="6">
        <f>'Wage Entry'!E326</f>
        <v>253454.41666666666</v>
      </c>
      <c r="G324" s="6">
        <f>'Wage Entry'!G326</f>
        <v>21113</v>
      </c>
      <c r="H324" s="6">
        <f>'Wage Entry'!H326</f>
        <v>1250</v>
      </c>
      <c r="I324" s="6">
        <f>'Wage Entry'!I326</f>
        <v>19863</v>
      </c>
      <c r="J324" s="6">
        <f t="shared" si="41"/>
        <v>2812561</v>
      </c>
      <c r="K324" s="6"/>
      <c r="L324" s="6"/>
      <c r="M324" s="6"/>
      <c r="N324" s="7">
        <f t="shared" si="28"/>
        <v>1823310</v>
      </c>
      <c r="O324" s="6"/>
      <c r="P324" s="6"/>
      <c r="Q324" s="6"/>
      <c r="R324" s="6"/>
      <c r="S324" s="6"/>
      <c r="T324" s="6"/>
    </row>
    <row r="325" spans="1:20" x14ac:dyDescent="0.25">
      <c r="A325" s="6">
        <v>8</v>
      </c>
      <c r="B325" s="6"/>
      <c r="C325" s="6"/>
      <c r="D325" s="8">
        <v>44835</v>
      </c>
      <c r="E325" s="8">
        <v>44866</v>
      </c>
      <c r="F325" s="6">
        <f>'Wage Entry'!E327</f>
        <v>253454.41666666666</v>
      </c>
      <c r="G325" s="6">
        <f>'Wage Entry'!G327</f>
        <v>21113</v>
      </c>
      <c r="H325" s="6">
        <f>'Wage Entry'!H327</f>
        <v>1250</v>
      </c>
      <c r="I325" s="6">
        <f>'Wage Entry'!I327</f>
        <v>19863</v>
      </c>
      <c r="J325" s="6">
        <f t="shared" si="41"/>
        <v>2832424</v>
      </c>
      <c r="K325" s="6"/>
      <c r="L325" s="6"/>
      <c r="M325" s="6"/>
      <c r="N325" s="7">
        <f t="shared" si="28"/>
        <v>1843173</v>
      </c>
      <c r="O325" s="6"/>
      <c r="P325" s="6"/>
      <c r="Q325" s="6"/>
      <c r="R325" s="6"/>
      <c r="S325" s="6"/>
      <c r="T325" s="6"/>
    </row>
    <row r="326" spans="1:20" x14ac:dyDescent="0.25">
      <c r="A326" s="6">
        <v>9</v>
      </c>
      <c r="B326" s="6"/>
      <c r="C326" s="6"/>
      <c r="D326" s="8">
        <v>44866</v>
      </c>
      <c r="E326" s="8">
        <v>44896</v>
      </c>
      <c r="F326" s="6">
        <f>'Wage Entry'!E328</f>
        <v>253454.41666666666</v>
      </c>
      <c r="G326" s="6">
        <f>'Wage Entry'!G328</f>
        <v>21113</v>
      </c>
      <c r="H326" s="6">
        <f>'Wage Entry'!H328</f>
        <v>1250</v>
      </c>
      <c r="I326" s="6">
        <f>'Wage Entry'!I328</f>
        <v>19863</v>
      </c>
      <c r="J326" s="6">
        <f t="shared" si="41"/>
        <v>2852287</v>
      </c>
      <c r="K326" s="6"/>
      <c r="L326" s="6"/>
      <c r="M326" s="6"/>
      <c r="N326" s="7">
        <f t="shared" ref="N326:N329" si="50">N325+I326</f>
        <v>1863036</v>
      </c>
      <c r="O326" s="6"/>
      <c r="P326" s="6"/>
      <c r="Q326" s="6"/>
      <c r="R326" s="6"/>
      <c r="S326" s="6"/>
      <c r="T326" s="6"/>
    </row>
    <row r="327" spans="1:20" x14ac:dyDescent="0.25">
      <c r="A327" s="6">
        <v>10</v>
      </c>
      <c r="B327" s="6"/>
      <c r="C327" s="6"/>
      <c r="D327" s="8">
        <v>44896</v>
      </c>
      <c r="E327" s="8">
        <v>44927</v>
      </c>
      <c r="F327" s="6">
        <f>'Wage Entry'!E329</f>
        <v>253454.41666666666</v>
      </c>
      <c r="G327" s="6">
        <f>'Wage Entry'!G329</f>
        <v>21113</v>
      </c>
      <c r="H327" s="6">
        <f>'Wage Entry'!H329</f>
        <v>1250</v>
      </c>
      <c r="I327" s="6">
        <f>'Wage Entry'!I329</f>
        <v>19863</v>
      </c>
      <c r="J327" s="6">
        <f t="shared" si="41"/>
        <v>2872150</v>
      </c>
      <c r="K327" s="6"/>
      <c r="L327" s="6"/>
      <c r="M327" s="6"/>
      <c r="N327" s="7">
        <f t="shared" si="50"/>
        <v>1882899</v>
      </c>
      <c r="O327" s="6"/>
      <c r="P327" s="6"/>
      <c r="Q327" s="6"/>
      <c r="R327" s="6"/>
      <c r="S327" s="6"/>
      <c r="T327" s="6"/>
    </row>
    <row r="328" spans="1:20" x14ac:dyDescent="0.25">
      <c r="A328" s="6">
        <v>11</v>
      </c>
      <c r="B328" s="6"/>
      <c r="C328" s="6"/>
      <c r="D328" s="8">
        <v>44927</v>
      </c>
      <c r="E328" s="8">
        <v>44958</v>
      </c>
      <c r="F328" s="6">
        <f>'Wage Entry'!E330</f>
        <v>253454.41666666666</v>
      </c>
      <c r="G328" s="6">
        <f>'Wage Entry'!G330</f>
        <v>21113</v>
      </c>
      <c r="H328" s="6">
        <f>'Wage Entry'!H330</f>
        <v>1250</v>
      </c>
      <c r="I328" s="6">
        <f>'Wage Entry'!I330</f>
        <v>19863</v>
      </c>
      <c r="J328" s="6">
        <f t="shared" si="41"/>
        <v>2892013</v>
      </c>
      <c r="K328" s="6"/>
      <c r="L328" s="6"/>
      <c r="M328" s="6"/>
      <c r="N328" s="7">
        <f t="shared" si="50"/>
        <v>1902762</v>
      </c>
      <c r="O328" s="6"/>
      <c r="P328" s="6"/>
      <c r="Q328" s="6"/>
      <c r="R328" s="6"/>
      <c r="S328" s="6"/>
      <c r="T328" s="6"/>
    </row>
    <row r="329" spans="1:20" x14ac:dyDescent="0.25">
      <c r="A329" s="6">
        <v>12</v>
      </c>
      <c r="B329" s="6" t="s">
        <v>80</v>
      </c>
      <c r="C329" s="6"/>
      <c r="D329" s="8">
        <v>44958</v>
      </c>
      <c r="E329" s="8">
        <v>44986</v>
      </c>
      <c r="F329" s="6">
        <f>'Wage Entry'!E331</f>
        <v>253454.41666666666</v>
      </c>
      <c r="G329" s="6">
        <f>'Wage Entry'!G331</f>
        <v>21113</v>
      </c>
      <c r="H329" s="6">
        <f>'Wage Entry'!H331</f>
        <v>1250</v>
      </c>
      <c r="I329" s="6">
        <f>'Wage Entry'!I331</f>
        <v>19863</v>
      </c>
      <c r="J329" s="6">
        <f t="shared" si="41"/>
        <v>2911876</v>
      </c>
      <c r="K329" s="7">
        <f t="shared" ref="K329" si="51">SUM(J318:J329)</f>
        <v>33631554</v>
      </c>
      <c r="L329" s="7">
        <v>8.15</v>
      </c>
      <c r="M329" s="7">
        <f>ROUND(K329*L329/1200,0)</f>
        <v>228414</v>
      </c>
      <c r="N329" s="7">
        <f t="shared" si="50"/>
        <v>1922625</v>
      </c>
      <c r="O329" s="7">
        <f t="shared" ref="O329" si="52">SUM(I318:I329)</f>
        <v>238356</v>
      </c>
      <c r="P329" s="7">
        <f t="shared" ref="P329" si="53">C318+M329+O329</f>
        <v>3160153</v>
      </c>
      <c r="Q329" s="11" t="s">
        <v>87</v>
      </c>
      <c r="R329" s="6"/>
      <c r="S329" s="6"/>
      <c r="T32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41"/>
  <sheetViews>
    <sheetView workbookViewId="0">
      <selection activeCell="F33" sqref="F33"/>
    </sheetView>
  </sheetViews>
  <sheetFormatPr defaultRowHeight="15" x14ac:dyDescent="0.25"/>
  <cols>
    <col min="1" max="1" width="10.7109375" customWidth="1"/>
    <col min="2" max="2" width="19.140625" style="1" customWidth="1"/>
    <col min="3" max="3" width="10.85546875" style="1" customWidth="1"/>
    <col min="4" max="4" width="10.28515625" customWidth="1"/>
    <col min="5" max="5" width="12.28515625" customWidth="1"/>
    <col min="6" max="6" width="11.28515625" customWidth="1"/>
  </cols>
  <sheetData>
    <row r="1" spans="1:6" x14ac:dyDescent="0.25">
      <c r="A1" s="30" t="s">
        <v>93</v>
      </c>
      <c r="B1" s="30"/>
      <c r="C1" s="30"/>
      <c r="D1" s="30"/>
      <c r="E1" s="30"/>
      <c r="F1" s="30"/>
    </row>
    <row r="2" spans="1:6" x14ac:dyDescent="0.25">
      <c r="A2" s="22" t="s">
        <v>81</v>
      </c>
      <c r="B2" s="23">
        <f>'Wage Entry'!B1</f>
        <v>111122223333</v>
      </c>
      <c r="C2" s="22" t="s">
        <v>94</v>
      </c>
      <c r="D2" s="34" t="str">
        <f>'Wage Entry'!B2</f>
        <v>Sample name</v>
      </c>
      <c r="E2" s="35"/>
      <c r="F2" s="36"/>
    </row>
    <row r="3" spans="1:6" s="13" customFormat="1" ht="45.75" customHeight="1" x14ac:dyDescent="0.25">
      <c r="A3" s="21" t="s">
        <v>71</v>
      </c>
      <c r="B3" s="21"/>
      <c r="C3" s="21" t="s">
        <v>73</v>
      </c>
      <c r="D3" s="21" t="s">
        <v>74</v>
      </c>
      <c r="E3" s="21" t="s">
        <v>65</v>
      </c>
      <c r="F3" s="21" t="s">
        <v>66</v>
      </c>
    </row>
    <row r="4" spans="1:6" x14ac:dyDescent="0.25">
      <c r="A4" s="2" t="s">
        <v>39</v>
      </c>
      <c r="B4" s="5" t="s">
        <v>15</v>
      </c>
      <c r="C4" s="5">
        <f>'Wage Entry'!F7</f>
        <v>0</v>
      </c>
      <c r="D4" s="2">
        <f>'Calculation Sheet(8.33%)'!O5</f>
        <v>0</v>
      </c>
      <c r="E4" s="2">
        <f>'Calculation Sheet(8.33%)'!M5</f>
        <v>0</v>
      </c>
      <c r="F4" s="2">
        <f>D4+E4</f>
        <v>0</v>
      </c>
    </row>
    <row r="5" spans="1:6" x14ac:dyDescent="0.25">
      <c r="A5" s="2" t="s">
        <v>40</v>
      </c>
      <c r="B5" s="5" t="s">
        <v>17</v>
      </c>
      <c r="C5" s="5">
        <f>'Wage Entry'!F19</f>
        <v>0</v>
      </c>
      <c r="D5" s="2">
        <f>'Calculation Sheet(8.33%)'!O17</f>
        <v>0</v>
      </c>
      <c r="E5" s="2">
        <f>'Calculation Sheet(8.33%)'!M17</f>
        <v>0</v>
      </c>
      <c r="F5" s="2">
        <f t="shared" ref="F5:F31" si="0">D5+E5</f>
        <v>0</v>
      </c>
    </row>
    <row r="6" spans="1:6" x14ac:dyDescent="0.25">
      <c r="A6" s="2" t="s">
        <v>41</v>
      </c>
      <c r="B6" s="5" t="s">
        <v>18</v>
      </c>
      <c r="C6" s="5">
        <f>'Wage Entry'!F31</f>
        <v>0</v>
      </c>
      <c r="D6" s="2">
        <f>'Calculation Sheet(8.33%)'!O29</f>
        <v>0</v>
      </c>
      <c r="E6" s="2">
        <f>'Calculation Sheet(8.33%)'!M29</f>
        <v>0</v>
      </c>
      <c r="F6" s="2">
        <f t="shared" si="0"/>
        <v>0</v>
      </c>
    </row>
    <row r="7" spans="1:6" x14ac:dyDescent="0.25">
      <c r="A7" s="2" t="s">
        <v>42</v>
      </c>
      <c r="B7" s="5" t="s">
        <v>19</v>
      </c>
      <c r="C7" s="5">
        <f>'Wage Entry'!F43</f>
        <v>0</v>
      </c>
      <c r="D7" s="2">
        <f>'Calculation Sheet(8.33%)'!O41</f>
        <v>0</v>
      </c>
      <c r="E7" s="2">
        <f>'Calculation Sheet(8.33%)'!M41</f>
        <v>0</v>
      </c>
      <c r="F7" s="2">
        <f t="shared" si="0"/>
        <v>0</v>
      </c>
    </row>
    <row r="8" spans="1:6" x14ac:dyDescent="0.25">
      <c r="A8" s="2" t="s">
        <v>43</v>
      </c>
      <c r="B8" s="5" t="s">
        <v>20</v>
      </c>
      <c r="C8" s="5">
        <f>'Wage Entry'!F55</f>
        <v>0</v>
      </c>
      <c r="D8" s="2">
        <f>'Calculation Sheet(8.33%)'!O53</f>
        <v>0</v>
      </c>
      <c r="E8" s="2">
        <f>'Calculation Sheet(8.33%)'!M53</f>
        <v>0</v>
      </c>
      <c r="F8" s="2">
        <f t="shared" si="0"/>
        <v>0</v>
      </c>
    </row>
    <row r="9" spans="1:6" x14ac:dyDescent="0.25">
      <c r="A9" s="2" t="s">
        <v>44</v>
      </c>
      <c r="B9" s="5" t="s">
        <v>21</v>
      </c>
      <c r="C9" s="5">
        <f>'Wage Entry'!F67</f>
        <v>0</v>
      </c>
      <c r="D9" s="2">
        <f>'Calculation Sheet(8.33%)'!O65</f>
        <v>0</v>
      </c>
      <c r="E9" s="2">
        <f>'Calculation Sheet(8.33%)'!M65</f>
        <v>0</v>
      </c>
      <c r="F9" s="2">
        <f t="shared" si="0"/>
        <v>0</v>
      </c>
    </row>
    <row r="10" spans="1:6" x14ac:dyDescent="0.25">
      <c r="A10" s="2" t="s">
        <v>45</v>
      </c>
      <c r="B10" s="5" t="s">
        <v>22</v>
      </c>
      <c r="C10" s="5">
        <f>'Wage Entry'!F79</f>
        <v>73485</v>
      </c>
      <c r="D10" s="2">
        <f>'Calculation Sheet(8.33%)'!O77</f>
        <v>1251</v>
      </c>
      <c r="E10" s="2">
        <f>'Calculation Sheet(8.33%)'!M77</f>
        <v>40</v>
      </c>
      <c r="F10" s="2">
        <f t="shared" si="0"/>
        <v>1291</v>
      </c>
    </row>
    <row r="11" spans="1:6" x14ac:dyDescent="0.25">
      <c r="A11" s="2" t="s">
        <v>46</v>
      </c>
      <c r="B11" s="5" t="s">
        <v>23</v>
      </c>
      <c r="C11" s="5">
        <f>'Wage Entry'!F91</f>
        <v>106798.20000000003</v>
      </c>
      <c r="D11" s="2">
        <f>'Calculation Sheet(8.33%)'!O89</f>
        <v>2400</v>
      </c>
      <c r="E11" s="2">
        <f>'Calculation Sheet(8.33%)'!M89</f>
        <v>227</v>
      </c>
      <c r="F11" s="2">
        <f t="shared" si="0"/>
        <v>2627</v>
      </c>
    </row>
    <row r="12" spans="1:6" x14ac:dyDescent="0.25">
      <c r="A12" s="2" t="s">
        <v>47</v>
      </c>
      <c r="B12" s="5" t="s">
        <v>24</v>
      </c>
      <c r="C12" s="5">
        <f>'Wage Entry'!F103</f>
        <v>116410.03800000004</v>
      </c>
      <c r="D12" s="2">
        <f>'Calculation Sheet(8.33%)'!O101</f>
        <v>3204</v>
      </c>
      <c r="E12" s="2">
        <f>'Calculation Sheet(8.33%)'!M101</f>
        <v>512</v>
      </c>
      <c r="F12" s="2">
        <f t="shared" si="0"/>
        <v>3716</v>
      </c>
    </row>
    <row r="13" spans="1:6" x14ac:dyDescent="0.25">
      <c r="A13" s="2" t="s">
        <v>48</v>
      </c>
      <c r="B13" s="5" t="s">
        <v>25</v>
      </c>
      <c r="C13" s="5">
        <f>'Wage Entry'!F115</f>
        <v>144444</v>
      </c>
      <c r="D13" s="2">
        <f>'Calculation Sheet(8.33%)'!O113</f>
        <v>5544</v>
      </c>
      <c r="E13" s="2">
        <f>'Calculation Sheet(8.33%)'!M113</f>
        <v>967</v>
      </c>
      <c r="F13" s="2">
        <f t="shared" si="0"/>
        <v>6511</v>
      </c>
    </row>
    <row r="14" spans="1:6" x14ac:dyDescent="0.25">
      <c r="A14" s="2" t="s">
        <v>49</v>
      </c>
      <c r="B14" s="5" t="s">
        <v>26</v>
      </c>
      <c r="C14" s="5">
        <f>'Wage Entry'!F127</f>
        <v>158527</v>
      </c>
      <c r="D14" s="2">
        <f>'Calculation Sheet(8.33%)'!O125</f>
        <v>6708</v>
      </c>
      <c r="E14" s="2">
        <f>'Calculation Sheet(8.33%)'!M125</f>
        <v>1464</v>
      </c>
      <c r="F14" s="2">
        <f t="shared" si="0"/>
        <v>8172</v>
      </c>
    </row>
    <row r="15" spans="1:6" x14ac:dyDescent="0.25">
      <c r="A15" s="2" t="s">
        <v>50</v>
      </c>
      <c r="B15" s="5" t="s">
        <v>27</v>
      </c>
      <c r="C15" s="5">
        <f>'Wage Entry'!F139</f>
        <v>179136</v>
      </c>
      <c r="D15" s="2">
        <f>'Calculation Sheet(8.33%)'!O137</f>
        <v>8436</v>
      </c>
      <c r="E15" s="2">
        <f>'Calculation Sheet(8.33%)'!M137</f>
        <v>2226</v>
      </c>
      <c r="F15" s="2">
        <f t="shared" si="0"/>
        <v>10662</v>
      </c>
    </row>
    <row r="16" spans="1:6" x14ac:dyDescent="0.25">
      <c r="A16" s="2" t="s">
        <v>51</v>
      </c>
      <c r="B16" s="5" t="s">
        <v>28</v>
      </c>
      <c r="C16" s="5">
        <f>'Wage Entry'!F151</f>
        <v>369897</v>
      </c>
      <c r="D16" s="2">
        <f>'Calculation Sheet(8.33%)'!O149</f>
        <v>24324</v>
      </c>
      <c r="E16" s="2">
        <f>'Calculation Sheet(8.33%)'!M149</f>
        <v>3751</v>
      </c>
      <c r="F16" s="2">
        <f t="shared" si="0"/>
        <v>28075</v>
      </c>
    </row>
    <row r="17" spans="1:6" x14ac:dyDescent="0.25">
      <c r="A17" s="2" t="s">
        <v>52</v>
      </c>
      <c r="B17" s="5" t="s">
        <v>29</v>
      </c>
      <c r="C17" s="5">
        <f>'Wage Entry'!F163</f>
        <v>472181.00000000006</v>
      </c>
      <c r="D17" s="2">
        <f>'Calculation Sheet(8.33%)'!O161</f>
        <v>32844</v>
      </c>
      <c r="E17" s="2">
        <f>'Calculation Sheet(8.33%)'!M161</f>
        <v>6469</v>
      </c>
      <c r="F17" s="2">
        <f t="shared" si="0"/>
        <v>39313</v>
      </c>
    </row>
    <row r="18" spans="1:6" x14ac:dyDescent="0.25">
      <c r="A18" s="2" t="s">
        <v>53</v>
      </c>
      <c r="B18" s="5" t="s">
        <v>30</v>
      </c>
      <c r="C18" s="5">
        <f>'Wage Entry'!F175</f>
        <v>518295</v>
      </c>
      <c r="D18" s="2">
        <f>'Calculation Sheet(8.33%)'!O173</f>
        <v>36684</v>
      </c>
      <c r="E18" s="2">
        <f>'Calculation Sheet(8.33%)'!M173</f>
        <v>9960</v>
      </c>
      <c r="F18" s="2">
        <f t="shared" si="0"/>
        <v>46644</v>
      </c>
    </row>
    <row r="19" spans="1:6" x14ac:dyDescent="0.25">
      <c r="A19" s="2" t="s">
        <v>54</v>
      </c>
      <c r="B19" s="5" t="s">
        <v>31</v>
      </c>
      <c r="C19" s="5">
        <f>'Wage Entry'!F187</f>
        <v>568912.57171508379</v>
      </c>
      <c r="D19" s="2">
        <f>'Calculation Sheet(8.33%)'!O185</f>
        <v>40896</v>
      </c>
      <c r="E19" s="2">
        <f>'Calculation Sheet(8.33%)'!M185</f>
        <v>15747</v>
      </c>
      <c r="F19" s="2">
        <f t="shared" si="0"/>
        <v>56643</v>
      </c>
    </row>
    <row r="20" spans="1:6" x14ac:dyDescent="0.25">
      <c r="A20" s="2" t="s">
        <v>56</v>
      </c>
      <c r="B20" s="5" t="s">
        <v>32</v>
      </c>
      <c r="C20" s="5">
        <f>'Wage Entry'!F199</f>
        <v>624473.54162295675</v>
      </c>
      <c r="D20" s="2">
        <f>'Calculation Sheet(8.33%)'!O197</f>
        <v>45528</v>
      </c>
      <c r="E20" s="2">
        <f>'Calculation Sheet(8.33%)'!M197</f>
        <v>18523</v>
      </c>
      <c r="F20" s="2">
        <f t="shared" si="0"/>
        <v>64051</v>
      </c>
    </row>
    <row r="21" spans="1:6" x14ac:dyDescent="0.25">
      <c r="A21" s="2" t="s">
        <v>55</v>
      </c>
      <c r="B21" s="5" t="s">
        <v>33</v>
      </c>
      <c r="C21" s="5">
        <f>'Wage Entry'!F211</f>
        <v>1021078.9999999999</v>
      </c>
      <c r="D21" s="2">
        <f>'Calculation Sheet(8.33%)'!O209</f>
        <v>78564</v>
      </c>
      <c r="E21" s="2">
        <f>'Calculation Sheet(8.33%)'!M209</f>
        <v>25816</v>
      </c>
      <c r="F21" s="2">
        <f t="shared" si="0"/>
        <v>104380</v>
      </c>
    </row>
    <row r="22" spans="1:6" x14ac:dyDescent="0.25">
      <c r="A22" s="2" t="s">
        <v>57</v>
      </c>
      <c r="B22" s="5" t="s">
        <v>34</v>
      </c>
      <c r="C22" s="5">
        <f>'Wage Entry'!F223</f>
        <v>1021078.9999999999</v>
      </c>
      <c r="D22" s="2">
        <f>'Calculation Sheet(8.33%)'!O221</f>
        <v>78564</v>
      </c>
      <c r="E22" s="2">
        <f>'Calculation Sheet(8.33%)'!M221</f>
        <v>35708</v>
      </c>
      <c r="F22" s="2">
        <f t="shared" si="0"/>
        <v>114272</v>
      </c>
    </row>
    <row r="23" spans="1:6" x14ac:dyDescent="0.25">
      <c r="A23" s="2" t="s">
        <v>58</v>
      </c>
      <c r="B23" s="5" t="s">
        <v>35</v>
      </c>
      <c r="C23" s="5">
        <f>'Wage Entry'!F235</f>
        <v>1212532</v>
      </c>
      <c r="D23" s="2">
        <f>'Calculation Sheet(8.33%)'!O233</f>
        <v>90258</v>
      </c>
      <c r="E23" s="2">
        <f>'Calculation Sheet(8.33%)'!M233</f>
        <v>46269</v>
      </c>
      <c r="F23" s="2">
        <f t="shared" si="0"/>
        <v>136527</v>
      </c>
    </row>
    <row r="24" spans="1:6" x14ac:dyDescent="0.25">
      <c r="A24" s="2" t="s">
        <v>59</v>
      </c>
      <c r="B24" s="5" t="s">
        <v>36</v>
      </c>
      <c r="C24" s="5">
        <f>'Wage Entry'!F247</f>
        <v>1530968.0000000002</v>
      </c>
      <c r="D24" s="2">
        <f>'Calculation Sheet(8.33%)'!O245</f>
        <v>112524</v>
      </c>
      <c r="E24" s="2">
        <f>'Calculation Sheet(8.33%)'!M245</f>
        <v>59352</v>
      </c>
      <c r="F24" s="2">
        <f t="shared" si="0"/>
        <v>171876</v>
      </c>
    </row>
    <row r="25" spans="1:6" x14ac:dyDescent="0.25">
      <c r="A25" s="2" t="s">
        <v>60</v>
      </c>
      <c r="B25" s="5" t="s">
        <v>37</v>
      </c>
      <c r="C25" s="5">
        <f>'Wage Entry'!F259</f>
        <v>1775931.9999999998</v>
      </c>
      <c r="D25" s="2">
        <f>'Calculation Sheet(8.33%)'!O257</f>
        <v>132936</v>
      </c>
      <c r="E25" s="2">
        <f>'Calculation Sheet(8.33%)'!M257</f>
        <v>74017</v>
      </c>
      <c r="F25" s="2">
        <f t="shared" si="0"/>
        <v>206953</v>
      </c>
    </row>
    <row r="26" spans="1:6" x14ac:dyDescent="0.25">
      <c r="A26" s="17" t="s">
        <v>75</v>
      </c>
      <c r="B26" s="5" t="s">
        <v>82</v>
      </c>
      <c r="C26" s="5">
        <f>'Wage Entry'!F271</f>
        <v>2044848</v>
      </c>
      <c r="D26" s="2">
        <f>'Calculation Sheet(8.33%)'!O269</f>
        <v>155340</v>
      </c>
      <c r="E26" s="2">
        <f>'Calculation Sheet(8.33%)'!M269</f>
        <v>91734</v>
      </c>
      <c r="F26" s="2">
        <f t="shared" si="0"/>
        <v>247074</v>
      </c>
    </row>
    <row r="27" spans="1:6" x14ac:dyDescent="0.25">
      <c r="A27" s="2" t="s">
        <v>76</v>
      </c>
      <c r="B27" s="5" t="s">
        <v>83</v>
      </c>
      <c r="C27" s="5">
        <f>'Wage Entry'!F283</f>
        <v>2392472</v>
      </c>
      <c r="D27" s="2">
        <f>'Calculation Sheet(8.33%)'!O281</f>
        <v>184296</v>
      </c>
      <c r="E27" s="2">
        <f>'Calculation Sheet(8.33%)'!M281</f>
        <v>115327</v>
      </c>
      <c r="F27" s="2">
        <f t="shared" si="0"/>
        <v>299623</v>
      </c>
    </row>
    <row r="28" spans="1:6" x14ac:dyDescent="0.25">
      <c r="A28" s="2" t="s">
        <v>77</v>
      </c>
      <c r="B28" s="5" t="s">
        <v>84</v>
      </c>
      <c r="C28" s="5">
        <f>'Wage Entry'!F295</f>
        <v>2583870</v>
      </c>
      <c r="D28" s="2">
        <f>'Calculation Sheet(8.33%)'!O293</f>
        <v>200232</v>
      </c>
      <c r="E28" s="2">
        <f>'Calculation Sheet(8.33%)'!M293</f>
        <v>139416</v>
      </c>
      <c r="F28" s="2">
        <f t="shared" si="0"/>
        <v>339648</v>
      </c>
    </row>
    <row r="29" spans="1:6" x14ac:dyDescent="0.25">
      <c r="A29" s="2" t="s">
        <v>78</v>
      </c>
      <c r="B29" s="5" t="s">
        <v>85</v>
      </c>
      <c r="C29" s="5">
        <f>'Wage Entry'!F307</f>
        <v>2790580</v>
      </c>
      <c r="D29" s="2">
        <f>'Calculation Sheet(8.33%)'!O305</f>
        <v>217452</v>
      </c>
      <c r="E29" s="2">
        <f>'Calculation Sheet(8.33%)'!M305</f>
        <v>168956</v>
      </c>
      <c r="F29" s="2">
        <f t="shared" si="0"/>
        <v>386408</v>
      </c>
    </row>
    <row r="30" spans="1:6" x14ac:dyDescent="0.25">
      <c r="A30" s="2" t="s">
        <v>79</v>
      </c>
      <c r="B30" s="5" t="s">
        <v>86</v>
      </c>
      <c r="C30" s="5">
        <f>'Wage Entry'!F319</f>
        <v>2896621.9999999995</v>
      </c>
      <c r="D30" s="2">
        <f>'Calculation Sheet(8.33%)'!O317</f>
        <v>226284</v>
      </c>
      <c r="E30" s="2">
        <f>'Calculation Sheet(8.33%)'!M317</f>
        <v>192633</v>
      </c>
      <c r="F30" s="2">
        <f t="shared" si="0"/>
        <v>418917</v>
      </c>
    </row>
    <row r="31" spans="1:6" x14ac:dyDescent="0.25">
      <c r="A31" s="2" t="s">
        <v>80</v>
      </c>
      <c r="B31" s="5" t="s">
        <v>87</v>
      </c>
      <c r="C31" s="5">
        <f>'Wage Entry'!F331</f>
        <v>3041452.9999999995</v>
      </c>
      <c r="D31" s="2">
        <f>'Calculation Sheet(8.33%)'!O329</f>
        <v>238356</v>
      </c>
      <c r="E31" s="2">
        <f>'Calculation Sheet(8.33%)'!M329</f>
        <v>228414</v>
      </c>
      <c r="F31" s="2">
        <f t="shared" si="0"/>
        <v>466770</v>
      </c>
    </row>
    <row r="32" spans="1:6" x14ac:dyDescent="0.25">
      <c r="A32" s="2"/>
      <c r="B32" s="5"/>
      <c r="C32" s="5"/>
      <c r="D32" s="2"/>
      <c r="E32" s="2"/>
      <c r="F32" s="2"/>
    </row>
    <row r="33" spans="1:6" x14ac:dyDescent="0.25">
      <c r="A33" s="2"/>
      <c r="B33" s="5"/>
      <c r="C33" s="5"/>
      <c r="D33" s="2">
        <f>SUM(D4:D31)</f>
        <v>1922625</v>
      </c>
      <c r="E33" s="2">
        <f t="shared" ref="E33:F33" si="1">SUM(E4:E31)</f>
        <v>1237528</v>
      </c>
      <c r="F33" s="2">
        <f t="shared" si="1"/>
        <v>3160153</v>
      </c>
    </row>
    <row r="34" spans="1:6" x14ac:dyDescent="0.25">
      <c r="A34" s="31" t="s">
        <v>88</v>
      </c>
      <c r="B34" s="32"/>
      <c r="C34" s="32"/>
      <c r="D34" s="32"/>
      <c r="E34" s="32"/>
      <c r="F34" s="33"/>
    </row>
    <row r="35" spans="1:6" s="13" customFormat="1" ht="64.5" customHeight="1" x14ac:dyDescent="0.25">
      <c r="A35" s="14"/>
      <c r="B35" s="14"/>
      <c r="C35" s="14"/>
      <c r="D35" s="20" t="s">
        <v>89</v>
      </c>
      <c r="E35" s="20" t="s">
        <v>90</v>
      </c>
      <c r="F35" s="20" t="s">
        <v>72</v>
      </c>
    </row>
    <row r="36" spans="1:6" x14ac:dyDescent="0.25">
      <c r="A36" s="5" t="s">
        <v>64</v>
      </c>
      <c r="B36" s="18">
        <v>45046</v>
      </c>
      <c r="C36" s="3"/>
      <c r="D36" s="2">
        <f>F33</f>
        <v>3160153</v>
      </c>
      <c r="E36" s="2">
        <f>ROUND(D36*8.15/1200,0)</f>
        <v>21463</v>
      </c>
      <c r="F36" s="2">
        <f t="shared" ref="F36:F41" si="2">D36+E36</f>
        <v>3181616</v>
      </c>
    </row>
    <row r="37" spans="1:6" x14ac:dyDescent="0.25">
      <c r="A37" s="5" t="s">
        <v>64</v>
      </c>
      <c r="B37" s="18">
        <v>45077</v>
      </c>
      <c r="C37" s="3"/>
      <c r="D37" s="2">
        <f t="shared" ref="D37:D41" si="3">D36</f>
        <v>3160153</v>
      </c>
      <c r="E37" s="2">
        <f>ROUND(D37*8.15*2/1200,0)</f>
        <v>42925</v>
      </c>
      <c r="F37" s="2">
        <f t="shared" si="2"/>
        <v>3203078</v>
      </c>
    </row>
    <row r="38" spans="1:6" x14ac:dyDescent="0.25">
      <c r="A38" s="5" t="s">
        <v>64</v>
      </c>
      <c r="B38" s="18">
        <v>45107</v>
      </c>
      <c r="C38" s="3"/>
      <c r="D38" s="2">
        <f t="shared" si="3"/>
        <v>3160153</v>
      </c>
      <c r="E38" s="2">
        <f>ROUND(D38*8.15*3/1200,0)</f>
        <v>64388</v>
      </c>
      <c r="F38" s="2">
        <f t="shared" si="2"/>
        <v>3224541</v>
      </c>
    </row>
    <row r="39" spans="1:6" x14ac:dyDescent="0.25">
      <c r="A39" s="5" t="s">
        <v>64</v>
      </c>
      <c r="B39" s="18">
        <v>45138</v>
      </c>
      <c r="C39" s="3"/>
      <c r="D39" s="2">
        <f t="shared" si="3"/>
        <v>3160153</v>
      </c>
      <c r="E39" s="2">
        <f>ROUND(D39*8.15*4/1200,0)</f>
        <v>85851</v>
      </c>
      <c r="F39" s="2">
        <f t="shared" si="2"/>
        <v>3246004</v>
      </c>
    </row>
    <row r="40" spans="1:6" x14ac:dyDescent="0.25">
      <c r="A40" s="5" t="s">
        <v>64</v>
      </c>
      <c r="B40" s="19">
        <v>45169</v>
      </c>
      <c r="C40" s="4"/>
      <c r="D40" s="2">
        <f t="shared" si="3"/>
        <v>3160153</v>
      </c>
      <c r="E40" s="2">
        <f>ROUND(D40*8.15*5/1200,0)</f>
        <v>107314</v>
      </c>
      <c r="F40" s="2">
        <f t="shared" si="2"/>
        <v>3267467</v>
      </c>
    </row>
    <row r="41" spans="1:6" x14ac:dyDescent="0.25">
      <c r="A41" s="5" t="s">
        <v>64</v>
      </c>
      <c r="B41" s="19">
        <v>45199</v>
      </c>
      <c r="C41" s="4"/>
      <c r="D41" s="2">
        <f t="shared" si="3"/>
        <v>3160153</v>
      </c>
      <c r="E41" s="2">
        <f>ROUND(D41*8.15*6/1200,0)</f>
        <v>128776</v>
      </c>
      <c r="F41" s="2">
        <f t="shared" si="2"/>
        <v>3288929</v>
      </c>
    </row>
  </sheetData>
  <autoFilter ref="A3:B39" xr:uid="{00000000-0009-0000-0000-000002000000}"/>
  <mergeCells count="3">
    <mergeCell ref="A1:F1"/>
    <mergeCell ref="A34:F34"/>
    <mergeCell ref="D2:F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30"/>
  <sheetViews>
    <sheetView workbookViewId="0">
      <pane ySplit="2" topLeftCell="A314" activePane="bottomLeft" state="frozen"/>
      <selection pane="bottomLeft" activeCell="G342" sqref="G342"/>
    </sheetView>
  </sheetViews>
  <sheetFormatPr defaultRowHeight="15" x14ac:dyDescent="0.25"/>
  <cols>
    <col min="8" max="8" width="14.28515625" style="15" customWidth="1"/>
    <col min="17" max="17" width="18.7109375" bestFit="1" customWidth="1"/>
  </cols>
  <sheetData>
    <row r="1" spans="1:20" ht="18.75" x14ac:dyDescent="0.3">
      <c r="A1" s="37" t="s">
        <v>97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28" customFormat="1" ht="60" x14ac:dyDescent="0.25">
      <c r="A2" s="27" t="s">
        <v>14</v>
      </c>
      <c r="B2" s="27" t="s">
        <v>38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95</v>
      </c>
      <c r="H2" s="27" t="s">
        <v>96</v>
      </c>
      <c r="I2" s="27" t="s">
        <v>6</v>
      </c>
      <c r="J2" s="27" t="s">
        <v>8</v>
      </c>
      <c r="K2" s="27" t="s">
        <v>7</v>
      </c>
      <c r="L2" s="27" t="s">
        <v>9</v>
      </c>
      <c r="M2" s="27" t="s">
        <v>10</v>
      </c>
      <c r="N2" s="27" t="s">
        <v>12</v>
      </c>
      <c r="O2" s="27" t="s">
        <v>13</v>
      </c>
      <c r="P2" s="27" t="s">
        <v>11</v>
      </c>
      <c r="Q2" s="27"/>
      <c r="R2" s="27" t="s">
        <v>61</v>
      </c>
      <c r="S2" s="27" t="s">
        <v>62</v>
      </c>
      <c r="T2" s="27"/>
    </row>
    <row r="3" spans="1:20" x14ac:dyDescent="0.25">
      <c r="A3" s="6">
        <v>9</v>
      </c>
      <c r="B3" s="6"/>
      <c r="C3" s="7">
        <v>0</v>
      </c>
      <c r="D3" s="8">
        <v>35004</v>
      </c>
      <c r="E3" s="8">
        <v>35034</v>
      </c>
      <c r="F3" s="6">
        <f>'Wage Entry'!E4</f>
        <v>0</v>
      </c>
      <c r="G3" s="6">
        <v>0</v>
      </c>
      <c r="H3" s="24">
        <v>0</v>
      </c>
      <c r="I3" s="6">
        <f>MAX((G3-H3),0)</f>
        <v>0</v>
      </c>
      <c r="J3" s="6">
        <f>C3</f>
        <v>0</v>
      </c>
      <c r="K3" s="6"/>
      <c r="L3" s="6"/>
      <c r="M3" s="6"/>
      <c r="N3" s="6">
        <f>I3</f>
        <v>0</v>
      </c>
      <c r="O3" s="6"/>
      <c r="P3" s="6"/>
      <c r="Q3" s="10"/>
      <c r="R3" s="6"/>
      <c r="S3" s="6"/>
      <c r="T3" s="6"/>
    </row>
    <row r="4" spans="1:20" x14ac:dyDescent="0.25">
      <c r="A4" s="6">
        <v>10</v>
      </c>
      <c r="B4" s="6"/>
      <c r="C4" s="7"/>
      <c r="D4" s="8">
        <v>35034</v>
      </c>
      <c r="E4" s="8">
        <v>35065</v>
      </c>
      <c r="F4" s="6">
        <f>'Wage Entry'!E5</f>
        <v>0</v>
      </c>
      <c r="G4" s="6">
        <v>0</v>
      </c>
      <c r="H4" s="24">
        <v>0</v>
      </c>
      <c r="I4" s="6">
        <f t="shared" ref="I4:I67" si="0">MAX((G4-H4),0)</f>
        <v>0</v>
      </c>
      <c r="J4" s="6">
        <f>J3+I3</f>
        <v>0</v>
      </c>
      <c r="K4" s="6"/>
      <c r="L4" s="6"/>
      <c r="M4" s="6"/>
      <c r="N4" s="6">
        <f>N3+I4</f>
        <v>0</v>
      </c>
      <c r="O4" s="6"/>
      <c r="P4" s="6"/>
      <c r="Q4" s="10"/>
      <c r="R4" s="6"/>
      <c r="S4" s="6"/>
      <c r="T4" s="6"/>
    </row>
    <row r="5" spans="1:20" x14ac:dyDescent="0.25">
      <c r="A5" s="6">
        <v>11</v>
      </c>
      <c r="B5" s="6"/>
      <c r="C5" s="7"/>
      <c r="D5" s="8">
        <v>35065</v>
      </c>
      <c r="E5" s="8">
        <v>35096</v>
      </c>
      <c r="F5" s="6">
        <f>'Wage Entry'!E6</f>
        <v>0</v>
      </c>
      <c r="G5" s="6">
        <v>0</v>
      </c>
      <c r="H5" s="24">
        <v>0</v>
      </c>
      <c r="I5" s="6">
        <f t="shared" si="0"/>
        <v>0</v>
      </c>
      <c r="J5" s="6">
        <f t="shared" ref="J5:J68" si="1">J4+I4</f>
        <v>0</v>
      </c>
      <c r="K5" s="6"/>
      <c r="L5" s="6"/>
      <c r="M5" s="6"/>
      <c r="N5" s="6">
        <f>N4+I5</f>
        <v>0</v>
      </c>
      <c r="O5" s="6"/>
      <c r="P5" s="6"/>
      <c r="Q5" s="10"/>
      <c r="R5" s="6"/>
      <c r="S5" s="6"/>
      <c r="T5" s="6"/>
    </row>
    <row r="6" spans="1:20" x14ac:dyDescent="0.25">
      <c r="A6" s="7">
        <v>12</v>
      </c>
      <c r="B6" s="7" t="s">
        <v>39</v>
      </c>
      <c r="C6" s="7"/>
      <c r="D6" s="9">
        <v>35096</v>
      </c>
      <c r="E6" s="9">
        <v>35125</v>
      </c>
      <c r="F6" s="6">
        <f>'Wage Entry'!E7</f>
        <v>0</v>
      </c>
      <c r="G6" s="6">
        <v>0</v>
      </c>
      <c r="H6" s="24">
        <v>0</v>
      </c>
      <c r="I6" s="7">
        <f t="shared" si="0"/>
        <v>0</v>
      </c>
      <c r="J6" s="7">
        <f t="shared" si="1"/>
        <v>0</v>
      </c>
      <c r="K6" s="7">
        <f>SUM(J3:J6)</f>
        <v>0</v>
      </c>
      <c r="L6" s="7">
        <v>12</v>
      </c>
      <c r="M6" s="7">
        <f>ROUND(K6*L6/1200,0)</f>
        <v>0</v>
      </c>
      <c r="N6" s="7">
        <f>N5+I6</f>
        <v>0</v>
      </c>
      <c r="O6" s="7">
        <f>SUM(I3:I6)</f>
        <v>0</v>
      </c>
      <c r="P6" s="7">
        <f>C3+N6+M6</f>
        <v>0</v>
      </c>
      <c r="Q6" s="11" t="s">
        <v>15</v>
      </c>
      <c r="R6" s="7"/>
      <c r="S6" s="7"/>
      <c r="T6" s="7"/>
    </row>
    <row r="7" spans="1:20" x14ac:dyDescent="0.25">
      <c r="A7" s="6">
        <v>1</v>
      </c>
      <c r="B7" s="6"/>
      <c r="C7" s="7">
        <f>P6</f>
        <v>0</v>
      </c>
      <c r="D7" s="8">
        <v>35125</v>
      </c>
      <c r="E7" s="8">
        <v>35156</v>
      </c>
      <c r="F7" s="6">
        <f>'Wage Entry'!E8</f>
        <v>0</v>
      </c>
      <c r="G7" s="6">
        <v>0</v>
      </c>
      <c r="H7" s="24">
        <v>0</v>
      </c>
      <c r="I7" s="6">
        <f t="shared" si="0"/>
        <v>0</v>
      </c>
      <c r="J7" s="6">
        <f>C7</f>
        <v>0</v>
      </c>
      <c r="K7" s="6"/>
      <c r="L7" s="6"/>
      <c r="M7" s="7"/>
      <c r="N7" s="7">
        <f t="shared" ref="N7:N70" si="2">N6+I7</f>
        <v>0</v>
      </c>
      <c r="O7" s="7"/>
      <c r="P7" s="6"/>
      <c r="Q7" s="11" t="s">
        <v>16</v>
      </c>
      <c r="R7" s="6"/>
      <c r="S7" s="6"/>
      <c r="T7" s="6"/>
    </row>
    <row r="8" spans="1:20" x14ac:dyDescent="0.25">
      <c r="A8" s="6">
        <v>2</v>
      </c>
      <c r="B8" s="6"/>
      <c r="C8" s="7"/>
      <c r="D8" s="8">
        <v>35156</v>
      </c>
      <c r="E8" s="8">
        <v>35186</v>
      </c>
      <c r="F8" s="6">
        <f>'Wage Entry'!E9</f>
        <v>0</v>
      </c>
      <c r="G8" s="6">
        <v>0</v>
      </c>
      <c r="H8" s="24">
        <v>0</v>
      </c>
      <c r="I8" s="6">
        <f t="shared" si="0"/>
        <v>0</v>
      </c>
      <c r="J8" s="6">
        <f t="shared" si="1"/>
        <v>0</v>
      </c>
      <c r="K8" s="6"/>
      <c r="L8" s="6"/>
      <c r="M8" s="7"/>
      <c r="N8" s="7">
        <f t="shared" si="2"/>
        <v>0</v>
      </c>
      <c r="O8" s="7"/>
      <c r="P8" s="6"/>
      <c r="Q8" s="11" t="s">
        <v>16</v>
      </c>
      <c r="R8" s="6"/>
      <c r="S8" s="6"/>
      <c r="T8" s="6"/>
    </row>
    <row r="9" spans="1:20" x14ac:dyDescent="0.25">
      <c r="A9" s="6">
        <v>3</v>
      </c>
      <c r="B9" s="6"/>
      <c r="C9" s="7"/>
      <c r="D9" s="8">
        <v>35186</v>
      </c>
      <c r="E9" s="8">
        <v>35217</v>
      </c>
      <c r="F9" s="6">
        <f>'Wage Entry'!E10</f>
        <v>0</v>
      </c>
      <c r="G9" s="6">
        <v>0</v>
      </c>
      <c r="H9" s="24">
        <v>0</v>
      </c>
      <c r="I9" s="6">
        <f t="shared" si="0"/>
        <v>0</v>
      </c>
      <c r="J9" s="6">
        <f t="shared" si="1"/>
        <v>0</v>
      </c>
      <c r="K9" s="6"/>
      <c r="L9" s="6"/>
      <c r="M9" s="7"/>
      <c r="N9" s="7">
        <f t="shared" si="2"/>
        <v>0</v>
      </c>
      <c r="O9" s="7"/>
      <c r="P9" s="6"/>
      <c r="Q9" s="11" t="s">
        <v>16</v>
      </c>
      <c r="R9" s="6"/>
      <c r="S9" s="6"/>
      <c r="T9" s="6"/>
    </row>
    <row r="10" spans="1:20" x14ac:dyDescent="0.25">
      <c r="A10" s="6">
        <v>4</v>
      </c>
      <c r="B10" s="6"/>
      <c r="C10" s="7"/>
      <c r="D10" s="8">
        <v>35217</v>
      </c>
      <c r="E10" s="8">
        <v>35247</v>
      </c>
      <c r="F10" s="6">
        <f>'Wage Entry'!E11</f>
        <v>0</v>
      </c>
      <c r="G10" s="6">
        <v>0</v>
      </c>
      <c r="H10" s="24">
        <v>0</v>
      </c>
      <c r="I10" s="6">
        <f t="shared" si="0"/>
        <v>0</v>
      </c>
      <c r="J10" s="6">
        <f t="shared" si="1"/>
        <v>0</v>
      </c>
      <c r="K10" s="6"/>
      <c r="L10" s="6"/>
      <c r="M10" s="7"/>
      <c r="N10" s="7">
        <f t="shared" si="2"/>
        <v>0</v>
      </c>
      <c r="O10" s="7"/>
      <c r="P10" s="6"/>
      <c r="Q10" s="11" t="s">
        <v>16</v>
      </c>
      <c r="R10" s="6"/>
      <c r="S10" s="6"/>
      <c r="T10" s="6"/>
    </row>
    <row r="11" spans="1:20" x14ac:dyDescent="0.25">
      <c r="A11" s="6">
        <v>5</v>
      </c>
      <c r="B11" s="6"/>
      <c r="C11" s="7"/>
      <c r="D11" s="8">
        <v>35247</v>
      </c>
      <c r="E11" s="8">
        <v>35278</v>
      </c>
      <c r="F11" s="6">
        <f>'Wage Entry'!E12</f>
        <v>0</v>
      </c>
      <c r="G11" s="6">
        <v>0</v>
      </c>
      <c r="H11" s="24">
        <v>0</v>
      </c>
      <c r="I11" s="6">
        <f t="shared" si="0"/>
        <v>0</v>
      </c>
      <c r="J11" s="6">
        <f t="shared" si="1"/>
        <v>0</v>
      </c>
      <c r="K11" s="6"/>
      <c r="L11" s="6"/>
      <c r="M11" s="7"/>
      <c r="N11" s="7">
        <f t="shared" si="2"/>
        <v>0</v>
      </c>
      <c r="O11" s="7"/>
      <c r="P11" s="6"/>
      <c r="Q11" s="11" t="s">
        <v>16</v>
      </c>
      <c r="R11" s="6"/>
      <c r="S11" s="6"/>
      <c r="T11" s="6"/>
    </row>
    <row r="12" spans="1:20" x14ac:dyDescent="0.25">
      <c r="A12" s="6">
        <v>6</v>
      </c>
      <c r="B12" s="6"/>
      <c r="C12" s="7"/>
      <c r="D12" s="8">
        <v>35278</v>
      </c>
      <c r="E12" s="8">
        <v>35309</v>
      </c>
      <c r="F12" s="6">
        <f>'Wage Entry'!E13</f>
        <v>0</v>
      </c>
      <c r="G12" s="6">
        <v>0</v>
      </c>
      <c r="H12" s="24">
        <v>0</v>
      </c>
      <c r="I12" s="6">
        <f t="shared" si="0"/>
        <v>0</v>
      </c>
      <c r="J12" s="6">
        <f t="shared" si="1"/>
        <v>0</v>
      </c>
      <c r="K12" s="6"/>
      <c r="L12" s="6"/>
      <c r="M12" s="7"/>
      <c r="N12" s="7">
        <f t="shared" si="2"/>
        <v>0</v>
      </c>
      <c r="O12" s="7"/>
      <c r="P12" s="6"/>
      <c r="Q12" s="11" t="s">
        <v>16</v>
      </c>
      <c r="R12" s="6"/>
      <c r="S12" s="6"/>
      <c r="T12" s="6"/>
    </row>
    <row r="13" spans="1:20" x14ac:dyDescent="0.25">
      <c r="A13" s="6">
        <v>7</v>
      </c>
      <c r="B13" s="6"/>
      <c r="C13" s="7"/>
      <c r="D13" s="8">
        <v>35309</v>
      </c>
      <c r="E13" s="8">
        <v>35339</v>
      </c>
      <c r="F13" s="6">
        <f>'Wage Entry'!E14</f>
        <v>0</v>
      </c>
      <c r="G13" s="6">
        <v>0</v>
      </c>
      <c r="H13" s="24">
        <v>0</v>
      </c>
      <c r="I13" s="6">
        <f t="shared" si="0"/>
        <v>0</v>
      </c>
      <c r="J13" s="6">
        <f t="shared" si="1"/>
        <v>0</v>
      </c>
      <c r="K13" s="6"/>
      <c r="L13" s="6"/>
      <c r="M13" s="7"/>
      <c r="N13" s="7">
        <f t="shared" si="2"/>
        <v>0</v>
      </c>
      <c r="O13" s="7"/>
      <c r="P13" s="6"/>
      <c r="Q13" s="11" t="s">
        <v>16</v>
      </c>
      <c r="R13" s="6"/>
      <c r="S13" s="6"/>
      <c r="T13" s="6"/>
    </row>
    <row r="14" spans="1:20" x14ac:dyDescent="0.25">
      <c r="A14" s="6">
        <v>8</v>
      </c>
      <c r="B14" s="6"/>
      <c r="C14" s="7"/>
      <c r="D14" s="8">
        <v>35339</v>
      </c>
      <c r="E14" s="8">
        <v>35370</v>
      </c>
      <c r="F14" s="6">
        <f>'Wage Entry'!E15</f>
        <v>0</v>
      </c>
      <c r="G14" s="6">
        <v>0</v>
      </c>
      <c r="H14" s="24">
        <v>0</v>
      </c>
      <c r="I14" s="6">
        <f t="shared" si="0"/>
        <v>0</v>
      </c>
      <c r="J14" s="6">
        <f t="shared" si="1"/>
        <v>0</v>
      </c>
      <c r="K14" s="6"/>
      <c r="L14" s="6"/>
      <c r="M14" s="7"/>
      <c r="N14" s="7">
        <f t="shared" si="2"/>
        <v>0</v>
      </c>
      <c r="O14" s="7"/>
      <c r="P14" s="6"/>
      <c r="Q14" s="11" t="s">
        <v>16</v>
      </c>
      <c r="R14" s="6"/>
      <c r="S14" s="6"/>
      <c r="T14" s="6"/>
    </row>
    <row r="15" spans="1:20" x14ac:dyDescent="0.25">
      <c r="A15" s="6">
        <v>9</v>
      </c>
      <c r="B15" s="6"/>
      <c r="C15" s="7"/>
      <c r="D15" s="8">
        <v>35370</v>
      </c>
      <c r="E15" s="8">
        <v>35400</v>
      </c>
      <c r="F15" s="6">
        <f>'Wage Entry'!E16</f>
        <v>0</v>
      </c>
      <c r="G15" s="6">
        <v>0</v>
      </c>
      <c r="H15" s="24">
        <v>0</v>
      </c>
      <c r="I15" s="6">
        <f t="shared" si="0"/>
        <v>0</v>
      </c>
      <c r="J15" s="6">
        <f t="shared" si="1"/>
        <v>0</v>
      </c>
      <c r="K15" s="6"/>
      <c r="L15" s="6"/>
      <c r="M15" s="7"/>
      <c r="N15" s="7">
        <f t="shared" si="2"/>
        <v>0</v>
      </c>
      <c r="O15" s="7"/>
      <c r="P15" s="6"/>
      <c r="Q15" s="11" t="s">
        <v>16</v>
      </c>
      <c r="R15" s="6"/>
      <c r="S15" s="6"/>
      <c r="T15" s="6"/>
    </row>
    <row r="16" spans="1:20" x14ac:dyDescent="0.25">
      <c r="A16" s="6">
        <v>10</v>
      </c>
      <c r="B16" s="6"/>
      <c r="C16" s="7"/>
      <c r="D16" s="8">
        <v>35400</v>
      </c>
      <c r="E16" s="8">
        <v>35431</v>
      </c>
      <c r="F16" s="6">
        <f>'Wage Entry'!E17</f>
        <v>0</v>
      </c>
      <c r="G16" s="6">
        <v>0</v>
      </c>
      <c r="H16" s="24">
        <v>0</v>
      </c>
      <c r="I16" s="6">
        <f t="shared" si="0"/>
        <v>0</v>
      </c>
      <c r="J16" s="6">
        <f t="shared" si="1"/>
        <v>0</v>
      </c>
      <c r="K16" s="6"/>
      <c r="L16" s="6"/>
      <c r="M16" s="7"/>
      <c r="N16" s="7">
        <f t="shared" si="2"/>
        <v>0</v>
      </c>
      <c r="O16" s="7"/>
      <c r="P16" s="6"/>
      <c r="Q16" s="11" t="s">
        <v>16</v>
      </c>
      <c r="R16" s="6"/>
      <c r="S16" s="6"/>
      <c r="T16" s="6"/>
    </row>
    <row r="17" spans="1:20" x14ac:dyDescent="0.25">
      <c r="A17" s="6">
        <v>11</v>
      </c>
      <c r="B17" s="6"/>
      <c r="C17" s="7"/>
      <c r="D17" s="8">
        <v>35431</v>
      </c>
      <c r="E17" s="8">
        <v>35462</v>
      </c>
      <c r="F17" s="6">
        <f>'Wage Entry'!E18</f>
        <v>0</v>
      </c>
      <c r="G17" s="6">
        <v>0</v>
      </c>
      <c r="H17" s="24">
        <v>0</v>
      </c>
      <c r="I17" s="6">
        <f t="shared" si="0"/>
        <v>0</v>
      </c>
      <c r="J17" s="6">
        <f t="shared" si="1"/>
        <v>0</v>
      </c>
      <c r="K17" s="6"/>
      <c r="L17" s="6"/>
      <c r="M17" s="7"/>
      <c r="N17" s="7">
        <f t="shared" si="2"/>
        <v>0</v>
      </c>
      <c r="O17" s="7"/>
      <c r="P17" s="6"/>
      <c r="Q17" s="11" t="s">
        <v>16</v>
      </c>
      <c r="R17" s="6"/>
      <c r="S17" s="6"/>
      <c r="T17" s="6"/>
    </row>
    <row r="18" spans="1:20" x14ac:dyDescent="0.25">
      <c r="A18" s="7">
        <v>12</v>
      </c>
      <c r="B18" s="7" t="s">
        <v>40</v>
      </c>
      <c r="C18" s="7"/>
      <c r="D18" s="9">
        <v>35462</v>
      </c>
      <c r="E18" s="9">
        <v>35490</v>
      </c>
      <c r="F18" s="6">
        <f>'Wage Entry'!E19</f>
        <v>0</v>
      </c>
      <c r="G18" s="6">
        <v>0</v>
      </c>
      <c r="H18" s="24">
        <v>0</v>
      </c>
      <c r="I18" s="6">
        <f t="shared" si="0"/>
        <v>0</v>
      </c>
      <c r="J18" s="7">
        <f t="shared" si="1"/>
        <v>0</v>
      </c>
      <c r="K18" s="7">
        <f>SUM(J7:J18)</f>
        <v>0</v>
      </c>
      <c r="L18" s="7">
        <v>12</v>
      </c>
      <c r="M18" s="7">
        <f>ROUND(K18*L18/1200,0)</f>
        <v>0</v>
      </c>
      <c r="N18" s="7">
        <f t="shared" si="2"/>
        <v>0</v>
      </c>
      <c r="O18" s="7">
        <f>SUM(I7:I18)</f>
        <v>0</v>
      </c>
      <c r="P18" s="7">
        <f>C7+M18+O18</f>
        <v>0</v>
      </c>
      <c r="Q18" s="11" t="s">
        <v>17</v>
      </c>
      <c r="R18" s="7"/>
      <c r="S18" s="7"/>
      <c r="T18" s="7"/>
    </row>
    <row r="19" spans="1:20" x14ac:dyDescent="0.25">
      <c r="A19" s="6">
        <v>1</v>
      </c>
      <c r="B19" s="6"/>
      <c r="C19" s="7">
        <f>P18</f>
        <v>0</v>
      </c>
      <c r="D19" s="8">
        <v>35490</v>
      </c>
      <c r="E19" s="8">
        <v>35521</v>
      </c>
      <c r="F19" s="6">
        <f>'Wage Entry'!E20</f>
        <v>0</v>
      </c>
      <c r="G19" s="6">
        <v>0</v>
      </c>
      <c r="H19" s="24">
        <v>0</v>
      </c>
      <c r="I19" s="6">
        <f t="shared" si="0"/>
        <v>0</v>
      </c>
      <c r="J19" s="6">
        <f>C19</f>
        <v>0</v>
      </c>
      <c r="K19" s="7"/>
      <c r="L19" s="7"/>
      <c r="M19" s="7"/>
      <c r="N19" s="7">
        <f t="shared" si="2"/>
        <v>0</v>
      </c>
      <c r="O19" s="7"/>
      <c r="P19" s="7"/>
      <c r="Q19" s="11" t="s">
        <v>16</v>
      </c>
      <c r="R19" s="6"/>
      <c r="S19" s="6"/>
      <c r="T19" s="6"/>
    </row>
    <row r="20" spans="1:20" x14ac:dyDescent="0.25">
      <c r="A20" s="6">
        <v>2</v>
      </c>
      <c r="B20" s="6"/>
      <c r="C20" s="7"/>
      <c r="D20" s="8">
        <v>35521</v>
      </c>
      <c r="E20" s="8">
        <v>35551</v>
      </c>
      <c r="F20" s="6">
        <f>'Wage Entry'!E21</f>
        <v>0</v>
      </c>
      <c r="G20" s="6">
        <v>0</v>
      </c>
      <c r="H20" s="24">
        <v>0</v>
      </c>
      <c r="I20" s="6">
        <f t="shared" si="0"/>
        <v>0</v>
      </c>
      <c r="J20" s="6">
        <f t="shared" si="1"/>
        <v>0</v>
      </c>
      <c r="K20" s="7"/>
      <c r="L20" s="7"/>
      <c r="M20" s="7"/>
      <c r="N20" s="7">
        <f t="shared" si="2"/>
        <v>0</v>
      </c>
      <c r="O20" s="7"/>
      <c r="P20" s="7"/>
      <c r="Q20" s="11" t="s">
        <v>16</v>
      </c>
      <c r="R20" s="6"/>
      <c r="S20" s="6"/>
      <c r="T20" s="6"/>
    </row>
    <row r="21" spans="1:20" x14ac:dyDescent="0.25">
      <c r="A21" s="6">
        <v>3</v>
      </c>
      <c r="B21" s="6"/>
      <c r="C21" s="7"/>
      <c r="D21" s="8">
        <v>35551</v>
      </c>
      <c r="E21" s="8">
        <v>35582</v>
      </c>
      <c r="F21" s="6">
        <f>'Wage Entry'!E22</f>
        <v>0</v>
      </c>
      <c r="G21" s="6">
        <v>0</v>
      </c>
      <c r="H21" s="24">
        <v>0</v>
      </c>
      <c r="I21" s="6">
        <f t="shared" si="0"/>
        <v>0</v>
      </c>
      <c r="J21" s="6">
        <f t="shared" si="1"/>
        <v>0</v>
      </c>
      <c r="K21" s="7"/>
      <c r="L21" s="7"/>
      <c r="M21" s="7"/>
      <c r="N21" s="7">
        <f t="shared" si="2"/>
        <v>0</v>
      </c>
      <c r="O21" s="7"/>
      <c r="P21" s="7"/>
      <c r="Q21" s="11" t="s">
        <v>16</v>
      </c>
      <c r="R21" s="6"/>
      <c r="S21" s="6"/>
      <c r="T21" s="6"/>
    </row>
    <row r="22" spans="1:20" x14ac:dyDescent="0.25">
      <c r="A22" s="6">
        <v>4</v>
      </c>
      <c r="B22" s="6"/>
      <c r="C22" s="7"/>
      <c r="D22" s="8">
        <v>35582</v>
      </c>
      <c r="E22" s="8">
        <v>35612</v>
      </c>
      <c r="F22" s="6">
        <f>'Wage Entry'!E23</f>
        <v>0</v>
      </c>
      <c r="G22" s="6">
        <v>0</v>
      </c>
      <c r="H22" s="24">
        <v>0</v>
      </c>
      <c r="I22" s="6">
        <f t="shared" si="0"/>
        <v>0</v>
      </c>
      <c r="J22" s="6">
        <f t="shared" si="1"/>
        <v>0</v>
      </c>
      <c r="K22" s="7"/>
      <c r="L22" s="7"/>
      <c r="M22" s="7"/>
      <c r="N22" s="7">
        <f t="shared" si="2"/>
        <v>0</v>
      </c>
      <c r="O22" s="7"/>
      <c r="P22" s="7"/>
      <c r="Q22" s="11" t="s">
        <v>16</v>
      </c>
      <c r="R22" s="6"/>
      <c r="S22" s="6"/>
      <c r="T22" s="6"/>
    </row>
    <row r="23" spans="1:20" x14ac:dyDescent="0.25">
      <c r="A23" s="6">
        <v>5</v>
      </c>
      <c r="B23" s="6"/>
      <c r="C23" s="7"/>
      <c r="D23" s="8">
        <v>35612</v>
      </c>
      <c r="E23" s="8">
        <v>35643</v>
      </c>
      <c r="F23" s="6">
        <f>'Wage Entry'!E24</f>
        <v>0</v>
      </c>
      <c r="G23" s="6">
        <v>0</v>
      </c>
      <c r="H23" s="24">
        <v>0</v>
      </c>
      <c r="I23" s="6">
        <f t="shared" si="0"/>
        <v>0</v>
      </c>
      <c r="J23" s="6">
        <f t="shared" si="1"/>
        <v>0</v>
      </c>
      <c r="K23" s="7"/>
      <c r="L23" s="7"/>
      <c r="M23" s="7"/>
      <c r="N23" s="7">
        <f t="shared" si="2"/>
        <v>0</v>
      </c>
      <c r="O23" s="7"/>
      <c r="P23" s="7"/>
      <c r="Q23" s="11" t="s">
        <v>16</v>
      </c>
      <c r="R23" s="6"/>
      <c r="S23" s="6"/>
      <c r="T23" s="6"/>
    </row>
    <row r="24" spans="1:20" x14ac:dyDescent="0.25">
      <c r="A24" s="6">
        <v>6</v>
      </c>
      <c r="B24" s="6"/>
      <c r="C24" s="7"/>
      <c r="D24" s="8">
        <v>35643</v>
      </c>
      <c r="E24" s="8">
        <v>35674</v>
      </c>
      <c r="F24" s="6">
        <f>'Wage Entry'!E25</f>
        <v>0</v>
      </c>
      <c r="G24" s="6">
        <v>0</v>
      </c>
      <c r="H24" s="24">
        <v>0</v>
      </c>
      <c r="I24" s="6">
        <f t="shared" si="0"/>
        <v>0</v>
      </c>
      <c r="J24" s="6">
        <f t="shared" si="1"/>
        <v>0</v>
      </c>
      <c r="K24" s="7"/>
      <c r="L24" s="7"/>
      <c r="M24" s="7"/>
      <c r="N24" s="7">
        <f t="shared" si="2"/>
        <v>0</v>
      </c>
      <c r="O24" s="7"/>
      <c r="P24" s="7"/>
      <c r="Q24" s="11" t="s">
        <v>16</v>
      </c>
      <c r="R24" s="6"/>
      <c r="S24" s="6"/>
      <c r="T24" s="6"/>
    </row>
    <row r="25" spans="1:20" x14ac:dyDescent="0.25">
      <c r="A25" s="6">
        <v>7</v>
      </c>
      <c r="B25" s="6"/>
      <c r="C25" s="7"/>
      <c r="D25" s="8">
        <v>35674</v>
      </c>
      <c r="E25" s="8">
        <v>35704</v>
      </c>
      <c r="F25" s="6">
        <f>'Wage Entry'!E26</f>
        <v>0</v>
      </c>
      <c r="G25" s="6">
        <v>0</v>
      </c>
      <c r="H25" s="24">
        <v>0</v>
      </c>
      <c r="I25" s="6">
        <f t="shared" si="0"/>
        <v>0</v>
      </c>
      <c r="J25" s="6">
        <f t="shared" si="1"/>
        <v>0</v>
      </c>
      <c r="K25" s="7"/>
      <c r="L25" s="7"/>
      <c r="M25" s="7"/>
      <c r="N25" s="7">
        <f t="shared" si="2"/>
        <v>0</v>
      </c>
      <c r="O25" s="7"/>
      <c r="P25" s="7"/>
      <c r="Q25" s="11" t="s">
        <v>16</v>
      </c>
      <c r="R25" s="6"/>
      <c r="S25" s="6"/>
      <c r="T25" s="6"/>
    </row>
    <row r="26" spans="1:20" x14ac:dyDescent="0.25">
      <c r="A26" s="6">
        <v>8</v>
      </c>
      <c r="B26" s="6"/>
      <c r="C26" s="7"/>
      <c r="D26" s="8">
        <v>35704</v>
      </c>
      <c r="E26" s="8">
        <v>35735</v>
      </c>
      <c r="F26" s="6">
        <f>'Wage Entry'!E27</f>
        <v>0</v>
      </c>
      <c r="G26" s="6">
        <v>0</v>
      </c>
      <c r="H26" s="24">
        <v>0</v>
      </c>
      <c r="I26" s="6">
        <f t="shared" si="0"/>
        <v>0</v>
      </c>
      <c r="J26" s="6">
        <f t="shared" si="1"/>
        <v>0</v>
      </c>
      <c r="K26" s="7"/>
      <c r="L26" s="7"/>
      <c r="M26" s="7"/>
      <c r="N26" s="7">
        <f t="shared" si="2"/>
        <v>0</v>
      </c>
      <c r="O26" s="7"/>
      <c r="P26" s="7"/>
      <c r="Q26" s="11" t="s">
        <v>16</v>
      </c>
      <c r="R26" s="6"/>
      <c r="S26" s="6"/>
      <c r="T26" s="6"/>
    </row>
    <row r="27" spans="1:20" x14ac:dyDescent="0.25">
      <c r="A27" s="6">
        <v>9</v>
      </c>
      <c r="B27" s="6"/>
      <c r="C27" s="7"/>
      <c r="D27" s="8">
        <v>35735</v>
      </c>
      <c r="E27" s="8">
        <v>35765</v>
      </c>
      <c r="F27" s="6">
        <f>'Wage Entry'!E28</f>
        <v>0</v>
      </c>
      <c r="G27" s="6">
        <v>0</v>
      </c>
      <c r="H27" s="24">
        <v>0</v>
      </c>
      <c r="I27" s="6">
        <f t="shared" si="0"/>
        <v>0</v>
      </c>
      <c r="J27" s="6">
        <f t="shared" si="1"/>
        <v>0</v>
      </c>
      <c r="K27" s="7"/>
      <c r="L27" s="7"/>
      <c r="M27" s="7"/>
      <c r="N27" s="7">
        <f t="shared" si="2"/>
        <v>0</v>
      </c>
      <c r="O27" s="7"/>
      <c r="P27" s="7"/>
      <c r="Q27" s="11" t="s">
        <v>16</v>
      </c>
      <c r="R27" s="6"/>
      <c r="S27" s="6"/>
      <c r="T27" s="6"/>
    </row>
    <row r="28" spans="1:20" x14ac:dyDescent="0.25">
      <c r="A28" s="6">
        <v>10</v>
      </c>
      <c r="B28" s="6"/>
      <c r="C28" s="7"/>
      <c r="D28" s="8">
        <v>35765</v>
      </c>
      <c r="E28" s="8">
        <v>35796</v>
      </c>
      <c r="F28" s="6">
        <f>'Wage Entry'!E29</f>
        <v>0</v>
      </c>
      <c r="G28" s="6">
        <v>0</v>
      </c>
      <c r="H28" s="24">
        <v>0</v>
      </c>
      <c r="I28" s="6">
        <f t="shared" si="0"/>
        <v>0</v>
      </c>
      <c r="J28" s="6">
        <f t="shared" si="1"/>
        <v>0</v>
      </c>
      <c r="K28" s="7"/>
      <c r="L28" s="7"/>
      <c r="M28" s="7"/>
      <c r="N28" s="7">
        <f t="shared" si="2"/>
        <v>0</v>
      </c>
      <c r="O28" s="7"/>
      <c r="P28" s="7"/>
      <c r="Q28" s="11" t="s">
        <v>16</v>
      </c>
      <c r="R28" s="6"/>
      <c r="S28" s="6"/>
      <c r="T28" s="6"/>
    </row>
    <row r="29" spans="1:20" x14ac:dyDescent="0.25">
      <c r="A29" s="6">
        <v>11</v>
      </c>
      <c r="B29" s="6"/>
      <c r="C29" s="7"/>
      <c r="D29" s="8">
        <v>35796</v>
      </c>
      <c r="E29" s="8">
        <v>35827</v>
      </c>
      <c r="F29" s="6">
        <f>'Wage Entry'!E30</f>
        <v>0</v>
      </c>
      <c r="G29" s="6">
        <v>0</v>
      </c>
      <c r="H29" s="24">
        <v>0</v>
      </c>
      <c r="I29" s="6">
        <f t="shared" si="0"/>
        <v>0</v>
      </c>
      <c r="J29" s="6">
        <f t="shared" si="1"/>
        <v>0</v>
      </c>
      <c r="K29" s="7"/>
      <c r="L29" s="7"/>
      <c r="M29" s="7"/>
      <c r="N29" s="7">
        <f t="shared" si="2"/>
        <v>0</v>
      </c>
      <c r="O29" s="7"/>
      <c r="P29" s="7"/>
      <c r="Q29" s="11" t="s">
        <v>16</v>
      </c>
      <c r="R29" s="6"/>
      <c r="S29" s="6"/>
      <c r="T29" s="6"/>
    </row>
    <row r="30" spans="1:20" x14ac:dyDescent="0.25">
      <c r="A30" s="6">
        <v>12</v>
      </c>
      <c r="B30" s="6" t="s">
        <v>41</v>
      </c>
      <c r="C30" s="7"/>
      <c r="D30" s="8">
        <v>35827</v>
      </c>
      <c r="E30" s="8">
        <v>35855</v>
      </c>
      <c r="F30" s="6">
        <f>'Wage Entry'!E31</f>
        <v>0</v>
      </c>
      <c r="G30" s="6">
        <v>0</v>
      </c>
      <c r="H30" s="24">
        <v>0</v>
      </c>
      <c r="I30" s="6">
        <f t="shared" si="0"/>
        <v>0</v>
      </c>
      <c r="J30" s="6">
        <f t="shared" si="1"/>
        <v>0</v>
      </c>
      <c r="K30" s="7">
        <f t="shared" ref="K30:K78" si="3">SUM(J19:J30)</f>
        <v>0</v>
      </c>
      <c r="L30" s="7">
        <v>12</v>
      </c>
      <c r="M30" s="7">
        <f>ROUND(K30*L30/1200,0)</f>
        <v>0</v>
      </c>
      <c r="N30" s="7">
        <f t="shared" si="2"/>
        <v>0</v>
      </c>
      <c r="O30" s="7">
        <f t="shared" ref="O30:O78" si="4">SUM(I19:I30)</f>
        <v>0</v>
      </c>
      <c r="P30" s="7">
        <f t="shared" ref="P30:P78" si="5">C19+M30+O30</f>
        <v>0</v>
      </c>
      <c r="Q30" s="11" t="s">
        <v>18</v>
      </c>
      <c r="R30" s="6"/>
      <c r="S30" s="6"/>
      <c r="T30" s="6"/>
    </row>
    <row r="31" spans="1:20" x14ac:dyDescent="0.25">
      <c r="A31" s="6">
        <v>1</v>
      </c>
      <c r="B31" s="6"/>
      <c r="C31" s="7">
        <f t="shared" ref="C31:C79" si="6">P30</f>
        <v>0</v>
      </c>
      <c r="D31" s="8">
        <v>35855</v>
      </c>
      <c r="E31" s="8">
        <v>35886</v>
      </c>
      <c r="F31" s="6">
        <f>'Wage Entry'!E32</f>
        <v>0</v>
      </c>
      <c r="G31" s="6">
        <v>0</v>
      </c>
      <c r="H31" s="24">
        <v>0</v>
      </c>
      <c r="I31" s="6">
        <f t="shared" si="0"/>
        <v>0</v>
      </c>
      <c r="J31" s="6">
        <f>C31</f>
        <v>0</v>
      </c>
      <c r="K31" s="7"/>
      <c r="L31" s="7"/>
      <c r="M31" s="7"/>
      <c r="N31" s="7">
        <f t="shared" si="2"/>
        <v>0</v>
      </c>
      <c r="O31" s="7"/>
      <c r="P31" s="7"/>
      <c r="Q31" s="11" t="s">
        <v>16</v>
      </c>
      <c r="R31" s="6"/>
      <c r="S31" s="6"/>
      <c r="T31" s="6"/>
    </row>
    <row r="32" spans="1:20" x14ac:dyDescent="0.25">
      <c r="A32" s="6">
        <v>2</v>
      </c>
      <c r="B32" s="6"/>
      <c r="C32" s="7"/>
      <c r="D32" s="8">
        <v>35886</v>
      </c>
      <c r="E32" s="8">
        <v>35916</v>
      </c>
      <c r="F32" s="6">
        <f>'Wage Entry'!E33</f>
        <v>0</v>
      </c>
      <c r="G32" s="6">
        <v>0</v>
      </c>
      <c r="H32" s="24">
        <v>0</v>
      </c>
      <c r="I32" s="6">
        <f t="shared" si="0"/>
        <v>0</v>
      </c>
      <c r="J32" s="6">
        <f t="shared" si="1"/>
        <v>0</v>
      </c>
      <c r="K32" s="7"/>
      <c r="L32" s="7"/>
      <c r="M32" s="7"/>
      <c r="N32" s="7">
        <f t="shared" si="2"/>
        <v>0</v>
      </c>
      <c r="O32" s="7"/>
      <c r="P32" s="7"/>
      <c r="Q32" s="11" t="s">
        <v>16</v>
      </c>
      <c r="R32" s="6"/>
      <c r="S32" s="6"/>
      <c r="T32" s="6"/>
    </row>
    <row r="33" spans="1:20" x14ac:dyDescent="0.25">
      <c r="A33" s="6">
        <v>3</v>
      </c>
      <c r="B33" s="6"/>
      <c r="C33" s="7"/>
      <c r="D33" s="8">
        <v>35916</v>
      </c>
      <c r="E33" s="8">
        <v>35947</v>
      </c>
      <c r="F33" s="6">
        <f>'Wage Entry'!E34</f>
        <v>0</v>
      </c>
      <c r="G33" s="6">
        <v>0</v>
      </c>
      <c r="H33" s="24">
        <v>0</v>
      </c>
      <c r="I33" s="6">
        <f t="shared" si="0"/>
        <v>0</v>
      </c>
      <c r="J33" s="6">
        <f t="shared" si="1"/>
        <v>0</v>
      </c>
      <c r="K33" s="7"/>
      <c r="L33" s="7"/>
      <c r="M33" s="7"/>
      <c r="N33" s="7">
        <f t="shared" si="2"/>
        <v>0</v>
      </c>
      <c r="O33" s="7"/>
      <c r="P33" s="7"/>
      <c r="Q33" s="11" t="s">
        <v>16</v>
      </c>
      <c r="R33" s="6"/>
      <c r="S33" s="6"/>
      <c r="T33" s="6"/>
    </row>
    <row r="34" spans="1:20" x14ac:dyDescent="0.25">
      <c r="A34" s="6">
        <v>4</v>
      </c>
      <c r="B34" s="6"/>
      <c r="C34" s="7"/>
      <c r="D34" s="8">
        <v>35947</v>
      </c>
      <c r="E34" s="8">
        <v>35977</v>
      </c>
      <c r="F34" s="6">
        <f>'Wage Entry'!E35</f>
        <v>0</v>
      </c>
      <c r="G34" s="6">
        <v>0</v>
      </c>
      <c r="H34" s="24">
        <v>0</v>
      </c>
      <c r="I34" s="6">
        <f t="shared" si="0"/>
        <v>0</v>
      </c>
      <c r="J34" s="6">
        <f t="shared" si="1"/>
        <v>0</v>
      </c>
      <c r="K34" s="7"/>
      <c r="L34" s="7"/>
      <c r="M34" s="7"/>
      <c r="N34" s="7">
        <f t="shared" si="2"/>
        <v>0</v>
      </c>
      <c r="O34" s="7"/>
      <c r="P34" s="7"/>
      <c r="Q34" s="11" t="s">
        <v>16</v>
      </c>
      <c r="R34" s="6"/>
      <c r="S34" s="6"/>
      <c r="T34" s="6"/>
    </row>
    <row r="35" spans="1:20" x14ac:dyDescent="0.25">
      <c r="A35" s="6">
        <v>5</v>
      </c>
      <c r="B35" s="6"/>
      <c r="C35" s="7"/>
      <c r="D35" s="8">
        <v>35977</v>
      </c>
      <c r="E35" s="8">
        <v>36008</v>
      </c>
      <c r="F35" s="6">
        <f>'Wage Entry'!E36</f>
        <v>0</v>
      </c>
      <c r="G35" s="6">
        <v>0</v>
      </c>
      <c r="H35" s="24">
        <v>0</v>
      </c>
      <c r="I35" s="6">
        <f t="shared" si="0"/>
        <v>0</v>
      </c>
      <c r="J35" s="6">
        <f t="shared" si="1"/>
        <v>0</v>
      </c>
      <c r="K35" s="7"/>
      <c r="L35" s="7"/>
      <c r="M35" s="7"/>
      <c r="N35" s="7">
        <f t="shared" si="2"/>
        <v>0</v>
      </c>
      <c r="O35" s="7"/>
      <c r="P35" s="7"/>
      <c r="Q35" s="11" t="s">
        <v>16</v>
      </c>
      <c r="R35" s="6"/>
      <c r="S35" s="6"/>
      <c r="T35" s="6"/>
    </row>
    <row r="36" spans="1:20" x14ac:dyDescent="0.25">
      <c r="A36" s="6">
        <v>6</v>
      </c>
      <c r="B36" s="6"/>
      <c r="C36" s="7"/>
      <c r="D36" s="8">
        <v>36008</v>
      </c>
      <c r="E36" s="8">
        <v>36039</v>
      </c>
      <c r="F36" s="6">
        <f>'Wage Entry'!E37</f>
        <v>0</v>
      </c>
      <c r="G36" s="6">
        <v>0</v>
      </c>
      <c r="H36" s="24">
        <v>0</v>
      </c>
      <c r="I36" s="6">
        <f t="shared" si="0"/>
        <v>0</v>
      </c>
      <c r="J36" s="6">
        <f t="shared" si="1"/>
        <v>0</v>
      </c>
      <c r="K36" s="7"/>
      <c r="L36" s="7"/>
      <c r="M36" s="7"/>
      <c r="N36" s="7">
        <f t="shared" si="2"/>
        <v>0</v>
      </c>
      <c r="O36" s="7"/>
      <c r="P36" s="7"/>
      <c r="Q36" s="11" t="s">
        <v>16</v>
      </c>
      <c r="R36" s="6"/>
      <c r="S36" s="6"/>
      <c r="T36" s="6"/>
    </row>
    <row r="37" spans="1:20" x14ac:dyDescent="0.25">
      <c r="A37" s="6">
        <v>7</v>
      </c>
      <c r="B37" s="6"/>
      <c r="C37" s="7"/>
      <c r="D37" s="8">
        <v>36039</v>
      </c>
      <c r="E37" s="8">
        <v>36069</v>
      </c>
      <c r="F37" s="6">
        <f>'Wage Entry'!E38</f>
        <v>0</v>
      </c>
      <c r="G37" s="6">
        <v>0</v>
      </c>
      <c r="H37" s="24">
        <v>0</v>
      </c>
      <c r="I37" s="6">
        <f t="shared" si="0"/>
        <v>0</v>
      </c>
      <c r="J37" s="6">
        <f t="shared" si="1"/>
        <v>0</v>
      </c>
      <c r="K37" s="7"/>
      <c r="L37" s="7"/>
      <c r="M37" s="7"/>
      <c r="N37" s="7">
        <f t="shared" si="2"/>
        <v>0</v>
      </c>
      <c r="O37" s="7"/>
      <c r="P37" s="7"/>
      <c r="Q37" s="11" t="s">
        <v>16</v>
      </c>
      <c r="R37" s="6"/>
      <c r="S37" s="6"/>
      <c r="T37" s="6"/>
    </row>
    <row r="38" spans="1:20" x14ac:dyDescent="0.25">
      <c r="A38" s="6">
        <v>8</v>
      </c>
      <c r="B38" s="6"/>
      <c r="C38" s="7"/>
      <c r="D38" s="8">
        <v>36069</v>
      </c>
      <c r="E38" s="8">
        <v>36100</v>
      </c>
      <c r="F38" s="6">
        <f>'Wage Entry'!E39</f>
        <v>0</v>
      </c>
      <c r="G38" s="6">
        <v>0</v>
      </c>
      <c r="H38" s="24">
        <v>0</v>
      </c>
      <c r="I38" s="6">
        <f t="shared" si="0"/>
        <v>0</v>
      </c>
      <c r="J38" s="6">
        <f t="shared" si="1"/>
        <v>0</v>
      </c>
      <c r="K38" s="7"/>
      <c r="L38" s="7"/>
      <c r="M38" s="7"/>
      <c r="N38" s="7">
        <f t="shared" si="2"/>
        <v>0</v>
      </c>
      <c r="O38" s="7"/>
      <c r="P38" s="7"/>
      <c r="Q38" s="11" t="s">
        <v>16</v>
      </c>
      <c r="R38" s="6"/>
      <c r="S38" s="6"/>
      <c r="T38" s="6"/>
    </row>
    <row r="39" spans="1:20" x14ac:dyDescent="0.25">
      <c r="A39" s="6">
        <v>9</v>
      </c>
      <c r="B39" s="6"/>
      <c r="C39" s="7"/>
      <c r="D39" s="8">
        <v>36100</v>
      </c>
      <c r="E39" s="8">
        <v>36130</v>
      </c>
      <c r="F39" s="6">
        <f>'Wage Entry'!E40</f>
        <v>0</v>
      </c>
      <c r="G39" s="6">
        <v>0</v>
      </c>
      <c r="H39" s="24">
        <v>0</v>
      </c>
      <c r="I39" s="6">
        <f t="shared" si="0"/>
        <v>0</v>
      </c>
      <c r="J39" s="6">
        <f t="shared" si="1"/>
        <v>0</v>
      </c>
      <c r="K39" s="7"/>
      <c r="L39" s="7"/>
      <c r="M39" s="7"/>
      <c r="N39" s="7">
        <f t="shared" si="2"/>
        <v>0</v>
      </c>
      <c r="O39" s="7"/>
      <c r="P39" s="7"/>
      <c r="Q39" s="11" t="s">
        <v>16</v>
      </c>
      <c r="R39" s="6"/>
      <c r="S39" s="6"/>
      <c r="T39" s="6"/>
    </row>
    <row r="40" spans="1:20" x14ac:dyDescent="0.25">
      <c r="A40" s="6">
        <v>10</v>
      </c>
      <c r="B40" s="6"/>
      <c r="C40" s="7"/>
      <c r="D40" s="8">
        <v>36130</v>
      </c>
      <c r="E40" s="8">
        <v>36161</v>
      </c>
      <c r="F40" s="6">
        <f>'Wage Entry'!E41</f>
        <v>0</v>
      </c>
      <c r="G40" s="6">
        <v>0</v>
      </c>
      <c r="H40" s="24">
        <v>0</v>
      </c>
      <c r="I40" s="6">
        <f t="shared" si="0"/>
        <v>0</v>
      </c>
      <c r="J40" s="6">
        <f t="shared" si="1"/>
        <v>0</v>
      </c>
      <c r="K40" s="7"/>
      <c r="L40" s="7"/>
      <c r="M40" s="7"/>
      <c r="N40" s="7">
        <f t="shared" si="2"/>
        <v>0</v>
      </c>
      <c r="O40" s="7"/>
      <c r="P40" s="7"/>
      <c r="Q40" s="11" t="s">
        <v>16</v>
      </c>
      <c r="R40" s="6"/>
      <c r="S40" s="6"/>
      <c r="T40" s="6"/>
    </row>
    <row r="41" spans="1:20" x14ac:dyDescent="0.25">
      <c r="A41" s="6">
        <v>11</v>
      </c>
      <c r="B41" s="6"/>
      <c r="C41" s="7"/>
      <c r="D41" s="8">
        <v>36161</v>
      </c>
      <c r="E41" s="8">
        <v>36192</v>
      </c>
      <c r="F41" s="6">
        <f>'Wage Entry'!E42</f>
        <v>0</v>
      </c>
      <c r="G41" s="6">
        <v>0</v>
      </c>
      <c r="H41" s="24">
        <v>0</v>
      </c>
      <c r="I41" s="6">
        <f t="shared" si="0"/>
        <v>0</v>
      </c>
      <c r="J41" s="6">
        <f t="shared" si="1"/>
        <v>0</v>
      </c>
      <c r="K41" s="7"/>
      <c r="L41" s="7"/>
      <c r="M41" s="7"/>
      <c r="N41" s="7">
        <f t="shared" si="2"/>
        <v>0</v>
      </c>
      <c r="O41" s="7"/>
      <c r="P41" s="7"/>
      <c r="Q41" s="11" t="s">
        <v>16</v>
      </c>
      <c r="R41" s="6"/>
      <c r="S41" s="6"/>
      <c r="T41" s="6"/>
    </row>
    <row r="42" spans="1:20" x14ac:dyDescent="0.25">
      <c r="A42" s="6">
        <v>12</v>
      </c>
      <c r="B42" s="6" t="s">
        <v>42</v>
      </c>
      <c r="C42" s="7"/>
      <c r="D42" s="8">
        <v>36192</v>
      </c>
      <c r="E42" s="8">
        <v>36220</v>
      </c>
      <c r="F42" s="6">
        <f>'Wage Entry'!E43</f>
        <v>0</v>
      </c>
      <c r="G42" s="6">
        <v>0</v>
      </c>
      <c r="H42" s="24">
        <v>0</v>
      </c>
      <c r="I42" s="6">
        <f t="shared" si="0"/>
        <v>0</v>
      </c>
      <c r="J42" s="6">
        <f t="shared" si="1"/>
        <v>0</v>
      </c>
      <c r="K42" s="7">
        <f t="shared" si="3"/>
        <v>0</v>
      </c>
      <c r="L42" s="7">
        <v>12</v>
      </c>
      <c r="M42" s="7">
        <f>ROUND(K42*L42/1200,0)</f>
        <v>0</v>
      </c>
      <c r="N42" s="7">
        <f t="shared" si="2"/>
        <v>0</v>
      </c>
      <c r="O42" s="7">
        <f t="shared" si="4"/>
        <v>0</v>
      </c>
      <c r="P42" s="7">
        <f t="shared" si="5"/>
        <v>0</v>
      </c>
      <c r="Q42" s="11" t="s">
        <v>19</v>
      </c>
      <c r="R42" s="6"/>
      <c r="S42" s="6"/>
      <c r="T42" s="6"/>
    </row>
    <row r="43" spans="1:20" x14ac:dyDescent="0.25">
      <c r="A43" s="6">
        <v>1</v>
      </c>
      <c r="B43" s="6"/>
      <c r="C43" s="7">
        <f t="shared" si="6"/>
        <v>0</v>
      </c>
      <c r="D43" s="8">
        <v>36220</v>
      </c>
      <c r="E43" s="8">
        <v>36251</v>
      </c>
      <c r="F43" s="6">
        <f>'Wage Entry'!E44</f>
        <v>0</v>
      </c>
      <c r="G43" s="6">
        <v>0</v>
      </c>
      <c r="H43" s="24">
        <v>0</v>
      </c>
      <c r="I43" s="6">
        <f t="shared" si="0"/>
        <v>0</v>
      </c>
      <c r="J43" s="6">
        <f>C43</f>
        <v>0</v>
      </c>
      <c r="K43" s="7"/>
      <c r="L43" s="7"/>
      <c r="M43" s="7"/>
      <c r="N43" s="7">
        <f t="shared" si="2"/>
        <v>0</v>
      </c>
      <c r="O43" s="7"/>
      <c r="P43" s="7"/>
      <c r="Q43" s="11" t="s">
        <v>16</v>
      </c>
      <c r="R43" s="6"/>
      <c r="S43" s="6"/>
      <c r="T43" s="6"/>
    </row>
    <row r="44" spans="1:20" x14ac:dyDescent="0.25">
      <c r="A44" s="6">
        <v>2</v>
      </c>
      <c r="B44" s="6"/>
      <c r="C44" s="7"/>
      <c r="D44" s="8">
        <v>36251</v>
      </c>
      <c r="E44" s="8">
        <v>36281</v>
      </c>
      <c r="F44" s="6">
        <f>'Wage Entry'!E45</f>
        <v>0</v>
      </c>
      <c r="G44" s="6">
        <v>0</v>
      </c>
      <c r="H44" s="24">
        <v>0</v>
      </c>
      <c r="I44" s="6">
        <f t="shared" si="0"/>
        <v>0</v>
      </c>
      <c r="J44" s="6">
        <f t="shared" si="1"/>
        <v>0</v>
      </c>
      <c r="K44" s="7"/>
      <c r="L44" s="7"/>
      <c r="M44" s="7"/>
      <c r="N44" s="7">
        <f t="shared" si="2"/>
        <v>0</v>
      </c>
      <c r="O44" s="7"/>
      <c r="P44" s="7"/>
      <c r="Q44" s="11" t="s">
        <v>16</v>
      </c>
      <c r="R44" s="6"/>
      <c r="S44" s="6"/>
      <c r="T44" s="6"/>
    </row>
    <row r="45" spans="1:20" x14ac:dyDescent="0.25">
      <c r="A45" s="6">
        <v>3</v>
      </c>
      <c r="B45" s="6"/>
      <c r="C45" s="7"/>
      <c r="D45" s="8">
        <v>36281</v>
      </c>
      <c r="E45" s="8">
        <v>36312</v>
      </c>
      <c r="F45" s="6">
        <f>'Wage Entry'!E46</f>
        <v>0</v>
      </c>
      <c r="G45" s="6">
        <v>0</v>
      </c>
      <c r="H45" s="24">
        <v>0</v>
      </c>
      <c r="I45" s="6">
        <f t="shared" si="0"/>
        <v>0</v>
      </c>
      <c r="J45" s="6">
        <f t="shared" si="1"/>
        <v>0</v>
      </c>
      <c r="K45" s="7"/>
      <c r="L45" s="7"/>
      <c r="M45" s="7"/>
      <c r="N45" s="7">
        <f t="shared" si="2"/>
        <v>0</v>
      </c>
      <c r="O45" s="7"/>
      <c r="P45" s="7"/>
      <c r="Q45" s="11" t="s">
        <v>16</v>
      </c>
      <c r="R45" s="6"/>
      <c r="S45" s="6"/>
      <c r="T45" s="6"/>
    </row>
    <row r="46" spans="1:20" x14ac:dyDescent="0.25">
      <c r="A46" s="6">
        <v>4</v>
      </c>
      <c r="B46" s="6"/>
      <c r="C46" s="7"/>
      <c r="D46" s="8">
        <v>36312</v>
      </c>
      <c r="E46" s="8">
        <v>36342</v>
      </c>
      <c r="F46" s="6">
        <f>'Wage Entry'!E47</f>
        <v>0</v>
      </c>
      <c r="G46" s="6">
        <v>0</v>
      </c>
      <c r="H46" s="24">
        <v>0</v>
      </c>
      <c r="I46" s="6">
        <f t="shared" si="0"/>
        <v>0</v>
      </c>
      <c r="J46" s="6">
        <f t="shared" si="1"/>
        <v>0</v>
      </c>
      <c r="K46" s="7"/>
      <c r="L46" s="7"/>
      <c r="M46" s="7"/>
      <c r="N46" s="7">
        <f t="shared" si="2"/>
        <v>0</v>
      </c>
      <c r="O46" s="7"/>
      <c r="P46" s="7"/>
      <c r="Q46" s="11" t="s">
        <v>16</v>
      </c>
      <c r="R46" s="6"/>
      <c r="S46" s="6"/>
      <c r="T46" s="6"/>
    </row>
    <row r="47" spans="1:20" x14ac:dyDescent="0.25">
      <c r="A47" s="6">
        <v>5</v>
      </c>
      <c r="B47" s="6"/>
      <c r="C47" s="7"/>
      <c r="D47" s="8">
        <v>36342</v>
      </c>
      <c r="E47" s="8">
        <v>36373</v>
      </c>
      <c r="F47" s="6">
        <f>'Wage Entry'!E48</f>
        <v>0</v>
      </c>
      <c r="G47" s="6">
        <v>0</v>
      </c>
      <c r="H47" s="24">
        <v>0</v>
      </c>
      <c r="I47" s="6">
        <f t="shared" si="0"/>
        <v>0</v>
      </c>
      <c r="J47" s="6">
        <f t="shared" si="1"/>
        <v>0</v>
      </c>
      <c r="K47" s="7"/>
      <c r="L47" s="7"/>
      <c r="M47" s="7"/>
      <c r="N47" s="7">
        <f t="shared" si="2"/>
        <v>0</v>
      </c>
      <c r="O47" s="7"/>
      <c r="P47" s="7"/>
      <c r="Q47" s="11" t="s">
        <v>16</v>
      </c>
      <c r="R47" s="6"/>
      <c r="S47" s="6"/>
      <c r="T47" s="6"/>
    </row>
    <row r="48" spans="1:20" x14ac:dyDescent="0.25">
      <c r="A48" s="6">
        <v>6</v>
      </c>
      <c r="B48" s="6"/>
      <c r="C48" s="7"/>
      <c r="D48" s="8">
        <v>36373</v>
      </c>
      <c r="E48" s="8">
        <v>36404</v>
      </c>
      <c r="F48" s="6">
        <f>'Wage Entry'!E49</f>
        <v>0</v>
      </c>
      <c r="G48" s="6">
        <v>0</v>
      </c>
      <c r="H48" s="24">
        <v>0</v>
      </c>
      <c r="I48" s="6">
        <f t="shared" si="0"/>
        <v>0</v>
      </c>
      <c r="J48" s="6">
        <f t="shared" si="1"/>
        <v>0</v>
      </c>
      <c r="K48" s="7"/>
      <c r="L48" s="7"/>
      <c r="M48" s="7"/>
      <c r="N48" s="7">
        <f t="shared" si="2"/>
        <v>0</v>
      </c>
      <c r="O48" s="7"/>
      <c r="P48" s="7"/>
      <c r="Q48" s="11" t="s">
        <v>16</v>
      </c>
      <c r="R48" s="6"/>
      <c r="S48" s="6"/>
      <c r="T48" s="6"/>
    </row>
    <row r="49" spans="1:20" x14ac:dyDescent="0.25">
      <c r="A49" s="6">
        <v>7</v>
      </c>
      <c r="B49" s="6"/>
      <c r="C49" s="7"/>
      <c r="D49" s="8">
        <v>36404</v>
      </c>
      <c r="E49" s="8">
        <v>36434</v>
      </c>
      <c r="F49" s="6">
        <f>'Wage Entry'!E50</f>
        <v>0</v>
      </c>
      <c r="G49" s="6">
        <v>0</v>
      </c>
      <c r="H49" s="24">
        <v>0</v>
      </c>
      <c r="I49" s="6">
        <f t="shared" si="0"/>
        <v>0</v>
      </c>
      <c r="J49" s="6">
        <f t="shared" si="1"/>
        <v>0</v>
      </c>
      <c r="K49" s="7"/>
      <c r="L49" s="7"/>
      <c r="M49" s="7"/>
      <c r="N49" s="7">
        <f t="shared" si="2"/>
        <v>0</v>
      </c>
      <c r="O49" s="7"/>
      <c r="P49" s="7"/>
      <c r="Q49" s="11" t="s">
        <v>16</v>
      </c>
      <c r="R49" s="6"/>
      <c r="S49" s="6"/>
      <c r="T49" s="6"/>
    </row>
    <row r="50" spans="1:20" x14ac:dyDescent="0.25">
      <c r="A50" s="6">
        <v>8</v>
      </c>
      <c r="B50" s="6"/>
      <c r="C50" s="7"/>
      <c r="D50" s="8">
        <v>36434</v>
      </c>
      <c r="E50" s="8">
        <v>36465</v>
      </c>
      <c r="F50" s="6">
        <f>'Wage Entry'!E51</f>
        <v>0</v>
      </c>
      <c r="G50" s="6">
        <v>0</v>
      </c>
      <c r="H50" s="24">
        <v>0</v>
      </c>
      <c r="I50" s="6">
        <f t="shared" si="0"/>
        <v>0</v>
      </c>
      <c r="J50" s="6">
        <f t="shared" si="1"/>
        <v>0</v>
      </c>
      <c r="K50" s="7"/>
      <c r="L50" s="7"/>
      <c r="M50" s="7"/>
      <c r="N50" s="7">
        <f t="shared" si="2"/>
        <v>0</v>
      </c>
      <c r="O50" s="7"/>
      <c r="P50" s="7"/>
      <c r="Q50" s="11" t="s">
        <v>16</v>
      </c>
      <c r="R50" s="6"/>
      <c r="S50" s="6"/>
      <c r="T50" s="6"/>
    </row>
    <row r="51" spans="1:20" x14ac:dyDescent="0.25">
      <c r="A51" s="6">
        <v>9</v>
      </c>
      <c r="B51" s="6"/>
      <c r="C51" s="7"/>
      <c r="D51" s="8">
        <v>36465</v>
      </c>
      <c r="E51" s="8">
        <v>36495</v>
      </c>
      <c r="F51" s="6">
        <f>'Wage Entry'!E52</f>
        <v>0</v>
      </c>
      <c r="G51" s="6">
        <v>0</v>
      </c>
      <c r="H51" s="24">
        <v>0</v>
      </c>
      <c r="I51" s="6">
        <f t="shared" si="0"/>
        <v>0</v>
      </c>
      <c r="J51" s="6">
        <f t="shared" si="1"/>
        <v>0</v>
      </c>
      <c r="K51" s="7"/>
      <c r="L51" s="7"/>
      <c r="M51" s="7"/>
      <c r="N51" s="7">
        <f t="shared" si="2"/>
        <v>0</v>
      </c>
      <c r="O51" s="7"/>
      <c r="P51" s="7"/>
      <c r="Q51" s="11" t="s">
        <v>16</v>
      </c>
      <c r="R51" s="6"/>
      <c r="S51" s="6"/>
      <c r="T51" s="6"/>
    </row>
    <row r="52" spans="1:20" x14ac:dyDescent="0.25">
      <c r="A52" s="6">
        <v>10</v>
      </c>
      <c r="B52" s="6"/>
      <c r="C52" s="7"/>
      <c r="D52" s="8">
        <v>36495</v>
      </c>
      <c r="E52" s="8">
        <v>36526</v>
      </c>
      <c r="F52" s="6">
        <f>'Wage Entry'!E53</f>
        <v>0</v>
      </c>
      <c r="G52" s="6">
        <v>0</v>
      </c>
      <c r="H52" s="24">
        <v>0</v>
      </c>
      <c r="I52" s="6">
        <f t="shared" si="0"/>
        <v>0</v>
      </c>
      <c r="J52" s="6">
        <f t="shared" si="1"/>
        <v>0</v>
      </c>
      <c r="K52" s="7"/>
      <c r="L52" s="7"/>
      <c r="M52" s="7"/>
      <c r="N52" s="7">
        <f t="shared" si="2"/>
        <v>0</v>
      </c>
      <c r="O52" s="7"/>
      <c r="P52" s="7"/>
      <c r="Q52" s="11" t="s">
        <v>16</v>
      </c>
      <c r="R52" s="6"/>
      <c r="S52" s="6"/>
      <c r="T52" s="6"/>
    </row>
    <row r="53" spans="1:20" x14ac:dyDescent="0.25">
      <c r="A53" s="6">
        <v>11</v>
      </c>
      <c r="B53" s="6"/>
      <c r="C53" s="7"/>
      <c r="D53" s="8">
        <v>36526</v>
      </c>
      <c r="E53" s="8">
        <v>36557</v>
      </c>
      <c r="F53" s="6">
        <f>'Wage Entry'!E54</f>
        <v>0</v>
      </c>
      <c r="G53" s="6">
        <v>0</v>
      </c>
      <c r="H53" s="24">
        <v>0</v>
      </c>
      <c r="I53" s="6">
        <f t="shared" si="0"/>
        <v>0</v>
      </c>
      <c r="J53" s="6">
        <f t="shared" si="1"/>
        <v>0</v>
      </c>
      <c r="K53" s="7"/>
      <c r="L53" s="7"/>
      <c r="M53" s="7"/>
      <c r="N53" s="7">
        <f t="shared" si="2"/>
        <v>0</v>
      </c>
      <c r="O53" s="7"/>
      <c r="P53" s="7"/>
      <c r="Q53" s="11" t="s">
        <v>16</v>
      </c>
      <c r="R53" s="6"/>
      <c r="S53" s="6"/>
      <c r="T53" s="6"/>
    </row>
    <row r="54" spans="1:20" x14ac:dyDescent="0.25">
      <c r="A54" s="6">
        <v>12</v>
      </c>
      <c r="B54" s="6" t="s">
        <v>43</v>
      </c>
      <c r="C54" s="7"/>
      <c r="D54" s="8">
        <v>36557</v>
      </c>
      <c r="E54" s="8">
        <v>36586</v>
      </c>
      <c r="F54" s="6">
        <f>'Wage Entry'!E55</f>
        <v>0</v>
      </c>
      <c r="G54" s="6">
        <v>0</v>
      </c>
      <c r="H54" s="24">
        <v>0</v>
      </c>
      <c r="I54" s="6">
        <f t="shared" si="0"/>
        <v>0</v>
      </c>
      <c r="J54" s="6">
        <f t="shared" si="1"/>
        <v>0</v>
      </c>
      <c r="K54" s="7">
        <f t="shared" si="3"/>
        <v>0</v>
      </c>
      <c r="L54" s="7">
        <v>12</v>
      </c>
      <c r="M54" s="7">
        <f>ROUND(K54*L54/1200,0)</f>
        <v>0</v>
      </c>
      <c r="N54" s="7">
        <f t="shared" si="2"/>
        <v>0</v>
      </c>
      <c r="O54" s="7">
        <f t="shared" si="4"/>
        <v>0</v>
      </c>
      <c r="P54" s="7">
        <f t="shared" si="5"/>
        <v>0</v>
      </c>
      <c r="Q54" s="11" t="s">
        <v>20</v>
      </c>
      <c r="R54" s="6"/>
      <c r="S54" s="6"/>
      <c r="T54" s="6"/>
    </row>
    <row r="55" spans="1:20" x14ac:dyDescent="0.25">
      <c r="A55" s="6">
        <v>1</v>
      </c>
      <c r="B55" s="6"/>
      <c r="C55" s="7">
        <f t="shared" si="6"/>
        <v>0</v>
      </c>
      <c r="D55" s="8">
        <v>36586</v>
      </c>
      <c r="E55" s="8">
        <v>36617</v>
      </c>
      <c r="F55" s="6">
        <f>'Wage Entry'!E56</f>
        <v>0</v>
      </c>
      <c r="G55" s="6">
        <v>0</v>
      </c>
      <c r="H55" s="24">
        <v>0</v>
      </c>
      <c r="I55" s="6">
        <f t="shared" si="0"/>
        <v>0</v>
      </c>
      <c r="J55" s="6">
        <f>C55</f>
        <v>0</v>
      </c>
      <c r="K55" s="7"/>
      <c r="L55" s="7"/>
      <c r="M55" s="7"/>
      <c r="N55" s="7">
        <f t="shared" si="2"/>
        <v>0</v>
      </c>
      <c r="O55" s="7"/>
      <c r="P55" s="7"/>
      <c r="Q55" s="11" t="s">
        <v>16</v>
      </c>
      <c r="R55" s="6"/>
      <c r="S55" s="6"/>
      <c r="T55" s="6"/>
    </row>
    <row r="56" spans="1:20" x14ac:dyDescent="0.25">
      <c r="A56" s="6">
        <v>2</v>
      </c>
      <c r="B56" s="6"/>
      <c r="C56" s="7"/>
      <c r="D56" s="8">
        <v>36617</v>
      </c>
      <c r="E56" s="8">
        <v>36647</v>
      </c>
      <c r="F56" s="6">
        <f>'Wage Entry'!E57</f>
        <v>0</v>
      </c>
      <c r="G56" s="6">
        <v>0</v>
      </c>
      <c r="H56" s="24">
        <v>0</v>
      </c>
      <c r="I56" s="6">
        <f t="shared" si="0"/>
        <v>0</v>
      </c>
      <c r="J56" s="6">
        <f t="shared" si="1"/>
        <v>0</v>
      </c>
      <c r="K56" s="7"/>
      <c r="L56" s="7"/>
      <c r="M56" s="7"/>
      <c r="N56" s="7">
        <f t="shared" si="2"/>
        <v>0</v>
      </c>
      <c r="O56" s="7"/>
      <c r="P56" s="7"/>
      <c r="Q56" s="11" t="s">
        <v>16</v>
      </c>
      <c r="R56" s="6"/>
      <c r="S56" s="6"/>
      <c r="T56" s="6"/>
    </row>
    <row r="57" spans="1:20" x14ac:dyDescent="0.25">
      <c r="A57" s="6">
        <v>3</v>
      </c>
      <c r="B57" s="6"/>
      <c r="C57" s="7"/>
      <c r="D57" s="8">
        <v>36647</v>
      </c>
      <c r="E57" s="8">
        <v>36678</v>
      </c>
      <c r="F57" s="6">
        <f>'Wage Entry'!E58</f>
        <v>0</v>
      </c>
      <c r="G57" s="6">
        <v>0</v>
      </c>
      <c r="H57" s="24">
        <v>0</v>
      </c>
      <c r="I57" s="6">
        <f t="shared" si="0"/>
        <v>0</v>
      </c>
      <c r="J57" s="6">
        <f t="shared" si="1"/>
        <v>0</v>
      </c>
      <c r="K57" s="7"/>
      <c r="L57" s="7"/>
      <c r="M57" s="7"/>
      <c r="N57" s="7">
        <f t="shared" si="2"/>
        <v>0</v>
      </c>
      <c r="O57" s="7"/>
      <c r="P57" s="7"/>
      <c r="Q57" s="11" t="s">
        <v>16</v>
      </c>
      <c r="R57" s="6"/>
      <c r="S57" s="6"/>
      <c r="T57" s="6"/>
    </row>
    <row r="58" spans="1:20" x14ac:dyDescent="0.25">
      <c r="A58" s="6">
        <v>4</v>
      </c>
      <c r="B58" s="6"/>
      <c r="C58" s="7"/>
      <c r="D58" s="8">
        <v>36678</v>
      </c>
      <c r="E58" s="8">
        <v>36708</v>
      </c>
      <c r="F58" s="6">
        <f>'Wage Entry'!E59</f>
        <v>0</v>
      </c>
      <c r="G58" s="6">
        <v>0</v>
      </c>
      <c r="H58" s="24">
        <v>0</v>
      </c>
      <c r="I58" s="6">
        <f t="shared" si="0"/>
        <v>0</v>
      </c>
      <c r="J58" s="6">
        <f t="shared" si="1"/>
        <v>0</v>
      </c>
      <c r="K58" s="7"/>
      <c r="L58" s="7"/>
      <c r="M58" s="7"/>
      <c r="N58" s="7">
        <f t="shared" si="2"/>
        <v>0</v>
      </c>
      <c r="O58" s="7"/>
      <c r="P58" s="7"/>
      <c r="Q58" s="11" t="s">
        <v>16</v>
      </c>
      <c r="R58" s="6"/>
      <c r="S58" s="6"/>
      <c r="T58" s="6"/>
    </row>
    <row r="59" spans="1:20" x14ac:dyDescent="0.25">
      <c r="A59" s="6">
        <v>5</v>
      </c>
      <c r="B59" s="6"/>
      <c r="C59" s="7"/>
      <c r="D59" s="8">
        <v>36708</v>
      </c>
      <c r="E59" s="8">
        <v>36739</v>
      </c>
      <c r="F59" s="6">
        <f>'Wage Entry'!E60</f>
        <v>0</v>
      </c>
      <c r="G59" s="6">
        <v>0</v>
      </c>
      <c r="H59" s="24">
        <v>0</v>
      </c>
      <c r="I59" s="6">
        <f t="shared" si="0"/>
        <v>0</v>
      </c>
      <c r="J59" s="6">
        <f t="shared" si="1"/>
        <v>0</v>
      </c>
      <c r="K59" s="7"/>
      <c r="L59" s="7"/>
      <c r="M59" s="7"/>
      <c r="N59" s="7">
        <f t="shared" si="2"/>
        <v>0</v>
      </c>
      <c r="O59" s="7"/>
      <c r="P59" s="7"/>
      <c r="Q59" s="11" t="s">
        <v>16</v>
      </c>
      <c r="R59" s="6"/>
      <c r="S59" s="6"/>
      <c r="T59" s="6"/>
    </row>
    <row r="60" spans="1:20" x14ac:dyDescent="0.25">
      <c r="A60" s="6">
        <v>6</v>
      </c>
      <c r="B60" s="6"/>
      <c r="C60" s="7"/>
      <c r="D60" s="8">
        <v>36739</v>
      </c>
      <c r="E60" s="8">
        <v>36770</v>
      </c>
      <c r="F60" s="6">
        <f>'Wage Entry'!E61</f>
        <v>0</v>
      </c>
      <c r="G60" s="6">
        <v>0</v>
      </c>
      <c r="H60" s="24">
        <v>0</v>
      </c>
      <c r="I60" s="6">
        <f t="shared" si="0"/>
        <v>0</v>
      </c>
      <c r="J60" s="6">
        <f t="shared" si="1"/>
        <v>0</v>
      </c>
      <c r="K60" s="7"/>
      <c r="L60" s="7"/>
      <c r="M60" s="7"/>
      <c r="N60" s="7">
        <f t="shared" si="2"/>
        <v>0</v>
      </c>
      <c r="O60" s="7"/>
      <c r="P60" s="7"/>
      <c r="Q60" s="11" t="s">
        <v>16</v>
      </c>
      <c r="R60" s="6"/>
      <c r="S60" s="6"/>
      <c r="T60" s="6"/>
    </row>
    <row r="61" spans="1:20" x14ac:dyDescent="0.25">
      <c r="A61" s="6">
        <v>7</v>
      </c>
      <c r="B61" s="6"/>
      <c r="C61" s="7"/>
      <c r="D61" s="8">
        <v>36770</v>
      </c>
      <c r="E61" s="8">
        <v>36800</v>
      </c>
      <c r="F61" s="6">
        <f>'Wage Entry'!E62</f>
        <v>0</v>
      </c>
      <c r="G61" s="6">
        <v>0</v>
      </c>
      <c r="H61" s="24">
        <v>0</v>
      </c>
      <c r="I61" s="6">
        <f t="shared" si="0"/>
        <v>0</v>
      </c>
      <c r="J61" s="6">
        <f t="shared" si="1"/>
        <v>0</v>
      </c>
      <c r="K61" s="7"/>
      <c r="L61" s="7"/>
      <c r="M61" s="7"/>
      <c r="N61" s="7">
        <f t="shared" si="2"/>
        <v>0</v>
      </c>
      <c r="O61" s="7"/>
      <c r="P61" s="7"/>
      <c r="Q61" s="11" t="s">
        <v>16</v>
      </c>
      <c r="R61" s="6"/>
      <c r="S61" s="6"/>
      <c r="T61" s="6"/>
    </row>
    <row r="62" spans="1:20" x14ac:dyDescent="0.25">
      <c r="A62" s="6">
        <v>8</v>
      </c>
      <c r="B62" s="6"/>
      <c r="C62" s="7"/>
      <c r="D62" s="8">
        <v>36800</v>
      </c>
      <c r="E62" s="8">
        <v>36831</v>
      </c>
      <c r="F62" s="6">
        <f>'Wage Entry'!E63</f>
        <v>0</v>
      </c>
      <c r="G62" s="6">
        <v>0</v>
      </c>
      <c r="H62" s="24">
        <v>0</v>
      </c>
      <c r="I62" s="6">
        <f t="shared" si="0"/>
        <v>0</v>
      </c>
      <c r="J62" s="6">
        <f t="shared" si="1"/>
        <v>0</v>
      </c>
      <c r="K62" s="7"/>
      <c r="L62" s="7"/>
      <c r="M62" s="7"/>
      <c r="N62" s="7">
        <f t="shared" si="2"/>
        <v>0</v>
      </c>
      <c r="O62" s="7"/>
      <c r="P62" s="7"/>
      <c r="Q62" s="11" t="s">
        <v>16</v>
      </c>
      <c r="R62" s="6"/>
      <c r="S62" s="6"/>
      <c r="T62" s="6"/>
    </row>
    <row r="63" spans="1:20" x14ac:dyDescent="0.25">
      <c r="A63" s="6">
        <v>9</v>
      </c>
      <c r="B63" s="6"/>
      <c r="C63" s="7"/>
      <c r="D63" s="8">
        <v>36831</v>
      </c>
      <c r="E63" s="8">
        <v>36861</v>
      </c>
      <c r="F63" s="6">
        <f>'Wage Entry'!E64</f>
        <v>0</v>
      </c>
      <c r="G63" s="6">
        <v>0</v>
      </c>
      <c r="H63" s="24">
        <v>0</v>
      </c>
      <c r="I63" s="6">
        <f t="shared" si="0"/>
        <v>0</v>
      </c>
      <c r="J63" s="6">
        <f t="shared" si="1"/>
        <v>0</v>
      </c>
      <c r="K63" s="7"/>
      <c r="L63" s="7"/>
      <c r="M63" s="7"/>
      <c r="N63" s="7">
        <f t="shared" si="2"/>
        <v>0</v>
      </c>
      <c r="O63" s="7"/>
      <c r="P63" s="7"/>
      <c r="Q63" s="11" t="s">
        <v>16</v>
      </c>
      <c r="R63" s="6"/>
      <c r="S63" s="6"/>
      <c r="T63" s="6"/>
    </row>
    <row r="64" spans="1:20" x14ac:dyDescent="0.25">
      <c r="A64" s="6">
        <v>10</v>
      </c>
      <c r="B64" s="6"/>
      <c r="C64" s="7"/>
      <c r="D64" s="8">
        <v>36861</v>
      </c>
      <c r="E64" s="8">
        <v>36892</v>
      </c>
      <c r="F64" s="6">
        <f>'Wage Entry'!E65</f>
        <v>0</v>
      </c>
      <c r="G64" s="6">
        <v>0</v>
      </c>
      <c r="H64" s="24">
        <v>0</v>
      </c>
      <c r="I64" s="6">
        <f t="shared" si="0"/>
        <v>0</v>
      </c>
      <c r="J64" s="6">
        <f t="shared" si="1"/>
        <v>0</v>
      </c>
      <c r="K64" s="7"/>
      <c r="L64" s="7"/>
      <c r="M64" s="7"/>
      <c r="N64" s="7">
        <f t="shared" si="2"/>
        <v>0</v>
      </c>
      <c r="O64" s="7"/>
      <c r="P64" s="7"/>
      <c r="Q64" s="11" t="s">
        <v>16</v>
      </c>
      <c r="R64" s="6"/>
      <c r="S64" s="6"/>
      <c r="T64" s="6"/>
    </row>
    <row r="65" spans="1:20" x14ac:dyDescent="0.25">
      <c r="A65" s="6">
        <v>11</v>
      </c>
      <c r="B65" s="6"/>
      <c r="C65" s="7"/>
      <c r="D65" s="8">
        <v>36892</v>
      </c>
      <c r="E65" s="8">
        <v>36923</v>
      </c>
      <c r="F65" s="6">
        <f>'Wage Entry'!E66</f>
        <v>0</v>
      </c>
      <c r="G65" s="6">
        <v>0</v>
      </c>
      <c r="H65" s="24">
        <v>0</v>
      </c>
      <c r="I65" s="6">
        <f t="shared" si="0"/>
        <v>0</v>
      </c>
      <c r="J65" s="6">
        <f t="shared" si="1"/>
        <v>0</v>
      </c>
      <c r="K65" s="7"/>
      <c r="L65" s="7"/>
      <c r="M65" s="7"/>
      <c r="N65" s="7">
        <f t="shared" si="2"/>
        <v>0</v>
      </c>
      <c r="O65" s="7"/>
      <c r="P65" s="7"/>
      <c r="Q65" s="11" t="s">
        <v>16</v>
      </c>
      <c r="R65" s="6"/>
      <c r="S65" s="6"/>
      <c r="T65" s="6"/>
    </row>
    <row r="66" spans="1:20" x14ac:dyDescent="0.25">
      <c r="A66" s="6">
        <v>12</v>
      </c>
      <c r="B66" s="6" t="s">
        <v>44</v>
      </c>
      <c r="C66" s="7"/>
      <c r="D66" s="8">
        <v>36923</v>
      </c>
      <c r="E66" s="8">
        <v>36951</v>
      </c>
      <c r="F66" s="6">
        <f>'Wage Entry'!E67</f>
        <v>0</v>
      </c>
      <c r="G66" s="6">
        <v>0</v>
      </c>
      <c r="H66" s="24">
        <v>0</v>
      </c>
      <c r="I66" s="6">
        <f t="shared" si="0"/>
        <v>0</v>
      </c>
      <c r="J66" s="6">
        <f t="shared" si="1"/>
        <v>0</v>
      </c>
      <c r="K66" s="7">
        <f t="shared" si="3"/>
        <v>0</v>
      </c>
      <c r="L66" s="12" t="s">
        <v>63</v>
      </c>
      <c r="M66" s="7">
        <f>R66+S66</f>
        <v>0</v>
      </c>
      <c r="N66" s="7">
        <f t="shared" si="2"/>
        <v>0</v>
      </c>
      <c r="O66" s="7">
        <f t="shared" si="4"/>
        <v>0</v>
      </c>
      <c r="P66" s="7">
        <f t="shared" si="5"/>
        <v>0</v>
      </c>
      <c r="Q66" s="11" t="s">
        <v>21</v>
      </c>
      <c r="R66" s="6">
        <f>ROUND(SUM(J55:J57)*12/1200,0)</f>
        <v>0</v>
      </c>
      <c r="S66" s="6">
        <f>ROUND(SUM(J58:J66)*11/1200,0)</f>
        <v>0</v>
      </c>
      <c r="T66" s="6"/>
    </row>
    <row r="67" spans="1:20" x14ac:dyDescent="0.25">
      <c r="A67" s="6">
        <v>1</v>
      </c>
      <c r="B67" s="6"/>
      <c r="C67" s="7">
        <f t="shared" si="6"/>
        <v>0</v>
      </c>
      <c r="D67" s="8">
        <v>36951</v>
      </c>
      <c r="E67" s="8">
        <v>36982</v>
      </c>
      <c r="F67" s="6">
        <f>'Wage Entry'!E68</f>
        <v>0</v>
      </c>
      <c r="G67" s="6">
        <v>0</v>
      </c>
      <c r="H67" s="24">
        <v>0</v>
      </c>
      <c r="I67" s="6">
        <f t="shared" si="0"/>
        <v>0</v>
      </c>
      <c r="J67" s="6">
        <f>C67</f>
        <v>0</v>
      </c>
      <c r="K67" s="7"/>
      <c r="L67" s="7"/>
      <c r="M67" s="7"/>
      <c r="N67" s="7">
        <f t="shared" si="2"/>
        <v>0</v>
      </c>
      <c r="O67" s="7"/>
      <c r="P67" s="7"/>
      <c r="Q67" s="11" t="s">
        <v>16</v>
      </c>
      <c r="R67" s="6"/>
      <c r="S67" s="6"/>
      <c r="T67" s="6"/>
    </row>
    <row r="68" spans="1:20" x14ac:dyDescent="0.25">
      <c r="A68" s="6">
        <v>2</v>
      </c>
      <c r="B68" s="6"/>
      <c r="C68" s="7"/>
      <c r="D68" s="8">
        <v>36982</v>
      </c>
      <c r="E68" s="8">
        <v>37012</v>
      </c>
      <c r="F68" s="6">
        <f>'Wage Entry'!E69</f>
        <v>0</v>
      </c>
      <c r="G68" s="6">
        <v>0</v>
      </c>
      <c r="H68" s="24">
        <v>0</v>
      </c>
      <c r="I68" s="6">
        <f t="shared" ref="I68:I131" si="7">MAX((G68-H68),0)</f>
        <v>0</v>
      </c>
      <c r="J68" s="6">
        <f t="shared" si="1"/>
        <v>0</v>
      </c>
      <c r="K68" s="7"/>
      <c r="L68" s="7"/>
      <c r="M68" s="7"/>
      <c r="N68" s="7">
        <f t="shared" si="2"/>
        <v>0</v>
      </c>
      <c r="O68" s="7"/>
      <c r="P68" s="7"/>
      <c r="Q68" s="11" t="s">
        <v>16</v>
      </c>
      <c r="R68" s="6"/>
      <c r="S68" s="6"/>
      <c r="T68" s="6"/>
    </row>
    <row r="69" spans="1:20" x14ac:dyDescent="0.25">
      <c r="A69" s="6">
        <v>3</v>
      </c>
      <c r="B69" s="6"/>
      <c r="C69" s="7"/>
      <c r="D69" s="8">
        <v>37012</v>
      </c>
      <c r="E69" s="8">
        <v>37043</v>
      </c>
      <c r="F69" s="6">
        <f>'Wage Entry'!E70</f>
        <v>0</v>
      </c>
      <c r="G69" s="6">
        <v>0</v>
      </c>
      <c r="H69" s="24">
        <v>0</v>
      </c>
      <c r="I69" s="6">
        <f t="shared" si="7"/>
        <v>0</v>
      </c>
      <c r="J69" s="6">
        <f t="shared" ref="J69:J132" si="8">J68+I68</f>
        <v>0</v>
      </c>
      <c r="K69" s="7"/>
      <c r="L69" s="7"/>
      <c r="M69" s="7"/>
      <c r="N69" s="7">
        <f t="shared" si="2"/>
        <v>0</v>
      </c>
      <c r="O69" s="7"/>
      <c r="P69" s="7"/>
      <c r="Q69" s="11" t="s">
        <v>16</v>
      </c>
      <c r="R69" s="6"/>
      <c r="S69" s="6"/>
      <c r="T69" s="6"/>
    </row>
    <row r="70" spans="1:20" x14ac:dyDescent="0.25">
      <c r="A70" s="6">
        <v>4</v>
      </c>
      <c r="B70" s="6"/>
      <c r="C70" s="7"/>
      <c r="D70" s="8">
        <v>37043</v>
      </c>
      <c r="E70" s="8">
        <v>37073</v>
      </c>
      <c r="F70" s="6">
        <f>'Wage Entry'!E71</f>
        <v>8165</v>
      </c>
      <c r="G70" s="6">
        <v>0</v>
      </c>
      <c r="H70" s="24">
        <v>0</v>
      </c>
      <c r="I70" s="6">
        <f t="shared" si="7"/>
        <v>0</v>
      </c>
      <c r="J70" s="6">
        <f t="shared" si="8"/>
        <v>0</v>
      </c>
      <c r="K70" s="7"/>
      <c r="L70" s="7"/>
      <c r="M70" s="7"/>
      <c r="N70" s="7">
        <f t="shared" si="2"/>
        <v>0</v>
      </c>
      <c r="O70" s="7"/>
      <c r="P70" s="7"/>
      <c r="Q70" s="11" t="s">
        <v>16</v>
      </c>
      <c r="R70" s="6"/>
      <c r="S70" s="6"/>
      <c r="T70" s="6"/>
    </row>
    <row r="71" spans="1:20" x14ac:dyDescent="0.25">
      <c r="A71" s="6">
        <v>5</v>
      </c>
      <c r="B71" s="6"/>
      <c r="C71" s="7"/>
      <c r="D71" s="8">
        <v>37073</v>
      </c>
      <c r="E71" s="8">
        <v>37104</v>
      </c>
      <c r="F71" s="6">
        <f>'Wage Entry'!E72</f>
        <v>8165</v>
      </c>
      <c r="G71" s="6">
        <v>0</v>
      </c>
      <c r="H71" s="24">
        <v>0</v>
      </c>
      <c r="I71" s="6">
        <f t="shared" si="7"/>
        <v>0</v>
      </c>
      <c r="J71" s="6">
        <f t="shared" si="8"/>
        <v>0</v>
      </c>
      <c r="K71" s="7"/>
      <c r="L71" s="7"/>
      <c r="M71" s="7"/>
      <c r="N71" s="7">
        <f t="shared" ref="N71:N134" si="9">N70+I71</f>
        <v>0</v>
      </c>
      <c r="O71" s="7"/>
      <c r="P71" s="7"/>
      <c r="Q71" s="11" t="s">
        <v>16</v>
      </c>
      <c r="R71" s="6"/>
      <c r="S71" s="6"/>
      <c r="T71" s="6"/>
    </row>
    <row r="72" spans="1:20" x14ac:dyDescent="0.25">
      <c r="A72" s="6">
        <v>6</v>
      </c>
      <c r="B72" s="6"/>
      <c r="C72" s="7"/>
      <c r="D72" s="8">
        <v>37104</v>
      </c>
      <c r="E72" s="8">
        <v>37135</v>
      </c>
      <c r="F72" s="6">
        <f>'Wage Entry'!E73</f>
        <v>8165</v>
      </c>
      <c r="G72" s="6">
        <v>0</v>
      </c>
      <c r="H72" s="24">
        <v>0</v>
      </c>
      <c r="I72" s="6">
        <f t="shared" si="7"/>
        <v>0</v>
      </c>
      <c r="J72" s="6">
        <f t="shared" si="8"/>
        <v>0</v>
      </c>
      <c r="K72" s="7"/>
      <c r="L72" s="7"/>
      <c r="M72" s="7"/>
      <c r="N72" s="7">
        <f t="shared" si="9"/>
        <v>0</v>
      </c>
      <c r="O72" s="7"/>
      <c r="P72" s="7"/>
      <c r="Q72" s="11" t="s">
        <v>16</v>
      </c>
      <c r="R72" s="6"/>
      <c r="S72" s="6"/>
      <c r="T72" s="6"/>
    </row>
    <row r="73" spans="1:20" x14ac:dyDescent="0.25">
      <c r="A73" s="6">
        <v>7</v>
      </c>
      <c r="B73" s="6"/>
      <c r="C73" s="7"/>
      <c r="D73" s="8">
        <v>37135</v>
      </c>
      <c r="E73" s="8">
        <v>37165</v>
      </c>
      <c r="F73" s="6">
        <f>'Wage Entry'!E74</f>
        <v>8165</v>
      </c>
      <c r="G73" s="6">
        <v>0</v>
      </c>
      <c r="H73" s="24">
        <v>0</v>
      </c>
      <c r="I73" s="6">
        <f t="shared" si="7"/>
        <v>0</v>
      </c>
      <c r="J73" s="6">
        <f t="shared" si="8"/>
        <v>0</v>
      </c>
      <c r="K73" s="7"/>
      <c r="L73" s="7"/>
      <c r="M73" s="7"/>
      <c r="N73" s="7">
        <f t="shared" si="9"/>
        <v>0</v>
      </c>
      <c r="O73" s="7"/>
      <c r="P73" s="7"/>
      <c r="Q73" s="11" t="s">
        <v>16</v>
      </c>
      <c r="R73" s="6"/>
      <c r="S73" s="6"/>
      <c r="T73" s="6"/>
    </row>
    <row r="74" spans="1:20" x14ac:dyDescent="0.25">
      <c r="A74" s="6">
        <v>8</v>
      </c>
      <c r="B74" s="6"/>
      <c r="C74" s="7"/>
      <c r="D74" s="8">
        <v>37165</v>
      </c>
      <c r="E74" s="8">
        <v>37196</v>
      </c>
      <c r="F74" s="6">
        <f>'Wage Entry'!E75</f>
        <v>8165</v>
      </c>
      <c r="G74" s="6">
        <v>0</v>
      </c>
      <c r="H74" s="24">
        <v>0</v>
      </c>
      <c r="I74" s="6">
        <f t="shared" si="7"/>
        <v>0</v>
      </c>
      <c r="J74" s="6">
        <f t="shared" si="8"/>
        <v>0</v>
      </c>
      <c r="K74" s="7"/>
      <c r="L74" s="7"/>
      <c r="M74" s="7"/>
      <c r="N74" s="7">
        <f t="shared" si="9"/>
        <v>0</v>
      </c>
      <c r="O74" s="7"/>
      <c r="P74" s="7"/>
      <c r="Q74" s="11" t="s">
        <v>16</v>
      </c>
      <c r="R74" s="6"/>
      <c r="S74" s="6"/>
      <c r="T74" s="6"/>
    </row>
    <row r="75" spans="1:20" x14ac:dyDescent="0.25">
      <c r="A75" s="6">
        <v>9</v>
      </c>
      <c r="B75" s="6"/>
      <c r="C75" s="7"/>
      <c r="D75" s="8">
        <v>37196</v>
      </c>
      <c r="E75" s="8">
        <v>37226</v>
      </c>
      <c r="F75" s="6">
        <f>'Wage Entry'!E76</f>
        <v>8165</v>
      </c>
      <c r="G75" s="6">
        <v>0</v>
      </c>
      <c r="H75" s="24">
        <v>0</v>
      </c>
      <c r="I75" s="6">
        <f t="shared" si="7"/>
        <v>0</v>
      </c>
      <c r="J75" s="6">
        <f t="shared" si="8"/>
        <v>0</v>
      </c>
      <c r="K75" s="7"/>
      <c r="L75" s="7"/>
      <c r="M75" s="7"/>
      <c r="N75" s="7">
        <f t="shared" si="9"/>
        <v>0</v>
      </c>
      <c r="O75" s="7"/>
      <c r="P75" s="7"/>
      <c r="Q75" s="11" t="s">
        <v>16</v>
      </c>
      <c r="R75" s="6"/>
      <c r="S75" s="6"/>
      <c r="T75" s="6"/>
    </row>
    <row r="76" spans="1:20" x14ac:dyDescent="0.25">
      <c r="A76" s="6">
        <v>10</v>
      </c>
      <c r="B76" s="6"/>
      <c r="C76" s="7"/>
      <c r="D76" s="8">
        <v>37226</v>
      </c>
      <c r="E76" s="8">
        <v>37257</v>
      </c>
      <c r="F76" s="6">
        <f>'Wage Entry'!E77</f>
        <v>8165</v>
      </c>
      <c r="G76" s="6">
        <v>0</v>
      </c>
      <c r="H76" s="24">
        <v>0</v>
      </c>
      <c r="I76" s="6">
        <f t="shared" si="7"/>
        <v>0</v>
      </c>
      <c r="J76" s="6">
        <f t="shared" si="8"/>
        <v>0</v>
      </c>
      <c r="K76" s="7"/>
      <c r="L76" s="7"/>
      <c r="M76" s="7"/>
      <c r="N76" s="7">
        <f t="shared" si="9"/>
        <v>0</v>
      </c>
      <c r="O76" s="7"/>
      <c r="P76" s="7"/>
      <c r="Q76" s="11" t="s">
        <v>16</v>
      </c>
      <c r="R76" s="6"/>
      <c r="S76" s="6"/>
      <c r="T76" s="6"/>
    </row>
    <row r="77" spans="1:20" x14ac:dyDescent="0.25">
      <c r="A77" s="6">
        <v>11</v>
      </c>
      <c r="B77" s="6"/>
      <c r="C77" s="7"/>
      <c r="D77" s="8">
        <v>37257</v>
      </c>
      <c r="E77" s="8">
        <v>37288</v>
      </c>
      <c r="F77" s="6">
        <f>'Wage Entry'!E78</f>
        <v>8165</v>
      </c>
      <c r="G77" s="6">
        <v>0</v>
      </c>
      <c r="H77" s="24">
        <v>0</v>
      </c>
      <c r="I77" s="6">
        <f t="shared" si="7"/>
        <v>0</v>
      </c>
      <c r="J77" s="6">
        <f t="shared" si="8"/>
        <v>0</v>
      </c>
      <c r="K77" s="7"/>
      <c r="L77" s="7"/>
      <c r="M77" s="7"/>
      <c r="N77" s="7">
        <f t="shared" si="9"/>
        <v>0</v>
      </c>
      <c r="O77" s="7"/>
      <c r="P77" s="7"/>
      <c r="Q77" s="11" t="s">
        <v>16</v>
      </c>
      <c r="R77" s="6"/>
      <c r="S77" s="6"/>
      <c r="T77" s="6"/>
    </row>
    <row r="78" spans="1:20" x14ac:dyDescent="0.25">
      <c r="A78" s="6">
        <v>12</v>
      </c>
      <c r="B78" s="6" t="s">
        <v>45</v>
      </c>
      <c r="C78" s="7"/>
      <c r="D78" s="8">
        <v>37288</v>
      </c>
      <c r="E78" s="8">
        <v>37316</v>
      </c>
      <c r="F78" s="6">
        <f>'Wage Entry'!E79</f>
        <v>8165</v>
      </c>
      <c r="G78" s="6">
        <v>0</v>
      </c>
      <c r="H78" s="24">
        <v>0</v>
      </c>
      <c r="I78" s="6">
        <f t="shared" si="7"/>
        <v>0</v>
      </c>
      <c r="J78" s="6">
        <f t="shared" si="8"/>
        <v>0</v>
      </c>
      <c r="K78" s="7">
        <f t="shared" si="3"/>
        <v>0</v>
      </c>
      <c r="L78" s="7">
        <v>9.5</v>
      </c>
      <c r="M78" s="7">
        <f>ROUND(K78*L78/1200,0)</f>
        <v>0</v>
      </c>
      <c r="N78" s="7">
        <f t="shared" si="9"/>
        <v>0</v>
      </c>
      <c r="O78" s="7">
        <f t="shared" si="4"/>
        <v>0</v>
      </c>
      <c r="P78" s="7">
        <f t="shared" si="5"/>
        <v>0</v>
      </c>
      <c r="Q78" s="11" t="s">
        <v>22</v>
      </c>
      <c r="R78" s="6"/>
      <c r="S78" s="6"/>
      <c r="T78" s="6"/>
    </row>
    <row r="79" spans="1:20" x14ac:dyDescent="0.25">
      <c r="A79" s="6">
        <v>1</v>
      </c>
      <c r="B79" s="6"/>
      <c r="C79" s="7">
        <f t="shared" si="6"/>
        <v>0</v>
      </c>
      <c r="D79" s="8">
        <v>37316</v>
      </c>
      <c r="E79" s="8">
        <v>37347</v>
      </c>
      <c r="F79" s="6">
        <f>'Wage Entry'!E80</f>
        <v>8899.85</v>
      </c>
      <c r="G79" s="6">
        <v>0</v>
      </c>
      <c r="H79" s="24">
        <v>0</v>
      </c>
      <c r="I79" s="6">
        <f t="shared" si="7"/>
        <v>0</v>
      </c>
      <c r="J79" s="6">
        <f>C79</f>
        <v>0</v>
      </c>
      <c r="K79" s="7"/>
      <c r="L79" s="7"/>
      <c r="M79" s="7"/>
      <c r="N79" s="7">
        <f t="shared" si="9"/>
        <v>0</v>
      </c>
      <c r="O79" s="7"/>
      <c r="P79" s="7"/>
      <c r="Q79" s="11" t="s">
        <v>16</v>
      </c>
      <c r="R79" s="6"/>
      <c r="S79" s="6"/>
      <c r="T79" s="6"/>
    </row>
    <row r="80" spans="1:20" x14ac:dyDescent="0.25">
      <c r="A80" s="6">
        <v>2</v>
      </c>
      <c r="B80" s="6"/>
      <c r="C80" s="7"/>
      <c r="D80" s="8">
        <v>37347</v>
      </c>
      <c r="E80" s="8">
        <v>37377</v>
      </c>
      <c r="F80" s="6">
        <f>'Wage Entry'!E81</f>
        <v>8899.85</v>
      </c>
      <c r="G80" s="6">
        <v>0</v>
      </c>
      <c r="H80" s="24">
        <v>0</v>
      </c>
      <c r="I80" s="6">
        <f t="shared" si="7"/>
        <v>0</v>
      </c>
      <c r="J80" s="6">
        <f t="shared" si="8"/>
        <v>0</v>
      </c>
      <c r="K80" s="7"/>
      <c r="L80" s="7"/>
      <c r="M80" s="7"/>
      <c r="N80" s="7">
        <f t="shared" si="9"/>
        <v>0</v>
      </c>
      <c r="O80" s="7"/>
      <c r="P80" s="7"/>
      <c r="Q80" s="11" t="s">
        <v>16</v>
      </c>
      <c r="R80" s="6"/>
      <c r="S80" s="6"/>
      <c r="T80" s="6"/>
    </row>
    <row r="81" spans="1:20" x14ac:dyDescent="0.25">
      <c r="A81" s="6">
        <v>3</v>
      </c>
      <c r="B81" s="6"/>
      <c r="C81" s="7"/>
      <c r="D81" s="8">
        <v>37377</v>
      </c>
      <c r="E81" s="8">
        <v>37408</v>
      </c>
      <c r="F81" s="6">
        <f>'Wage Entry'!E82</f>
        <v>8899.85</v>
      </c>
      <c r="G81" s="6">
        <v>0</v>
      </c>
      <c r="H81" s="24">
        <v>0</v>
      </c>
      <c r="I81" s="6">
        <f t="shared" si="7"/>
        <v>0</v>
      </c>
      <c r="J81" s="6">
        <f t="shared" si="8"/>
        <v>0</v>
      </c>
      <c r="K81" s="7"/>
      <c r="L81" s="7"/>
      <c r="M81" s="7"/>
      <c r="N81" s="7">
        <f t="shared" si="9"/>
        <v>0</v>
      </c>
      <c r="O81" s="7"/>
      <c r="P81" s="7"/>
      <c r="Q81" s="11" t="s">
        <v>16</v>
      </c>
      <c r="R81" s="6"/>
      <c r="S81" s="6"/>
      <c r="T81" s="6"/>
    </row>
    <row r="82" spans="1:20" x14ac:dyDescent="0.25">
      <c r="A82" s="6">
        <v>4</v>
      </c>
      <c r="B82" s="6"/>
      <c r="C82" s="7"/>
      <c r="D82" s="8">
        <v>37408</v>
      </c>
      <c r="E82" s="8">
        <v>37438</v>
      </c>
      <c r="F82" s="6">
        <f>'Wage Entry'!E83</f>
        <v>8899.85</v>
      </c>
      <c r="G82" s="6">
        <v>0</v>
      </c>
      <c r="H82" s="24">
        <v>0</v>
      </c>
      <c r="I82" s="6">
        <f t="shared" si="7"/>
        <v>0</v>
      </c>
      <c r="J82" s="6">
        <f t="shared" si="8"/>
        <v>0</v>
      </c>
      <c r="K82" s="7"/>
      <c r="L82" s="7"/>
      <c r="M82" s="7"/>
      <c r="N82" s="7">
        <f t="shared" si="9"/>
        <v>0</v>
      </c>
      <c r="O82" s="7"/>
      <c r="P82" s="7"/>
      <c r="Q82" s="11" t="s">
        <v>16</v>
      </c>
      <c r="R82" s="6"/>
      <c r="S82" s="6"/>
      <c r="T82" s="6"/>
    </row>
    <row r="83" spans="1:20" x14ac:dyDescent="0.25">
      <c r="A83" s="6">
        <v>5</v>
      </c>
      <c r="B83" s="6"/>
      <c r="C83" s="7"/>
      <c r="D83" s="8">
        <v>37438</v>
      </c>
      <c r="E83" s="8">
        <v>37469</v>
      </c>
      <c r="F83" s="6">
        <f>'Wage Entry'!E84</f>
        <v>8899.85</v>
      </c>
      <c r="G83" s="6">
        <v>0</v>
      </c>
      <c r="H83" s="24">
        <v>0</v>
      </c>
      <c r="I83" s="6">
        <f t="shared" si="7"/>
        <v>0</v>
      </c>
      <c r="J83" s="6">
        <f t="shared" si="8"/>
        <v>0</v>
      </c>
      <c r="K83" s="7"/>
      <c r="L83" s="7"/>
      <c r="M83" s="7"/>
      <c r="N83" s="7">
        <f t="shared" si="9"/>
        <v>0</v>
      </c>
      <c r="O83" s="7"/>
      <c r="P83" s="7"/>
      <c r="Q83" s="11" t="s">
        <v>16</v>
      </c>
      <c r="R83" s="6"/>
      <c r="S83" s="6"/>
      <c r="T83" s="6"/>
    </row>
    <row r="84" spans="1:20" x14ac:dyDescent="0.25">
      <c r="A84" s="6">
        <v>6</v>
      </c>
      <c r="B84" s="6"/>
      <c r="C84" s="7"/>
      <c r="D84" s="8">
        <v>37469</v>
      </c>
      <c r="E84" s="8">
        <v>37500</v>
      </c>
      <c r="F84" s="6">
        <f>'Wage Entry'!E85</f>
        <v>8899.85</v>
      </c>
      <c r="G84" s="6">
        <v>0</v>
      </c>
      <c r="H84" s="24">
        <v>0</v>
      </c>
      <c r="I84" s="6">
        <f t="shared" si="7"/>
        <v>0</v>
      </c>
      <c r="J84" s="6">
        <f t="shared" si="8"/>
        <v>0</v>
      </c>
      <c r="K84" s="7"/>
      <c r="L84" s="7"/>
      <c r="M84" s="7"/>
      <c r="N84" s="7">
        <f t="shared" si="9"/>
        <v>0</v>
      </c>
      <c r="O84" s="7"/>
      <c r="P84" s="7"/>
      <c r="Q84" s="11" t="s">
        <v>16</v>
      </c>
      <c r="R84" s="6"/>
      <c r="S84" s="6"/>
      <c r="T84" s="6"/>
    </row>
    <row r="85" spans="1:20" x14ac:dyDescent="0.25">
      <c r="A85" s="6">
        <v>7</v>
      </c>
      <c r="B85" s="6"/>
      <c r="C85" s="7"/>
      <c r="D85" s="8">
        <v>37500</v>
      </c>
      <c r="E85" s="8">
        <v>37530</v>
      </c>
      <c r="F85" s="6">
        <f>'Wage Entry'!E86</f>
        <v>8899.85</v>
      </c>
      <c r="G85" s="6">
        <v>0</v>
      </c>
      <c r="H85" s="24">
        <v>0</v>
      </c>
      <c r="I85" s="6">
        <f t="shared" si="7"/>
        <v>0</v>
      </c>
      <c r="J85" s="6">
        <f t="shared" si="8"/>
        <v>0</v>
      </c>
      <c r="K85" s="7"/>
      <c r="L85" s="7"/>
      <c r="M85" s="7"/>
      <c r="N85" s="7">
        <f t="shared" si="9"/>
        <v>0</v>
      </c>
      <c r="O85" s="7"/>
      <c r="P85" s="7"/>
      <c r="Q85" s="11" t="s">
        <v>16</v>
      </c>
      <c r="R85" s="6"/>
      <c r="S85" s="6"/>
      <c r="T85" s="6"/>
    </row>
    <row r="86" spans="1:20" x14ac:dyDescent="0.25">
      <c r="A86" s="6">
        <v>8</v>
      </c>
      <c r="B86" s="6"/>
      <c r="C86" s="7"/>
      <c r="D86" s="8">
        <v>37530</v>
      </c>
      <c r="E86" s="8">
        <v>37561</v>
      </c>
      <c r="F86" s="6">
        <f>'Wage Entry'!E87</f>
        <v>8899.85</v>
      </c>
      <c r="G86" s="6">
        <v>0</v>
      </c>
      <c r="H86" s="24">
        <v>0</v>
      </c>
      <c r="I86" s="6">
        <f t="shared" si="7"/>
        <v>0</v>
      </c>
      <c r="J86" s="6">
        <f t="shared" si="8"/>
        <v>0</v>
      </c>
      <c r="K86" s="7"/>
      <c r="L86" s="7"/>
      <c r="M86" s="7"/>
      <c r="N86" s="7">
        <f t="shared" si="9"/>
        <v>0</v>
      </c>
      <c r="O86" s="7"/>
      <c r="P86" s="7"/>
      <c r="Q86" s="11" t="s">
        <v>16</v>
      </c>
      <c r="R86" s="6"/>
      <c r="S86" s="6"/>
      <c r="T86" s="6"/>
    </row>
    <row r="87" spans="1:20" x14ac:dyDescent="0.25">
      <c r="A87" s="6">
        <v>9</v>
      </c>
      <c r="B87" s="6"/>
      <c r="C87" s="7"/>
      <c r="D87" s="8">
        <v>37561</v>
      </c>
      <c r="E87" s="8">
        <v>37591</v>
      </c>
      <c r="F87" s="6">
        <f>'Wage Entry'!E88</f>
        <v>8899.85</v>
      </c>
      <c r="G87" s="6">
        <v>0</v>
      </c>
      <c r="H87" s="24">
        <v>0</v>
      </c>
      <c r="I87" s="6">
        <f t="shared" si="7"/>
        <v>0</v>
      </c>
      <c r="J87" s="6">
        <f t="shared" si="8"/>
        <v>0</v>
      </c>
      <c r="K87" s="7"/>
      <c r="L87" s="7"/>
      <c r="M87" s="7"/>
      <c r="N87" s="7">
        <f t="shared" si="9"/>
        <v>0</v>
      </c>
      <c r="O87" s="7"/>
      <c r="P87" s="7"/>
      <c r="Q87" s="11" t="s">
        <v>16</v>
      </c>
      <c r="R87" s="6"/>
      <c r="S87" s="6"/>
      <c r="T87" s="6"/>
    </row>
    <row r="88" spans="1:20" x14ac:dyDescent="0.25">
      <c r="A88" s="6">
        <v>10</v>
      </c>
      <c r="B88" s="6"/>
      <c r="C88" s="7"/>
      <c r="D88" s="8">
        <v>37591</v>
      </c>
      <c r="E88" s="8">
        <v>37622</v>
      </c>
      <c r="F88" s="6">
        <f>'Wage Entry'!E89</f>
        <v>8899.85</v>
      </c>
      <c r="G88" s="6">
        <v>0</v>
      </c>
      <c r="H88" s="24">
        <v>0</v>
      </c>
      <c r="I88" s="6">
        <f t="shared" si="7"/>
        <v>0</v>
      </c>
      <c r="J88" s="6">
        <f t="shared" si="8"/>
        <v>0</v>
      </c>
      <c r="K88" s="7"/>
      <c r="L88" s="7"/>
      <c r="M88" s="7"/>
      <c r="N88" s="7">
        <f t="shared" si="9"/>
        <v>0</v>
      </c>
      <c r="O88" s="7"/>
      <c r="P88" s="7"/>
      <c r="Q88" s="11" t="s">
        <v>16</v>
      </c>
      <c r="R88" s="6"/>
      <c r="S88" s="6"/>
      <c r="T88" s="6"/>
    </row>
    <row r="89" spans="1:20" x14ac:dyDescent="0.25">
      <c r="A89" s="6">
        <v>11</v>
      </c>
      <c r="B89" s="6"/>
      <c r="C89" s="7"/>
      <c r="D89" s="8">
        <v>37622</v>
      </c>
      <c r="E89" s="8">
        <v>37653</v>
      </c>
      <c r="F89" s="6">
        <f>'Wage Entry'!E90</f>
        <v>8899.85</v>
      </c>
      <c r="G89" s="6">
        <v>0</v>
      </c>
      <c r="H89" s="24">
        <v>0</v>
      </c>
      <c r="I89" s="6">
        <f t="shared" si="7"/>
        <v>0</v>
      </c>
      <c r="J89" s="6">
        <f t="shared" si="8"/>
        <v>0</v>
      </c>
      <c r="K89" s="7"/>
      <c r="L89" s="7"/>
      <c r="M89" s="7"/>
      <c r="N89" s="7">
        <f t="shared" si="9"/>
        <v>0</v>
      </c>
      <c r="O89" s="7"/>
      <c r="P89" s="7"/>
      <c r="Q89" s="11" t="s">
        <v>16</v>
      </c>
      <c r="R89" s="6"/>
      <c r="S89" s="6"/>
      <c r="T89" s="6"/>
    </row>
    <row r="90" spans="1:20" x14ac:dyDescent="0.25">
      <c r="A90" s="6">
        <v>12</v>
      </c>
      <c r="B90" s="6" t="s">
        <v>46</v>
      </c>
      <c r="C90" s="7"/>
      <c r="D90" s="8">
        <v>37653</v>
      </c>
      <c r="E90" s="8">
        <v>37681</v>
      </c>
      <c r="F90" s="6">
        <f>'Wage Entry'!E91</f>
        <v>8899.85</v>
      </c>
      <c r="G90" s="6">
        <v>0</v>
      </c>
      <c r="H90" s="24">
        <v>0</v>
      </c>
      <c r="I90" s="6">
        <f t="shared" si="7"/>
        <v>0</v>
      </c>
      <c r="J90" s="6">
        <f t="shared" si="8"/>
        <v>0</v>
      </c>
      <c r="K90" s="7">
        <f t="shared" ref="K90:K138" si="10">SUM(J79:J90)</f>
        <v>0</v>
      </c>
      <c r="L90" s="7">
        <v>9.5</v>
      </c>
      <c r="M90" s="7">
        <f>ROUND(K90*L90/1200,0)</f>
        <v>0</v>
      </c>
      <c r="N90" s="7">
        <f t="shared" si="9"/>
        <v>0</v>
      </c>
      <c r="O90" s="7">
        <f t="shared" ref="O90:O138" si="11">SUM(I79:I90)</f>
        <v>0</v>
      </c>
      <c r="P90" s="7">
        <f t="shared" ref="P90:P138" si="12">C79+M90+O90</f>
        <v>0</v>
      </c>
      <c r="Q90" s="11" t="s">
        <v>23</v>
      </c>
      <c r="R90" s="6"/>
      <c r="S90" s="6"/>
      <c r="T90" s="6"/>
    </row>
    <row r="91" spans="1:20" x14ac:dyDescent="0.25">
      <c r="A91" s="6">
        <v>1</v>
      </c>
      <c r="B91" s="6"/>
      <c r="C91" s="7">
        <f t="shared" ref="C91:C139" si="13">P90</f>
        <v>0</v>
      </c>
      <c r="D91" s="8">
        <v>37681</v>
      </c>
      <c r="E91" s="8">
        <v>37712</v>
      </c>
      <c r="F91" s="6">
        <f>'Wage Entry'!E92</f>
        <v>9700.8365000000013</v>
      </c>
      <c r="G91" s="6">
        <v>0</v>
      </c>
      <c r="H91" s="24">
        <v>0</v>
      </c>
      <c r="I91" s="6">
        <f t="shared" si="7"/>
        <v>0</v>
      </c>
      <c r="J91" s="6">
        <f>C91</f>
        <v>0</v>
      </c>
      <c r="K91" s="7"/>
      <c r="L91" s="7"/>
      <c r="M91" s="7"/>
      <c r="N91" s="7">
        <f t="shared" si="9"/>
        <v>0</v>
      </c>
      <c r="O91" s="7"/>
      <c r="P91" s="7"/>
      <c r="Q91" s="11" t="s">
        <v>16</v>
      </c>
      <c r="R91" s="6"/>
      <c r="S91" s="6"/>
      <c r="T91" s="6"/>
    </row>
    <row r="92" spans="1:20" x14ac:dyDescent="0.25">
      <c r="A92" s="6">
        <v>2</v>
      </c>
      <c r="B92" s="6"/>
      <c r="C92" s="7"/>
      <c r="D92" s="8">
        <v>37712</v>
      </c>
      <c r="E92" s="8">
        <v>37742</v>
      </c>
      <c r="F92" s="6">
        <f>'Wage Entry'!E93</f>
        <v>9700.8365000000013</v>
      </c>
      <c r="G92" s="6">
        <v>0</v>
      </c>
      <c r="H92" s="24">
        <v>0</v>
      </c>
      <c r="I92" s="6">
        <f t="shared" si="7"/>
        <v>0</v>
      </c>
      <c r="J92" s="6">
        <f t="shared" si="8"/>
        <v>0</v>
      </c>
      <c r="K92" s="7"/>
      <c r="L92" s="7"/>
      <c r="M92" s="7"/>
      <c r="N92" s="7">
        <f t="shared" si="9"/>
        <v>0</v>
      </c>
      <c r="O92" s="7"/>
      <c r="P92" s="7"/>
      <c r="Q92" s="11" t="s">
        <v>16</v>
      </c>
      <c r="R92" s="6"/>
      <c r="S92" s="6"/>
      <c r="T92" s="6"/>
    </row>
    <row r="93" spans="1:20" x14ac:dyDescent="0.25">
      <c r="A93" s="6">
        <v>3</v>
      </c>
      <c r="B93" s="6"/>
      <c r="C93" s="7"/>
      <c r="D93" s="8">
        <v>37742</v>
      </c>
      <c r="E93" s="8">
        <v>37773</v>
      </c>
      <c r="F93" s="6">
        <f>'Wage Entry'!E94</f>
        <v>9700.8365000000013</v>
      </c>
      <c r="G93" s="6">
        <v>0</v>
      </c>
      <c r="H93" s="24">
        <v>0</v>
      </c>
      <c r="I93" s="6">
        <f t="shared" si="7"/>
        <v>0</v>
      </c>
      <c r="J93" s="6">
        <f t="shared" si="8"/>
        <v>0</v>
      </c>
      <c r="K93" s="7"/>
      <c r="L93" s="7"/>
      <c r="M93" s="7"/>
      <c r="N93" s="7">
        <f t="shared" si="9"/>
        <v>0</v>
      </c>
      <c r="O93" s="7"/>
      <c r="P93" s="7"/>
      <c r="Q93" s="11" t="s">
        <v>16</v>
      </c>
      <c r="R93" s="6"/>
      <c r="S93" s="6"/>
      <c r="T93" s="6"/>
    </row>
    <row r="94" spans="1:20" x14ac:dyDescent="0.25">
      <c r="A94" s="6">
        <v>4</v>
      </c>
      <c r="B94" s="6"/>
      <c r="C94" s="7"/>
      <c r="D94" s="8">
        <v>37773</v>
      </c>
      <c r="E94" s="8">
        <v>37803</v>
      </c>
      <c r="F94" s="6">
        <f>'Wage Entry'!E95</f>
        <v>9700.8365000000013</v>
      </c>
      <c r="G94" s="6">
        <v>0</v>
      </c>
      <c r="H94" s="24">
        <v>0</v>
      </c>
      <c r="I94" s="6">
        <f t="shared" si="7"/>
        <v>0</v>
      </c>
      <c r="J94" s="6">
        <f t="shared" si="8"/>
        <v>0</v>
      </c>
      <c r="K94" s="7"/>
      <c r="L94" s="7"/>
      <c r="M94" s="7"/>
      <c r="N94" s="7">
        <f t="shared" si="9"/>
        <v>0</v>
      </c>
      <c r="O94" s="7"/>
      <c r="P94" s="7"/>
      <c r="Q94" s="11" t="s">
        <v>16</v>
      </c>
      <c r="R94" s="6"/>
      <c r="S94" s="6"/>
      <c r="T94" s="6"/>
    </row>
    <row r="95" spans="1:20" x14ac:dyDescent="0.25">
      <c r="A95" s="6">
        <v>5</v>
      </c>
      <c r="B95" s="6"/>
      <c r="C95" s="7"/>
      <c r="D95" s="8">
        <v>37803</v>
      </c>
      <c r="E95" s="8">
        <v>37834</v>
      </c>
      <c r="F95" s="6">
        <f>'Wage Entry'!E96</f>
        <v>9700.8365000000013</v>
      </c>
      <c r="G95" s="6">
        <v>0</v>
      </c>
      <c r="H95" s="24">
        <v>0</v>
      </c>
      <c r="I95" s="6">
        <f t="shared" si="7"/>
        <v>0</v>
      </c>
      <c r="J95" s="6">
        <f t="shared" si="8"/>
        <v>0</v>
      </c>
      <c r="K95" s="7"/>
      <c r="L95" s="7"/>
      <c r="M95" s="7"/>
      <c r="N95" s="7">
        <f t="shared" si="9"/>
        <v>0</v>
      </c>
      <c r="O95" s="7"/>
      <c r="P95" s="7"/>
      <c r="Q95" s="11" t="s">
        <v>16</v>
      </c>
      <c r="R95" s="6"/>
      <c r="S95" s="6"/>
      <c r="T95" s="6"/>
    </row>
    <row r="96" spans="1:20" x14ac:dyDescent="0.25">
      <c r="A96" s="6">
        <v>6</v>
      </c>
      <c r="B96" s="6"/>
      <c r="C96" s="7"/>
      <c r="D96" s="8">
        <v>37834</v>
      </c>
      <c r="E96" s="8">
        <v>37865</v>
      </c>
      <c r="F96" s="6">
        <f>'Wage Entry'!E97</f>
        <v>9700.8365000000013</v>
      </c>
      <c r="G96" s="6">
        <v>0</v>
      </c>
      <c r="H96" s="24">
        <v>0</v>
      </c>
      <c r="I96" s="6">
        <f t="shared" si="7"/>
        <v>0</v>
      </c>
      <c r="J96" s="6">
        <f t="shared" si="8"/>
        <v>0</v>
      </c>
      <c r="K96" s="7"/>
      <c r="L96" s="7"/>
      <c r="M96" s="7"/>
      <c r="N96" s="7">
        <f t="shared" si="9"/>
        <v>0</v>
      </c>
      <c r="O96" s="7"/>
      <c r="P96" s="7"/>
      <c r="Q96" s="11" t="s">
        <v>16</v>
      </c>
      <c r="R96" s="6"/>
      <c r="S96" s="6"/>
      <c r="T96" s="6"/>
    </row>
    <row r="97" spans="1:20" x14ac:dyDescent="0.25">
      <c r="A97" s="6">
        <v>7</v>
      </c>
      <c r="B97" s="6"/>
      <c r="C97" s="7"/>
      <c r="D97" s="8">
        <v>37865</v>
      </c>
      <c r="E97" s="8">
        <v>37895</v>
      </c>
      <c r="F97" s="6">
        <f>'Wage Entry'!E98</f>
        <v>9700.8365000000013</v>
      </c>
      <c r="G97" s="6">
        <v>0</v>
      </c>
      <c r="H97" s="24">
        <v>0</v>
      </c>
      <c r="I97" s="6">
        <f t="shared" si="7"/>
        <v>0</v>
      </c>
      <c r="J97" s="6">
        <f t="shared" si="8"/>
        <v>0</v>
      </c>
      <c r="K97" s="7"/>
      <c r="L97" s="7"/>
      <c r="M97" s="7"/>
      <c r="N97" s="7">
        <f t="shared" si="9"/>
        <v>0</v>
      </c>
      <c r="O97" s="7"/>
      <c r="P97" s="7"/>
      <c r="Q97" s="11" t="s">
        <v>16</v>
      </c>
      <c r="R97" s="6"/>
      <c r="S97" s="6"/>
      <c r="T97" s="6"/>
    </row>
    <row r="98" spans="1:20" x14ac:dyDescent="0.25">
      <c r="A98" s="6">
        <v>8</v>
      </c>
      <c r="B98" s="6"/>
      <c r="C98" s="7"/>
      <c r="D98" s="8">
        <v>37895</v>
      </c>
      <c r="E98" s="8">
        <v>37926</v>
      </c>
      <c r="F98" s="6">
        <f>'Wage Entry'!E99</f>
        <v>9700.8365000000013</v>
      </c>
      <c r="G98" s="6">
        <v>0</v>
      </c>
      <c r="H98" s="24">
        <v>0</v>
      </c>
      <c r="I98" s="6">
        <f t="shared" si="7"/>
        <v>0</v>
      </c>
      <c r="J98" s="6">
        <f t="shared" si="8"/>
        <v>0</v>
      </c>
      <c r="K98" s="7"/>
      <c r="L98" s="7"/>
      <c r="M98" s="7"/>
      <c r="N98" s="7">
        <f t="shared" si="9"/>
        <v>0</v>
      </c>
      <c r="O98" s="7"/>
      <c r="P98" s="7"/>
      <c r="Q98" s="11" t="s">
        <v>16</v>
      </c>
      <c r="R98" s="6"/>
      <c r="S98" s="6"/>
      <c r="T98" s="6"/>
    </row>
    <row r="99" spans="1:20" x14ac:dyDescent="0.25">
      <c r="A99" s="6">
        <v>9</v>
      </c>
      <c r="B99" s="6"/>
      <c r="C99" s="7"/>
      <c r="D99" s="8">
        <v>37926</v>
      </c>
      <c r="E99" s="8">
        <v>37956</v>
      </c>
      <c r="F99" s="6">
        <f>'Wage Entry'!E100</f>
        <v>9700.8365000000013</v>
      </c>
      <c r="G99" s="6">
        <v>0</v>
      </c>
      <c r="H99" s="24">
        <v>0</v>
      </c>
      <c r="I99" s="6">
        <f t="shared" si="7"/>
        <v>0</v>
      </c>
      <c r="J99" s="6">
        <f t="shared" si="8"/>
        <v>0</v>
      </c>
      <c r="K99" s="7"/>
      <c r="L99" s="7"/>
      <c r="M99" s="7"/>
      <c r="N99" s="7">
        <f t="shared" si="9"/>
        <v>0</v>
      </c>
      <c r="O99" s="7"/>
      <c r="P99" s="7"/>
      <c r="Q99" s="11" t="s">
        <v>16</v>
      </c>
      <c r="R99" s="6"/>
      <c r="S99" s="6"/>
      <c r="T99" s="6"/>
    </row>
    <row r="100" spans="1:20" x14ac:dyDescent="0.25">
      <c r="A100" s="6">
        <v>10</v>
      </c>
      <c r="B100" s="6"/>
      <c r="C100" s="7"/>
      <c r="D100" s="8">
        <v>37956</v>
      </c>
      <c r="E100" s="8">
        <v>37987</v>
      </c>
      <c r="F100" s="6">
        <f>'Wage Entry'!E101</f>
        <v>9700.8365000000013</v>
      </c>
      <c r="G100" s="6">
        <v>0</v>
      </c>
      <c r="H100" s="24">
        <v>0</v>
      </c>
      <c r="I100" s="6">
        <f t="shared" si="7"/>
        <v>0</v>
      </c>
      <c r="J100" s="6">
        <f t="shared" si="8"/>
        <v>0</v>
      </c>
      <c r="K100" s="7"/>
      <c r="L100" s="7"/>
      <c r="M100" s="7"/>
      <c r="N100" s="7">
        <f t="shared" si="9"/>
        <v>0</v>
      </c>
      <c r="O100" s="7"/>
      <c r="P100" s="7"/>
      <c r="Q100" s="11" t="s">
        <v>16</v>
      </c>
      <c r="R100" s="6"/>
      <c r="S100" s="6"/>
      <c r="T100" s="6"/>
    </row>
    <row r="101" spans="1:20" x14ac:dyDescent="0.25">
      <c r="A101" s="6">
        <v>11</v>
      </c>
      <c r="B101" s="6"/>
      <c r="C101" s="7"/>
      <c r="D101" s="8">
        <v>37987</v>
      </c>
      <c r="E101" s="8">
        <v>38018</v>
      </c>
      <c r="F101" s="6">
        <f>'Wage Entry'!E102</f>
        <v>9700.8365000000013</v>
      </c>
      <c r="G101" s="6">
        <v>0</v>
      </c>
      <c r="H101" s="24">
        <v>0</v>
      </c>
      <c r="I101" s="6">
        <f t="shared" si="7"/>
        <v>0</v>
      </c>
      <c r="J101" s="6">
        <f t="shared" si="8"/>
        <v>0</v>
      </c>
      <c r="K101" s="7"/>
      <c r="L101" s="7"/>
      <c r="M101" s="7"/>
      <c r="N101" s="7">
        <f t="shared" si="9"/>
        <v>0</v>
      </c>
      <c r="O101" s="7"/>
      <c r="P101" s="7"/>
      <c r="Q101" s="11" t="s">
        <v>16</v>
      </c>
      <c r="R101" s="6"/>
      <c r="S101" s="6"/>
      <c r="T101" s="6"/>
    </row>
    <row r="102" spans="1:20" x14ac:dyDescent="0.25">
      <c r="A102" s="6">
        <v>12</v>
      </c>
      <c r="B102" s="6" t="s">
        <v>47</v>
      </c>
      <c r="C102" s="7"/>
      <c r="D102" s="8">
        <v>38018</v>
      </c>
      <c r="E102" s="8">
        <v>38047</v>
      </c>
      <c r="F102" s="6">
        <f>'Wage Entry'!E103</f>
        <v>9700.8365000000013</v>
      </c>
      <c r="G102" s="6">
        <v>0</v>
      </c>
      <c r="H102" s="24">
        <v>0</v>
      </c>
      <c r="I102" s="6">
        <f t="shared" si="7"/>
        <v>0</v>
      </c>
      <c r="J102" s="6">
        <f t="shared" si="8"/>
        <v>0</v>
      </c>
      <c r="K102" s="7">
        <f t="shared" si="10"/>
        <v>0</v>
      </c>
      <c r="L102" s="7">
        <v>9.5</v>
      </c>
      <c r="M102" s="7">
        <f>ROUND(K102*L102/1200,0)</f>
        <v>0</v>
      </c>
      <c r="N102" s="7">
        <f t="shared" si="9"/>
        <v>0</v>
      </c>
      <c r="O102" s="7">
        <f t="shared" si="11"/>
        <v>0</v>
      </c>
      <c r="P102" s="7">
        <f t="shared" si="12"/>
        <v>0</v>
      </c>
      <c r="Q102" s="11" t="s">
        <v>24</v>
      </c>
      <c r="R102" s="6"/>
      <c r="S102" s="6"/>
      <c r="T102" s="6"/>
    </row>
    <row r="103" spans="1:20" x14ac:dyDescent="0.25">
      <c r="A103" s="6">
        <v>1</v>
      </c>
      <c r="B103" s="6"/>
      <c r="C103" s="7">
        <f t="shared" si="13"/>
        <v>0</v>
      </c>
      <c r="D103" s="8">
        <v>38047</v>
      </c>
      <c r="E103" s="8">
        <v>38078</v>
      </c>
      <c r="F103" s="6">
        <f>'Wage Entry'!E104</f>
        <v>12037</v>
      </c>
      <c r="G103" s="6">
        <v>0</v>
      </c>
      <c r="H103" s="24">
        <v>0</v>
      </c>
      <c r="I103" s="6">
        <f t="shared" si="7"/>
        <v>0</v>
      </c>
      <c r="J103" s="6">
        <f>C103</f>
        <v>0</v>
      </c>
      <c r="K103" s="7"/>
      <c r="L103" s="7"/>
      <c r="M103" s="7"/>
      <c r="N103" s="7">
        <f t="shared" si="9"/>
        <v>0</v>
      </c>
      <c r="O103" s="7"/>
      <c r="P103" s="7"/>
      <c r="Q103" s="11" t="s">
        <v>16</v>
      </c>
      <c r="R103" s="6"/>
      <c r="S103" s="6"/>
      <c r="T103" s="6"/>
    </row>
    <row r="104" spans="1:20" x14ac:dyDescent="0.25">
      <c r="A104" s="6">
        <v>2</v>
      </c>
      <c r="B104" s="6"/>
      <c r="C104" s="7"/>
      <c r="D104" s="8">
        <v>38078</v>
      </c>
      <c r="E104" s="8">
        <v>38108</v>
      </c>
      <c r="F104" s="6">
        <f>'Wage Entry'!E105</f>
        <v>12037</v>
      </c>
      <c r="G104" s="6">
        <v>0</v>
      </c>
      <c r="H104" s="24">
        <v>0</v>
      </c>
      <c r="I104" s="6">
        <f t="shared" si="7"/>
        <v>0</v>
      </c>
      <c r="J104" s="6">
        <f t="shared" si="8"/>
        <v>0</v>
      </c>
      <c r="K104" s="7"/>
      <c r="L104" s="7"/>
      <c r="M104" s="7"/>
      <c r="N104" s="7">
        <f t="shared" si="9"/>
        <v>0</v>
      </c>
      <c r="O104" s="7"/>
      <c r="P104" s="7"/>
      <c r="Q104" s="11" t="s">
        <v>16</v>
      </c>
      <c r="R104" s="6"/>
      <c r="S104" s="6"/>
      <c r="T104" s="6"/>
    </row>
    <row r="105" spans="1:20" x14ac:dyDescent="0.25">
      <c r="A105" s="6">
        <v>3</v>
      </c>
      <c r="B105" s="6"/>
      <c r="C105" s="7"/>
      <c r="D105" s="8">
        <v>38108</v>
      </c>
      <c r="E105" s="8">
        <v>38139</v>
      </c>
      <c r="F105" s="6">
        <f>'Wage Entry'!E106</f>
        <v>12037</v>
      </c>
      <c r="G105" s="6">
        <v>0</v>
      </c>
      <c r="H105" s="24">
        <v>0</v>
      </c>
      <c r="I105" s="6">
        <f t="shared" si="7"/>
        <v>0</v>
      </c>
      <c r="J105" s="6">
        <f t="shared" si="8"/>
        <v>0</v>
      </c>
      <c r="K105" s="7"/>
      <c r="L105" s="7"/>
      <c r="M105" s="7"/>
      <c r="N105" s="7">
        <f t="shared" si="9"/>
        <v>0</v>
      </c>
      <c r="O105" s="7"/>
      <c r="P105" s="7"/>
      <c r="Q105" s="11" t="s">
        <v>16</v>
      </c>
      <c r="R105" s="6"/>
      <c r="S105" s="6"/>
      <c r="T105" s="6"/>
    </row>
    <row r="106" spans="1:20" x14ac:dyDescent="0.25">
      <c r="A106" s="6">
        <v>4</v>
      </c>
      <c r="B106" s="6"/>
      <c r="C106" s="7"/>
      <c r="D106" s="8">
        <v>38139</v>
      </c>
      <c r="E106" s="8">
        <v>38169</v>
      </c>
      <c r="F106" s="6">
        <f>'Wage Entry'!E107</f>
        <v>12037</v>
      </c>
      <c r="G106" s="6">
        <v>0</v>
      </c>
      <c r="H106" s="24">
        <v>0</v>
      </c>
      <c r="I106" s="6">
        <f t="shared" si="7"/>
        <v>0</v>
      </c>
      <c r="J106" s="6">
        <f t="shared" si="8"/>
        <v>0</v>
      </c>
      <c r="K106" s="7"/>
      <c r="L106" s="7"/>
      <c r="M106" s="7"/>
      <c r="N106" s="7">
        <f t="shared" si="9"/>
        <v>0</v>
      </c>
      <c r="O106" s="7"/>
      <c r="P106" s="7"/>
      <c r="Q106" s="11" t="s">
        <v>16</v>
      </c>
      <c r="R106" s="6"/>
      <c r="S106" s="6"/>
      <c r="T106" s="6"/>
    </row>
    <row r="107" spans="1:20" x14ac:dyDescent="0.25">
      <c r="A107" s="6">
        <v>5</v>
      </c>
      <c r="B107" s="6"/>
      <c r="C107" s="7"/>
      <c r="D107" s="8">
        <v>38169</v>
      </c>
      <c r="E107" s="8">
        <v>38200</v>
      </c>
      <c r="F107" s="6">
        <f>'Wage Entry'!E108</f>
        <v>12037</v>
      </c>
      <c r="G107" s="6">
        <v>0</v>
      </c>
      <c r="H107" s="24">
        <v>0</v>
      </c>
      <c r="I107" s="6">
        <f t="shared" si="7"/>
        <v>0</v>
      </c>
      <c r="J107" s="6">
        <f t="shared" si="8"/>
        <v>0</v>
      </c>
      <c r="K107" s="7"/>
      <c r="L107" s="7"/>
      <c r="M107" s="7"/>
      <c r="N107" s="7">
        <f t="shared" si="9"/>
        <v>0</v>
      </c>
      <c r="O107" s="7"/>
      <c r="P107" s="7"/>
      <c r="Q107" s="11" t="s">
        <v>16</v>
      </c>
      <c r="R107" s="6"/>
      <c r="S107" s="6"/>
      <c r="T107" s="6"/>
    </row>
    <row r="108" spans="1:20" x14ac:dyDescent="0.25">
      <c r="A108" s="6">
        <v>6</v>
      </c>
      <c r="B108" s="6"/>
      <c r="C108" s="7"/>
      <c r="D108" s="8">
        <v>38200</v>
      </c>
      <c r="E108" s="8">
        <v>38231</v>
      </c>
      <c r="F108" s="6">
        <f>'Wage Entry'!E109</f>
        <v>12037</v>
      </c>
      <c r="G108" s="6">
        <v>0</v>
      </c>
      <c r="H108" s="24">
        <v>0</v>
      </c>
      <c r="I108" s="6">
        <f t="shared" si="7"/>
        <v>0</v>
      </c>
      <c r="J108" s="6">
        <f t="shared" si="8"/>
        <v>0</v>
      </c>
      <c r="K108" s="7"/>
      <c r="L108" s="7"/>
      <c r="M108" s="7"/>
      <c r="N108" s="7">
        <f t="shared" si="9"/>
        <v>0</v>
      </c>
      <c r="O108" s="7"/>
      <c r="P108" s="7"/>
      <c r="Q108" s="11" t="s">
        <v>16</v>
      </c>
      <c r="R108" s="6"/>
      <c r="S108" s="6"/>
      <c r="T108" s="6"/>
    </row>
    <row r="109" spans="1:20" x14ac:dyDescent="0.25">
      <c r="A109" s="6">
        <v>7</v>
      </c>
      <c r="B109" s="6"/>
      <c r="C109" s="7"/>
      <c r="D109" s="8">
        <v>38231</v>
      </c>
      <c r="E109" s="8">
        <v>38261</v>
      </c>
      <c r="F109" s="6">
        <f>'Wage Entry'!E110</f>
        <v>12037</v>
      </c>
      <c r="G109" s="6">
        <v>0</v>
      </c>
      <c r="H109" s="24">
        <v>0</v>
      </c>
      <c r="I109" s="6">
        <f t="shared" si="7"/>
        <v>0</v>
      </c>
      <c r="J109" s="6">
        <f t="shared" si="8"/>
        <v>0</v>
      </c>
      <c r="K109" s="7"/>
      <c r="L109" s="7"/>
      <c r="M109" s="7"/>
      <c r="N109" s="7">
        <f t="shared" si="9"/>
        <v>0</v>
      </c>
      <c r="O109" s="7"/>
      <c r="P109" s="7"/>
      <c r="Q109" s="11" t="s">
        <v>16</v>
      </c>
      <c r="R109" s="6"/>
      <c r="S109" s="6"/>
      <c r="T109" s="6"/>
    </row>
    <row r="110" spans="1:20" x14ac:dyDescent="0.25">
      <c r="A110" s="6">
        <v>8</v>
      </c>
      <c r="B110" s="6"/>
      <c r="C110" s="7"/>
      <c r="D110" s="8">
        <v>38261</v>
      </c>
      <c r="E110" s="8">
        <v>38292</v>
      </c>
      <c r="F110" s="6">
        <f>'Wage Entry'!E111</f>
        <v>12037</v>
      </c>
      <c r="G110" s="6">
        <v>0</v>
      </c>
      <c r="H110" s="24">
        <v>0</v>
      </c>
      <c r="I110" s="6">
        <f t="shared" si="7"/>
        <v>0</v>
      </c>
      <c r="J110" s="6">
        <f t="shared" si="8"/>
        <v>0</v>
      </c>
      <c r="K110" s="7"/>
      <c r="L110" s="7"/>
      <c r="M110" s="7"/>
      <c r="N110" s="7">
        <f t="shared" si="9"/>
        <v>0</v>
      </c>
      <c r="O110" s="7"/>
      <c r="P110" s="7"/>
      <c r="Q110" s="11" t="s">
        <v>16</v>
      </c>
      <c r="R110" s="6"/>
      <c r="S110" s="6"/>
      <c r="T110" s="6"/>
    </row>
    <row r="111" spans="1:20" x14ac:dyDescent="0.25">
      <c r="A111" s="6">
        <v>9</v>
      </c>
      <c r="B111" s="6"/>
      <c r="C111" s="7"/>
      <c r="D111" s="8">
        <v>38292</v>
      </c>
      <c r="E111" s="8">
        <v>38322</v>
      </c>
      <c r="F111" s="6">
        <f>'Wage Entry'!E112</f>
        <v>12037</v>
      </c>
      <c r="G111" s="6">
        <v>0</v>
      </c>
      <c r="H111" s="24">
        <v>0</v>
      </c>
      <c r="I111" s="6">
        <f t="shared" si="7"/>
        <v>0</v>
      </c>
      <c r="J111" s="6">
        <f t="shared" si="8"/>
        <v>0</v>
      </c>
      <c r="K111" s="7"/>
      <c r="L111" s="7"/>
      <c r="M111" s="7"/>
      <c r="N111" s="7">
        <f t="shared" si="9"/>
        <v>0</v>
      </c>
      <c r="O111" s="7"/>
      <c r="P111" s="7"/>
      <c r="Q111" s="11" t="s">
        <v>16</v>
      </c>
      <c r="R111" s="6"/>
      <c r="S111" s="6"/>
      <c r="T111" s="6"/>
    </row>
    <row r="112" spans="1:20" x14ac:dyDescent="0.25">
      <c r="A112" s="6">
        <v>10</v>
      </c>
      <c r="B112" s="6"/>
      <c r="C112" s="7"/>
      <c r="D112" s="8">
        <v>38322</v>
      </c>
      <c r="E112" s="8">
        <v>38353</v>
      </c>
      <c r="F112" s="6">
        <f>'Wage Entry'!E113</f>
        <v>12037</v>
      </c>
      <c r="G112" s="6">
        <v>0</v>
      </c>
      <c r="H112" s="24">
        <v>0</v>
      </c>
      <c r="I112" s="6">
        <f t="shared" si="7"/>
        <v>0</v>
      </c>
      <c r="J112" s="6">
        <f t="shared" si="8"/>
        <v>0</v>
      </c>
      <c r="K112" s="7"/>
      <c r="L112" s="7"/>
      <c r="M112" s="7"/>
      <c r="N112" s="7">
        <f t="shared" si="9"/>
        <v>0</v>
      </c>
      <c r="O112" s="7"/>
      <c r="P112" s="7"/>
      <c r="Q112" s="11" t="s">
        <v>16</v>
      </c>
      <c r="R112" s="6"/>
      <c r="S112" s="6"/>
      <c r="T112" s="6"/>
    </row>
    <row r="113" spans="1:20" x14ac:dyDescent="0.25">
      <c r="A113" s="6">
        <v>11</v>
      </c>
      <c r="B113" s="6"/>
      <c r="C113" s="7"/>
      <c r="D113" s="8">
        <v>38353</v>
      </c>
      <c r="E113" s="8">
        <v>38384</v>
      </c>
      <c r="F113" s="6">
        <f>'Wage Entry'!E114</f>
        <v>12037</v>
      </c>
      <c r="G113" s="6">
        <v>0</v>
      </c>
      <c r="H113" s="24">
        <v>0</v>
      </c>
      <c r="I113" s="6">
        <f t="shared" si="7"/>
        <v>0</v>
      </c>
      <c r="J113" s="6">
        <f t="shared" si="8"/>
        <v>0</v>
      </c>
      <c r="K113" s="7"/>
      <c r="L113" s="7"/>
      <c r="M113" s="7"/>
      <c r="N113" s="7">
        <f t="shared" si="9"/>
        <v>0</v>
      </c>
      <c r="O113" s="7"/>
      <c r="P113" s="7"/>
      <c r="Q113" s="11" t="s">
        <v>16</v>
      </c>
      <c r="R113" s="6"/>
      <c r="S113" s="6"/>
      <c r="T113" s="6"/>
    </row>
    <row r="114" spans="1:20" x14ac:dyDescent="0.25">
      <c r="A114" s="6">
        <v>12</v>
      </c>
      <c r="B114" s="6" t="s">
        <v>48</v>
      </c>
      <c r="C114" s="7"/>
      <c r="D114" s="8">
        <v>38384</v>
      </c>
      <c r="E114" s="8">
        <v>38412</v>
      </c>
      <c r="F114" s="6">
        <f>'Wage Entry'!E115</f>
        <v>12037</v>
      </c>
      <c r="G114" s="6">
        <v>0</v>
      </c>
      <c r="H114" s="24">
        <v>0</v>
      </c>
      <c r="I114" s="6">
        <f t="shared" si="7"/>
        <v>0</v>
      </c>
      <c r="J114" s="6">
        <f t="shared" si="8"/>
        <v>0</v>
      </c>
      <c r="K114" s="7">
        <f t="shared" si="10"/>
        <v>0</v>
      </c>
      <c r="L114" s="7">
        <v>9.5</v>
      </c>
      <c r="M114" s="7">
        <f>ROUND(K114*L114/1200,0)</f>
        <v>0</v>
      </c>
      <c r="N114" s="7">
        <f t="shared" si="9"/>
        <v>0</v>
      </c>
      <c r="O114" s="7">
        <f t="shared" si="11"/>
        <v>0</v>
      </c>
      <c r="P114" s="7">
        <f t="shared" si="12"/>
        <v>0</v>
      </c>
      <c r="Q114" s="11" t="s">
        <v>25</v>
      </c>
      <c r="R114" s="6"/>
      <c r="S114" s="6"/>
      <c r="T114" s="6"/>
    </row>
    <row r="115" spans="1:20" x14ac:dyDescent="0.25">
      <c r="A115" s="6">
        <v>1</v>
      </c>
      <c r="B115" s="6"/>
      <c r="C115" s="7">
        <f t="shared" si="13"/>
        <v>0</v>
      </c>
      <c r="D115" s="8">
        <v>38412</v>
      </c>
      <c r="E115" s="8">
        <v>38443</v>
      </c>
      <c r="F115" s="6">
        <f>'Wage Entry'!E116</f>
        <v>13210.583333333334</v>
      </c>
      <c r="G115" s="6">
        <v>0</v>
      </c>
      <c r="H115" s="24">
        <v>0</v>
      </c>
      <c r="I115" s="6">
        <f t="shared" si="7"/>
        <v>0</v>
      </c>
      <c r="J115" s="6">
        <f>C115</f>
        <v>0</v>
      </c>
      <c r="K115" s="7"/>
      <c r="L115" s="7"/>
      <c r="M115" s="7"/>
      <c r="N115" s="7">
        <f t="shared" si="9"/>
        <v>0</v>
      </c>
      <c r="O115" s="7"/>
      <c r="P115" s="7"/>
      <c r="Q115" s="11" t="s">
        <v>16</v>
      </c>
      <c r="R115" s="6"/>
      <c r="S115" s="6"/>
      <c r="T115" s="6"/>
    </row>
    <row r="116" spans="1:20" x14ac:dyDescent="0.25">
      <c r="A116" s="6">
        <v>2</v>
      </c>
      <c r="B116" s="6"/>
      <c r="C116" s="7"/>
      <c r="D116" s="8">
        <v>38443</v>
      </c>
      <c r="E116" s="8">
        <v>38473</v>
      </c>
      <c r="F116" s="6">
        <f>'Wage Entry'!E117</f>
        <v>13210.583333333334</v>
      </c>
      <c r="G116" s="6">
        <v>0</v>
      </c>
      <c r="H116" s="24">
        <v>0</v>
      </c>
      <c r="I116" s="6">
        <f t="shared" si="7"/>
        <v>0</v>
      </c>
      <c r="J116" s="6">
        <f t="shared" si="8"/>
        <v>0</v>
      </c>
      <c r="K116" s="7"/>
      <c r="L116" s="7"/>
      <c r="M116" s="7"/>
      <c r="N116" s="7">
        <f t="shared" si="9"/>
        <v>0</v>
      </c>
      <c r="O116" s="7"/>
      <c r="P116" s="7"/>
      <c r="Q116" s="11" t="s">
        <v>16</v>
      </c>
      <c r="R116" s="6"/>
      <c r="S116" s="6"/>
      <c r="T116" s="6"/>
    </row>
    <row r="117" spans="1:20" x14ac:dyDescent="0.25">
      <c r="A117" s="6">
        <v>3</v>
      </c>
      <c r="B117" s="6"/>
      <c r="C117" s="7"/>
      <c r="D117" s="8">
        <v>38473</v>
      </c>
      <c r="E117" s="8">
        <v>38504</v>
      </c>
      <c r="F117" s="6">
        <f>'Wage Entry'!E118</f>
        <v>13210.583333333334</v>
      </c>
      <c r="G117" s="6">
        <v>0</v>
      </c>
      <c r="H117" s="24">
        <v>0</v>
      </c>
      <c r="I117" s="6">
        <f t="shared" si="7"/>
        <v>0</v>
      </c>
      <c r="J117" s="6">
        <f t="shared" si="8"/>
        <v>0</v>
      </c>
      <c r="K117" s="7"/>
      <c r="L117" s="7"/>
      <c r="M117" s="7"/>
      <c r="N117" s="7">
        <f t="shared" si="9"/>
        <v>0</v>
      </c>
      <c r="O117" s="7"/>
      <c r="P117" s="7"/>
      <c r="Q117" s="11" t="s">
        <v>16</v>
      </c>
      <c r="R117" s="6"/>
      <c r="S117" s="6"/>
      <c r="T117" s="6"/>
    </row>
    <row r="118" spans="1:20" x14ac:dyDescent="0.25">
      <c r="A118" s="6">
        <v>4</v>
      </c>
      <c r="B118" s="6"/>
      <c r="C118" s="7"/>
      <c r="D118" s="8">
        <v>38504</v>
      </c>
      <c r="E118" s="8">
        <v>38534</v>
      </c>
      <c r="F118" s="6">
        <f>'Wage Entry'!E119</f>
        <v>13210.583333333334</v>
      </c>
      <c r="G118" s="6">
        <v>0</v>
      </c>
      <c r="H118" s="24">
        <v>0</v>
      </c>
      <c r="I118" s="6">
        <f t="shared" si="7"/>
        <v>0</v>
      </c>
      <c r="J118" s="6">
        <f t="shared" si="8"/>
        <v>0</v>
      </c>
      <c r="K118" s="7"/>
      <c r="L118" s="7"/>
      <c r="M118" s="7"/>
      <c r="N118" s="7">
        <f t="shared" si="9"/>
        <v>0</v>
      </c>
      <c r="O118" s="7"/>
      <c r="P118" s="7"/>
      <c r="Q118" s="11" t="s">
        <v>16</v>
      </c>
      <c r="R118" s="6"/>
      <c r="S118" s="6"/>
      <c r="T118" s="6"/>
    </row>
    <row r="119" spans="1:20" x14ac:dyDescent="0.25">
      <c r="A119" s="6">
        <v>5</v>
      </c>
      <c r="B119" s="6"/>
      <c r="C119" s="7"/>
      <c r="D119" s="8">
        <v>38534</v>
      </c>
      <c r="E119" s="8">
        <v>38565</v>
      </c>
      <c r="F119" s="6">
        <f>'Wage Entry'!E120</f>
        <v>13210.583333333334</v>
      </c>
      <c r="G119" s="6">
        <v>0</v>
      </c>
      <c r="H119" s="24">
        <v>0</v>
      </c>
      <c r="I119" s="6">
        <f t="shared" si="7"/>
        <v>0</v>
      </c>
      <c r="J119" s="6">
        <f t="shared" si="8"/>
        <v>0</v>
      </c>
      <c r="K119" s="7"/>
      <c r="L119" s="7"/>
      <c r="M119" s="7"/>
      <c r="N119" s="7">
        <f t="shared" si="9"/>
        <v>0</v>
      </c>
      <c r="O119" s="7"/>
      <c r="P119" s="7"/>
      <c r="Q119" s="11" t="s">
        <v>16</v>
      </c>
      <c r="R119" s="6"/>
      <c r="S119" s="6"/>
      <c r="T119" s="6"/>
    </row>
    <row r="120" spans="1:20" x14ac:dyDescent="0.25">
      <c r="A120" s="6">
        <v>6</v>
      </c>
      <c r="B120" s="6"/>
      <c r="C120" s="7"/>
      <c r="D120" s="8">
        <v>38565</v>
      </c>
      <c r="E120" s="8">
        <v>38596</v>
      </c>
      <c r="F120" s="6">
        <f>'Wage Entry'!E121</f>
        <v>13210.583333333334</v>
      </c>
      <c r="G120" s="6">
        <v>0</v>
      </c>
      <c r="H120" s="24">
        <v>0</v>
      </c>
      <c r="I120" s="6">
        <f t="shared" si="7"/>
        <v>0</v>
      </c>
      <c r="J120" s="6">
        <f t="shared" si="8"/>
        <v>0</v>
      </c>
      <c r="K120" s="7"/>
      <c r="L120" s="7"/>
      <c r="M120" s="7"/>
      <c r="N120" s="7">
        <f t="shared" si="9"/>
        <v>0</v>
      </c>
      <c r="O120" s="7"/>
      <c r="P120" s="7"/>
      <c r="Q120" s="11" t="s">
        <v>16</v>
      </c>
      <c r="R120" s="6"/>
      <c r="S120" s="6"/>
      <c r="T120" s="6"/>
    </row>
    <row r="121" spans="1:20" x14ac:dyDescent="0.25">
      <c r="A121" s="6">
        <v>7</v>
      </c>
      <c r="B121" s="6"/>
      <c r="C121" s="7"/>
      <c r="D121" s="8">
        <v>38596</v>
      </c>
      <c r="E121" s="8">
        <v>38626</v>
      </c>
      <c r="F121" s="6">
        <f>'Wage Entry'!E122</f>
        <v>13210.583333333334</v>
      </c>
      <c r="G121" s="6">
        <v>0</v>
      </c>
      <c r="H121" s="24">
        <v>0</v>
      </c>
      <c r="I121" s="6">
        <f t="shared" si="7"/>
        <v>0</v>
      </c>
      <c r="J121" s="6">
        <f t="shared" si="8"/>
        <v>0</v>
      </c>
      <c r="K121" s="7"/>
      <c r="L121" s="7"/>
      <c r="M121" s="7"/>
      <c r="N121" s="7">
        <f t="shared" si="9"/>
        <v>0</v>
      </c>
      <c r="O121" s="7"/>
      <c r="P121" s="7"/>
      <c r="Q121" s="11" t="s">
        <v>16</v>
      </c>
      <c r="R121" s="6"/>
      <c r="S121" s="6"/>
      <c r="T121" s="6"/>
    </row>
    <row r="122" spans="1:20" x14ac:dyDescent="0.25">
      <c r="A122" s="6">
        <v>8</v>
      </c>
      <c r="B122" s="6"/>
      <c r="C122" s="7"/>
      <c r="D122" s="8">
        <v>38626</v>
      </c>
      <c r="E122" s="8">
        <v>38657</v>
      </c>
      <c r="F122" s="6">
        <f>'Wage Entry'!E123</f>
        <v>13210.583333333334</v>
      </c>
      <c r="G122" s="6">
        <v>0</v>
      </c>
      <c r="H122" s="24">
        <v>0</v>
      </c>
      <c r="I122" s="6">
        <f t="shared" si="7"/>
        <v>0</v>
      </c>
      <c r="J122" s="6">
        <f t="shared" si="8"/>
        <v>0</v>
      </c>
      <c r="K122" s="7"/>
      <c r="L122" s="7"/>
      <c r="M122" s="7"/>
      <c r="N122" s="7">
        <f t="shared" si="9"/>
        <v>0</v>
      </c>
      <c r="O122" s="7"/>
      <c r="P122" s="7"/>
      <c r="Q122" s="11" t="s">
        <v>16</v>
      </c>
      <c r="R122" s="6"/>
      <c r="S122" s="6"/>
      <c r="T122" s="6"/>
    </row>
    <row r="123" spans="1:20" x14ac:dyDescent="0.25">
      <c r="A123" s="6">
        <v>9</v>
      </c>
      <c r="B123" s="6"/>
      <c r="C123" s="7"/>
      <c r="D123" s="8">
        <v>38657</v>
      </c>
      <c r="E123" s="8">
        <v>38687</v>
      </c>
      <c r="F123" s="6">
        <f>'Wage Entry'!E124</f>
        <v>13210.583333333334</v>
      </c>
      <c r="G123" s="6">
        <v>0</v>
      </c>
      <c r="H123" s="24">
        <v>0</v>
      </c>
      <c r="I123" s="6">
        <f t="shared" si="7"/>
        <v>0</v>
      </c>
      <c r="J123" s="6">
        <f t="shared" si="8"/>
        <v>0</v>
      </c>
      <c r="K123" s="7"/>
      <c r="L123" s="7"/>
      <c r="M123" s="7"/>
      <c r="N123" s="7">
        <f t="shared" si="9"/>
        <v>0</v>
      </c>
      <c r="O123" s="7"/>
      <c r="P123" s="7"/>
      <c r="Q123" s="11" t="s">
        <v>16</v>
      </c>
      <c r="R123" s="6"/>
      <c r="S123" s="6"/>
      <c r="T123" s="6"/>
    </row>
    <row r="124" spans="1:20" x14ac:dyDescent="0.25">
      <c r="A124" s="6">
        <v>10</v>
      </c>
      <c r="B124" s="6"/>
      <c r="C124" s="7"/>
      <c r="D124" s="8">
        <v>38687</v>
      </c>
      <c r="E124" s="8">
        <v>38718</v>
      </c>
      <c r="F124" s="6">
        <f>'Wage Entry'!E125</f>
        <v>13210.583333333334</v>
      </c>
      <c r="G124" s="6">
        <v>0</v>
      </c>
      <c r="H124" s="24">
        <v>0</v>
      </c>
      <c r="I124" s="6">
        <f t="shared" si="7"/>
        <v>0</v>
      </c>
      <c r="J124" s="6">
        <f t="shared" si="8"/>
        <v>0</v>
      </c>
      <c r="K124" s="7"/>
      <c r="L124" s="7"/>
      <c r="M124" s="7"/>
      <c r="N124" s="7">
        <f t="shared" si="9"/>
        <v>0</v>
      </c>
      <c r="O124" s="7"/>
      <c r="P124" s="7"/>
      <c r="Q124" s="11" t="s">
        <v>16</v>
      </c>
      <c r="R124" s="6"/>
      <c r="S124" s="6"/>
      <c r="T124" s="6"/>
    </row>
    <row r="125" spans="1:20" x14ac:dyDescent="0.25">
      <c r="A125" s="6">
        <v>11</v>
      </c>
      <c r="B125" s="6"/>
      <c r="C125" s="7"/>
      <c r="D125" s="8">
        <v>38718</v>
      </c>
      <c r="E125" s="8">
        <v>38749</v>
      </c>
      <c r="F125" s="6">
        <f>'Wage Entry'!E126</f>
        <v>13210.583333333334</v>
      </c>
      <c r="G125" s="6">
        <v>0</v>
      </c>
      <c r="H125" s="24">
        <v>0</v>
      </c>
      <c r="I125" s="6">
        <f t="shared" si="7"/>
        <v>0</v>
      </c>
      <c r="J125" s="6">
        <f t="shared" si="8"/>
        <v>0</v>
      </c>
      <c r="K125" s="7"/>
      <c r="L125" s="7"/>
      <c r="M125" s="7"/>
      <c r="N125" s="7">
        <f t="shared" si="9"/>
        <v>0</v>
      </c>
      <c r="O125" s="7"/>
      <c r="P125" s="7"/>
      <c r="Q125" s="11" t="s">
        <v>16</v>
      </c>
      <c r="R125" s="6"/>
      <c r="S125" s="6"/>
      <c r="T125" s="6"/>
    </row>
    <row r="126" spans="1:20" x14ac:dyDescent="0.25">
      <c r="A126" s="6">
        <v>12</v>
      </c>
      <c r="B126" s="6" t="s">
        <v>49</v>
      </c>
      <c r="C126" s="7"/>
      <c r="D126" s="8">
        <v>38749</v>
      </c>
      <c r="E126" s="8">
        <v>38777</v>
      </c>
      <c r="F126" s="6">
        <f>'Wage Entry'!E127</f>
        <v>13210.583333333334</v>
      </c>
      <c r="G126" s="6">
        <v>0</v>
      </c>
      <c r="H126" s="24">
        <v>0</v>
      </c>
      <c r="I126" s="6">
        <f t="shared" si="7"/>
        <v>0</v>
      </c>
      <c r="J126" s="6">
        <f t="shared" si="8"/>
        <v>0</v>
      </c>
      <c r="K126" s="7">
        <f t="shared" si="10"/>
        <v>0</v>
      </c>
      <c r="L126" s="7">
        <v>8.5</v>
      </c>
      <c r="M126" s="7">
        <f>ROUND(K126*L126/1200,0)</f>
        <v>0</v>
      </c>
      <c r="N126" s="7">
        <f t="shared" si="9"/>
        <v>0</v>
      </c>
      <c r="O126" s="7">
        <f t="shared" si="11"/>
        <v>0</v>
      </c>
      <c r="P126" s="7">
        <f t="shared" si="12"/>
        <v>0</v>
      </c>
      <c r="Q126" s="11" t="s">
        <v>26</v>
      </c>
      <c r="R126" s="6"/>
      <c r="S126" s="6"/>
      <c r="T126" s="6"/>
    </row>
    <row r="127" spans="1:20" x14ac:dyDescent="0.25">
      <c r="A127" s="6">
        <v>1</v>
      </c>
      <c r="B127" s="6"/>
      <c r="C127" s="7">
        <f t="shared" si="13"/>
        <v>0</v>
      </c>
      <c r="D127" s="8">
        <v>38777</v>
      </c>
      <c r="E127" s="8">
        <v>38808</v>
      </c>
      <c r="F127" s="6">
        <f>'Wage Entry'!E128</f>
        <v>14928</v>
      </c>
      <c r="G127" s="6">
        <v>0</v>
      </c>
      <c r="H127" s="24">
        <v>0</v>
      </c>
      <c r="I127" s="6">
        <f t="shared" si="7"/>
        <v>0</v>
      </c>
      <c r="J127" s="6">
        <f>C127</f>
        <v>0</v>
      </c>
      <c r="K127" s="7"/>
      <c r="L127" s="7"/>
      <c r="M127" s="7"/>
      <c r="N127" s="7">
        <f t="shared" si="9"/>
        <v>0</v>
      </c>
      <c r="O127" s="7"/>
      <c r="P127" s="7"/>
      <c r="Q127" s="11" t="s">
        <v>16</v>
      </c>
      <c r="R127" s="6"/>
      <c r="S127" s="6"/>
      <c r="T127" s="6"/>
    </row>
    <row r="128" spans="1:20" x14ac:dyDescent="0.25">
      <c r="A128" s="6">
        <v>2</v>
      </c>
      <c r="B128" s="6"/>
      <c r="C128" s="7"/>
      <c r="D128" s="8">
        <v>38808</v>
      </c>
      <c r="E128" s="8">
        <v>38838</v>
      </c>
      <c r="F128" s="6">
        <f>'Wage Entry'!E129</f>
        <v>14928</v>
      </c>
      <c r="G128" s="6">
        <v>0</v>
      </c>
      <c r="H128" s="24">
        <v>0</v>
      </c>
      <c r="I128" s="6">
        <f t="shared" si="7"/>
        <v>0</v>
      </c>
      <c r="J128" s="6">
        <f t="shared" si="8"/>
        <v>0</v>
      </c>
      <c r="K128" s="7"/>
      <c r="L128" s="7"/>
      <c r="M128" s="7"/>
      <c r="N128" s="7">
        <f t="shared" si="9"/>
        <v>0</v>
      </c>
      <c r="O128" s="7"/>
      <c r="P128" s="7"/>
      <c r="Q128" s="11" t="s">
        <v>16</v>
      </c>
      <c r="R128" s="6"/>
      <c r="S128" s="6"/>
      <c r="T128" s="6"/>
    </row>
    <row r="129" spans="1:20" x14ac:dyDescent="0.25">
      <c r="A129" s="6">
        <v>3</v>
      </c>
      <c r="B129" s="6"/>
      <c r="C129" s="7"/>
      <c r="D129" s="8">
        <v>38838</v>
      </c>
      <c r="E129" s="8">
        <v>38869</v>
      </c>
      <c r="F129" s="6">
        <f>'Wage Entry'!E130</f>
        <v>14928</v>
      </c>
      <c r="G129" s="6">
        <v>0</v>
      </c>
      <c r="H129" s="24">
        <v>0</v>
      </c>
      <c r="I129" s="6">
        <f t="shared" si="7"/>
        <v>0</v>
      </c>
      <c r="J129" s="6">
        <f t="shared" si="8"/>
        <v>0</v>
      </c>
      <c r="K129" s="7"/>
      <c r="L129" s="7"/>
      <c r="M129" s="7"/>
      <c r="N129" s="7">
        <f t="shared" si="9"/>
        <v>0</v>
      </c>
      <c r="O129" s="7"/>
      <c r="P129" s="7"/>
      <c r="Q129" s="11" t="s">
        <v>16</v>
      </c>
      <c r="R129" s="6"/>
      <c r="S129" s="6"/>
      <c r="T129" s="6"/>
    </row>
    <row r="130" spans="1:20" x14ac:dyDescent="0.25">
      <c r="A130" s="6">
        <v>4</v>
      </c>
      <c r="B130" s="6"/>
      <c r="C130" s="7"/>
      <c r="D130" s="8">
        <v>38869</v>
      </c>
      <c r="E130" s="8">
        <v>38899</v>
      </c>
      <c r="F130" s="6">
        <f>'Wage Entry'!E131</f>
        <v>14928</v>
      </c>
      <c r="G130" s="6">
        <v>0</v>
      </c>
      <c r="H130" s="24">
        <v>0</v>
      </c>
      <c r="I130" s="6">
        <f t="shared" si="7"/>
        <v>0</v>
      </c>
      <c r="J130" s="6">
        <f t="shared" si="8"/>
        <v>0</v>
      </c>
      <c r="K130" s="7"/>
      <c r="L130" s="7"/>
      <c r="M130" s="7"/>
      <c r="N130" s="7">
        <f t="shared" si="9"/>
        <v>0</v>
      </c>
      <c r="O130" s="7"/>
      <c r="P130" s="7"/>
      <c r="Q130" s="11" t="s">
        <v>16</v>
      </c>
      <c r="R130" s="6"/>
      <c r="S130" s="6"/>
      <c r="T130" s="6"/>
    </row>
    <row r="131" spans="1:20" x14ac:dyDescent="0.25">
      <c r="A131" s="6">
        <v>5</v>
      </c>
      <c r="B131" s="6"/>
      <c r="C131" s="7"/>
      <c r="D131" s="8">
        <v>38899</v>
      </c>
      <c r="E131" s="8">
        <v>38930</v>
      </c>
      <c r="F131" s="6">
        <f>'Wage Entry'!E132</f>
        <v>14928</v>
      </c>
      <c r="G131" s="6">
        <v>0</v>
      </c>
      <c r="H131" s="24">
        <v>0</v>
      </c>
      <c r="I131" s="6">
        <f t="shared" si="7"/>
        <v>0</v>
      </c>
      <c r="J131" s="6">
        <f t="shared" si="8"/>
        <v>0</v>
      </c>
      <c r="K131" s="7"/>
      <c r="L131" s="7"/>
      <c r="M131" s="7"/>
      <c r="N131" s="7">
        <f t="shared" si="9"/>
        <v>0</v>
      </c>
      <c r="O131" s="7"/>
      <c r="P131" s="7"/>
      <c r="Q131" s="11" t="s">
        <v>16</v>
      </c>
      <c r="R131" s="6"/>
      <c r="S131" s="6"/>
      <c r="T131" s="6"/>
    </row>
    <row r="132" spans="1:20" x14ac:dyDescent="0.25">
      <c r="A132" s="6">
        <v>6</v>
      </c>
      <c r="B132" s="6"/>
      <c r="C132" s="7"/>
      <c r="D132" s="8">
        <v>38930</v>
      </c>
      <c r="E132" s="8">
        <v>38961</v>
      </c>
      <c r="F132" s="6">
        <f>'Wage Entry'!E133</f>
        <v>14928</v>
      </c>
      <c r="G132" s="6">
        <v>0</v>
      </c>
      <c r="H132" s="24">
        <v>0</v>
      </c>
      <c r="I132" s="6">
        <f t="shared" ref="I132:I195" si="14">MAX((G132-H132),0)</f>
        <v>0</v>
      </c>
      <c r="J132" s="6">
        <f t="shared" si="8"/>
        <v>0</v>
      </c>
      <c r="K132" s="7"/>
      <c r="L132" s="7"/>
      <c r="M132" s="7"/>
      <c r="N132" s="7">
        <f t="shared" si="9"/>
        <v>0</v>
      </c>
      <c r="O132" s="7"/>
      <c r="P132" s="7"/>
      <c r="Q132" s="11" t="s">
        <v>16</v>
      </c>
      <c r="R132" s="6"/>
      <c r="S132" s="6"/>
      <c r="T132" s="6"/>
    </row>
    <row r="133" spans="1:20" x14ac:dyDescent="0.25">
      <c r="A133" s="6">
        <v>7</v>
      </c>
      <c r="B133" s="6"/>
      <c r="C133" s="7"/>
      <c r="D133" s="8">
        <v>38961</v>
      </c>
      <c r="E133" s="8">
        <v>38991</v>
      </c>
      <c r="F133" s="6">
        <f>'Wage Entry'!E134</f>
        <v>14928</v>
      </c>
      <c r="G133" s="6">
        <v>0</v>
      </c>
      <c r="H133" s="24">
        <v>0</v>
      </c>
      <c r="I133" s="6">
        <f t="shared" si="14"/>
        <v>0</v>
      </c>
      <c r="J133" s="6">
        <f t="shared" ref="J133:J196" si="15">J132+I132</f>
        <v>0</v>
      </c>
      <c r="K133" s="7"/>
      <c r="L133" s="7"/>
      <c r="M133" s="7"/>
      <c r="N133" s="7">
        <f t="shared" si="9"/>
        <v>0</v>
      </c>
      <c r="O133" s="7"/>
      <c r="P133" s="7"/>
      <c r="Q133" s="11" t="s">
        <v>16</v>
      </c>
      <c r="R133" s="6"/>
      <c r="S133" s="6"/>
      <c r="T133" s="6"/>
    </row>
    <row r="134" spans="1:20" x14ac:dyDescent="0.25">
      <c r="A134" s="6">
        <v>8</v>
      </c>
      <c r="B134" s="6"/>
      <c r="C134" s="7"/>
      <c r="D134" s="8">
        <v>38991</v>
      </c>
      <c r="E134" s="8">
        <v>39022</v>
      </c>
      <c r="F134" s="6">
        <f>'Wage Entry'!E135</f>
        <v>14928</v>
      </c>
      <c r="G134" s="6">
        <v>0</v>
      </c>
      <c r="H134" s="24">
        <v>0</v>
      </c>
      <c r="I134" s="6">
        <f t="shared" si="14"/>
        <v>0</v>
      </c>
      <c r="J134" s="6">
        <f t="shared" si="15"/>
        <v>0</v>
      </c>
      <c r="K134" s="7"/>
      <c r="L134" s="7"/>
      <c r="M134" s="7"/>
      <c r="N134" s="7">
        <f t="shared" si="9"/>
        <v>0</v>
      </c>
      <c r="O134" s="7"/>
      <c r="P134" s="7"/>
      <c r="Q134" s="11" t="s">
        <v>16</v>
      </c>
      <c r="R134" s="6"/>
      <c r="S134" s="6"/>
      <c r="T134" s="6"/>
    </row>
    <row r="135" spans="1:20" x14ac:dyDescent="0.25">
      <c r="A135" s="6">
        <v>9</v>
      </c>
      <c r="B135" s="6"/>
      <c r="C135" s="7"/>
      <c r="D135" s="8">
        <v>39022</v>
      </c>
      <c r="E135" s="8">
        <v>39052</v>
      </c>
      <c r="F135" s="6">
        <f>'Wage Entry'!E136</f>
        <v>14928</v>
      </c>
      <c r="G135" s="6">
        <v>0</v>
      </c>
      <c r="H135" s="24">
        <v>0</v>
      </c>
      <c r="I135" s="6">
        <f t="shared" si="14"/>
        <v>0</v>
      </c>
      <c r="J135" s="6">
        <f t="shared" si="15"/>
        <v>0</v>
      </c>
      <c r="K135" s="7"/>
      <c r="L135" s="7"/>
      <c r="M135" s="7"/>
      <c r="N135" s="7">
        <f t="shared" ref="N135:N198" si="16">N134+I135</f>
        <v>0</v>
      </c>
      <c r="O135" s="7"/>
      <c r="P135" s="7"/>
      <c r="Q135" s="11" t="s">
        <v>16</v>
      </c>
      <c r="R135" s="6"/>
      <c r="S135" s="6"/>
      <c r="T135" s="6"/>
    </row>
    <row r="136" spans="1:20" x14ac:dyDescent="0.25">
      <c r="A136" s="6">
        <v>10</v>
      </c>
      <c r="B136" s="6"/>
      <c r="C136" s="7"/>
      <c r="D136" s="8">
        <v>39052</v>
      </c>
      <c r="E136" s="8">
        <v>39083</v>
      </c>
      <c r="F136" s="6">
        <f>'Wage Entry'!E137</f>
        <v>14928</v>
      </c>
      <c r="G136" s="6">
        <v>0</v>
      </c>
      <c r="H136" s="24">
        <v>0</v>
      </c>
      <c r="I136" s="6">
        <f t="shared" si="14"/>
        <v>0</v>
      </c>
      <c r="J136" s="6">
        <f t="shared" si="15"/>
        <v>0</v>
      </c>
      <c r="K136" s="7"/>
      <c r="L136" s="7"/>
      <c r="M136" s="7"/>
      <c r="N136" s="7">
        <f t="shared" si="16"/>
        <v>0</v>
      </c>
      <c r="O136" s="7"/>
      <c r="P136" s="7"/>
      <c r="Q136" s="11" t="s">
        <v>16</v>
      </c>
      <c r="R136" s="6"/>
      <c r="S136" s="6"/>
      <c r="T136" s="6"/>
    </row>
    <row r="137" spans="1:20" x14ac:dyDescent="0.25">
      <c r="A137" s="6">
        <v>11</v>
      </c>
      <c r="B137" s="6"/>
      <c r="C137" s="7"/>
      <c r="D137" s="8">
        <v>39083</v>
      </c>
      <c r="E137" s="8">
        <v>39114</v>
      </c>
      <c r="F137" s="6">
        <f>'Wage Entry'!E138</f>
        <v>14928</v>
      </c>
      <c r="G137" s="6">
        <v>0</v>
      </c>
      <c r="H137" s="24">
        <v>0</v>
      </c>
      <c r="I137" s="6">
        <f t="shared" si="14"/>
        <v>0</v>
      </c>
      <c r="J137" s="6">
        <f t="shared" si="15"/>
        <v>0</v>
      </c>
      <c r="K137" s="7"/>
      <c r="L137" s="7"/>
      <c r="M137" s="7"/>
      <c r="N137" s="7">
        <f t="shared" si="16"/>
        <v>0</v>
      </c>
      <c r="O137" s="7"/>
      <c r="P137" s="7"/>
      <c r="Q137" s="11" t="s">
        <v>16</v>
      </c>
      <c r="R137" s="6"/>
      <c r="S137" s="6"/>
      <c r="T137" s="6"/>
    </row>
    <row r="138" spans="1:20" x14ac:dyDescent="0.25">
      <c r="A138" s="6">
        <v>12</v>
      </c>
      <c r="B138" s="6" t="s">
        <v>50</v>
      </c>
      <c r="C138" s="7"/>
      <c r="D138" s="8">
        <v>39114</v>
      </c>
      <c r="E138" s="8">
        <v>39142</v>
      </c>
      <c r="F138" s="6">
        <f>'Wage Entry'!E139</f>
        <v>14928</v>
      </c>
      <c r="G138" s="6">
        <v>0</v>
      </c>
      <c r="H138" s="24">
        <v>0</v>
      </c>
      <c r="I138" s="6">
        <f t="shared" si="14"/>
        <v>0</v>
      </c>
      <c r="J138" s="6">
        <f t="shared" si="15"/>
        <v>0</v>
      </c>
      <c r="K138" s="7">
        <f t="shared" si="10"/>
        <v>0</v>
      </c>
      <c r="L138" s="7">
        <v>8.5</v>
      </c>
      <c r="M138" s="7">
        <f>ROUND(K138*L138/1200,0)</f>
        <v>0</v>
      </c>
      <c r="N138" s="7">
        <f t="shared" si="16"/>
        <v>0</v>
      </c>
      <c r="O138" s="7">
        <f t="shared" si="11"/>
        <v>0</v>
      </c>
      <c r="P138" s="7">
        <f t="shared" si="12"/>
        <v>0</v>
      </c>
      <c r="Q138" s="11" t="s">
        <v>27</v>
      </c>
      <c r="R138" s="6"/>
      <c r="S138" s="6"/>
      <c r="T138" s="6"/>
    </row>
    <row r="139" spans="1:20" x14ac:dyDescent="0.25">
      <c r="A139" s="6">
        <v>1</v>
      </c>
      <c r="B139" s="6"/>
      <c r="C139" s="7">
        <f t="shared" si="13"/>
        <v>0</v>
      </c>
      <c r="D139" s="8">
        <v>39142</v>
      </c>
      <c r="E139" s="8">
        <v>39173</v>
      </c>
      <c r="F139" s="6">
        <f>'Wage Entry'!E140</f>
        <v>30824.75</v>
      </c>
      <c r="G139" s="6">
        <v>0</v>
      </c>
      <c r="H139" s="24">
        <v>0</v>
      </c>
      <c r="I139" s="6">
        <f t="shared" si="14"/>
        <v>0</v>
      </c>
      <c r="J139" s="6">
        <f>C139</f>
        <v>0</v>
      </c>
      <c r="K139" s="7"/>
      <c r="L139" s="7"/>
      <c r="M139" s="7"/>
      <c r="N139" s="7">
        <f t="shared" si="16"/>
        <v>0</v>
      </c>
      <c r="O139" s="7"/>
      <c r="P139" s="7"/>
      <c r="Q139" s="11" t="s">
        <v>16</v>
      </c>
      <c r="R139" s="6"/>
      <c r="S139" s="6"/>
      <c r="T139" s="6"/>
    </row>
    <row r="140" spans="1:20" x14ac:dyDescent="0.25">
      <c r="A140" s="6">
        <v>2</v>
      </c>
      <c r="B140" s="6"/>
      <c r="C140" s="7"/>
      <c r="D140" s="8">
        <v>39173</v>
      </c>
      <c r="E140" s="8">
        <v>39203</v>
      </c>
      <c r="F140" s="6">
        <f>'Wage Entry'!E141</f>
        <v>30824.75</v>
      </c>
      <c r="G140" s="6">
        <v>0</v>
      </c>
      <c r="H140" s="24">
        <v>0</v>
      </c>
      <c r="I140" s="6">
        <f t="shared" si="14"/>
        <v>0</v>
      </c>
      <c r="J140" s="6">
        <f t="shared" si="15"/>
        <v>0</v>
      </c>
      <c r="K140" s="7"/>
      <c r="L140" s="7"/>
      <c r="M140" s="7"/>
      <c r="N140" s="7">
        <f t="shared" si="16"/>
        <v>0</v>
      </c>
      <c r="O140" s="7"/>
      <c r="P140" s="7"/>
      <c r="Q140" s="11" t="s">
        <v>16</v>
      </c>
      <c r="R140" s="6"/>
      <c r="S140" s="6"/>
      <c r="T140" s="6"/>
    </row>
    <row r="141" spans="1:20" x14ac:dyDescent="0.25">
      <c r="A141" s="6">
        <v>3</v>
      </c>
      <c r="B141" s="6"/>
      <c r="C141" s="7"/>
      <c r="D141" s="8">
        <v>39203</v>
      </c>
      <c r="E141" s="8">
        <v>39234</v>
      </c>
      <c r="F141" s="6">
        <f>'Wage Entry'!E142</f>
        <v>30824.75</v>
      </c>
      <c r="G141" s="6">
        <v>0</v>
      </c>
      <c r="H141" s="24">
        <v>0</v>
      </c>
      <c r="I141" s="6">
        <f t="shared" si="14"/>
        <v>0</v>
      </c>
      <c r="J141" s="6">
        <f t="shared" si="15"/>
        <v>0</v>
      </c>
      <c r="K141" s="7"/>
      <c r="L141" s="7"/>
      <c r="M141" s="7"/>
      <c r="N141" s="7">
        <f t="shared" si="16"/>
        <v>0</v>
      </c>
      <c r="O141" s="7"/>
      <c r="P141" s="7"/>
      <c r="Q141" s="11" t="s">
        <v>16</v>
      </c>
      <c r="R141" s="6"/>
      <c r="S141" s="6"/>
      <c r="T141" s="6"/>
    </row>
    <row r="142" spans="1:20" x14ac:dyDescent="0.25">
      <c r="A142" s="6">
        <v>4</v>
      </c>
      <c r="B142" s="6"/>
      <c r="C142" s="7"/>
      <c r="D142" s="8">
        <v>39234</v>
      </c>
      <c r="E142" s="8">
        <v>39264</v>
      </c>
      <c r="F142" s="6">
        <f>'Wage Entry'!E143</f>
        <v>30824.75</v>
      </c>
      <c r="G142" s="6">
        <v>0</v>
      </c>
      <c r="H142" s="24">
        <v>0</v>
      </c>
      <c r="I142" s="6">
        <f t="shared" si="14"/>
        <v>0</v>
      </c>
      <c r="J142" s="6">
        <f t="shared" si="15"/>
        <v>0</v>
      </c>
      <c r="K142" s="7"/>
      <c r="L142" s="7"/>
      <c r="M142" s="7"/>
      <c r="N142" s="7">
        <f t="shared" si="16"/>
        <v>0</v>
      </c>
      <c r="O142" s="7"/>
      <c r="P142" s="7"/>
      <c r="Q142" s="11" t="s">
        <v>16</v>
      </c>
      <c r="R142" s="6"/>
      <c r="S142" s="6"/>
      <c r="T142" s="6"/>
    </row>
    <row r="143" spans="1:20" x14ac:dyDescent="0.25">
      <c r="A143" s="6">
        <v>5</v>
      </c>
      <c r="B143" s="6"/>
      <c r="C143" s="7"/>
      <c r="D143" s="8">
        <v>39264</v>
      </c>
      <c r="E143" s="8">
        <v>39295</v>
      </c>
      <c r="F143" s="6">
        <f>'Wage Entry'!E144</f>
        <v>30824.75</v>
      </c>
      <c r="G143" s="6">
        <v>0</v>
      </c>
      <c r="H143" s="24">
        <v>0</v>
      </c>
      <c r="I143" s="6">
        <f t="shared" si="14"/>
        <v>0</v>
      </c>
      <c r="J143" s="6">
        <f t="shared" si="15"/>
        <v>0</v>
      </c>
      <c r="K143" s="7"/>
      <c r="L143" s="7"/>
      <c r="M143" s="7"/>
      <c r="N143" s="7">
        <f t="shared" si="16"/>
        <v>0</v>
      </c>
      <c r="O143" s="7"/>
      <c r="P143" s="7"/>
      <c r="Q143" s="11" t="s">
        <v>16</v>
      </c>
      <c r="R143" s="6"/>
      <c r="S143" s="6"/>
      <c r="T143" s="6"/>
    </row>
    <row r="144" spans="1:20" x14ac:dyDescent="0.25">
      <c r="A144" s="6">
        <v>6</v>
      </c>
      <c r="B144" s="6"/>
      <c r="C144" s="7"/>
      <c r="D144" s="8">
        <v>39295</v>
      </c>
      <c r="E144" s="8">
        <v>39326</v>
      </c>
      <c r="F144" s="6">
        <f>'Wage Entry'!E145</f>
        <v>30824.75</v>
      </c>
      <c r="G144" s="6">
        <v>0</v>
      </c>
      <c r="H144" s="24">
        <v>0</v>
      </c>
      <c r="I144" s="6">
        <f t="shared" si="14"/>
        <v>0</v>
      </c>
      <c r="J144" s="6">
        <f t="shared" si="15"/>
        <v>0</v>
      </c>
      <c r="K144" s="7"/>
      <c r="L144" s="7"/>
      <c r="M144" s="7"/>
      <c r="N144" s="7">
        <f t="shared" si="16"/>
        <v>0</v>
      </c>
      <c r="O144" s="7"/>
      <c r="P144" s="7"/>
      <c r="Q144" s="11" t="s">
        <v>16</v>
      </c>
      <c r="R144" s="6"/>
      <c r="S144" s="6"/>
      <c r="T144" s="6"/>
    </row>
    <row r="145" spans="1:20" x14ac:dyDescent="0.25">
      <c r="A145" s="6">
        <v>7</v>
      </c>
      <c r="B145" s="6"/>
      <c r="C145" s="7"/>
      <c r="D145" s="8">
        <v>39326</v>
      </c>
      <c r="E145" s="8">
        <v>39356</v>
      </c>
      <c r="F145" s="6">
        <f>'Wage Entry'!E146</f>
        <v>30824.75</v>
      </c>
      <c r="G145" s="6">
        <v>0</v>
      </c>
      <c r="H145" s="24">
        <v>0</v>
      </c>
      <c r="I145" s="6">
        <f t="shared" si="14"/>
        <v>0</v>
      </c>
      <c r="J145" s="6">
        <f t="shared" si="15"/>
        <v>0</v>
      </c>
      <c r="K145" s="7"/>
      <c r="L145" s="7"/>
      <c r="M145" s="7"/>
      <c r="N145" s="7">
        <f t="shared" si="16"/>
        <v>0</v>
      </c>
      <c r="O145" s="7"/>
      <c r="P145" s="7"/>
      <c r="Q145" s="11" t="s">
        <v>16</v>
      </c>
      <c r="R145" s="6"/>
      <c r="S145" s="6"/>
      <c r="T145" s="6"/>
    </row>
    <row r="146" spans="1:20" x14ac:dyDescent="0.25">
      <c r="A146" s="6">
        <v>8</v>
      </c>
      <c r="B146" s="6"/>
      <c r="C146" s="7"/>
      <c r="D146" s="8">
        <v>39356</v>
      </c>
      <c r="E146" s="8">
        <v>39387</v>
      </c>
      <c r="F146" s="6">
        <f>'Wage Entry'!E147</f>
        <v>30824.75</v>
      </c>
      <c r="G146" s="6">
        <v>0</v>
      </c>
      <c r="H146" s="24">
        <v>0</v>
      </c>
      <c r="I146" s="6">
        <f t="shared" si="14"/>
        <v>0</v>
      </c>
      <c r="J146" s="6">
        <f t="shared" si="15"/>
        <v>0</v>
      </c>
      <c r="K146" s="7"/>
      <c r="L146" s="7"/>
      <c r="M146" s="7"/>
      <c r="N146" s="7">
        <f t="shared" si="16"/>
        <v>0</v>
      </c>
      <c r="O146" s="7"/>
      <c r="P146" s="7"/>
      <c r="Q146" s="11" t="s">
        <v>16</v>
      </c>
      <c r="R146" s="6"/>
      <c r="S146" s="6"/>
      <c r="T146" s="6"/>
    </row>
    <row r="147" spans="1:20" x14ac:dyDescent="0.25">
      <c r="A147" s="6">
        <v>9</v>
      </c>
      <c r="B147" s="6"/>
      <c r="C147" s="7"/>
      <c r="D147" s="8">
        <v>39387</v>
      </c>
      <c r="E147" s="8">
        <v>39417</v>
      </c>
      <c r="F147" s="6">
        <f>'Wage Entry'!E148</f>
        <v>30824.75</v>
      </c>
      <c r="G147" s="6">
        <v>0</v>
      </c>
      <c r="H147" s="24">
        <v>0</v>
      </c>
      <c r="I147" s="6">
        <f t="shared" si="14"/>
        <v>0</v>
      </c>
      <c r="J147" s="6">
        <f t="shared" si="15"/>
        <v>0</v>
      </c>
      <c r="K147" s="7"/>
      <c r="L147" s="7"/>
      <c r="M147" s="7"/>
      <c r="N147" s="7">
        <f t="shared" si="16"/>
        <v>0</v>
      </c>
      <c r="O147" s="7"/>
      <c r="P147" s="7"/>
      <c r="Q147" s="11" t="s">
        <v>16</v>
      </c>
      <c r="R147" s="6"/>
      <c r="S147" s="6"/>
      <c r="T147" s="6"/>
    </row>
    <row r="148" spans="1:20" x14ac:dyDescent="0.25">
      <c r="A148" s="6">
        <v>10</v>
      </c>
      <c r="B148" s="6"/>
      <c r="C148" s="7"/>
      <c r="D148" s="8">
        <v>39417</v>
      </c>
      <c r="E148" s="8">
        <v>39448</v>
      </c>
      <c r="F148" s="6">
        <f>'Wage Entry'!E149</f>
        <v>30824.75</v>
      </c>
      <c r="G148" s="6">
        <v>0</v>
      </c>
      <c r="H148" s="24">
        <v>0</v>
      </c>
      <c r="I148" s="6">
        <f t="shared" si="14"/>
        <v>0</v>
      </c>
      <c r="J148" s="6">
        <f t="shared" si="15"/>
        <v>0</v>
      </c>
      <c r="K148" s="7"/>
      <c r="L148" s="7"/>
      <c r="M148" s="7"/>
      <c r="N148" s="7">
        <f t="shared" si="16"/>
        <v>0</v>
      </c>
      <c r="O148" s="7"/>
      <c r="P148" s="7"/>
      <c r="Q148" s="11" t="s">
        <v>16</v>
      </c>
      <c r="R148" s="6"/>
      <c r="S148" s="6"/>
      <c r="T148" s="6"/>
    </row>
    <row r="149" spans="1:20" x14ac:dyDescent="0.25">
      <c r="A149" s="6">
        <v>11</v>
      </c>
      <c r="B149" s="6"/>
      <c r="C149" s="7"/>
      <c r="D149" s="8">
        <v>39448</v>
      </c>
      <c r="E149" s="8">
        <v>39479</v>
      </c>
      <c r="F149" s="6">
        <f>'Wage Entry'!E150</f>
        <v>30824.75</v>
      </c>
      <c r="G149" s="6">
        <v>0</v>
      </c>
      <c r="H149" s="24">
        <v>0</v>
      </c>
      <c r="I149" s="6">
        <f t="shared" si="14"/>
        <v>0</v>
      </c>
      <c r="J149" s="6">
        <f t="shared" si="15"/>
        <v>0</v>
      </c>
      <c r="K149" s="7"/>
      <c r="L149" s="7"/>
      <c r="M149" s="7"/>
      <c r="N149" s="7">
        <f t="shared" si="16"/>
        <v>0</v>
      </c>
      <c r="O149" s="7"/>
      <c r="P149" s="7"/>
      <c r="Q149" s="11" t="s">
        <v>16</v>
      </c>
      <c r="R149" s="6"/>
      <c r="S149" s="6"/>
      <c r="T149" s="6"/>
    </row>
    <row r="150" spans="1:20" x14ac:dyDescent="0.25">
      <c r="A150" s="6">
        <v>12</v>
      </c>
      <c r="B150" s="6" t="s">
        <v>51</v>
      </c>
      <c r="C150" s="7"/>
      <c r="D150" s="8">
        <v>39479</v>
      </c>
      <c r="E150" s="8">
        <v>39508</v>
      </c>
      <c r="F150" s="6">
        <f>'Wage Entry'!E151</f>
        <v>30824.75</v>
      </c>
      <c r="G150" s="6">
        <v>0</v>
      </c>
      <c r="H150" s="24">
        <v>0</v>
      </c>
      <c r="I150" s="6">
        <f t="shared" si="14"/>
        <v>0</v>
      </c>
      <c r="J150" s="6">
        <f t="shared" si="15"/>
        <v>0</v>
      </c>
      <c r="K150" s="7">
        <f t="shared" ref="K150:K210" si="17">SUM(J139:J150)</f>
        <v>0</v>
      </c>
      <c r="L150" s="7">
        <v>8.5</v>
      </c>
      <c r="M150" s="7">
        <f>ROUND(K150*L150/1200,0)</f>
        <v>0</v>
      </c>
      <c r="N150" s="7">
        <f t="shared" si="16"/>
        <v>0</v>
      </c>
      <c r="O150" s="7">
        <f t="shared" ref="O150:O210" si="18">SUM(I139:I150)</f>
        <v>0</v>
      </c>
      <c r="P150" s="7">
        <f t="shared" ref="P150:P210" si="19">C139+M150+O150</f>
        <v>0</v>
      </c>
      <c r="Q150" s="11" t="s">
        <v>28</v>
      </c>
      <c r="R150" s="6"/>
      <c r="S150" s="6"/>
      <c r="T150" s="6"/>
    </row>
    <row r="151" spans="1:20" x14ac:dyDescent="0.25">
      <c r="A151" s="6">
        <v>1</v>
      </c>
      <c r="B151" s="6"/>
      <c r="C151" s="7">
        <f t="shared" ref="C151:C211" si="20">P150</f>
        <v>0</v>
      </c>
      <c r="D151" s="8">
        <v>39508</v>
      </c>
      <c r="E151" s="8">
        <v>39539</v>
      </c>
      <c r="F151" s="6">
        <f>'Wage Entry'!E152</f>
        <v>39348.416666666664</v>
      </c>
      <c r="G151" s="6">
        <v>0</v>
      </c>
      <c r="H151" s="24">
        <v>0</v>
      </c>
      <c r="I151" s="6">
        <f t="shared" si="14"/>
        <v>0</v>
      </c>
      <c r="J151" s="6">
        <f>C151</f>
        <v>0</v>
      </c>
      <c r="K151" s="7"/>
      <c r="L151" s="7"/>
      <c r="M151" s="7"/>
      <c r="N151" s="7">
        <f t="shared" si="16"/>
        <v>0</v>
      </c>
      <c r="O151" s="7"/>
      <c r="P151" s="7"/>
      <c r="Q151" s="11" t="s">
        <v>16</v>
      </c>
      <c r="R151" s="6"/>
      <c r="S151" s="6"/>
      <c r="T151" s="6"/>
    </row>
    <row r="152" spans="1:20" x14ac:dyDescent="0.25">
      <c r="A152" s="6">
        <v>2</v>
      </c>
      <c r="B152" s="6"/>
      <c r="C152" s="7"/>
      <c r="D152" s="8">
        <v>39539</v>
      </c>
      <c r="E152" s="8">
        <v>39569</v>
      </c>
      <c r="F152" s="6">
        <f>'Wage Entry'!E153</f>
        <v>39348.416666666664</v>
      </c>
      <c r="G152" s="6">
        <v>0</v>
      </c>
      <c r="H152" s="24">
        <v>0</v>
      </c>
      <c r="I152" s="6">
        <f t="shared" si="14"/>
        <v>0</v>
      </c>
      <c r="J152" s="6">
        <f t="shared" si="15"/>
        <v>0</v>
      </c>
      <c r="K152" s="7"/>
      <c r="L152" s="7"/>
      <c r="M152" s="7"/>
      <c r="N152" s="7">
        <f t="shared" si="16"/>
        <v>0</v>
      </c>
      <c r="O152" s="7"/>
      <c r="P152" s="7"/>
      <c r="Q152" s="11" t="s">
        <v>16</v>
      </c>
      <c r="R152" s="6"/>
      <c r="S152" s="6"/>
      <c r="T152" s="6"/>
    </row>
    <row r="153" spans="1:20" x14ac:dyDescent="0.25">
      <c r="A153" s="6">
        <v>3</v>
      </c>
      <c r="B153" s="6"/>
      <c r="C153" s="7"/>
      <c r="D153" s="8">
        <v>39569</v>
      </c>
      <c r="E153" s="8">
        <v>39600</v>
      </c>
      <c r="F153" s="6">
        <f>'Wage Entry'!E154</f>
        <v>39348.416666666664</v>
      </c>
      <c r="G153" s="6">
        <v>0</v>
      </c>
      <c r="H153" s="24">
        <v>0</v>
      </c>
      <c r="I153" s="6">
        <f t="shared" si="14"/>
        <v>0</v>
      </c>
      <c r="J153" s="6">
        <f t="shared" si="15"/>
        <v>0</v>
      </c>
      <c r="K153" s="7"/>
      <c r="L153" s="7"/>
      <c r="M153" s="7"/>
      <c r="N153" s="7">
        <f t="shared" si="16"/>
        <v>0</v>
      </c>
      <c r="O153" s="7"/>
      <c r="P153" s="7"/>
      <c r="Q153" s="11" t="s">
        <v>16</v>
      </c>
      <c r="R153" s="6"/>
      <c r="S153" s="6"/>
      <c r="T153" s="6"/>
    </row>
    <row r="154" spans="1:20" x14ac:dyDescent="0.25">
      <c r="A154" s="6">
        <v>4</v>
      </c>
      <c r="B154" s="6"/>
      <c r="C154" s="7"/>
      <c r="D154" s="8">
        <v>39600</v>
      </c>
      <c r="E154" s="8">
        <v>39630</v>
      </c>
      <c r="F154" s="6">
        <f>'Wage Entry'!E155</f>
        <v>39348.416666666664</v>
      </c>
      <c r="G154" s="6">
        <v>0</v>
      </c>
      <c r="H154" s="24">
        <v>0</v>
      </c>
      <c r="I154" s="6">
        <f t="shared" si="14"/>
        <v>0</v>
      </c>
      <c r="J154" s="6">
        <f t="shared" si="15"/>
        <v>0</v>
      </c>
      <c r="K154" s="7"/>
      <c r="L154" s="7"/>
      <c r="M154" s="7"/>
      <c r="N154" s="7">
        <f t="shared" si="16"/>
        <v>0</v>
      </c>
      <c r="O154" s="7"/>
      <c r="P154" s="7"/>
      <c r="Q154" s="11" t="s">
        <v>16</v>
      </c>
      <c r="R154" s="6"/>
      <c r="S154" s="6"/>
      <c r="T154" s="6"/>
    </row>
    <row r="155" spans="1:20" x14ac:dyDescent="0.25">
      <c r="A155" s="6">
        <v>5</v>
      </c>
      <c r="B155" s="6"/>
      <c r="C155" s="7"/>
      <c r="D155" s="8">
        <v>39630</v>
      </c>
      <c r="E155" s="8">
        <v>39661</v>
      </c>
      <c r="F155" s="6">
        <f>'Wage Entry'!E156</f>
        <v>39348.416666666664</v>
      </c>
      <c r="G155" s="6">
        <v>0</v>
      </c>
      <c r="H155" s="24">
        <v>0</v>
      </c>
      <c r="I155" s="6">
        <f t="shared" si="14"/>
        <v>0</v>
      </c>
      <c r="J155" s="6">
        <f t="shared" si="15"/>
        <v>0</v>
      </c>
      <c r="K155" s="7"/>
      <c r="L155" s="7"/>
      <c r="M155" s="7"/>
      <c r="N155" s="7">
        <f t="shared" si="16"/>
        <v>0</v>
      </c>
      <c r="O155" s="7"/>
      <c r="P155" s="7"/>
      <c r="Q155" s="11" t="s">
        <v>16</v>
      </c>
      <c r="R155" s="6"/>
      <c r="S155" s="6"/>
      <c r="T155" s="6"/>
    </row>
    <row r="156" spans="1:20" x14ac:dyDescent="0.25">
      <c r="A156" s="6">
        <v>6</v>
      </c>
      <c r="B156" s="6"/>
      <c r="C156" s="7"/>
      <c r="D156" s="8">
        <v>39661</v>
      </c>
      <c r="E156" s="8">
        <v>39692</v>
      </c>
      <c r="F156" s="6">
        <f>'Wage Entry'!E157</f>
        <v>39348.416666666664</v>
      </c>
      <c r="G156" s="6">
        <v>0</v>
      </c>
      <c r="H156" s="24">
        <v>0</v>
      </c>
      <c r="I156" s="6">
        <f t="shared" si="14"/>
        <v>0</v>
      </c>
      <c r="J156" s="6">
        <f t="shared" si="15"/>
        <v>0</v>
      </c>
      <c r="K156" s="7"/>
      <c r="L156" s="7"/>
      <c r="M156" s="7"/>
      <c r="N156" s="7">
        <f t="shared" si="16"/>
        <v>0</v>
      </c>
      <c r="O156" s="7"/>
      <c r="P156" s="7"/>
      <c r="Q156" s="11" t="s">
        <v>16</v>
      </c>
      <c r="R156" s="6"/>
      <c r="S156" s="6"/>
      <c r="T156" s="6"/>
    </row>
    <row r="157" spans="1:20" x14ac:dyDescent="0.25">
      <c r="A157" s="6">
        <v>7</v>
      </c>
      <c r="B157" s="6"/>
      <c r="C157" s="7"/>
      <c r="D157" s="8">
        <v>39692</v>
      </c>
      <c r="E157" s="8">
        <v>39722</v>
      </c>
      <c r="F157" s="6">
        <f>'Wage Entry'!E158</f>
        <v>39348.416666666664</v>
      </c>
      <c r="G157" s="6">
        <v>0</v>
      </c>
      <c r="H157" s="24">
        <v>0</v>
      </c>
      <c r="I157" s="6">
        <f t="shared" si="14"/>
        <v>0</v>
      </c>
      <c r="J157" s="6">
        <f t="shared" si="15"/>
        <v>0</v>
      </c>
      <c r="K157" s="7"/>
      <c r="L157" s="7"/>
      <c r="M157" s="7"/>
      <c r="N157" s="7">
        <f t="shared" si="16"/>
        <v>0</v>
      </c>
      <c r="O157" s="7"/>
      <c r="P157" s="7"/>
      <c r="Q157" s="11" t="s">
        <v>16</v>
      </c>
      <c r="R157" s="6"/>
      <c r="S157" s="6"/>
      <c r="T157" s="6"/>
    </row>
    <row r="158" spans="1:20" x14ac:dyDescent="0.25">
      <c r="A158" s="6">
        <v>8</v>
      </c>
      <c r="B158" s="6"/>
      <c r="C158" s="7"/>
      <c r="D158" s="8">
        <v>39722</v>
      </c>
      <c r="E158" s="8">
        <v>39753</v>
      </c>
      <c r="F158" s="6">
        <f>'Wage Entry'!E159</f>
        <v>39348.416666666664</v>
      </c>
      <c r="G158" s="6">
        <v>0</v>
      </c>
      <c r="H158" s="24">
        <v>0</v>
      </c>
      <c r="I158" s="6">
        <f t="shared" si="14"/>
        <v>0</v>
      </c>
      <c r="J158" s="6">
        <f t="shared" si="15"/>
        <v>0</v>
      </c>
      <c r="K158" s="7"/>
      <c r="L158" s="7"/>
      <c r="M158" s="7"/>
      <c r="N158" s="7">
        <f t="shared" si="16"/>
        <v>0</v>
      </c>
      <c r="O158" s="7"/>
      <c r="P158" s="7"/>
      <c r="Q158" s="11" t="s">
        <v>16</v>
      </c>
      <c r="R158" s="6"/>
      <c r="S158" s="6"/>
      <c r="T158" s="6"/>
    </row>
    <row r="159" spans="1:20" x14ac:dyDescent="0.25">
      <c r="A159" s="6">
        <v>9</v>
      </c>
      <c r="B159" s="6"/>
      <c r="C159" s="7"/>
      <c r="D159" s="8">
        <v>39753</v>
      </c>
      <c r="E159" s="8">
        <v>39783</v>
      </c>
      <c r="F159" s="6">
        <f>'Wage Entry'!E160</f>
        <v>39348.416666666664</v>
      </c>
      <c r="G159" s="6">
        <v>0</v>
      </c>
      <c r="H159" s="24">
        <v>0</v>
      </c>
      <c r="I159" s="6">
        <f t="shared" si="14"/>
        <v>0</v>
      </c>
      <c r="J159" s="6">
        <f t="shared" si="15"/>
        <v>0</v>
      </c>
      <c r="K159" s="7"/>
      <c r="L159" s="7"/>
      <c r="M159" s="7"/>
      <c r="N159" s="7">
        <f t="shared" si="16"/>
        <v>0</v>
      </c>
      <c r="O159" s="7"/>
      <c r="P159" s="7"/>
      <c r="Q159" s="11" t="s">
        <v>16</v>
      </c>
      <c r="R159" s="6"/>
      <c r="S159" s="6"/>
      <c r="T159" s="6"/>
    </row>
    <row r="160" spans="1:20" x14ac:dyDescent="0.25">
      <c r="A160" s="6">
        <v>10</v>
      </c>
      <c r="B160" s="6"/>
      <c r="C160" s="7"/>
      <c r="D160" s="8">
        <v>39783</v>
      </c>
      <c r="E160" s="8">
        <v>39814</v>
      </c>
      <c r="F160" s="6">
        <f>'Wage Entry'!E161</f>
        <v>39348.416666666664</v>
      </c>
      <c r="G160" s="6">
        <v>0</v>
      </c>
      <c r="H160" s="24">
        <v>0</v>
      </c>
      <c r="I160" s="6">
        <f t="shared" si="14"/>
        <v>0</v>
      </c>
      <c r="J160" s="6">
        <f t="shared" si="15"/>
        <v>0</v>
      </c>
      <c r="K160" s="7"/>
      <c r="L160" s="7"/>
      <c r="M160" s="7"/>
      <c r="N160" s="7">
        <f t="shared" si="16"/>
        <v>0</v>
      </c>
      <c r="O160" s="7"/>
      <c r="P160" s="7"/>
      <c r="Q160" s="11" t="s">
        <v>16</v>
      </c>
      <c r="R160" s="6"/>
      <c r="S160" s="6"/>
      <c r="T160" s="6"/>
    </row>
    <row r="161" spans="1:20" x14ac:dyDescent="0.25">
      <c r="A161" s="6">
        <v>11</v>
      </c>
      <c r="B161" s="6"/>
      <c r="C161" s="7"/>
      <c r="D161" s="8">
        <v>39814</v>
      </c>
      <c r="E161" s="8">
        <v>39845</v>
      </c>
      <c r="F161" s="6">
        <f>'Wage Entry'!E162</f>
        <v>39348.416666666664</v>
      </c>
      <c r="G161" s="6">
        <v>0</v>
      </c>
      <c r="H161" s="24">
        <v>0</v>
      </c>
      <c r="I161" s="6">
        <f t="shared" si="14"/>
        <v>0</v>
      </c>
      <c r="J161" s="6">
        <f t="shared" si="15"/>
        <v>0</v>
      </c>
      <c r="K161" s="7"/>
      <c r="L161" s="7"/>
      <c r="M161" s="7"/>
      <c r="N161" s="7">
        <f t="shared" si="16"/>
        <v>0</v>
      </c>
      <c r="O161" s="7"/>
      <c r="P161" s="7"/>
      <c r="Q161" s="11" t="s">
        <v>16</v>
      </c>
      <c r="R161" s="6"/>
      <c r="S161" s="6"/>
      <c r="T161" s="6"/>
    </row>
    <row r="162" spans="1:20" x14ac:dyDescent="0.25">
      <c r="A162" s="6">
        <v>12</v>
      </c>
      <c r="B162" s="6" t="s">
        <v>52</v>
      </c>
      <c r="C162" s="7"/>
      <c r="D162" s="8">
        <v>39845</v>
      </c>
      <c r="E162" s="8">
        <v>39873</v>
      </c>
      <c r="F162" s="6">
        <f>'Wage Entry'!E163</f>
        <v>39348.416666666664</v>
      </c>
      <c r="G162" s="6">
        <v>0</v>
      </c>
      <c r="H162" s="24">
        <v>0</v>
      </c>
      <c r="I162" s="6">
        <f t="shared" si="14"/>
        <v>0</v>
      </c>
      <c r="J162" s="6">
        <f t="shared" si="15"/>
        <v>0</v>
      </c>
      <c r="K162" s="7">
        <f t="shared" si="17"/>
        <v>0</v>
      </c>
      <c r="L162" s="7">
        <v>8.5</v>
      </c>
      <c r="M162" s="7">
        <f>ROUND(K162*L162/1200,0)</f>
        <v>0</v>
      </c>
      <c r="N162" s="7">
        <f t="shared" si="16"/>
        <v>0</v>
      </c>
      <c r="O162" s="7">
        <f t="shared" si="18"/>
        <v>0</v>
      </c>
      <c r="P162" s="7">
        <f t="shared" si="19"/>
        <v>0</v>
      </c>
      <c r="Q162" s="11" t="s">
        <v>29</v>
      </c>
      <c r="R162" s="6"/>
      <c r="S162" s="6"/>
      <c r="T162" s="6"/>
    </row>
    <row r="163" spans="1:20" x14ac:dyDescent="0.25">
      <c r="A163" s="6">
        <v>1</v>
      </c>
      <c r="B163" s="6"/>
      <c r="C163" s="7">
        <f t="shared" si="20"/>
        <v>0</v>
      </c>
      <c r="D163" s="8">
        <v>39873</v>
      </c>
      <c r="E163" s="8">
        <v>39904</v>
      </c>
      <c r="F163" s="6">
        <f>'Wage Entry'!E164</f>
        <v>43191.25</v>
      </c>
      <c r="G163" s="6">
        <v>0</v>
      </c>
      <c r="H163" s="24">
        <v>0</v>
      </c>
      <c r="I163" s="6">
        <f t="shared" si="14"/>
        <v>0</v>
      </c>
      <c r="J163" s="6">
        <f>C163</f>
        <v>0</v>
      </c>
      <c r="K163" s="7"/>
      <c r="L163" s="7"/>
      <c r="M163" s="7"/>
      <c r="N163" s="7">
        <f t="shared" si="16"/>
        <v>0</v>
      </c>
      <c r="O163" s="7"/>
      <c r="P163" s="7"/>
      <c r="Q163" s="11" t="s">
        <v>16</v>
      </c>
      <c r="R163" s="6"/>
      <c r="S163" s="6"/>
      <c r="T163" s="6"/>
    </row>
    <row r="164" spans="1:20" x14ac:dyDescent="0.25">
      <c r="A164" s="6">
        <v>2</v>
      </c>
      <c r="B164" s="6"/>
      <c r="C164" s="7"/>
      <c r="D164" s="8">
        <v>39904</v>
      </c>
      <c r="E164" s="8">
        <v>39934</v>
      </c>
      <c r="F164" s="6">
        <f>'Wage Entry'!E165</f>
        <v>43191.25</v>
      </c>
      <c r="G164" s="6">
        <v>0</v>
      </c>
      <c r="H164" s="24">
        <v>0</v>
      </c>
      <c r="I164" s="6">
        <f t="shared" si="14"/>
        <v>0</v>
      </c>
      <c r="J164" s="6">
        <f t="shared" si="15"/>
        <v>0</v>
      </c>
      <c r="K164" s="7"/>
      <c r="L164" s="7"/>
      <c r="M164" s="7"/>
      <c r="N164" s="7">
        <f t="shared" si="16"/>
        <v>0</v>
      </c>
      <c r="O164" s="7"/>
      <c r="P164" s="7"/>
      <c r="Q164" s="11" t="s">
        <v>16</v>
      </c>
      <c r="R164" s="6"/>
      <c r="S164" s="6"/>
      <c r="T164" s="6"/>
    </row>
    <row r="165" spans="1:20" x14ac:dyDescent="0.25">
      <c r="A165" s="6">
        <v>3</v>
      </c>
      <c r="B165" s="6"/>
      <c r="C165" s="7"/>
      <c r="D165" s="8">
        <v>39934</v>
      </c>
      <c r="E165" s="8">
        <v>39965</v>
      </c>
      <c r="F165" s="6">
        <f>'Wage Entry'!E166</f>
        <v>43191.25</v>
      </c>
      <c r="G165" s="6">
        <v>0</v>
      </c>
      <c r="H165" s="24">
        <v>0</v>
      </c>
      <c r="I165" s="6">
        <f t="shared" si="14"/>
        <v>0</v>
      </c>
      <c r="J165" s="6">
        <f t="shared" si="15"/>
        <v>0</v>
      </c>
      <c r="K165" s="7"/>
      <c r="L165" s="7"/>
      <c r="M165" s="7"/>
      <c r="N165" s="7">
        <f t="shared" si="16"/>
        <v>0</v>
      </c>
      <c r="O165" s="7"/>
      <c r="P165" s="7"/>
      <c r="Q165" s="11" t="s">
        <v>16</v>
      </c>
      <c r="R165" s="6"/>
      <c r="S165" s="6"/>
      <c r="T165" s="6"/>
    </row>
    <row r="166" spans="1:20" x14ac:dyDescent="0.25">
      <c r="A166" s="6">
        <v>4</v>
      </c>
      <c r="B166" s="6"/>
      <c r="C166" s="7"/>
      <c r="D166" s="8">
        <v>39965</v>
      </c>
      <c r="E166" s="8">
        <v>39995</v>
      </c>
      <c r="F166" s="6">
        <f>'Wage Entry'!E167</f>
        <v>43191.25</v>
      </c>
      <c r="G166" s="6">
        <v>0</v>
      </c>
      <c r="H166" s="24">
        <v>0</v>
      </c>
      <c r="I166" s="6">
        <f t="shared" si="14"/>
        <v>0</v>
      </c>
      <c r="J166" s="6">
        <f t="shared" si="15"/>
        <v>0</v>
      </c>
      <c r="K166" s="7"/>
      <c r="L166" s="7"/>
      <c r="M166" s="7"/>
      <c r="N166" s="7">
        <f t="shared" si="16"/>
        <v>0</v>
      </c>
      <c r="O166" s="7"/>
      <c r="P166" s="7"/>
      <c r="Q166" s="11" t="s">
        <v>16</v>
      </c>
      <c r="R166" s="6"/>
      <c r="S166" s="6"/>
      <c r="T166" s="6"/>
    </row>
    <row r="167" spans="1:20" x14ac:dyDescent="0.25">
      <c r="A167" s="6">
        <v>5</v>
      </c>
      <c r="B167" s="6"/>
      <c r="C167" s="7"/>
      <c r="D167" s="8">
        <v>39995</v>
      </c>
      <c r="E167" s="8">
        <v>40026</v>
      </c>
      <c r="F167" s="6">
        <f>'Wage Entry'!E168</f>
        <v>43191.25</v>
      </c>
      <c r="G167" s="6">
        <v>0</v>
      </c>
      <c r="H167" s="24">
        <v>0</v>
      </c>
      <c r="I167" s="6">
        <f t="shared" si="14"/>
        <v>0</v>
      </c>
      <c r="J167" s="6">
        <f t="shared" si="15"/>
        <v>0</v>
      </c>
      <c r="K167" s="7"/>
      <c r="L167" s="7"/>
      <c r="M167" s="7"/>
      <c r="N167" s="7">
        <f t="shared" si="16"/>
        <v>0</v>
      </c>
      <c r="O167" s="7"/>
      <c r="P167" s="7"/>
      <c r="Q167" s="11" t="s">
        <v>16</v>
      </c>
      <c r="R167" s="6"/>
      <c r="S167" s="6"/>
      <c r="T167" s="6"/>
    </row>
    <row r="168" spans="1:20" x14ac:dyDescent="0.25">
      <c r="A168" s="6">
        <v>6</v>
      </c>
      <c r="B168" s="6"/>
      <c r="C168" s="7"/>
      <c r="D168" s="8">
        <v>40026</v>
      </c>
      <c r="E168" s="8">
        <v>40057</v>
      </c>
      <c r="F168" s="6">
        <f>'Wage Entry'!E169</f>
        <v>43191.25</v>
      </c>
      <c r="G168" s="6">
        <v>0</v>
      </c>
      <c r="H168" s="24">
        <v>0</v>
      </c>
      <c r="I168" s="6">
        <f t="shared" si="14"/>
        <v>0</v>
      </c>
      <c r="J168" s="6">
        <f t="shared" si="15"/>
        <v>0</v>
      </c>
      <c r="K168" s="7"/>
      <c r="L168" s="7"/>
      <c r="M168" s="7"/>
      <c r="N168" s="7">
        <f t="shared" si="16"/>
        <v>0</v>
      </c>
      <c r="O168" s="7"/>
      <c r="P168" s="7"/>
      <c r="Q168" s="11" t="s">
        <v>16</v>
      </c>
      <c r="R168" s="6"/>
      <c r="S168" s="6"/>
      <c r="T168" s="6"/>
    </row>
    <row r="169" spans="1:20" x14ac:dyDescent="0.25">
      <c r="A169" s="6">
        <v>7</v>
      </c>
      <c r="B169" s="6"/>
      <c r="C169" s="7"/>
      <c r="D169" s="8">
        <v>40057</v>
      </c>
      <c r="E169" s="8">
        <v>40087</v>
      </c>
      <c r="F169" s="6">
        <f>'Wage Entry'!E170</f>
        <v>43191.25</v>
      </c>
      <c r="G169" s="6">
        <v>0</v>
      </c>
      <c r="H169" s="24">
        <v>0</v>
      </c>
      <c r="I169" s="6">
        <f t="shared" si="14"/>
        <v>0</v>
      </c>
      <c r="J169" s="6">
        <f t="shared" si="15"/>
        <v>0</v>
      </c>
      <c r="K169" s="7"/>
      <c r="L169" s="7"/>
      <c r="M169" s="7"/>
      <c r="N169" s="7">
        <f t="shared" si="16"/>
        <v>0</v>
      </c>
      <c r="O169" s="7"/>
      <c r="P169" s="7"/>
      <c r="Q169" s="11" t="s">
        <v>16</v>
      </c>
      <c r="R169" s="6"/>
      <c r="S169" s="6"/>
      <c r="T169" s="6"/>
    </row>
    <row r="170" spans="1:20" x14ac:dyDescent="0.25">
      <c r="A170" s="6">
        <v>8</v>
      </c>
      <c r="B170" s="6"/>
      <c r="C170" s="7"/>
      <c r="D170" s="8">
        <v>40087</v>
      </c>
      <c r="E170" s="8">
        <v>40118</v>
      </c>
      <c r="F170" s="6">
        <f>'Wage Entry'!E171</f>
        <v>43191.25</v>
      </c>
      <c r="G170" s="6">
        <v>0</v>
      </c>
      <c r="H170" s="24">
        <v>0</v>
      </c>
      <c r="I170" s="6">
        <f t="shared" si="14"/>
        <v>0</v>
      </c>
      <c r="J170" s="6">
        <f t="shared" si="15"/>
        <v>0</v>
      </c>
      <c r="K170" s="7"/>
      <c r="L170" s="7"/>
      <c r="M170" s="7"/>
      <c r="N170" s="7">
        <f t="shared" si="16"/>
        <v>0</v>
      </c>
      <c r="O170" s="7"/>
      <c r="P170" s="7"/>
      <c r="Q170" s="11" t="s">
        <v>16</v>
      </c>
      <c r="R170" s="6"/>
      <c r="S170" s="6"/>
      <c r="T170" s="6"/>
    </row>
    <row r="171" spans="1:20" x14ac:dyDescent="0.25">
      <c r="A171" s="6">
        <v>9</v>
      </c>
      <c r="B171" s="6"/>
      <c r="C171" s="7"/>
      <c r="D171" s="8">
        <v>40118</v>
      </c>
      <c r="E171" s="8">
        <v>40148</v>
      </c>
      <c r="F171" s="6">
        <f>'Wage Entry'!E172</f>
        <v>43191.25</v>
      </c>
      <c r="G171" s="6">
        <v>0</v>
      </c>
      <c r="H171" s="24">
        <v>0</v>
      </c>
      <c r="I171" s="6">
        <f t="shared" si="14"/>
        <v>0</v>
      </c>
      <c r="J171" s="6">
        <f t="shared" si="15"/>
        <v>0</v>
      </c>
      <c r="K171" s="7"/>
      <c r="L171" s="7"/>
      <c r="M171" s="7"/>
      <c r="N171" s="7">
        <f t="shared" si="16"/>
        <v>0</v>
      </c>
      <c r="O171" s="7"/>
      <c r="P171" s="7"/>
      <c r="Q171" s="11" t="s">
        <v>16</v>
      </c>
      <c r="R171" s="6"/>
      <c r="S171" s="6"/>
      <c r="T171" s="6"/>
    </row>
    <row r="172" spans="1:20" x14ac:dyDescent="0.25">
      <c r="A172" s="6">
        <v>10</v>
      </c>
      <c r="B172" s="6"/>
      <c r="C172" s="7"/>
      <c r="D172" s="8">
        <v>40148</v>
      </c>
      <c r="E172" s="8">
        <v>40179</v>
      </c>
      <c r="F172" s="6">
        <f>'Wage Entry'!E173</f>
        <v>43191.25</v>
      </c>
      <c r="G172" s="6">
        <v>0</v>
      </c>
      <c r="H172" s="24">
        <v>0</v>
      </c>
      <c r="I172" s="6">
        <f t="shared" si="14"/>
        <v>0</v>
      </c>
      <c r="J172" s="6">
        <f t="shared" si="15"/>
        <v>0</v>
      </c>
      <c r="K172" s="7"/>
      <c r="L172" s="7"/>
      <c r="M172" s="7"/>
      <c r="N172" s="7">
        <f t="shared" si="16"/>
        <v>0</v>
      </c>
      <c r="O172" s="7"/>
      <c r="P172" s="7"/>
      <c r="Q172" s="11" t="s">
        <v>16</v>
      </c>
      <c r="R172" s="6"/>
      <c r="S172" s="6"/>
      <c r="T172" s="6"/>
    </row>
    <row r="173" spans="1:20" x14ac:dyDescent="0.25">
      <c r="A173" s="6">
        <v>11</v>
      </c>
      <c r="B173" s="6"/>
      <c r="C173" s="7"/>
      <c r="D173" s="8">
        <v>40179</v>
      </c>
      <c r="E173" s="8">
        <v>40210</v>
      </c>
      <c r="F173" s="6">
        <f>'Wage Entry'!E174</f>
        <v>43191.25</v>
      </c>
      <c r="G173" s="6">
        <v>0</v>
      </c>
      <c r="H173" s="24">
        <v>0</v>
      </c>
      <c r="I173" s="6">
        <f t="shared" si="14"/>
        <v>0</v>
      </c>
      <c r="J173" s="6">
        <f t="shared" si="15"/>
        <v>0</v>
      </c>
      <c r="K173" s="7"/>
      <c r="L173" s="7"/>
      <c r="M173" s="7"/>
      <c r="N173" s="7">
        <f t="shared" si="16"/>
        <v>0</v>
      </c>
      <c r="O173" s="7"/>
      <c r="P173" s="7"/>
      <c r="Q173" s="11" t="s">
        <v>16</v>
      </c>
      <c r="R173" s="6"/>
      <c r="S173" s="6"/>
      <c r="T173" s="6"/>
    </row>
    <row r="174" spans="1:20" x14ac:dyDescent="0.25">
      <c r="A174" s="6">
        <v>12</v>
      </c>
      <c r="B174" s="6" t="s">
        <v>53</v>
      </c>
      <c r="C174" s="7"/>
      <c r="D174" s="8">
        <v>40210</v>
      </c>
      <c r="E174" s="8">
        <v>40238</v>
      </c>
      <c r="F174" s="6">
        <f>'Wage Entry'!E175</f>
        <v>43191.25</v>
      </c>
      <c r="G174" s="6">
        <v>0</v>
      </c>
      <c r="H174" s="24">
        <v>0</v>
      </c>
      <c r="I174" s="6">
        <f t="shared" si="14"/>
        <v>0</v>
      </c>
      <c r="J174" s="6">
        <f t="shared" si="15"/>
        <v>0</v>
      </c>
      <c r="K174" s="7">
        <f t="shared" si="17"/>
        <v>0</v>
      </c>
      <c r="L174" s="7">
        <v>8.5</v>
      </c>
      <c r="M174" s="7">
        <f>ROUND(K174*L174/1200,0)</f>
        <v>0</v>
      </c>
      <c r="N174" s="7">
        <f t="shared" si="16"/>
        <v>0</v>
      </c>
      <c r="O174" s="7">
        <f t="shared" si="18"/>
        <v>0</v>
      </c>
      <c r="P174" s="7">
        <f t="shared" si="19"/>
        <v>0</v>
      </c>
      <c r="Q174" s="11" t="s">
        <v>30</v>
      </c>
      <c r="R174" s="6"/>
      <c r="S174" s="6"/>
      <c r="T174" s="6"/>
    </row>
    <row r="175" spans="1:20" x14ac:dyDescent="0.25">
      <c r="A175" s="6">
        <v>1</v>
      </c>
      <c r="B175" s="6"/>
      <c r="C175" s="7">
        <f t="shared" si="20"/>
        <v>0</v>
      </c>
      <c r="D175" s="8">
        <v>40238</v>
      </c>
      <c r="E175" s="8">
        <v>40269</v>
      </c>
      <c r="F175" s="6">
        <f>'Wage Entry'!E176</f>
        <v>47409.38097625698</v>
      </c>
      <c r="G175" s="6">
        <v>0</v>
      </c>
      <c r="H175" s="24">
        <v>0</v>
      </c>
      <c r="I175" s="6">
        <f t="shared" si="14"/>
        <v>0</v>
      </c>
      <c r="J175" s="6">
        <f>C175</f>
        <v>0</v>
      </c>
      <c r="K175" s="7"/>
      <c r="L175" s="7"/>
      <c r="M175" s="7"/>
      <c r="N175" s="7">
        <f t="shared" si="16"/>
        <v>0</v>
      </c>
      <c r="O175" s="7"/>
      <c r="P175" s="7"/>
      <c r="Q175" s="11" t="s">
        <v>16</v>
      </c>
      <c r="R175" s="6"/>
      <c r="S175" s="6"/>
      <c r="T175" s="6"/>
    </row>
    <row r="176" spans="1:20" x14ac:dyDescent="0.25">
      <c r="A176" s="6">
        <v>2</v>
      </c>
      <c r="B176" s="6"/>
      <c r="C176" s="7"/>
      <c r="D176" s="8">
        <v>40269</v>
      </c>
      <c r="E176" s="8">
        <v>40299</v>
      </c>
      <c r="F176" s="6">
        <f>'Wage Entry'!E177</f>
        <v>47409.38097625698</v>
      </c>
      <c r="G176" s="6">
        <v>0</v>
      </c>
      <c r="H176" s="24">
        <v>0</v>
      </c>
      <c r="I176" s="6">
        <f t="shared" si="14"/>
        <v>0</v>
      </c>
      <c r="J176" s="6">
        <f t="shared" si="15"/>
        <v>0</v>
      </c>
      <c r="K176" s="7"/>
      <c r="L176" s="7"/>
      <c r="M176" s="7"/>
      <c r="N176" s="7">
        <f t="shared" si="16"/>
        <v>0</v>
      </c>
      <c r="O176" s="7"/>
      <c r="P176" s="7"/>
      <c r="Q176" s="11" t="s">
        <v>16</v>
      </c>
      <c r="R176" s="6"/>
      <c r="S176" s="6"/>
      <c r="T176" s="6"/>
    </row>
    <row r="177" spans="1:20" x14ac:dyDescent="0.25">
      <c r="A177" s="6">
        <v>3</v>
      </c>
      <c r="B177" s="6"/>
      <c r="C177" s="7"/>
      <c r="D177" s="8">
        <v>40299</v>
      </c>
      <c r="E177" s="8">
        <v>40330</v>
      </c>
      <c r="F177" s="6">
        <f>'Wage Entry'!E178</f>
        <v>47409.38097625698</v>
      </c>
      <c r="G177" s="6">
        <v>0</v>
      </c>
      <c r="H177" s="24">
        <v>0</v>
      </c>
      <c r="I177" s="6">
        <f t="shared" si="14"/>
        <v>0</v>
      </c>
      <c r="J177" s="6">
        <f t="shared" si="15"/>
        <v>0</v>
      </c>
      <c r="K177" s="7"/>
      <c r="L177" s="7"/>
      <c r="M177" s="7"/>
      <c r="N177" s="7">
        <f t="shared" si="16"/>
        <v>0</v>
      </c>
      <c r="O177" s="7"/>
      <c r="P177" s="7"/>
      <c r="Q177" s="11" t="s">
        <v>16</v>
      </c>
      <c r="R177" s="6"/>
      <c r="S177" s="6"/>
      <c r="T177" s="6"/>
    </row>
    <row r="178" spans="1:20" x14ac:dyDescent="0.25">
      <c r="A178" s="6">
        <v>4</v>
      </c>
      <c r="B178" s="6"/>
      <c r="C178" s="7"/>
      <c r="D178" s="8">
        <v>40330</v>
      </c>
      <c r="E178" s="8">
        <v>40360</v>
      </c>
      <c r="F178" s="6">
        <f>'Wage Entry'!E179</f>
        <v>47409.38097625698</v>
      </c>
      <c r="G178" s="6">
        <v>0</v>
      </c>
      <c r="H178" s="24">
        <v>0</v>
      </c>
      <c r="I178" s="6">
        <f t="shared" si="14"/>
        <v>0</v>
      </c>
      <c r="J178" s="6">
        <f t="shared" si="15"/>
        <v>0</v>
      </c>
      <c r="K178" s="7"/>
      <c r="L178" s="7"/>
      <c r="M178" s="7"/>
      <c r="N178" s="7">
        <f t="shared" si="16"/>
        <v>0</v>
      </c>
      <c r="O178" s="7"/>
      <c r="P178" s="7"/>
      <c r="Q178" s="11" t="s">
        <v>16</v>
      </c>
      <c r="R178" s="6"/>
      <c r="S178" s="6"/>
      <c r="T178" s="6"/>
    </row>
    <row r="179" spans="1:20" x14ac:dyDescent="0.25">
      <c r="A179" s="6">
        <v>5</v>
      </c>
      <c r="B179" s="6"/>
      <c r="C179" s="7"/>
      <c r="D179" s="8">
        <v>40360</v>
      </c>
      <c r="E179" s="8">
        <v>40391</v>
      </c>
      <c r="F179" s="6">
        <f>'Wage Entry'!E180</f>
        <v>47409.38097625698</v>
      </c>
      <c r="G179" s="6">
        <v>0</v>
      </c>
      <c r="H179" s="24">
        <v>0</v>
      </c>
      <c r="I179" s="6">
        <f t="shared" si="14"/>
        <v>0</v>
      </c>
      <c r="J179" s="6">
        <f t="shared" si="15"/>
        <v>0</v>
      </c>
      <c r="K179" s="7"/>
      <c r="L179" s="7"/>
      <c r="M179" s="7"/>
      <c r="N179" s="7">
        <f t="shared" si="16"/>
        <v>0</v>
      </c>
      <c r="O179" s="7"/>
      <c r="P179" s="7"/>
      <c r="Q179" s="11" t="s">
        <v>16</v>
      </c>
      <c r="R179" s="6"/>
      <c r="S179" s="6"/>
      <c r="T179" s="6"/>
    </row>
    <row r="180" spans="1:20" x14ac:dyDescent="0.25">
      <c r="A180" s="6">
        <v>6</v>
      </c>
      <c r="B180" s="6"/>
      <c r="C180" s="7"/>
      <c r="D180" s="8">
        <v>40391</v>
      </c>
      <c r="E180" s="8">
        <v>40422</v>
      </c>
      <c r="F180" s="6">
        <f>'Wage Entry'!E181</f>
        <v>47409.38097625698</v>
      </c>
      <c r="G180" s="6">
        <v>0</v>
      </c>
      <c r="H180" s="24">
        <v>0</v>
      </c>
      <c r="I180" s="6">
        <f t="shared" si="14"/>
        <v>0</v>
      </c>
      <c r="J180" s="6">
        <f t="shared" si="15"/>
        <v>0</v>
      </c>
      <c r="K180" s="7"/>
      <c r="L180" s="7"/>
      <c r="M180" s="7"/>
      <c r="N180" s="7">
        <f t="shared" si="16"/>
        <v>0</v>
      </c>
      <c r="O180" s="7"/>
      <c r="P180" s="7"/>
      <c r="Q180" s="11" t="s">
        <v>16</v>
      </c>
      <c r="R180" s="6"/>
      <c r="S180" s="6"/>
      <c r="T180" s="6"/>
    </row>
    <row r="181" spans="1:20" x14ac:dyDescent="0.25">
      <c r="A181" s="6">
        <v>7</v>
      </c>
      <c r="B181" s="6"/>
      <c r="C181" s="7"/>
      <c r="D181" s="8">
        <v>40422</v>
      </c>
      <c r="E181" s="8">
        <v>40452</v>
      </c>
      <c r="F181" s="6">
        <f>'Wage Entry'!E182</f>
        <v>47409.38097625698</v>
      </c>
      <c r="G181" s="6">
        <v>0</v>
      </c>
      <c r="H181" s="24">
        <v>0</v>
      </c>
      <c r="I181" s="6">
        <f t="shared" si="14"/>
        <v>0</v>
      </c>
      <c r="J181" s="6">
        <f t="shared" si="15"/>
        <v>0</v>
      </c>
      <c r="K181" s="7"/>
      <c r="L181" s="7"/>
      <c r="M181" s="7"/>
      <c r="N181" s="7">
        <f t="shared" si="16"/>
        <v>0</v>
      </c>
      <c r="O181" s="7"/>
      <c r="P181" s="7"/>
      <c r="Q181" s="11" t="s">
        <v>16</v>
      </c>
      <c r="R181" s="6"/>
      <c r="S181" s="6"/>
      <c r="T181" s="6"/>
    </row>
    <row r="182" spans="1:20" x14ac:dyDescent="0.25">
      <c r="A182" s="6">
        <v>8</v>
      </c>
      <c r="B182" s="6"/>
      <c r="C182" s="7"/>
      <c r="D182" s="8">
        <v>40452</v>
      </c>
      <c r="E182" s="8">
        <v>40483</v>
      </c>
      <c r="F182" s="6">
        <f>'Wage Entry'!E183</f>
        <v>47409.38097625698</v>
      </c>
      <c r="G182" s="6">
        <v>0</v>
      </c>
      <c r="H182" s="24">
        <v>0</v>
      </c>
      <c r="I182" s="6">
        <f t="shared" si="14"/>
        <v>0</v>
      </c>
      <c r="J182" s="6">
        <f t="shared" si="15"/>
        <v>0</v>
      </c>
      <c r="K182" s="7"/>
      <c r="L182" s="7"/>
      <c r="M182" s="7"/>
      <c r="N182" s="7">
        <f t="shared" si="16"/>
        <v>0</v>
      </c>
      <c r="O182" s="7"/>
      <c r="P182" s="7"/>
      <c r="Q182" s="11" t="s">
        <v>16</v>
      </c>
      <c r="R182" s="6"/>
      <c r="S182" s="6"/>
      <c r="T182" s="6"/>
    </row>
    <row r="183" spans="1:20" x14ac:dyDescent="0.25">
      <c r="A183" s="6">
        <v>9</v>
      </c>
      <c r="B183" s="6"/>
      <c r="C183" s="7"/>
      <c r="D183" s="8">
        <v>40483</v>
      </c>
      <c r="E183" s="8">
        <v>40513</v>
      </c>
      <c r="F183" s="6">
        <f>'Wage Entry'!E184</f>
        <v>47409.38097625698</v>
      </c>
      <c r="G183" s="6">
        <v>0</v>
      </c>
      <c r="H183" s="24">
        <v>0</v>
      </c>
      <c r="I183" s="6">
        <f t="shared" si="14"/>
        <v>0</v>
      </c>
      <c r="J183" s="6">
        <f t="shared" si="15"/>
        <v>0</v>
      </c>
      <c r="K183" s="7"/>
      <c r="L183" s="7"/>
      <c r="M183" s="7"/>
      <c r="N183" s="7">
        <f t="shared" si="16"/>
        <v>0</v>
      </c>
      <c r="O183" s="7"/>
      <c r="P183" s="7"/>
      <c r="Q183" s="11" t="s">
        <v>16</v>
      </c>
      <c r="R183" s="6"/>
      <c r="S183" s="6"/>
      <c r="T183" s="6"/>
    </row>
    <row r="184" spans="1:20" x14ac:dyDescent="0.25">
      <c r="A184" s="6">
        <v>10</v>
      </c>
      <c r="B184" s="6"/>
      <c r="C184" s="7"/>
      <c r="D184" s="8">
        <v>40513</v>
      </c>
      <c r="E184" s="8">
        <v>40544</v>
      </c>
      <c r="F184" s="6">
        <f>'Wage Entry'!E185</f>
        <v>47409.38097625698</v>
      </c>
      <c r="G184" s="6">
        <v>0</v>
      </c>
      <c r="H184" s="24">
        <v>0</v>
      </c>
      <c r="I184" s="6">
        <f t="shared" si="14"/>
        <v>0</v>
      </c>
      <c r="J184" s="6">
        <f t="shared" si="15"/>
        <v>0</v>
      </c>
      <c r="K184" s="7"/>
      <c r="L184" s="7"/>
      <c r="M184" s="7"/>
      <c r="N184" s="7">
        <f t="shared" si="16"/>
        <v>0</v>
      </c>
      <c r="O184" s="7"/>
      <c r="P184" s="7"/>
      <c r="Q184" s="11" t="s">
        <v>16</v>
      </c>
      <c r="R184" s="6"/>
      <c r="S184" s="6"/>
      <c r="T184" s="6"/>
    </row>
    <row r="185" spans="1:20" x14ac:dyDescent="0.25">
      <c r="A185" s="6">
        <v>11</v>
      </c>
      <c r="B185" s="6"/>
      <c r="C185" s="7"/>
      <c r="D185" s="8">
        <v>40544</v>
      </c>
      <c r="E185" s="8">
        <v>40575</v>
      </c>
      <c r="F185" s="6">
        <f>'Wage Entry'!E186</f>
        <v>47409.38097625698</v>
      </c>
      <c r="G185" s="6">
        <v>0</v>
      </c>
      <c r="H185" s="24">
        <v>0</v>
      </c>
      <c r="I185" s="6">
        <f t="shared" si="14"/>
        <v>0</v>
      </c>
      <c r="J185" s="6">
        <f t="shared" si="15"/>
        <v>0</v>
      </c>
      <c r="K185" s="7"/>
      <c r="L185" s="7"/>
      <c r="M185" s="7"/>
      <c r="N185" s="7">
        <f t="shared" si="16"/>
        <v>0</v>
      </c>
      <c r="O185" s="7"/>
      <c r="P185" s="7"/>
      <c r="Q185" s="11" t="s">
        <v>16</v>
      </c>
      <c r="R185" s="6"/>
      <c r="S185" s="6"/>
      <c r="T185" s="6"/>
    </row>
    <row r="186" spans="1:20" x14ac:dyDescent="0.25">
      <c r="A186" s="6">
        <v>12</v>
      </c>
      <c r="B186" s="6" t="s">
        <v>54</v>
      </c>
      <c r="C186" s="7"/>
      <c r="D186" s="8">
        <v>40575</v>
      </c>
      <c r="E186" s="8">
        <v>40603</v>
      </c>
      <c r="F186" s="6">
        <f>'Wage Entry'!E187</f>
        <v>47409.38097625698</v>
      </c>
      <c r="G186" s="6">
        <v>0</v>
      </c>
      <c r="H186" s="24">
        <v>0</v>
      </c>
      <c r="I186" s="6">
        <f t="shared" si="14"/>
        <v>0</v>
      </c>
      <c r="J186" s="6">
        <f t="shared" si="15"/>
        <v>0</v>
      </c>
      <c r="K186" s="7">
        <f t="shared" si="17"/>
        <v>0</v>
      </c>
      <c r="L186" s="7">
        <v>9.5</v>
      </c>
      <c r="M186" s="7">
        <f>ROUND(K186*L186/1200,0)</f>
        <v>0</v>
      </c>
      <c r="N186" s="7">
        <f t="shared" si="16"/>
        <v>0</v>
      </c>
      <c r="O186" s="7">
        <f t="shared" si="18"/>
        <v>0</v>
      </c>
      <c r="P186" s="7">
        <f t="shared" si="19"/>
        <v>0</v>
      </c>
      <c r="Q186" s="11" t="s">
        <v>31</v>
      </c>
      <c r="R186" s="6"/>
      <c r="S186" s="6"/>
      <c r="T186" s="6"/>
    </row>
    <row r="187" spans="1:20" x14ac:dyDescent="0.25">
      <c r="A187" s="6">
        <v>1</v>
      </c>
      <c r="B187" s="6"/>
      <c r="C187" s="7">
        <f t="shared" si="20"/>
        <v>0</v>
      </c>
      <c r="D187" s="8">
        <v>40603</v>
      </c>
      <c r="E187" s="8">
        <v>40634</v>
      </c>
      <c r="F187" s="6">
        <f>'Wage Entry'!E188</f>
        <v>52039.461801913065</v>
      </c>
      <c r="G187" s="6">
        <v>0</v>
      </c>
      <c r="H187" s="24">
        <v>0</v>
      </c>
      <c r="I187" s="6">
        <f t="shared" si="14"/>
        <v>0</v>
      </c>
      <c r="J187" s="6">
        <f>C187</f>
        <v>0</v>
      </c>
      <c r="K187" s="7"/>
      <c r="L187" s="7"/>
      <c r="M187" s="7"/>
      <c r="N187" s="7">
        <f t="shared" si="16"/>
        <v>0</v>
      </c>
      <c r="O187" s="7"/>
      <c r="P187" s="7"/>
      <c r="Q187" s="11" t="s">
        <v>16</v>
      </c>
      <c r="R187" s="6"/>
      <c r="S187" s="6"/>
      <c r="T187" s="6"/>
    </row>
    <row r="188" spans="1:20" x14ac:dyDescent="0.25">
      <c r="A188" s="6">
        <v>2</v>
      </c>
      <c r="B188" s="6"/>
      <c r="C188" s="7"/>
      <c r="D188" s="8">
        <v>40634</v>
      </c>
      <c r="E188" s="8">
        <v>40664</v>
      </c>
      <c r="F188" s="6">
        <f>'Wage Entry'!E189</f>
        <v>52039.461801913065</v>
      </c>
      <c r="G188" s="6">
        <v>0</v>
      </c>
      <c r="H188" s="24">
        <v>0</v>
      </c>
      <c r="I188" s="6">
        <f t="shared" si="14"/>
        <v>0</v>
      </c>
      <c r="J188" s="6">
        <f t="shared" si="15"/>
        <v>0</v>
      </c>
      <c r="K188" s="7"/>
      <c r="L188" s="7"/>
      <c r="M188" s="7"/>
      <c r="N188" s="7">
        <f t="shared" si="16"/>
        <v>0</v>
      </c>
      <c r="O188" s="7"/>
      <c r="P188" s="7"/>
      <c r="Q188" s="11" t="s">
        <v>16</v>
      </c>
      <c r="R188" s="6"/>
      <c r="S188" s="6"/>
      <c r="T188" s="6"/>
    </row>
    <row r="189" spans="1:20" x14ac:dyDescent="0.25">
      <c r="A189" s="6">
        <v>3</v>
      </c>
      <c r="B189" s="6"/>
      <c r="C189" s="7"/>
      <c r="D189" s="8">
        <v>40664</v>
      </c>
      <c r="E189" s="8">
        <v>40695</v>
      </c>
      <c r="F189" s="6">
        <f>'Wage Entry'!E190</f>
        <v>52039.461801913065</v>
      </c>
      <c r="G189" s="6">
        <v>0</v>
      </c>
      <c r="H189" s="24">
        <v>0</v>
      </c>
      <c r="I189" s="6">
        <f t="shared" si="14"/>
        <v>0</v>
      </c>
      <c r="J189" s="6">
        <f t="shared" si="15"/>
        <v>0</v>
      </c>
      <c r="K189" s="7"/>
      <c r="L189" s="7"/>
      <c r="M189" s="7"/>
      <c r="N189" s="7">
        <f t="shared" si="16"/>
        <v>0</v>
      </c>
      <c r="O189" s="7"/>
      <c r="P189" s="7"/>
      <c r="Q189" s="11" t="s">
        <v>16</v>
      </c>
      <c r="R189" s="6"/>
      <c r="S189" s="6"/>
      <c r="T189" s="6"/>
    </row>
    <row r="190" spans="1:20" x14ac:dyDescent="0.25">
      <c r="A190" s="6">
        <v>4</v>
      </c>
      <c r="B190" s="6"/>
      <c r="C190" s="7"/>
      <c r="D190" s="8">
        <v>40695</v>
      </c>
      <c r="E190" s="8">
        <v>40725</v>
      </c>
      <c r="F190" s="6">
        <f>'Wage Entry'!E191</f>
        <v>52039.461801913065</v>
      </c>
      <c r="G190" s="6">
        <v>0</v>
      </c>
      <c r="H190" s="24">
        <v>0</v>
      </c>
      <c r="I190" s="6">
        <f t="shared" si="14"/>
        <v>0</v>
      </c>
      <c r="J190" s="6">
        <f t="shared" si="15"/>
        <v>0</v>
      </c>
      <c r="K190" s="7"/>
      <c r="L190" s="7"/>
      <c r="M190" s="7"/>
      <c r="N190" s="7">
        <f t="shared" si="16"/>
        <v>0</v>
      </c>
      <c r="O190" s="7"/>
      <c r="P190" s="7"/>
      <c r="Q190" s="11" t="s">
        <v>16</v>
      </c>
      <c r="R190" s="6"/>
      <c r="S190" s="6"/>
      <c r="T190" s="6"/>
    </row>
    <row r="191" spans="1:20" x14ac:dyDescent="0.25">
      <c r="A191" s="6">
        <v>5</v>
      </c>
      <c r="B191" s="6"/>
      <c r="C191" s="7"/>
      <c r="D191" s="8">
        <v>40725</v>
      </c>
      <c r="E191" s="8">
        <v>40756</v>
      </c>
      <c r="F191" s="6">
        <f>'Wage Entry'!E192</f>
        <v>52039.461801913065</v>
      </c>
      <c r="G191" s="6">
        <v>0</v>
      </c>
      <c r="H191" s="24">
        <v>0</v>
      </c>
      <c r="I191" s="6">
        <f t="shared" si="14"/>
        <v>0</v>
      </c>
      <c r="J191" s="6">
        <f t="shared" si="15"/>
        <v>0</v>
      </c>
      <c r="K191" s="7"/>
      <c r="L191" s="7"/>
      <c r="M191" s="7"/>
      <c r="N191" s="7">
        <f t="shared" si="16"/>
        <v>0</v>
      </c>
      <c r="O191" s="7"/>
      <c r="P191" s="7"/>
      <c r="Q191" s="11" t="s">
        <v>16</v>
      </c>
      <c r="R191" s="6"/>
      <c r="S191" s="6"/>
      <c r="T191" s="6"/>
    </row>
    <row r="192" spans="1:20" x14ac:dyDescent="0.25">
      <c r="A192" s="6">
        <v>6</v>
      </c>
      <c r="B192" s="6"/>
      <c r="C192" s="7"/>
      <c r="D192" s="8">
        <v>40756</v>
      </c>
      <c r="E192" s="8">
        <v>40787</v>
      </c>
      <c r="F192" s="6">
        <f>'Wage Entry'!E193</f>
        <v>52039.461801913065</v>
      </c>
      <c r="G192" s="6">
        <v>0</v>
      </c>
      <c r="H192" s="24">
        <v>0</v>
      </c>
      <c r="I192" s="6">
        <f t="shared" si="14"/>
        <v>0</v>
      </c>
      <c r="J192" s="6">
        <f t="shared" si="15"/>
        <v>0</v>
      </c>
      <c r="K192" s="7"/>
      <c r="L192" s="7"/>
      <c r="M192" s="7"/>
      <c r="N192" s="7">
        <f t="shared" si="16"/>
        <v>0</v>
      </c>
      <c r="O192" s="7"/>
      <c r="P192" s="7"/>
      <c r="Q192" s="11" t="s">
        <v>16</v>
      </c>
      <c r="R192" s="6"/>
      <c r="S192" s="6"/>
      <c r="T192" s="6"/>
    </row>
    <row r="193" spans="1:20" x14ac:dyDescent="0.25">
      <c r="A193" s="6">
        <v>7</v>
      </c>
      <c r="B193" s="6"/>
      <c r="C193" s="7"/>
      <c r="D193" s="8">
        <v>40787</v>
      </c>
      <c r="E193" s="8">
        <v>40817</v>
      </c>
      <c r="F193" s="6">
        <f>'Wage Entry'!E194</f>
        <v>52039.461801913065</v>
      </c>
      <c r="G193" s="6">
        <v>0</v>
      </c>
      <c r="H193" s="24">
        <v>0</v>
      </c>
      <c r="I193" s="6">
        <f t="shared" si="14"/>
        <v>0</v>
      </c>
      <c r="J193" s="6">
        <f t="shared" si="15"/>
        <v>0</v>
      </c>
      <c r="K193" s="7"/>
      <c r="L193" s="7"/>
      <c r="M193" s="7"/>
      <c r="N193" s="7">
        <f t="shared" si="16"/>
        <v>0</v>
      </c>
      <c r="O193" s="7"/>
      <c r="P193" s="7"/>
      <c r="Q193" s="11" t="s">
        <v>16</v>
      </c>
      <c r="R193" s="6"/>
      <c r="S193" s="6"/>
      <c r="T193" s="6"/>
    </row>
    <row r="194" spans="1:20" x14ac:dyDescent="0.25">
      <c r="A194" s="6">
        <v>8</v>
      </c>
      <c r="B194" s="6"/>
      <c r="C194" s="7"/>
      <c r="D194" s="8">
        <v>40817</v>
      </c>
      <c r="E194" s="8">
        <v>40848</v>
      </c>
      <c r="F194" s="6">
        <f>'Wage Entry'!E195</f>
        <v>52039.461801913065</v>
      </c>
      <c r="G194" s="6">
        <v>0</v>
      </c>
      <c r="H194" s="24">
        <v>0</v>
      </c>
      <c r="I194" s="6">
        <f t="shared" si="14"/>
        <v>0</v>
      </c>
      <c r="J194" s="6">
        <f t="shared" si="15"/>
        <v>0</v>
      </c>
      <c r="K194" s="7"/>
      <c r="L194" s="7"/>
      <c r="M194" s="7"/>
      <c r="N194" s="7">
        <f t="shared" si="16"/>
        <v>0</v>
      </c>
      <c r="O194" s="7"/>
      <c r="P194" s="7"/>
      <c r="Q194" s="11" t="s">
        <v>16</v>
      </c>
      <c r="R194" s="6"/>
      <c r="S194" s="6"/>
      <c r="T194" s="6"/>
    </row>
    <row r="195" spans="1:20" x14ac:dyDescent="0.25">
      <c r="A195" s="6">
        <v>9</v>
      </c>
      <c r="B195" s="6"/>
      <c r="C195" s="7"/>
      <c r="D195" s="8">
        <v>40848</v>
      </c>
      <c r="E195" s="8">
        <v>40878</v>
      </c>
      <c r="F195" s="6">
        <f>'Wage Entry'!E196</f>
        <v>52039.461801913065</v>
      </c>
      <c r="G195" s="6">
        <v>0</v>
      </c>
      <c r="H195" s="24">
        <v>0</v>
      </c>
      <c r="I195" s="6">
        <f t="shared" si="14"/>
        <v>0</v>
      </c>
      <c r="J195" s="6">
        <f t="shared" si="15"/>
        <v>0</v>
      </c>
      <c r="K195" s="7"/>
      <c r="L195" s="7"/>
      <c r="M195" s="7"/>
      <c r="N195" s="7">
        <f t="shared" si="16"/>
        <v>0</v>
      </c>
      <c r="O195" s="7"/>
      <c r="P195" s="7"/>
      <c r="Q195" s="11" t="s">
        <v>16</v>
      </c>
      <c r="R195" s="6"/>
      <c r="S195" s="6"/>
      <c r="T195" s="6"/>
    </row>
    <row r="196" spans="1:20" x14ac:dyDescent="0.25">
      <c r="A196" s="6">
        <v>10</v>
      </c>
      <c r="B196" s="6"/>
      <c r="C196" s="7"/>
      <c r="D196" s="8">
        <v>40878</v>
      </c>
      <c r="E196" s="8">
        <v>40909</v>
      </c>
      <c r="F196" s="6">
        <f>'Wage Entry'!E197</f>
        <v>52039.461801913065</v>
      </c>
      <c r="G196" s="6">
        <v>0</v>
      </c>
      <c r="H196" s="24">
        <v>0</v>
      </c>
      <c r="I196" s="6">
        <f t="shared" ref="I196:I259" si="21">MAX((G196-H196),0)</f>
        <v>0</v>
      </c>
      <c r="J196" s="6">
        <f t="shared" si="15"/>
        <v>0</v>
      </c>
      <c r="K196" s="7"/>
      <c r="L196" s="7"/>
      <c r="M196" s="7"/>
      <c r="N196" s="7">
        <f t="shared" si="16"/>
        <v>0</v>
      </c>
      <c r="O196" s="7"/>
      <c r="P196" s="7"/>
      <c r="Q196" s="11" t="s">
        <v>16</v>
      </c>
      <c r="R196" s="6"/>
      <c r="S196" s="6"/>
      <c r="T196" s="6"/>
    </row>
    <row r="197" spans="1:20" x14ac:dyDescent="0.25">
      <c r="A197" s="6">
        <v>11</v>
      </c>
      <c r="B197" s="6"/>
      <c r="C197" s="7"/>
      <c r="D197" s="8">
        <v>40909</v>
      </c>
      <c r="E197" s="8">
        <v>40940</v>
      </c>
      <c r="F197" s="6">
        <f>'Wage Entry'!E198</f>
        <v>52039.461801913065</v>
      </c>
      <c r="G197" s="6">
        <v>0</v>
      </c>
      <c r="H197" s="24">
        <v>0</v>
      </c>
      <c r="I197" s="6">
        <f t="shared" si="21"/>
        <v>0</v>
      </c>
      <c r="J197" s="6">
        <f t="shared" ref="J197:J260" si="22">J196+I196</f>
        <v>0</v>
      </c>
      <c r="K197" s="7"/>
      <c r="L197" s="7"/>
      <c r="M197" s="7"/>
      <c r="N197" s="7">
        <f t="shared" si="16"/>
        <v>0</v>
      </c>
      <c r="O197" s="7"/>
      <c r="P197" s="7"/>
      <c r="Q197" s="11" t="s">
        <v>16</v>
      </c>
      <c r="R197" s="6"/>
      <c r="S197" s="6"/>
      <c r="T197" s="6"/>
    </row>
    <row r="198" spans="1:20" x14ac:dyDescent="0.25">
      <c r="A198" s="6">
        <v>12</v>
      </c>
      <c r="B198" s="6" t="s">
        <v>56</v>
      </c>
      <c r="C198" s="7"/>
      <c r="D198" s="8">
        <v>40940</v>
      </c>
      <c r="E198" s="8">
        <v>40969</v>
      </c>
      <c r="F198" s="6">
        <f>'Wage Entry'!E199</f>
        <v>52039.461801913065</v>
      </c>
      <c r="G198" s="6">
        <v>0</v>
      </c>
      <c r="H198" s="24">
        <v>0</v>
      </c>
      <c r="I198" s="6">
        <f t="shared" si="21"/>
        <v>0</v>
      </c>
      <c r="J198" s="6">
        <f t="shared" si="22"/>
        <v>0</v>
      </c>
      <c r="K198" s="7">
        <f t="shared" si="17"/>
        <v>0</v>
      </c>
      <c r="L198" s="7">
        <v>8.25</v>
      </c>
      <c r="M198" s="7">
        <f>ROUND(K198*L198/1200,0)</f>
        <v>0</v>
      </c>
      <c r="N198" s="7">
        <f t="shared" si="16"/>
        <v>0</v>
      </c>
      <c r="O198" s="7">
        <f t="shared" si="18"/>
        <v>0</v>
      </c>
      <c r="P198" s="7">
        <f t="shared" si="19"/>
        <v>0</v>
      </c>
      <c r="Q198" s="11" t="s">
        <v>32</v>
      </c>
      <c r="R198" s="6"/>
      <c r="S198" s="6"/>
      <c r="T198" s="6"/>
    </row>
    <row r="199" spans="1:20" x14ac:dyDescent="0.25">
      <c r="A199" s="6">
        <v>1</v>
      </c>
      <c r="B199" s="6"/>
      <c r="C199" s="7">
        <f t="shared" si="20"/>
        <v>0</v>
      </c>
      <c r="D199" s="8">
        <v>40969</v>
      </c>
      <c r="E199" s="8">
        <v>41000</v>
      </c>
      <c r="F199" s="6">
        <f>'Wage Entry'!E200</f>
        <v>85089.916666666672</v>
      </c>
      <c r="G199" s="6">
        <v>0</v>
      </c>
      <c r="H199" s="24">
        <v>0</v>
      </c>
      <c r="I199" s="6">
        <f t="shared" si="21"/>
        <v>0</v>
      </c>
      <c r="J199" s="6">
        <f>C199</f>
        <v>0</v>
      </c>
      <c r="K199" s="7"/>
      <c r="L199" s="7"/>
      <c r="M199" s="7"/>
      <c r="N199" s="7">
        <f t="shared" ref="N199:N262" si="23">N198+I199</f>
        <v>0</v>
      </c>
      <c r="O199" s="7"/>
      <c r="P199" s="7"/>
      <c r="Q199" s="11" t="s">
        <v>16</v>
      </c>
      <c r="R199" s="6"/>
      <c r="S199" s="6"/>
      <c r="T199" s="6"/>
    </row>
    <row r="200" spans="1:20" x14ac:dyDescent="0.25">
      <c r="A200" s="6">
        <v>2</v>
      </c>
      <c r="B200" s="6"/>
      <c r="C200" s="7"/>
      <c r="D200" s="8">
        <v>41000</v>
      </c>
      <c r="E200" s="8">
        <v>41030</v>
      </c>
      <c r="F200" s="6">
        <f>'Wage Entry'!E201</f>
        <v>85089.916666666672</v>
      </c>
      <c r="G200" s="6">
        <v>0</v>
      </c>
      <c r="H200" s="24">
        <v>0</v>
      </c>
      <c r="I200" s="6">
        <f t="shared" si="21"/>
        <v>0</v>
      </c>
      <c r="J200" s="6">
        <f t="shared" si="22"/>
        <v>0</v>
      </c>
      <c r="K200" s="7"/>
      <c r="L200" s="7"/>
      <c r="M200" s="7"/>
      <c r="N200" s="7">
        <f t="shared" si="23"/>
        <v>0</v>
      </c>
      <c r="O200" s="7"/>
      <c r="P200" s="7"/>
      <c r="Q200" s="11" t="s">
        <v>16</v>
      </c>
      <c r="R200" s="6"/>
      <c r="S200" s="6"/>
      <c r="T200" s="6"/>
    </row>
    <row r="201" spans="1:20" x14ac:dyDescent="0.25">
      <c r="A201" s="6">
        <v>3</v>
      </c>
      <c r="B201" s="6"/>
      <c r="C201" s="7"/>
      <c r="D201" s="8">
        <v>41030</v>
      </c>
      <c r="E201" s="8">
        <v>41061</v>
      </c>
      <c r="F201" s="6">
        <f>'Wage Entry'!E202</f>
        <v>85089.916666666672</v>
      </c>
      <c r="G201" s="6">
        <v>0</v>
      </c>
      <c r="H201" s="24">
        <v>0</v>
      </c>
      <c r="I201" s="6">
        <f t="shared" si="21"/>
        <v>0</v>
      </c>
      <c r="J201" s="6">
        <f t="shared" si="22"/>
        <v>0</v>
      </c>
      <c r="K201" s="7"/>
      <c r="L201" s="7"/>
      <c r="M201" s="7"/>
      <c r="N201" s="7">
        <f t="shared" si="23"/>
        <v>0</v>
      </c>
      <c r="O201" s="7"/>
      <c r="P201" s="7"/>
      <c r="Q201" s="11" t="s">
        <v>16</v>
      </c>
      <c r="R201" s="6"/>
      <c r="S201" s="6"/>
      <c r="T201" s="6"/>
    </row>
    <row r="202" spans="1:20" x14ac:dyDescent="0.25">
      <c r="A202" s="6">
        <v>4</v>
      </c>
      <c r="B202" s="6"/>
      <c r="C202" s="7"/>
      <c r="D202" s="8">
        <v>41061</v>
      </c>
      <c r="E202" s="8">
        <v>41091</v>
      </c>
      <c r="F202" s="6">
        <f>'Wage Entry'!E203</f>
        <v>85089.916666666672</v>
      </c>
      <c r="G202" s="6">
        <v>0</v>
      </c>
      <c r="H202" s="24">
        <v>0</v>
      </c>
      <c r="I202" s="6">
        <f t="shared" si="21"/>
        <v>0</v>
      </c>
      <c r="J202" s="6">
        <f t="shared" si="22"/>
        <v>0</v>
      </c>
      <c r="K202" s="7"/>
      <c r="L202" s="7"/>
      <c r="M202" s="7"/>
      <c r="N202" s="7">
        <f t="shared" si="23"/>
        <v>0</v>
      </c>
      <c r="O202" s="7"/>
      <c r="P202" s="7"/>
      <c r="Q202" s="11" t="s">
        <v>16</v>
      </c>
      <c r="R202" s="6"/>
      <c r="S202" s="6"/>
      <c r="T202" s="6"/>
    </row>
    <row r="203" spans="1:20" x14ac:dyDescent="0.25">
      <c r="A203" s="6">
        <v>5</v>
      </c>
      <c r="B203" s="6"/>
      <c r="C203" s="7"/>
      <c r="D203" s="8">
        <v>41091</v>
      </c>
      <c r="E203" s="8">
        <v>41122</v>
      </c>
      <c r="F203" s="6">
        <f>'Wage Entry'!E204</f>
        <v>85089.916666666672</v>
      </c>
      <c r="G203" s="6">
        <v>0</v>
      </c>
      <c r="H203" s="24">
        <v>0</v>
      </c>
      <c r="I203" s="6">
        <f t="shared" si="21"/>
        <v>0</v>
      </c>
      <c r="J203" s="6">
        <f t="shared" si="22"/>
        <v>0</v>
      </c>
      <c r="K203" s="7"/>
      <c r="L203" s="7"/>
      <c r="M203" s="7"/>
      <c r="N203" s="7">
        <f t="shared" si="23"/>
        <v>0</v>
      </c>
      <c r="O203" s="7"/>
      <c r="P203" s="7"/>
      <c r="Q203" s="11" t="s">
        <v>16</v>
      </c>
      <c r="R203" s="6"/>
      <c r="S203" s="6"/>
      <c r="T203" s="6"/>
    </row>
    <row r="204" spans="1:20" x14ac:dyDescent="0.25">
      <c r="A204" s="6">
        <v>6</v>
      </c>
      <c r="B204" s="6"/>
      <c r="C204" s="7"/>
      <c r="D204" s="8">
        <v>41122</v>
      </c>
      <c r="E204" s="8">
        <v>41153</v>
      </c>
      <c r="F204" s="6">
        <f>'Wage Entry'!E205</f>
        <v>85089.916666666672</v>
      </c>
      <c r="G204" s="6">
        <v>0</v>
      </c>
      <c r="H204" s="24">
        <v>0</v>
      </c>
      <c r="I204" s="6">
        <f t="shared" si="21"/>
        <v>0</v>
      </c>
      <c r="J204" s="6">
        <f t="shared" si="22"/>
        <v>0</v>
      </c>
      <c r="K204" s="7"/>
      <c r="L204" s="7"/>
      <c r="M204" s="7"/>
      <c r="N204" s="7">
        <f t="shared" si="23"/>
        <v>0</v>
      </c>
      <c r="O204" s="7"/>
      <c r="P204" s="7"/>
      <c r="Q204" s="11" t="s">
        <v>16</v>
      </c>
      <c r="R204" s="6"/>
      <c r="S204" s="6"/>
      <c r="T204" s="6"/>
    </row>
    <row r="205" spans="1:20" x14ac:dyDescent="0.25">
      <c r="A205" s="6">
        <v>7</v>
      </c>
      <c r="B205" s="6"/>
      <c r="C205" s="7"/>
      <c r="D205" s="8">
        <v>41153</v>
      </c>
      <c r="E205" s="8">
        <v>41183</v>
      </c>
      <c r="F205" s="6">
        <f>'Wage Entry'!E206</f>
        <v>85089.916666666672</v>
      </c>
      <c r="G205" s="6">
        <v>0</v>
      </c>
      <c r="H205" s="24">
        <v>0</v>
      </c>
      <c r="I205" s="6">
        <f t="shared" si="21"/>
        <v>0</v>
      </c>
      <c r="J205" s="6">
        <f t="shared" si="22"/>
        <v>0</v>
      </c>
      <c r="K205" s="7"/>
      <c r="L205" s="7"/>
      <c r="M205" s="7"/>
      <c r="N205" s="7">
        <f t="shared" si="23"/>
        <v>0</v>
      </c>
      <c r="O205" s="7"/>
      <c r="P205" s="7"/>
      <c r="Q205" s="11" t="s">
        <v>16</v>
      </c>
      <c r="R205" s="6"/>
      <c r="S205" s="6"/>
      <c r="T205" s="6"/>
    </row>
    <row r="206" spans="1:20" x14ac:dyDescent="0.25">
      <c r="A206" s="6">
        <v>8</v>
      </c>
      <c r="B206" s="6"/>
      <c r="C206" s="7"/>
      <c r="D206" s="8">
        <v>41183</v>
      </c>
      <c r="E206" s="8">
        <v>41214</v>
      </c>
      <c r="F206" s="6">
        <f>'Wage Entry'!E207</f>
        <v>85089.916666666672</v>
      </c>
      <c r="G206" s="6">
        <v>0</v>
      </c>
      <c r="H206" s="24">
        <v>0</v>
      </c>
      <c r="I206" s="6">
        <f t="shared" si="21"/>
        <v>0</v>
      </c>
      <c r="J206" s="6">
        <f t="shared" si="22"/>
        <v>0</v>
      </c>
      <c r="K206" s="7"/>
      <c r="L206" s="7"/>
      <c r="M206" s="7"/>
      <c r="N206" s="7">
        <f t="shared" si="23"/>
        <v>0</v>
      </c>
      <c r="O206" s="7"/>
      <c r="P206" s="7"/>
      <c r="Q206" s="11" t="s">
        <v>16</v>
      </c>
      <c r="R206" s="6"/>
      <c r="S206" s="6"/>
      <c r="T206" s="6"/>
    </row>
    <row r="207" spans="1:20" x14ac:dyDescent="0.25">
      <c r="A207" s="6">
        <v>9</v>
      </c>
      <c r="B207" s="6"/>
      <c r="C207" s="7"/>
      <c r="D207" s="8">
        <v>41214</v>
      </c>
      <c r="E207" s="8">
        <v>41244</v>
      </c>
      <c r="F207" s="6">
        <f>'Wage Entry'!E208</f>
        <v>85089.916666666672</v>
      </c>
      <c r="G207" s="6">
        <v>0</v>
      </c>
      <c r="H207" s="24">
        <v>0</v>
      </c>
      <c r="I207" s="6">
        <f t="shared" si="21"/>
        <v>0</v>
      </c>
      <c r="J207" s="6">
        <f t="shared" si="22"/>
        <v>0</v>
      </c>
      <c r="K207" s="7"/>
      <c r="L207" s="7"/>
      <c r="M207" s="7"/>
      <c r="N207" s="7">
        <f t="shared" si="23"/>
        <v>0</v>
      </c>
      <c r="O207" s="7"/>
      <c r="P207" s="7"/>
      <c r="Q207" s="11" t="s">
        <v>16</v>
      </c>
      <c r="R207" s="6"/>
      <c r="S207" s="6"/>
      <c r="T207" s="6"/>
    </row>
    <row r="208" spans="1:20" x14ac:dyDescent="0.25">
      <c r="A208" s="6">
        <v>10</v>
      </c>
      <c r="B208" s="6"/>
      <c r="C208" s="7"/>
      <c r="D208" s="8">
        <v>41244</v>
      </c>
      <c r="E208" s="8">
        <v>41275</v>
      </c>
      <c r="F208" s="6">
        <f>'Wage Entry'!E209</f>
        <v>85089.916666666672</v>
      </c>
      <c r="G208" s="6">
        <v>0</v>
      </c>
      <c r="H208" s="24">
        <v>0</v>
      </c>
      <c r="I208" s="6">
        <f t="shared" si="21"/>
        <v>0</v>
      </c>
      <c r="J208" s="6">
        <f t="shared" si="22"/>
        <v>0</v>
      </c>
      <c r="K208" s="7"/>
      <c r="L208" s="7"/>
      <c r="M208" s="7"/>
      <c r="N208" s="7">
        <f t="shared" si="23"/>
        <v>0</v>
      </c>
      <c r="O208" s="7"/>
      <c r="P208" s="7"/>
      <c r="Q208" s="11" t="s">
        <v>16</v>
      </c>
      <c r="R208" s="6"/>
      <c r="S208" s="6"/>
      <c r="T208" s="6"/>
    </row>
    <row r="209" spans="1:20" x14ac:dyDescent="0.25">
      <c r="A209" s="6">
        <v>11</v>
      </c>
      <c r="B209" s="6"/>
      <c r="C209" s="7"/>
      <c r="D209" s="8">
        <v>41275</v>
      </c>
      <c r="E209" s="8">
        <v>41306</v>
      </c>
      <c r="F209" s="6">
        <f>'Wage Entry'!E210</f>
        <v>85089.916666666672</v>
      </c>
      <c r="G209" s="6">
        <v>0</v>
      </c>
      <c r="H209" s="24">
        <v>0</v>
      </c>
      <c r="I209" s="6">
        <f t="shared" si="21"/>
        <v>0</v>
      </c>
      <c r="J209" s="6">
        <f t="shared" si="22"/>
        <v>0</v>
      </c>
      <c r="K209" s="7"/>
      <c r="L209" s="7"/>
      <c r="M209" s="7"/>
      <c r="N209" s="7">
        <f t="shared" si="23"/>
        <v>0</v>
      </c>
      <c r="O209" s="7"/>
      <c r="P209" s="7"/>
      <c r="Q209" s="11" t="s">
        <v>16</v>
      </c>
      <c r="R209" s="6"/>
      <c r="S209" s="6"/>
      <c r="T209" s="6"/>
    </row>
    <row r="210" spans="1:20" x14ac:dyDescent="0.25">
      <c r="A210" s="6">
        <v>12</v>
      </c>
      <c r="B210" s="6" t="s">
        <v>55</v>
      </c>
      <c r="C210" s="7"/>
      <c r="D210" s="8">
        <v>41306</v>
      </c>
      <c r="E210" s="8">
        <v>41334</v>
      </c>
      <c r="F210" s="6">
        <f>'Wage Entry'!E211</f>
        <v>85089.916666666672</v>
      </c>
      <c r="G210" s="6">
        <v>0</v>
      </c>
      <c r="H210" s="24">
        <v>0</v>
      </c>
      <c r="I210" s="6">
        <f t="shared" si="21"/>
        <v>0</v>
      </c>
      <c r="J210" s="6">
        <f t="shared" si="22"/>
        <v>0</v>
      </c>
      <c r="K210" s="7">
        <f t="shared" si="17"/>
        <v>0</v>
      </c>
      <c r="L210" s="7">
        <v>8.5</v>
      </c>
      <c r="M210" s="7">
        <f>ROUND(K210*L210/1200,0)</f>
        <v>0</v>
      </c>
      <c r="N210" s="7">
        <f t="shared" si="23"/>
        <v>0</v>
      </c>
      <c r="O210" s="7">
        <f t="shared" si="18"/>
        <v>0</v>
      </c>
      <c r="P210" s="7">
        <f t="shared" si="19"/>
        <v>0</v>
      </c>
      <c r="Q210" s="11" t="s">
        <v>33</v>
      </c>
      <c r="R210" s="6"/>
      <c r="S210" s="6"/>
      <c r="T210" s="6"/>
    </row>
    <row r="211" spans="1:20" x14ac:dyDescent="0.25">
      <c r="A211" s="6">
        <v>1</v>
      </c>
      <c r="B211" s="6"/>
      <c r="C211" s="7">
        <f t="shared" si="20"/>
        <v>0</v>
      </c>
      <c r="D211" s="8">
        <v>41334</v>
      </c>
      <c r="E211" s="8">
        <v>41365</v>
      </c>
      <c r="F211" s="6">
        <f>'Wage Entry'!E212</f>
        <v>85089.916666666672</v>
      </c>
      <c r="G211" s="6">
        <v>0</v>
      </c>
      <c r="H211" s="24">
        <v>0</v>
      </c>
      <c r="I211" s="6">
        <f t="shared" si="21"/>
        <v>0</v>
      </c>
      <c r="J211" s="6">
        <f>C211</f>
        <v>0</v>
      </c>
      <c r="K211" s="7"/>
      <c r="L211" s="7"/>
      <c r="M211" s="7"/>
      <c r="N211" s="7">
        <f t="shared" si="23"/>
        <v>0</v>
      </c>
      <c r="O211" s="7"/>
      <c r="P211" s="7"/>
      <c r="Q211" s="11" t="s">
        <v>16</v>
      </c>
      <c r="R211" s="6"/>
      <c r="S211" s="6"/>
      <c r="T211" s="6"/>
    </row>
    <row r="212" spans="1:20" x14ac:dyDescent="0.25">
      <c r="A212" s="6">
        <v>2</v>
      </c>
      <c r="B212" s="6"/>
      <c r="C212" s="7"/>
      <c r="D212" s="8">
        <v>41365</v>
      </c>
      <c r="E212" s="8">
        <v>41395</v>
      </c>
      <c r="F212" s="6">
        <f>'Wage Entry'!E213</f>
        <v>85089.916666666672</v>
      </c>
      <c r="G212" s="6">
        <v>0</v>
      </c>
      <c r="H212" s="24">
        <v>0</v>
      </c>
      <c r="I212" s="6">
        <f t="shared" si="21"/>
        <v>0</v>
      </c>
      <c r="J212" s="6">
        <f t="shared" si="22"/>
        <v>0</v>
      </c>
      <c r="K212" s="7"/>
      <c r="L212" s="7"/>
      <c r="M212" s="7"/>
      <c r="N212" s="7">
        <f t="shared" si="23"/>
        <v>0</v>
      </c>
      <c r="O212" s="7"/>
      <c r="P212" s="7"/>
      <c r="Q212" s="11" t="s">
        <v>16</v>
      </c>
      <c r="R212" s="6"/>
      <c r="S212" s="6"/>
      <c r="T212" s="6"/>
    </row>
    <row r="213" spans="1:20" x14ac:dyDescent="0.25">
      <c r="A213" s="6">
        <v>3</v>
      </c>
      <c r="B213" s="6"/>
      <c r="C213" s="7"/>
      <c r="D213" s="8">
        <v>41395</v>
      </c>
      <c r="E213" s="8">
        <v>41426</v>
      </c>
      <c r="F213" s="6">
        <f>'Wage Entry'!E214</f>
        <v>85089.916666666672</v>
      </c>
      <c r="G213" s="6">
        <v>0</v>
      </c>
      <c r="H213" s="24">
        <v>0</v>
      </c>
      <c r="I213" s="6">
        <f t="shared" si="21"/>
        <v>0</v>
      </c>
      <c r="J213" s="6">
        <f t="shared" si="22"/>
        <v>0</v>
      </c>
      <c r="K213" s="7"/>
      <c r="L213" s="7"/>
      <c r="M213" s="7"/>
      <c r="N213" s="7">
        <f t="shared" si="23"/>
        <v>0</v>
      </c>
      <c r="O213" s="7"/>
      <c r="P213" s="7"/>
      <c r="Q213" s="11" t="s">
        <v>16</v>
      </c>
      <c r="R213" s="6"/>
      <c r="S213" s="6"/>
      <c r="T213" s="6"/>
    </row>
    <row r="214" spans="1:20" x14ac:dyDescent="0.25">
      <c r="A214" s="6">
        <v>4</v>
      </c>
      <c r="B214" s="6"/>
      <c r="C214" s="7"/>
      <c r="D214" s="8">
        <v>41426</v>
      </c>
      <c r="E214" s="8">
        <v>41456</v>
      </c>
      <c r="F214" s="6">
        <f>'Wage Entry'!E215</f>
        <v>85089.916666666672</v>
      </c>
      <c r="G214" s="6">
        <v>0</v>
      </c>
      <c r="H214" s="24">
        <v>0</v>
      </c>
      <c r="I214" s="6">
        <f t="shared" si="21"/>
        <v>0</v>
      </c>
      <c r="J214" s="6">
        <f t="shared" si="22"/>
        <v>0</v>
      </c>
      <c r="K214" s="7"/>
      <c r="L214" s="7"/>
      <c r="M214" s="7"/>
      <c r="N214" s="7">
        <f t="shared" si="23"/>
        <v>0</v>
      </c>
      <c r="O214" s="7"/>
      <c r="P214" s="7"/>
      <c r="Q214" s="11" t="s">
        <v>16</v>
      </c>
      <c r="R214" s="6"/>
      <c r="S214" s="6"/>
      <c r="T214" s="6"/>
    </row>
    <row r="215" spans="1:20" x14ac:dyDescent="0.25">
      <c r="A215" s="6">
        <v>5</v>
      </c>
      <c r="B215" s="6"/>
      <c r="C215" s="7"/>
      <c r="D215" s="8">
        <v>41456</v>
      </c>
      <c r="E215" s="8">
        <v>41487</v>
      </c>
      <c r="F215" s="6">
        <f>'Wage Entry'!E216</f>
        <v>85089.916666666672</v>
      </c>
      <c r="G215" s="6">
        <v>0</v>
      </c>
      <c r="H215" s="24">
        <v>0</v>
      </c>
      <c r="I215" s="6">
        <f t="shared" si="21"/>
        <v>0</v>
      </c>
      <c r="J215" s="6">
        <f t="shared" si="22"/>
        <v>0</v>
      </c>
      <c r="K215" s="7"/>
      <c r="L215" s="7"/>
      <c r="M215" s="7"/>
      <c r="N215" s="7">
        <f t="shared" si="23"/>
        <v>0</v>
      </c>
      <c r="O215" s="7"/>
      <c r="P215" s="7"/>
      <c r="Q215" s="11" t="s">
        <v>16</v>
      </c>
      <c r="R215" s="6"/>
      <c r="S215" s="6"/>
      <c r="T215" s="6"/>
    </row>
    <row r="216" spans="1:20" x14ac:dyDescent="0.25">
      <c r="A216" s="6">
        <v>6</v>
      </c>
      <c r="B216" s="6"/>
      <c r="C216" s="7"/>
      <c r="D216" s="8">
        <v>41487</v>
      </c>
      <c r="E216" s="8">
        <v>41518</v>
      </c>
      <c r="F216" s="6">
        <f>'Wage Entry'!E217</f>
        <v>85089.916666666672</v>
      </c>
      <c r="G216" s="6">
        <v>0</v>
      </c>
      <c r="H216" s="24">
        <v>0</v>
      </c>
      <c r="I216" s="6">
        <f t="shared" si="21"/>
        <v>0</v>
      </c>
      <c r="J216" s="6">
        <f t="shared" si="22"/>
        <v>0</v>
      </c>
      <c r="K216" s="7"/>
      <c r="L216" s="7"/>
      <c r="M216" s="7"/>
      <c r="N216" s="7">
        <f t="shared" si="23"/>
        <v>0</v>
      </c>
      <c r="O216" s="7"/>
      <c r="P216" s="7"/>
      <c r="Q216" s="11" t="s">
        <v>16</v>
      </c>
      <c r="R216" s="6"/>
      <c r="S216" s="6"/>
      <c r="T216" s="6"/>
    </row>
    <row r="217" spans="1:20" x14ac:dyDescent="0.25">
      <c r="A217" s="6">
        <v>7</v>
      </c>
      <c r="B217" s="6"/>
      <c r="C217" s="7"/>
      <c r="D217" s="8">
        <v>41518</v>
      </c>
      <c r="E217" s="8">
        <v>41548</v>
      </c>
      <c r="F217" s="6">
        <f>'Wage Entry'!E218</f>
        <v>85089.916666666672</v>
      </c>
      <c r="G217" s="6">
        <v>0</v>
      </c>
      <c r="H217" s="24">
        <v>0</v>
      </c>
      <c r="I217" s="6">
        <f t="shared" si="21"/>
        <v>0</v>
      </c>
      <c r="J217" s="6">
        <f t="shared" si="22"/>
        <v>0</v>
      </c>
      <c r="K217" s="7"/>
      <c r="L217" s="7"/>
      <c r="M217" s="7"/>
      <c r="N217" s="7">
        <f t="shared" si="23"/>
        <v>0</v>
      </c>
      <c r="O217" s="7"/>
      <c r="P217" s="7"/>
      <c r="Q217" s="11" t="s">
        <v>16</v>
      </c>
      <c r="R217" s="6"/>
      <c r="S217" s="6"/>
      <c r="T217" s="6"/>
    </row>
    <row r="218" spans="1:20" x14ac:dyDescent="0.25">
      <c r="A218" s="6">
        <v>8</v>
      </c>
      <c r="B218" s="6"/>
      <c r="C218" s="7"/>
      <c r="D218" s="8">
        <v>41548</v>
      </c>
      <c r="E218" s="8">
        <v>41579</v>
      </c>
      <c r="F218" s="6">
        <f>'Wage Entry'!E219</f>
        <v>85089.916666666672</v>
      </c>
      <c r="G218" s="6">
        <v>0</v>
      </c>
      <c r="H218" s="24">
        <v>0</v>
      </c>
      <c r="I218" s="6">
        <f t="shared" si="21"/>
        <v>0</v>
      </c>
      <c r="J218" s="6">
        <f t="shared" si="22"/>
        <v>0</v>
      </c>
      <c r="K218" s="7"/>
      <c r="L218" s="7"/>
      <c r="M218" s="7"/>
      <c r="N218" s="7">
        <f t="shared" si="23"/>
        <v>0</v>
      </c>
      <c r="O218" s="7"/>
      <c r="P218" s="7"/>
      <c r="Q218" s="11" t="s">
        <v>16</v>
      </c>
      <c r="R218" s="6"/>
      <c r="S218" s="6"/>
      <c r="T218" s="6"/>
    </row>
    <row r="219" spans="1:20" x14ac:dyDescent="0.25">
      <c r="A219" s="6">
        <v>9</v>
      </c>
      <c r="B219" s="6"/>
      <c r="C219" s="7"/>
      <c r="D219" s="8">
        <v>41579</v>
      </c>
      <c r="E219" s="8">
        <v>41609</v>
      </c>
      <c r="F219" s="6">
        <f>'Wage Entry'!E220</f>
        <v>85089.916666666672</v>
      </c>
      <c r="G219" s="6">
        <v>0</v>
      </c>
      <c r="H219" s="24">
        <v>0</v>
      </c>
      <c r="I219" s="6">
        <f t="shared" si="21"/>
        <v>0</v>
      </c>
      <c r="J219" s="6">
        <f t="shared" si="22"/>
        <v>0</v>
      </c>
      <c r="K219" s="7"/>
      <c r="L219" s="7"/>
      <c r="M219" s="7"/>
      <c r="N219" s="7">
        <f t="shared" si="23"/>
        <v>0</v>
      </c>
      <c r="O219" s="7"/>
      <c r="P219" s="7"/>
      <c r="Q219" s="11" t="s">
        <v>16</v>
      </c>
      <c r="R219" s="6"/>
      <c r="S219" s="6"/>
      <c r="T219" s="6"/>
    </row>
    <row r="220" spans="1:20" x14ac:dyDescent="0.25">
      <c r="A220" s="6">
        <v>10</v>
      </c>
      <c r="B220" s="6"/>
      <c r="C220" s="7"/>
      <c r="D220" s="8">
        <v>41609</v>
      </c>
      <c r="E220" s="8">
        <v>41640</v>
      </c>
      <c r="F220" s="6">
        <f>'Wage Entry'!E221</f>
        <v>85089.916666666672</v>
      </c>
      <c r="G220" s="6">
        <v>0</v>
      </c>
      <c r="H220" s="24">
        <v>0</v>
      </c>
      <c r="I220" s="6">
        <f t="shared" si="21"/>
        <v>0</v>
      </c>
      <c r="J220" s="6">
        <f t="shared" si="22"/>
        <v>0</v>
      </c>
      <c r="K220" s="7"/>
      <c r="L220" s="7"/>
      <c r="M220" s="7"/>
      <c r="N220" s="7">
        <f t="shared" si="23"/>
        <v>0</v>
      </c>
      <c r="O220" s="7"/>
      <c r="P220" s="7"/>
      <c r="Q220" s="11" t="s">
        <v>16</v>
      </c>
      <c r="R220" s="6"/>
      <c r="S220" s="6"/>
      <c r="T220" s="6"/>
    </row>
    <row r="221" spans="1:20" x14ac:dyDescent="0.25">
      <c r="A221" s="6">
        <v>11</v>
      </c>
      <c r="B221" s="6"/>
      <c r="C221" s="7"/>
      <c r="D221" s="8">
        <v>41640</v>
      </c>
      <c r="E221" s="8">
        <v>41671</v>
      </c>
      <c r="F221" s="6">
        <f>'Wage Entry'!E222</f>
        <v>85089.916666666672</v>
      </c>
      <c r="G221" s="6">
        <v>0</v>
      </c>
      <c r="H221" s="24">
        <v>0</v>
      </c>
      <c r="I221" s="6">
        <f t="shared" si="21"/>
        <v>0</v>
      </c>
      <c r="J221" s="6">
        <f t="shared" si="22"/>
        <v>0</v>
      </c>
      <c r="K221" s="7"/>
      <c r="L221" s="7"/>
      <c r="M221" s="7"/>
      <c r="N221" s="7">
        <f t="shared" si="23"/>
        <v>0</v>
      </c>
      <c r="O221" s="7"/>
      <c r="P221" s="7"/>
      <c r="Q221" s="11" t="s">
        <v>16</v>
      </c>
      <c r="R221" s="6"/>
      <c r="S221" s="6"/>
      <c r="T221" s="6"/>
    </row>
    <row r="222" spans="1:20" x14ac:dyDescent="0.25">
      <c r="A222" s="6">
        <v>12</v>
      </c>
      <c r="B222" s="6" t="s">
        <v>57</v>
      </c>
      <c r="C222" s="7"/>
      <c r="D222" s="8">
        <v>41671</v>
      </c>
      <c r="E222" s="8">
        <v>41699</v>
      </c>
      <c r="F222" s="6">
        <f>'Wage Entry'!E223</f>
        <v>85089.916666666672</v>
      </c>
      <c r="G222" s="6">
        <v>0</v>
      </c>
      <c r="H222" s="24">
        <v>0</v>
      </c>
      <c r="I222" s="6">
        <f t="shared" si="21"/>
        <v>0</v>
      </c>
      <c r="J222" s="6">
        <f t="shared" si="22"/>
        <v>0</v>
      </c>
      <c r="K222" s="7">
        <f t="shared" ref="K222:K258" si="24">SUM(J211:J222)</f>
        <v>0</v>
      </c>
      <c r="L222" s="7">
        <v>8.75</v>
      </c>
      <c r="M222" s="7">
        <f>ROUND(K222*L222/1200,0)</f>
        <v>0</v>
      </c>
      <c r="N222" s="7">
        <f t="shared" si="23"/>
        <v>0</v>
      </c>
      <c r="O222" s="7">
        <f t="shared" ref="O222:O258" si="25">SUM(I211:I222)</f>
        <v>0</v>
      </c>
      <c r="P222" s="7">
        <f t="shared" ref="P222:P258" si="26">C211+M222+O222</f>
        <v>0</v>
      </c>
      <c r="Q222" s="11" t="s">
        <v>34</v>
      </c>
      <c r="R222" s="6"/>
      <c r="S222" s="6"/>
      <c r="T222" s="6"/>
    </row>
    <row r="223" spans="1:20" x14ac:dyDescent="0.25">
      <c r="A223" s="6">
        <v>1</v>
      </c>
      <c r="B223" s="6"/>
      <c r="C223" s="7">
        <f t="shared" ref="C223:C259" si="27">P222</f>
        <v>0</v>
      </c>
      <c r="D223" s="8">
        <v>41699</v>
      </c>
      <c r="E223" s="8">
        <v>41730</v>
      </c>
      <c r="F223" s="6">
        <f>'Wage Entry'!E224</f>
        <v>101044.33333333333</v>
      </c>
      <c r="G223" s="6">
        <v>0</v>
      </c>
      <c r="H223" s="24">
        <v>0</v>
      </c>
      <c r="I223" s="6">
        <f t="shared" si="21"/>
        <v>0</v>
      </c>
      <c r="J223" s="6">
        <f>C223</f>
        <v>0</v>
      </c>
      <c r="K223" s="7"/>
      <c r="L223" s="7"/>
      <c r="M223" s="7"/>
      <c r="N223" s="7">
        <f t="shared" si="23"/>
        <v>0</v>
      </c>
      <c r="O223" s="7"/>
      <c r="P223" s="7"/>
      <c r="Q223" s="11" t="s">
        <v>16</v>
      </c>
      <c r="R223" s="6"/>
      <c r="S223" s="6"/>
      <c r="T223" s="6"/>
    </row>
    <row r="224" spans="1:20" x14ac:dyDescent="0.25">
      <c r="A224" s="6">
        <v>2</v>
      </c>
      <c r="B224" s="6"/>
      <c r="C224" s="7"/>
      <c r="D224" s="8">
        <v>41730</v>
      </c>
      <c r="E224" s="8">
        <v>41760</v>
      </c>
      <c r="F224" s="6">
        <f>'Wage Entry'!E225</f>
        <v>101044.33333333333</v>
      </c>
      <c r="G224" s="6">
        <v>0</v>
      </c>
      <c r="H224" s="24">
        <v>0</v>
      </c>
      <c r="I224" s="6">
        <f t="shared" si="21"/>
        <v>0</v>
      </c>
      <c r="J224" s="6">
        <f t="shared" si="22"/>
        <v>0</v>
      </c>
      <c r="K224" s="7"/>
      <c r="L224" s="7"/>
      <c r="M224" s="7"/>
      <c r="N224" s="7">
        <f t="shared" si="23"/>
        <v>0</v>
      </c>
      <c r="O224" s="7"/>
      <c r="P224" s="7"/>
      <c r="Q224" s="11" t="s">
        <v>16</v>
      </c>
      <c r="R224" s="6"/>
      <c r="S224" s="6"/>
      <c r="T224" s="6"/>
    </row>
    <row r="225" spans="1:20" x14ac:dyDescent="0.25">
      <c r="A225" s="6">
        <v>3</v>
      </c>
      <c r="B225" s="6"/>
      <c r="C225" s="7"/>
      <c r="D225" s="8">
        <v>41760</v>
      </c>
      <c r="E225" s="8">
        <v>41791</v>
      </c>
      <c r="F225" s="6">
        <f>'Wage Entry'!E226</f>
        <v>101044.33333333333</v>
      </c>
      <c r="G225" s="6">
        <v>0</v>
      </c>
      <c r="H225" s="24">
        <v>0</v>
      </c>
      <c r="I225" s="6">
        <f t="shared" si="21"/>
        <v>0</v>
      </c>
      <c r="J225" s="6">
        <f t="shared" si="22"/>
        <v>0</v>
      </c>
      <c r="K225" s="7"/>
      <c r="L225" s="7"/>
      <c r="M225" s="7"/>
      <c r="N225" s="7">
        <f t="shared" si="23"/>
        <v>0</v>
      </c>
      <c r="O225" s="7"/>
      <c r="P225" s="7"/>
      <c r="Q225" s="11" t="s">
        <v>16</v>
      </c>
      <c r="R225" s="6"/>
      <c r="S225" s="6"/>
      <c r="T225" s="6"/>
    </row>
    <row r="226" spans="1:20" x14ac:dyDescent="0.25">
      <c r="A226" s="6">
        <v>4</v>
      </c>
      <c r="B226" s="6"/>
      <c r="C226" s="7"/>
      <c r="D226" s="8">
        <v>41791</v>
      </c>
      <c r="E226" s="8">
        <v>41821</v>
      </c>
      <c r="F226" s="6">
        <f>'Wage Entry'!E227</f>
        <v>101044.33333333333</v>
      </c>
      <c r="G226" s="6">
        <v>0</v>
      </c>
      <c r="H226" s="24">
        <v>0</v>
      </c>
      <c r="I226" s="6">
        <f t="shared" si="21"/>
        <v>0</v>
      </c>
      <c r="J226" s="6">
        <f t="shared" si="22"/>
        <v>0</v>
      </c>
      <c r="K226" s="7"/>
      <c r="L226" s="7"/>
      <c r="M226" s="7"/>
      <c r="N226" s="7">
        <f t="shared" si="23"/>
        <v>0</v>
      </c>
      <c r="O226" s="7"/>
      <c r="P226" s="7"/>
      <c r="Q226" s="11" t="s">
        <v>16</v>
      </c>
      <c r="R226" s="6"/>
      <c r="S226" s="6"/>
      <c r="T226" s="6"/>
    </row>
    <row r="227" spans="1:20" x14ac:dyDescent="0.25">
      <c r="A227" s="6">
        <v>5</v>
      </c>
      <c r="B227" s="6"/>
      <c r="C227" s="7"/>
      <c r="D227" s="8">
        <v>41821</v>
      </c>
      <c r="E227" s="8">
        <v>41852</v>
      </c>
      <c r="F227" s="6">
        <f>'Wage Entry'!E228</f>
        <v>101044.33333333333</v>
      </c>
      <c r="G227" s="6">
        <v>0</v>
      </c>
      <c r="H227" s="24">
        <v>0</v>
      </c>
      <c r="I227" s="6">
        <v>0</v>
      </c>
      <c r="J227" s="6">
        <f t="shared" si="22"/>
        <v>0</v>
      </c>
      <c r="K227" s="7"/>
      <c r="L227" s="7"/>
      <c r="M227" s="7"/>
      <c r="N227" s="7">
        <f t="shared" si="23"/>
        <v>0</v>
      </c>
      <c r="O227" s="7"/>
      <c r="P227" s="7"/>
      <c r="Q227" s="11" t="s">
        <v>16</v>
      </c>
      <c r="R227" s="6"/>
      <c r="S227" s="6"/>
      <c r="T227" s="6"/>
    </row>
    <row r="228" spans="1:20" x14ac:dyDescent="0.25">
      <c r="A228" s="6">
        <v>6</v>
      </c>
      <c r="B228" s="6"/>
      <c r="C228" s="7"/>
      <c r="D228" s="8">
        <v>41852</v>
      </c>
      <c r="E228" s="8">
        <v>41883</v>
      </c>
      <c r="F228" s="6">
        <f>'Wage Entry'!E229</f>
        <v>101044.33333333333</v>
      </c>
      <c r="G228" s="6">
        <v>0</v>
      </c>
      <c r="H228" s="24">
        <v>0</v>
      </c>
      <c r="I228" s="6">
        <v>0</v>
      </c>
      <c r="J228" s="6">
        <f t="shared" si="22"/>
        <v>0</v>
      </c>
      <c r="K228" s="7"/>
      <c r="L228" s="7"/>
      <c r="M228" s="7"/>
      <c r="N228" s="7">
        <f t="shared" si="23"/>
        <v>0</v>
      </c>
      <c r="O228" s="7"/>
      <c r="P228" s="7"/>
      <c r="Q228" s="11" t="s">
        <v>16</v>
      </c>
      <c r="R228" s="6"/>
      <c r="S228" s="6"/>
      <c r="T228" s="6"/>
    </row>
    <row r="229" spans="1:20" x14ac:dyDescent="0.25">
      <c r="A229" s="6">
        <v>7</v>
      </c>
      <c r="B229" s="6"/>
      <c r="C229" s="7"/>
      <c r="D229" s="8">
        <v>41883</v>
      </c>
      <c r="E229" s="8">
        <v>41913</v>
      </c>
      <c r="F229" s="6">
        <f>'Wage Entry'!E230</f>
        <v>101044.33333333333</v>
      </c>
      <c r="G229" s="6">
        <f t="shared" ref="G229:G259" si="28">ROUND(F229*1.16%,0)</f>
        <v>1172</v>
      </c>
      <c r="H229" s="29">
        <f>15000*1.16%</f>
        <v>174</v>
      </c>
      <c r="I229" s="6">
        <f t="shared" si="21"/>
        <v>998</v>
      </c>
      <c r="J229" s="6">
        <f>J228+I228</f>
        <v>0</v>
      </c>
      <c r="K229" s="7"/>
      <c r="L229" s="7"/>
      <c r="M229" s="7"/>
      <c r="N229" s="7">
        <f>N228+I229</f>
        <v>998</v>
      </c>
      <c r="O229" s="7"/>
      <c r="P229" s="7"/>
      <c r="Q229" s="11" t="s">
        <v>16</v>
      </c>
      <c r="R229" s="6"/>
      <c r="S229" s="6"/>
      <c r="T229" s="6"/>
    </row>
    <row r="230" spans="1:20" x14ac:dyDescent="0.25">
      <c r="A230" s="6">
        <v>8</v>
      </c>
      <c r="B230" s="6"/>
      <c r="C230" s="7"/>
      <c r="D230" s="8">
        <v>41913</v>
      </c>
      <c r="E230" s="8">
        <v>41944</v>
      </c>
      <c r="F230" s="6">
        <f>'Wage Entry'!E231</f>
        <v>101044.33333333333</v>
      </c>
      <c r="G230" s="6">
        <f t="shared" si="28"/>
        <v>1172</v>
      </c>
      <c r="H230" s="29">
        <f t="shared" ref="H230:H293" si="29">15000*1.16%</f>
        <v>174</v>
      </c>
      <c r="I230" s="6">
        <f t="shared" si="21"/>
        <v>998</v>
      </c>
      <c r="J230" s="6">
        <f t="shared" si="22"/>
        <v>998</v>
      </c>
      <c r="K230" s="7"/>
      <c r="L230" s="7"/>
      <c r="M230" s="7"/>
      <c r="N230" s="7">
        <f t="shared" si="23"/>
        <v>1996</v>
      </c>
      <c r="O230" s="7"/>
      <c r="P230" s="7"/>
      <c r="Q230" s="11" t="s">
        <v>16</v>
      </c>
      <c r="R230" s="6"/>
      <c r="S230" s="6"/>
      <c r="T230" s="6"/>
    </row>
    <row r="231" spans="1:20" x14ac:dyDescent="0.25">
      <c r="A231" s="6">
        <v>9</v>
      </c>
      <c r="B231" s="6"/>
      <c r="C231" s="7"/>
      <c r="D231" s="8">
        <v>41944</v>
      </c>
      <c r="E231" s="8">
        <v>41974</v>
      </c>
      <c r="F231" s="6">
        <f>'Wage Entry'!E232</f>
        <v>101044.33333333333</v>
      </c>
      <c r="G231" s="6">
        <f t="shared" si="28"/>
        <v>1172</v>
      </c>
      <c r="H231" s="29">
        <f t="shared" si="29"/>
        <v>174</v>
      </c>
      <c r="I231" s="6">
        <f t="shared" si="21"/>
        <v>998</v>
      </c>
      <c r="J231" s="6">
        <f t="shared" si="22"/>
        <v>1996</v>
      </c>
      <c r="K231" s="7"/>
      <c r="L231" s="7"/>
      <c r="M231" s="7"/>
      <c r="N231" s="7">
        <f t="shared" si="23"/>
        <v>2994</v>
      </c>
      <c r="O231" s="7"/>
      <c r="P231" s="7"/>
      <c r="Q231" s="11" t="s">
        <v>16</v>
      </c>
      <c r="R231" s="6"/>
      <c r="S231" s="6"/>
      <c r="T231" s="6"/>
    </row>
    <row r="232" spans="1:20" x14ac:dyDescent="0.25">
      <c r="A232" s="6">
        <v>10</v>
      </c>
      <c r="B232" s="6"/>
      <c r="C232" s="7"/>
      <c r="D232" s="8">
        <v>41974</v>
      </c>
      <c r="E232" s="8">
        <v>42005</v>
      </c>
      <c r="F232" s="6">
        <f>'Wage Entry'!E233</f>
        <v>101044.33333333333</v>
      </c>
      <c r="G232" s="6">
        <f t="shared" si="28"/>
        <v>1172</v>
      </c>
      <c r="H232" s="29">
        <f t="shared" si="29"/>
        <v>174</v>
      </c>
      <c r="I232" s="6">
        <f t="shared" si="21"/>
        <v>998</v>
      </c>
      <c r="J232" s="6">
        <f t="shared" si="22"/>
        <v>2994</v>
      </c>
      <c r="K232" s="7"/>
      <c r="L232" s="7"/>
      <c r="M232" s="7"/>
      <c r="N232" s="7">
        <f t="shared" si="23"/>
        <v>3992</v>
      </c>
      <c r="O232" s="7"/>
      <c r="P232" s="7"/>
      <c r="Q232" s="11" t="s">
        <v>16</v>
      </c>
      <c r="R232" s="6"/>
      <c r="S232" s="6"/>
      <c r="T232" s="6"/>
    </row>
    <row r="233" spans="1:20" x14ac:dyDescent="0.25">
      <c r="A233" s="6">
        <v>11</v>
      </c>
      <c r="B233" s="6"/>
      <c r="C233" s="7"/>
      <c r="D233" s="8">
        <v>42005</v>
      </c>
      <c r="E233" s="8">
        <v>42036</v>
      </c>
      <c r="F233" s="6">
        <f>'Wage Entry'!E234</f>
        <v>101044.33333333333</v>
      </c>
      <c r="G233" s="6">
        <f t="shared" si="28"/>
        <v>1172</v>
      </c>
      <c r="H233" s="29">
        <f t="shared" si="29"/>
        <v>174</v>
      </c>
      <c r="I233" s="6">
        <f t="shared" si="21"/>
        <v>998</v>
      </c>
      <c r="J233" s="6">
        <f t="shared" si="22"/>
        <v>3992</v>
      </c>
      <c r="K233" s="7"/>
      <c r="L233" s="7"/>
      <c r="M233" s="7"/>
      <c r="N233" s="7">
        <f t="shared" si="23"/>
        <v>4990</v>
      </c>
      <c r="O233" s="7"/>
      <c r="P233" s="7"/>
      <c r="Q233" s="11" t="s">
        <v>16</v>
      </c>
      <c r="R233" s="6"/>
      <c r="S233" s="6"/>
      <c r="T233" s="6"/>
    </row>
    <row r="234" spans="1:20" x14ac:dyDescent="0.25">
      <c r="A234" s="6">
        <v>12</v>
      </c>
      <c r="B234" s="6" t="s">
        <v>58</v>
      </c>
      <c r="C234" s="7"/>
      <c r="D234" s="8">
        <v>42036</v>
      </c>
      <c r="E234" s="8">
        <v>42064</v>
      </c>
      <c r="F234" s="6">
        <f>'Wage Entry'!E235</f>
        <v>101044.33333333333</v>
      </c>
      <c r="G234" s="6">
        <f t="shared" si="28"/>
        <v>1172</v>
      </c>
      <c r="H234" s="29">
        <f t="shared" si="29"/>
        <v>174</v>
      </c>
      <c r="I234" s="6">
        <f t="shared" si="21"/>
        <v>998</v>
      </c>
      <c r="J234" s="6">
        <f t="shared" si="22"/>
        <v>4990</v>
      </c>
      <c r="K234" s="7">
        <f>SUM(J223:J234)</f>
        <v>14970</v>
      </c>
      <c r="L234" s="7">
        <v>8.75</v>
      </c>
      <c r="M234" s="7">
        <f>ROUND(K234*L234/1200,0)</f>
        <v>109</v>
      </c>
      <c r="N234" s="7">
        <f t="shared" si="23"/>
        <v>5988</v>
      </c>
      <c r="O234" s="7">
        <f>SUM(I223:I234)</f>
        <v>5988</v>
      </c>
      <c r="P234" s="7">
        <f>C223+M234+O234</f>
        <v>6097</v>
      </c>
      <c r="Q234" s="11" t="s">
        <v>35</v>
      </c>
      <c r="R234" s="6"/>
      <c r="S234" s="6"/>
      <c r="T234" s="6"/>
    </row>
    <row r="235" spans="1:20" x14ac:dyDescent="0.25">
      <c r="A235" s="6">
        <v>1</v>
      </c>
      <c r="B235" s="6"/>
      <c r="C235" s="7">
        <f t="shared" si="27"/>
        <v>6097</v>
      </c>
      <c r="D235" s="8">
        <v>42064</v>
      </c>
      <c r="E235" s="8">
        <v>42095</v>
      </c>
      <c r="F235" s="6">
        <f>'Wage Entry'!E236</f>
        <v>127580.66666666667</v>
      </c>
      <c r="G235" s="6">
        <f t="shared" si="28"/>
        <v>1480</v>
      </c>
      <c r="H235" s="29">
        <f t="shared" si="29"/>
        <v>174</v>
      </c>
      <c r="I235" s="6">
        <f t="shared" si="21"/>
        <v>1306</v>
      </c>
      <c r="J235" s="6">
        <f>C235</f>
        <v>6097</v>
      </c>
      <c r="K235" s="7"/>
      <c r="L235" s="7"/>
      <c r="M235" s="7"/>
      <c r="N235" s="7">
        <f t="shared" si="23"/>
        <v>7294</v>
      </c>
      <c r="O235" s="7"/>
      <c r="P235" s="7"/>
      <c r="Q235" s="11" t="s">
        <v>16</v>
      </c>
      <c r="R235" s="6"/>
      <c r="S235" s="6"/>
      <c r="T235" s="6"/>
    </row>
    <row r="236" spans="1:20" x14ac:dyDescent="0.25">
      <c r="A236" s="6">
        <v>2</v>
      </c>
      <c r="B236" s="6"/>
      <c r="C236" s="7"/>
      <c r="D236" s="8">
        <v>42095</v>
      </c>
      <c r="E236" s="8">
        <v>42125</v>
      </c>
      <c r="F236" s="6">
        <f>'Wage Entry'!E237</f>
        <v>127580.66666666667</v>
      </c>
      <c r="G236" s="6">
        <f t="shared" si="28"/>
        <v>1480</v>
      </c>
      <c r="H236" s="29">
        <f t="shared" si="29"/>
        <v>174</v>
      </c>
      <c r="I236" s="6">
        <f t="shared" si="21"/>
        <v>1306</v>
      </c>
      <c r="J236" s="6">
        <f t="shared" si="22"/>
        <v>7403</v>
      </c>
      <c r="K236" s="7"/>
      <c r="L236" s="7"/>
      <c r="M236" s="7"/>
      <c r="N236" s="7">
        <f t="shared" si="23"/>
        <v>8600</v>
      </c>
      <c r="O236" s="7"/>
      <c r="P236" s="7"/>
      <c r="Q236" s="11" t="s">
        <v>16</v>
      </c>
      <c r="R236" s="6"/>
      <c r="S236" s="6"/>
      <c r="T236" s="6"/>
    </row>
    <row r="237" spans="1:20" x14ac:dyDescent="0.25">
      <c r="A237" s="6">
        <v>3</v>
      </c>
      <c r="B237" s="6"/>
      <c r="C237" s="7"/>
      <c r="D237" s="8">
        <v>42125</v>
      </c>
      <c r="E237" s="8">
        <v>42156</v>
      </c>
      <c r="F237" s="6">
        <f>'Wage Entry'!E238</f>
        <v>127580.66666666667</v>
      </c>
      <c r="G237" s="6">
        <f t="shared" si="28"/>
        <v>1480</v>
      </c>
      <c r="H237" s="29">
        <f t="shared" si="29"/>
        <v>174</v>
      </c>
      <c r="I237" s="6">
        <f t="shared" si="21"/>
        <v>1306</v>
      </c>
      <c r="J237" s="6">
        <f t="shared" si="22"/>
        <v>8709</v>
      </c>
      <c r="K237" s="7"/>
      <c r="L237" s="7"/>
      <c r="M237" s="7"/>
      <c r="N237" s="7">
        <f t="shared" si="23"/>
        <v>9906</v>
      </c>
      <c r="O237" s="7"/>
      <c r="P237" s="7"/>
      <c r="Q237" s="11" t="s">
        <v>16</v>
      </c>
      <c r="R237" s="6"/>
      <c r="S237" s="6"/>
      <c r="T237" s="6"/>
    </row>
    <row r="238" spans="1:20" x14ac:dyDescent="0.25">
      <c r="A238" s="6">
        <v>4</v>
      </c>
      <c r="B238" s="6"/>
      <c r="C238" s="7"/>
      <c r="D238" s="8">
        <v>42156</v>
      </c>
      <c r="E238" s="8">
        <v>42186</v>
      </c>
      <c r="F238" s="6">
        <f>'Wage Entry'!E239</f>
        <v>127580.66666666667</v>
      </c>
      <c r="G238" s="6">
        <f t="shared" si="28"/>
        <v>1480</v>
      </c>
      <c r="H238" s="29">
        <f t="shared" si="29"/>
        <v>174</v>
      </c>
      <c r="I238" s="6">
        <f t="shared" si="21"/>
        <v>1306</v>
      </c>
      <c r="J238" s="6">
        <f t="shared" si="22"/>
        <v>10015</v>
      </c>
      <c r="K238" s="7"/>
      <c r="L238" s="7"/>
      <c r="M238" s="7"/>
      <c r="N238" s="7">
        <f t="shared" si="23"/>
        <v>11212</v>
      </c>
      <c r="O238" s="7"/>
      <c r="P238" s="7"/>
      <c r="Q238" s="11" t="s">
        <v>16</v>
      </c>
      <c r="R238" s="6"/>
      <c r="S238" s="6"/>
      <c r="T238" s="6"/>
    </row>
    <row r="239" spans="1:20" x14ac:dyDescent="0.25">
      <c r="A239" s="6">
        <v>5</v>
      </c>
      <c r="B239" s="6"/>
      <c r="C239" s="7"/>
      <c r="D239" s="8">
        <v>42186</v>
      </c>
      <c r="E239" s="8">
        <v>42217</v>
      </c>
      <c r="F239" s="6">
        <f>'Wage Entry'!E240</f>
        <v>127580.66666666667</v>
      </c>
      <c r="G239" s="6">
        <f t="shared" si="28"/>
        <v>1480</v>
      </c>
      <c r="H239" s="29">
        <f t="shared" si="29"/>
        <v>174</v>
      </c>
      <c r="I239" s="6">
        <f t="shared" si="21"/>
        <v>1306</v>
      </c>
      <c r="J239" s="6">
        <f t="shared" si="22"/>
        <v>11321</v>
      </c>
      <c r="K239" s="7"/>
      <c r="L239" s="7"/>
      <c r="M239" s="7"/>
      <c r="N239" s="7">
        <f t="shared" si="23"/>
        <v>12518</v>
      </c>
      <c r="O239" s="7"/>
      <c r="P239" s="7"/>
      <c r="Q239" s="11" t="s">
        <v>16</v>
      </c>
      <c r="R239" s="6"/>
      <c r="S239" s="6"/>
      <c r="T239" s="6"/>
    </row>
    <row r="240" spans="1:20" x14ac:dyDescent="0.25">
      <c r="A240" s="6">
        <v>6</v>
      </c>
      <c r="B240" s="6"/>
      <c r="C240" s="7"/>
      <c r="D240" s="8">
        <v>42217</v>
      </c>
      <c r="E240" s="8">
        <v>42248</v>
      </c>
      <c r="F240" s="6">
        <f>'Wage Entry'!E241</f>
        <v>127580.66666666667</v>
      </c>
      <c r="G240" s="6">
        <f t="shared" si="28"/>
        <v>1480</v>
      </c>
      <c r="H240" s="29">
        <f t="shared" si="29"/>
        <v>174</v>
      </c>
      <c r="I240" s="6">
        <f t="shared" si="21"/>
        <v>1306</v>
      </c>
      <c r="J240" s="6">
        <f t="shared" si="22"/>
        <v>12627</v>
      </c>
      <c r="K240" s="7"/>
      <c r="L240" s="7"/>
      <c r="M240" s="7"/>
      <c r="N240" s="7">
        <f t="shared" si="23"/>
        <v>13824</v>
      </c>
      <c r="O240" s="7"/>
      <c r="P240" s="7"/>
      <c r="Q240" s="11" t="s">
        <v>16</v>
      </c>
      <c r="R240" s="6"/>
      <c r="S240" s="6"/>
      <c r="T240" s="6"/>
    </row>
    <row r="241" spans="1:20" x14ac:dyDescent="0.25">
      <c r="A241" s="6">
        <v>7</v>
      </c>
      <c r="B241" s="6"/>
      <c r="C241" s="7"/>
      <c r="D241" s="8">
        <v>42248</v>
      </c>
      <c r="E241" s="8">
        <v>42278</v>
      </c>
      <c r="F241" s="6">
        <f>'Wage Entry'!E242</f>
        <v>127580.66666666667</v>
      </c>
      <c r="G241" s="6">
        <f t="shared" si="28"/>
        <v>1480</v>
      </c>
      <c r="H241" s="29">
        <f t="shared" si="29"/>
        <v>174</v>
      </c>
      <c r="I241" s="6">
        <f t="shared" si="21"/>
        <v>1306</v>
      </c>
      <c r="J241" s="6">
        <f t="shared" si="22"/>
        <v>13933</v>
      </c>
      <c r="K241" s="7"/>
      <c r="L241" s="7"/>
      <c r="M241" s="7"/>
      <c r="N241" s="7">
        <f t="shared" si="23"/>
        <v>15130</v>
      </c>
      <c r="O241" s="7"/>
      <c r="P241" s="7"/>
      <c r="Q241" s="11" t="s">
        <v>16</v>
      </c>
      <c r="R241" s="6"/>
      <c r="S241" s="6"/>
      <c r="T241" s="6"/>
    </row>
    <row r="242" spans="1:20" x14ac:dyDescent="0.25">
      <c r="A242" s="6">
        <v>8</v>
      </c>
      <c r="B242" s="6"/>
      <c r="C242" s="7"/>
      <c r="D242" s="8">
        <v>42278</v>
      </c>
      <c r="E242" s="8">
        <v>42309</v>
      </c>
      <c r="F242" s="6">
        <f>'Wage Entry'!E243</f>
        <v>127580.66666666667</v>
      </c>
      <c r="G242" s="6">
        <f t="shared" si="28"/>
        <v>1480</v>
      </c>
      <c r="H242" s="29">
        <f t="shared" si="29"/>
        <v>174</v>
      </c>
      <c r="I242" s="6">
        <f t="shared" si="21"/>
        <v>1306</v>
      </c>
      <c r="J242" s="6">
        <f t="shared" si="22"/>
        <v>15239</v>
      </c>
      <c r="K242" s="7"/>
      <c r="L242" s="7"/>
      <c r="M242" s="7"/>
      <c r="N242" s="7">
        <f t="shared" si="23"/>
        <v>16436</v>
      </c>
      <c r="O242" s="7"/>
      <c r="P242" s="7"/>
      <c r="Q242" s="11" t="s">
        <v>16</v>
      </c>
      <c r="R242" s="6"/>
      <c r="S242" s="6"/>
      <c r="T242" s="6"/>
    </row>
    <row r="243" spans="1:20" x14ac:dyDescent="0.25">
      <c r="A243" s="6">
        <v>9</v>
      </c>
      <c r="B243" s="6"/>
      <c r="C243" s="7"/>
      <c r="D243" s="8">
        <v>42309</v>
      </c>
      <c r="E243" s="8">
        <v>42339</v>
      </c>
      <c r="F243" s="6">
        <f>'Wage Entry'!E244</f>
        <v>127580.66666666667</v>
      </c>
      <c r="G243" s="6">
        <f t="shared" si="28"/>
        <v>1480</v>
      </c>
      <c r="H243" s="29">
        <f t="shared" si="29"/>
        <v>174</v>
      </c>
      <c r="I243" s="6">
        <f t="shared" si="21"/>
        <v>1306</v>
      </c>
      <c r="J243" s="6">
        <f t="shared" si="22"/>
        <v>16545</v>
      </c>
      <c r="K243" s="7"/>
      <c r="L243" s="7"/>
      <c r="M243" s="7"/>
      <c r="N243" s="7">
        <f t="shared" si="23"/>
        <v>17742</v>
      </c>
      <c r="O243" s="7"/>
      <c r="P243" s="7"/>
      <c r="Q243" s="11" t="s">
        <v>16</v>
      </c>
      <c r="R243" s="6"/>
      <c r="S243" s="6"/>
      <c r="T243" s="6"/>
    </row>
    <row r="244" spans="1:20" x14ac:dyDescent="0.25">
      <c r="A244" s="6">
        <v>10</v>
      </c>
      <c r="B244" s="6"/>
      <c r="C244" s="7"/>
      <c r="D244" s="8">
        <v>42339</v>
      </c>
      <c r="E244" s="8">
        <v>42370</v>
      </c>
      <c r="F244" s="6">
        <f>'Wage Entry'!E245</f>
        <v>127580.66666666667</v>
      </c>
      <c r="G244" s="6">
        <f t="shared" si="28"/>
        <v>1480</v>
      </c>
      <c r="H244" s="29">
        <f t="shared" si="29"/>
        <v>174</v>
      </c>
      <c r="I244" s="6">
        <f t="shared" si="21"/>
        <v>1306</v>
      </c>
      <c r="J244" s="6">
        <f t="shared" si="22"/>
        <v>17851</v>
      </c>
      <c r="K244" s="7"/>
      <c r="L244" s="7"/>
      <c r="M244" s="7"/>
      <c r="N244" s="7">
        <f t="shared" si="23"/>
        <v>19048</v>
      </c>
      <c r="O244" s="7"/>
      <c r="P244" s="7"/>
      <c r="Q244" s="11" t="s">
        <v>16</v>
      </c>
      <c r="R244" s="6"/>
      <c r="S244" s="6"/>
      <c r="T244" s="6"/>
    </row>
    <row r="245" spans="1:20" x14ac:dyDescent="0.25">
      <c r="A245" s="6">
        <v>11</v>
      </c>
      <c r="B245" s="6"/>
      <c r="C245" s="7"/>
      <c r="D245" s="8">
        <v>42370</v>
      </c>
      <c r="E245" s="8">
        <v>42401</v>
      </c>
      <c r="F245" s="6">
        <f>'Wage Entry'!E246</f>
        <v>127580.66666666667</v>
      </c>
      <c r="G245" s="6">
        <f t="shared" si="28"/>
        <v>1480</v>
      </c>
      <c r="H245" s="29">
        <f t="shared" si="29"/>
        <v>174</v>
      </c>
      <c r="I245" s="6">
        <f t="shared" si="21"/>
        <v>1306</v>
      </c>
      <c r="J245" s="6">
        <f t="shared" si="22"/>
        <v>19157</v>
      </c>
      <c r="K245" s="7"/>
      <c r="L245" s="7"/>
      <c r="M245" s="7"/>
      <c r="N245" s="7">
        <f t="shared" si="23"/>
        <v>20354</v>
      </c>
      <c r="O245" s="7"/>
      <c r="P245" s="7"/>
      <c r="Q245" s="11" t="s">
        <v>16</v>
      </c>
      <c r="R245" s="6"/>
      <c r="S245" s="6"/>
      <c r="T245" s="6"/>
    </row>
    <row r="246" spans="1:20" x14ac:dyDescent="0.25">
      <c r="A246" s="6">
        <v>12</v>
      </c>
      <c r="B246" s="6" t="s">
        <v>59</v>
      </c>
      <c r="C246" s="7"/>
      <c r="D246" s="8">
        <v>42401</v>
      </c>
      <c r="E246" s="8">
        <v>42430</v>
      </c>
      <c r="F246" s="6">
        <f>'Wage Entry'!E247</f>
        <v>127580.66666666667</v>
      </c>
      <c r="G246" s="6">
        <f t="shared" si="28"/>
        <v>1480</v>
      </c>
      <c r="H246" s="29">
        <f t="shared" si="29"/>
        <v>174</v>
      </c>
      <c r="I246" s="6">
        <f t="shared" si="21"/>
        <v>1306</v>
      </c>
      <c r="J246" s="6">
        <f t="shared" si="22"/>
        <v>20463</v>
      </c>
      <c r="K246" s="7">
        <f t="shared" si="24"/>
        <v>159360</v>
      </c>
      <c r="L246" s="7">
        <v>8.8000000000000007</v>
      </c>
      <c r="M246" s="7">
        <f>ROUND(K246*L246/1200,0)</f>
        <v>1169</v>
      </c>
      <c r="N246" s="7">
        <f t="shared" si="23"/>
        <v>21660</v>
      </c>
      <c r="O246" s="7">
        <f t="shared" si="25"/>
        <v>15672</v>
      </c>
      <c r="P246" s="7">
        <f t="shared" si="26"/>
        <v>22938</v>
      </c>
      <c r="Q246" s="11" t="s">
        <v>36</v>
      </c>
      <c r="R246" s="6"/>
      <c r="S246" s="6"/>
      <c r="T246" s="6"/>
    </row>
    <row r="247" spans="1:20" x14ac:dyDescent="0.25">
      <c r="A247" s="6">
        <v>1</v>
      </c>
      <c r="B247" s="6"/>
      <c r="C247" s="7">
        <f t="shared" si="27"/>
        <v>22938</v>
      </c>
      <c r="D247" s="8">
        <v>42430</v>
      </c>
      <c r="E247" s="8">
        <v>42461</v>
      </c>
      <c r="F247" s="6">
        <f>'Wage Entry'!E248</f>
        <v>147994.33333333334</v>
      </c>
      <c r="G247" s="6">
        <f t="shared" si="28"/>
        <v>1717</v>
      </c>
      <c r="H247" s="29">
        <f t="shared" si="29"/>
        <v>174</v>
      </c>
      <c r="I247" s="6">
        <f t="shared" si="21"/>
        <v>1543</v>
      </c>
      <c r="J247" s="6">
        <f>C247</f>
        <v>22938</v>
      </c>
      <c r="K247" s="7"/>
      <c r="L247" s="7"/>
      <c r="M247" s="7"/>
      <c r="N247" s="7">
        <f t="shared" si="23"/>
        <v>23203</v>
      </c>
      <c r="O247" s="7"/>
      <c r="P247" s="7"/>
      <c r="Q247" s="11" t="s">
        <v>16</v>
      </c>
      <c r="R247" s="6"/>
      <c r="S247" s="6"/>
      <c r="T247" s="6"/>
    </row>
    <row r="248" spans="1:20" x14ac:dyDescent="0.25">
      <c r="A248" s="6">
        <v>2</v>
      </c>
      <c r="B248" s="6"/>
      <c r="C248" s="7"/>
      <c r="D248" s="8">
        <v>42461</v>
      </c>
      <c r="E248" s="8">
        <v>42491</v>
      </c>
      <c r="F248" s="6">
        <f>'Wage Entry'!E249</f>
        <v>147994.33333333334</v>
      </c>
      <c r="G248" s="6">
        <f t="shared" si="28"/>
        <v>1717</v>
      </c>
      <c r="H248" s="29">
        <f t="shared" si="29"/>
        <v>174</v>
      </c>
      <c r="I248" s="6">
        <f t="shared" si="21"/>
        <v>1543</v>
      </c>
      <c r="J248" s="6">
        <f t="shared" si="22"/>
        <v>24481</v>
      </c>
      <c r="K248" s="7"/>
      <c r="L248" s="7"/>
      <c r="M248" s="7"/>
      <c r="N248" s="7">
        <f t="shared" si="23"/>
        <v>24746</v>
      </c>
      <c r="O248" s="7"/>
      <c r="P248" s="7"/>
      <c r="Q248" s="11" t="s">
        <v>16</v>
      </c>
      <c r="R248" s="6"/>
      <c r="S248" s="6"/>
      <c r="T248" s="6"/>
    </row>
    <row r="249" spans="1:20" x14ac:dyDescent="0.25">
      <c r="A249" s="6">
        <v>3</v>
      </c>
      <c r="B249" s="6"/>
      <c r="C249" s="7"/>
      <c r="D249" s="8">
        <v>42491</v>
      </c>
      <c r="E249" s="8">
        <v>42522</v>
      </c>
      <c r="F249" s="6">
        <f>'Wage Entry'!E250</f>
        <v>147994.33333333334</v>
      </c>
      <c r="G249" s="6">
        <f t="shared" si="28"/>
        <v>1717</v>
      </c>
      <c r="H249" s="29">
        <f t="shared" si="29"/>
        <v>174</v>
      </c>
      <c r="I249" s="6">
        <f t="shared" si="21"/>
        <v>1543</v>
      </c>
      <c r="J249" s="6">
        <f t="shared" si="22"/>
        <v>26024</v>
      </c>
      <c r="K249" s="7"/>
      <c r="L249" s="7"/>
      <c r="M249" s="7"/>
      <c r="N249" s="7">
        <f t="shared" si="23"/>
        <v>26289</v>
      </c>
      <c r="O249" s="7"/>
      <c r="P249" s="7"/>
      <c r="Q249" s="11" t="s">
        <v>16</v>
      </c>
      <c r="R249" s="6"/>
      <c r="S249" s="6"/>
      <c r="T249" s="6"/>
    </row>
    <row r="250" spans="1:20" x14ac:dyDescent="0.25">
      <c r="A250" s="6">
        <v>4</v>
      </c>
      <c r="B250" s="6"/>
      <c r="C250" s="7"/>
      <c r="D250" s="8">
        <v>42522</v>
      </c>
      <c r="E250" s="8">
        <v>42552</v>
      </c>
      <c r="F250" s="6">
        <f>'Wage Entry'!E251</f>
        <v>147994.33333333334</v>
      </c>
      <c r="G250" s="6">
        <f t="shared" si="28"/>
        <v>1717</v>
      </c>
      <c r="H250" s="29">
        <f t="shared" si="29"/>
        <v>174</v>
      </c>
      <c r="I250" s="6">
        <f t="shared" si="21"/>
        <v>1543</v>
      </c>
      <c r="J250" s="6">
        <f t="shared" si="22"/>
        <v>27567</v>
      </c>
      <c r="K250" s="7"/>
      <c r="L250" s="7"/>
      <c r="M250" s="7"/>
      <c r="N250" s="7">
        <f t="shared" si="23"/>
        <v>27832</v>
      </c>
      <c r="O250" s="7"/>
      <c r="P250" s="7"/>
      <c r="Q250" s="11" t="s">
        <v>16</v>
      </c>
      <c r="R250" s="6"/>
      <c r="S250" s="6"/>
      <c r="T250" s="6"/>
    </row>
    <row r="251" spans="1:20" x14ac:dyDescent="0.25">
      <c r="A251" s="6">
        <v>5</v>
      </c>
      <c r="B251" s="6"/>
      <c r="C251" s="7"/>
      <c r="D251" s="8">
        <v>42552</v>
      </c>
      <c r="E251" s="8">
        <v>42583</v>
      </c>
      <c r="F251" s="6">
        <f>'Wage Entry'!E252</f>
        <v>147994.33333333334</v>
      </c>
      <c r="G251" s="6">
        <f t="shared" si="28"/>
        <v>1717</v>
      </c>
      <c r="H251" s="29">
        <f t="shared" si="29"/>
        <v>174</v>
      </c>
      <c r="I251" s="6">
        <f t="shared" si="21"/>
        <v>1543</v>
      </c>
      <c r="J251" s="6">
        <f t="shared" si="22"/>
        <v>29110</v>
      </c>
      <c r="K251" s="7"/>
      <c r="L251" s="7"/>
      <c r="M251" s="7"/>
      <c r="N251" s="7">
        <f t="shared" si="23"/>
        <v>29375</v>
      </c>
      <c r="O251" s="7"/>
      <c r="P251" s="7"/>
      <c r="Q251" s="11" t="s">
        <v>16</v>
      </c>
      <c r="R251" s="6"/>
      <c r="S251" s="6"/>
      <c r="T251" s="6"/>
    </row>
    <row r="252" spans="1:20" x14ac:dyDescent="0.25">
      <c r="A252" s="6">
        <v>6</v>
      </c>
      <c r="B252" s="6"/>
      <c r="C252" s="7"/>
      <c r="D252" s="8">
        <v>42583</v>
      </c>
      <c r="E252" s="8">
        <v>42614</v>
      </c>
      <c r="F252" s="6">
        <f>'Wage Entry'!E253</f>
        <v>147994.33333333334</v>
      </c>
      <c r="G252" s="6">
        <f t="shared" si="28"/>
        <v>1717</v>
      </c>
      <c r="H252" s="29">
        <f t="shared" si="29"/>
        <v>174</v>
      </c>
      <c r="I252" s="6">
        <f t="shared" si="21"/>
        <v>1543</v>
      </c>
      <c r="J252" s="6">
        <f t="shared" si="22"/>
        <v>30653</v>
      </c>
      <c r="K252" s="7"/>
      <c r="L252" s="7"/>
      <c r="M252" s="7"/>
      <c r="N252" s="7">
        <f t="shared" si="23"/>
        <v>30918</v>
      </c>
      <c r="O252" s="7"/>
      <c r="P252" s="7"/>
      <c r="Q252" s="11" t="s">
        <v>16</v>
      </c>
      <c r="R252" s="6"/>
      <c r="S252" s="6"/>
      <c r="T252" s="6"/>
    </row>
    <row r="253" spans="1:20" x14ac:dyDescent="0.25">
      <c r="A253" s="6">
        <v>7</v>
      </c>
      <c r="B253" s="6"/>
      <c r="C253" s="7"/>
      <c r="D253" s="8">
        <v>42614</v>
      </c>
      <c r="E253" s="8">
        <v>42644</v>
      </c>
      <c r="F253" s="6">
        <f>'Wage Entry'!E254</f>
        <v>147994.33333333334</v>
      </c>
      <c r="G253" s="6">
        <f t="shared" si="28"/>
        <v>1717</v>
      </c>
      <c r="H253" s="29">
        <f t="shared" si="29"/>
        <v>174</v>
      </c>
      <c r="I253" s="6">
        <f t="shared" si="21"/>
        <v>1543</v>
      </c>
      <c r="J253" s="6">
        <f t="shared" si="22"/>
        <v>32196</v>
      </c>
      <c r="K253" s="7"/>
      <c r="L253" s="7"/>
      <c r="M253" s="7"/>
      <c r="N253" s="7">
        <f t="shared" si="23"/>
        <v>32461</v>
      </c>
      <c r="O253" s="7"/>
      <c r="P253" s="7"/>
      <c r="Q253" s="11" t="s">
        <v>16</v>
      </c>
      <c r="R253" s="6"/>
      <c r="S253" s="6"/>
      <c r="T253" s="6"/>
    </row>
    <row r="254" spans="1:20" x14ac:dyDescent="0.25">
      <c r="A254" s="6">
        <v>8</v>
      </c>
      <c r="B254" s="6"/>
      <c r="C254" s="7"/>
      <c r="D254" s="8">
        <v>42644</v>
      </c>
      <c r="E254" s="8">
        <v>42675</v>
      </c>
      <c r="F254" s="6">
        <f>'Wage Entry'!E255</f>
        <v>147994.33333333334</v>
      </c>
      <c r="G254" s="6">
        <f t="shared" si="28"/>
        <v>1717</v>
      </c>
      <c r="H254" s="29">
        <f t="shared" si="29"/>
        <v>174</v>
      </c>
      <c r="I254" s="6">
        <f t="shared" si="21"/>
        <v>1543</v>
      </c>
      <c r="J254" s="6">
        <f t="shared" si="22"/>
        <v>33739</v>
      </c>
      <c r="K254" s="7"/>
      <c r="L254" s="7"/>
      <c r="M254" s="7"/>
      <c r="N254" s="7">
        <f t="shared" si="23"/>
        <v>34004</v>
      </c>
      <c r="O254" s="7"/>
      <c r="P254" s="7"/>
      <c r="Q254" s="11" t="s">
        <v>16</v>
      </c>
      <c r="R254" s="6"/>
      <c r="S254" s="6"/>
      <c r="T254" s="6"/>
    </row>
    <row r="255" spans="1:20" x14ac:dyDescent="0.25">
      <c r="A255" s="6">
        <v>9</v>
      </c>
      <c r="B255" s="6"/>
      <c r="C255" s="7"/>
      <c r="D255" s="8">
        <v>42675</v>
      </c>
      <c r="E255" s="8">
        <v>42705</v>
      </c>
      <c r="F255" s="6">
        <f>'Wage Entry'!E256</f>
        <v>147994.33333333334</v>
      </c>
      <c r="G255" s="6">
        <f t="shared" si="28"/>
        <v>1717</v>
      </c>
      <c r="H255" s="29">
        <f t="shared" si="29"/>
        <v>174</v>
      </c>
      <c r="I255" s="6">
        <f t="shared" si="21"/>
        <v>1543</v>
      </c>
      <c r="J255" s="6">
        <f t="shared" si="22"/>
        <v>35282</v>
      </c>
      <c r="K255" s="7"/>
      <c r="L255" s="7"/>
      <c r="M255" s="7"/>
      <c r="N255" s="7">
        <f t="shared" si="23"/>
        <v>35547</v>
      </c>
      <c r="O255" s="7"/>
      <c r="P255" s="7"/>
      <c r="Q255" s="11" t="s">
        <v>16</v>
      </c>
      <c r="R255" s="6"/>
      <c r="S255" s="6"/>
      <c r="T255" s="6"/>
    </row>
    <row r="256" spans="1:20" x14ac:dyDescent="0.25">
      <c r="A256" s="6">
        <v>10</v>
      </c>
      <c r="B256" s="6"/>
      <c r="C256" s="7"/>
      <c r="D256" s="8">
        <v>42705</v>
      </c>
      <c r="E256" s="8">
        <v>42736</v>
      </c>
      <c r="F256" s="6">
        <f>'Wage Entry'!E257</f>
        <v>147994.33333333334</v>
      </c>
      <c r="G256" s="6">
        <f t="shared" si="28"/>
        <v>1717</v>
      </c>
      <c r="H256" s="29">
        <f t="shared" si="29"/>
        <v>174</v>
      </c>
      <c r="I256" s="6">
        <f t="shared" si="21"/>
        <v>1543</v>
      </c>
      <c r="J256" s="6">
        <f t="shared" si="22"/>
        <v>36825</v>
      </c>
      <c r="K256" s="7"/>
      <c r="L256" s="7"/>
      <c r="M256" s="7"/>
      <c r="N256" s="7">
        <f t="shared" si="23"/>
        <v>37090</v>
      </c>
      <c r="O256" s="7"/>
      <c r="P256" s="7"/>
      <c r="Q256" s="11" t="s">
        <v>16</v>
      </c>
      <c r="R256" s="6"/>
      <c r="S256" s="6"/>
      <c r="T256" s="6"/>
    </row>
    <row r="257" spans="1:20" x14ac:dyDescent="0.25">
      <c r="A257" s="6">
        <v>11</v>
      </c>
      <c r="B257" s="6"/>
      <c r="C257" s="7"/>
      <c r="D257" s="8">
        <v>42736</v>
      </c>
      <c r="E257" s="8">
        <v>42767</v>
      </c>
      <c r="F257" s="6">
        <f>'Wage Entry'!E258</f>
        <v>147994.33333333334</v>
      </c>
      <c r="G257" s="6">
        <f t="shared" si="28"/>
        <v>1717</v>
      </c>
      <c r="H257" s="29">
        <f t="shared" si="29"/>
        <v>174</v>
      </c>
      <c r="I257" s="6">
        <f t="shared" si="21"/>
        <v>1543</v>
      </c>
      <c r="J257" s="6">
        <f t="shared" si="22"/>
        <v>38368</v>
      </c>
      <c r="K257" s="7"/>
      <c r="L257" s="7"/>
      <c r="M257" s="7"/>
      <c r="N257" s="7">
        <f t="shared" si="23"/>
        <v>38633</v>
      </c>
      <c r="O257" s="7"/>
      <c r="P257" s="7"/>
      <c r="Q257" s="11" t="s">
        <v>16</v>
      </c>
      <c r="R257" s="6"/>
      <c r="S257" s="6"/>
      <c r="T257" s="6"/>
    </row>
    <row r="258" spans="1:20" x14ac:dyDescent="0.25">
      <c r="A258" s="6">
        <v>12</v>
      </c>
      <c r="B258" s="6" t="s">
        <v>60</v>
      </c>
      <c r="C258" s="7"/>
      <c r="D258" s="8">
        <v>42767</v>
      </c>
      <c r="E258" s="8">
        <v>42795</v>
      </c>
      <c r="F258" s="6">
        <f>'Wage Entry'!E259</f>
        <v>147994.33333333334</v>
      </c>
      <c r="G258" s="6">
        <f t="shared" si="28"/>
        <v>1717</v>
      </c>
      <c r="H258" s="29">
        <f t="shared" si="29"/>
        <v>174</v>
      </c>
      <c r="I258" s="6">
        <f t="shared" si="21"/>
        <v>1543</v>
      </c>
      <c r="J258" s="6">
        <f t="shared" si="22"/>
        <v>39911</v>
      </c>
      <c r="K258" s="7">
        <f t="shared" si="24"/>
        <v>377094</v>
      </c>
      <c r="L258" s="7">
        <v>8.65</v>
      </c>
      <c r="M258" s="7">
        <f>ROUND(K258*L258/1200,0)</f>
        <v>2718</v>
      </c>
      <c r="N258" s="7">
        <f t="shared" si="23"/>
        <v>40176</v>
      </c>
      <c r="O258" s="7">
        <f t="shared" si="25"/>
        <v>18516</v>
      </c>
      <c r="P258" s="7">
        <f t="shared" si="26"/>
        <v>44172</v>
      </c>
      <c r="Q258" s="11" t="s">
        <v>37</v>
      </c>
      <c r="R258" s="6"/>
      <c r="S258" s="6"/>
      <c r="T258" s="6"/>
    </row>
    <row r="259" spans="1:20" x14ac:dyDescent="0.25">
      <c r="A259" s="6">
        <v>1</v>
      </c>
      <c r="B259" s="6"/>
      <c r="C259" s="7">
        <f t="shared" si="27"/>
        <v>44172</v>
      </c>
      <c r="D259" s="8">
        <v>42795</v>
      </c>
      <c r="E259" s="8">
        <v>42826</v>
      </c>
      <c r="F259" s="6">
        <f>'Wage Entry'!E260</f>
        <v>170404</v>
      </c>
      <c r="G259" s="6">
        <f t="shared" si="28"/>
        <v>1977</v>
      </c>
      <c r="H259" s="29">
        <f t="shared" si="29"/>
        <v>174</v>
      </c>
      <c r="I259" s="6">
        <f t="shared" si="21"/>
        <v>1803</v>
      </c>
      <c r="J259" s="6">
        <f>C259</f>
        <v>44172</v>
      </c>
      <c r="K259" s="6"/>
      <c r="L259" s="6"/>
      <c r="M259" s="6"/>
      <c r="N259" s="7">
        <f t="shared" si="23"/>
        <v>41979</v>
      </c>
      <c r="O259" s="7"/>
      <c r="P259" s="6"/>
      <c r="Q259" s="10"/>
      <c r="R259" s="6"/>
      <c r="S259" s="6"/>
      <c r="T259" s="6"/>
    </row>
    <row r="260" spans="1:20" x14ac:dyDescent="0.25">
      <c r="A260" s="6">
        <v>2</v>
      </c>
      <c r="B260" s="6"/>
      <c r="C260" s="7"/>
      <c r="D260" s="8">
        <v>42826</v>
      </c>
      <c r="E260" s="8">
        <v>42856</v>
      </c>
      <c r="F260" s="6">
        <f>'Wage Entry'!E261</f>
        <v>170404</v>
      </c>
      <c r="G260" s="6">
        <f t="shared" ref="G260:G323" si="30">ROUND(F260*1.16%,0)</f>
        <v>1977</v>
      </c>
      <c r="H260" s="29">
        <f t="shared" si="29"/>
        <v>174</v>
      </c>
      <c r="I260" s="6">
        <f t="shared" ref="I260:I323" si="31">MAX((G260-H260),0)</f>
        <v>1803</v>
      </c>
      <c r="J260" s="6">
        <f t="shared" si="22"/>
        <v>45975</v>
      </c>
      <c r="K260" s="6"/>
      <c r="L260" s="6"/>
      <c r="M260" s="6"/>
      <c r="N260" s="7">
        <f t="shared" si="23"/>
        <v>43782</v>
      </c>
      <c r="O260" s="7"/>
      <c r="P260" s="6"/>
      <c r="Q260" s="10"/>
      <c r="R260" s="6"/>
      <c r="S260" s="6"/>
      <c r="T260" s="6"/>
    </row>
    <row r="261" spans="1:20" x14ac:dyDescent="0.25">
      <c r="A261" s="6">
        <v>3</v>
      </c>
      <c r="B261" s="6"/>
      <c r="C261" s="7"/>
      <c r="D261" s="8">
        <v>42856</v>
      </c>
      <c r="E261" s="8">
        <v>42887</v>
      </c>
      <c r="F261" s="6">
        <f>'Wage Entry'!E262</f>
        <v>170404</v>
      </c>
      <c r="G261" s="6">
        <f t="shared" si="30"/>
        <v>1977</v>
      </c>
      <c r="H261" s="29">
        <f t="shared" si="29"/>
        <v>174</v>
      </c>
      <c r="I261" s="6">
        <f t="shared" si="31"/>
        <v>1803</v>
      </c>
      <c r="J261" s="6">
        <f t="shared" ref="J261:J294" si="32">J260+I260</f>
        <v>47778</v>
      </c>
      <c r="K261" s="6"/>
      <c r="L261" s="6"/>
      <c r="M261" s="6"/>
      <c r="N261" s="7">
        <f t="shared" si="23"/>
        <v>45585</v>
      </c>
      <c r="O261" s="7"/>
      <c r="P261" s="6"/>
      <c r="Q261" s="10"/>
      <c r="R261" s="6"/>
      <c r="S261" s="6"/>
      <c r="T261" s="6"/>
    </row>
    <row r="262" spans="1:20" x14ac:dyDescent="0.25">
      <c r="A262" s="6">
        <v>4</v>
      </c>
      <c r="B262" s="6"/>
      <c r="C262" s="7"/>
      <c r="D262" s="8">
        <v>42887</v>
      </c>
      <c r="E262" s="8">
        <v>42917</v>
      </c>
      <c r="F262" s="6">
        <f>'Wage Entry'!E263</f>
        <v>170404</v>
      </c>
      <c r="G262" s="6">
        <f t="shared" si="30"/>
        <v>1977</v>
      </c>
      <c r="H262" s="29">
        <f t="shared" si="29"/>
        <v>174</v>
      </c>
      <c r="I262" s="6">
        <f t="shared" si="31"/>
        <v>1803</v>
      </c>
      <c r="J262" s="6">
        <f t="shared" si="32"/>
        <v>49581</v>
      </c>
      <c r="K262" s="6"/>
      <c r="L262" s="6"/>
      <c r="M262" s="6"/>
      <c r="N262" s="7">
        <f t="shared" si="23"/>
        <v>47388</v>
      </c>
      <c r="O262" s="7"/>
      <c r="P262" s="6"/>
      <c r="Q262" s="10"/>
      <c r="R262" s="6"/>
      <c r="S262" s="6"/>
      <c r="T262" s="6"/>
    </row>
    <row r="263" spans="1:20" x14ac:dyDescent="0.25">
      <c r="A263" s="6">
        <v>5</v>
      </c>
      <c r="B263" s="6"/>
      <c r="C263" s="7"/>
      <c r="D263" s="8">
        <v>42917</v>
      </c>
      <c r="E263" s="8">
        <v>42948</v>
      </c>
      <c r="F263" s="6">
        <f>'Wage Entry'!E264</f>
        <v>170404</v>
      </c>
      <c r="G263" s="6">
        <f t="shared" si="30"/>
        <v>1977</v>
      </c>
      <c r="H263" s="29">
        <f t="shared" si="29"/>
        <v>174</v>
      </c>
      <c r="I263" s="6">
        <f t="shared" si="31"/>
        <v>1803</v>
      </c>
      <c r="J263" s="6">
        <f t="shared" si="32"/>
        <v>51384</v>
      </c>
      <c r="K263" s="6"/>
      <c r="L263" s="6"/>
      <c r="M263" s="6"/>
      <c r="N263" s="7">
        <f t="shared" ref="N263:N326" si="33">N262+I263</f>
        <v>49191</v>
      </c>
      <c r="O263" s="7"/>
      <c r="P263" s="6"/>
      <c r="Q263" s="10"/>
      <c r="R263" s="6"/>
      <c r="S263" s="6"/>
      <c r="T263" s="6"/>
    </row>
    <row r="264" spans="1:20" x14ac:dyDescent="0.25">
      <c r="A264" s="6">
        <v>6</v>
      </c>
      <c r="B264" s="6"/>
      <c r="C264" s="7"/>
      <c r="D264" s="8">
        <v>42948</v>
      </c>
      <c r="E264" s="8">
        <v>42979</v>
      </c>
      <c r="F264" s="6">
        <f>'Wage Entry'!E265</f>
        <v>170404</v>
      </c>
      <c r="G264" s="6">
        <f t="shared" si="30"/>
        <v>1977</v>
      </c>
      <c r="H264" s="29">
        <f t="shared" si="29"/>
        <v>174</v>
      </c>
      <c r="I264" s="6">
        <f t="shared" si="31"/>
        <v>1803</v>
      </c>
      <c r="J264" s="6">
        <f t="shared" si="32"/>
        <v>53187</v>
      </c>
      <c r="K264" s="6"/>
      <c r="L264" s="6"/>
      <c r="M264" s="6"/>
      <c r="N264" s="7">
        <f t="shared" si="33"/>
        <v>50994</v>
      </c>
      <c r="O264" s="7"/>
      <c r="P264" s="6"/>
      <c r="Q264" s="10"/>
      <c r="R264" s="6"/>
      <c r="S264" s="6"/>
      <c r="T264" s="6"/>
    </row>
    <row r="265" spans="1:20" x14ac:dyDescent="0.25">
      <c r="A265" s="6">
        <v>7</v>
      </c>
      <c r="B265" s="6"/>
      <c r="C265" s="7"/>
      <c r="D265" s="8">
        <v>42979</v>
      </c>
      <c r="E265" s="8">
        <v>43009</v>
      </c>
      <c r="F265" s="6">
        <f>'Wage Entry'!E266</f>
        <v>170404</v>
      </c>
      <c r="G265" s="6">
        <f t="shared" si="30"/>
        <v>1977</v>
      </c>
      <c r="H265" s="29">
        <f t="shared" si="29"/>
        <v>174</v>
      </c>
      <c r="I265" s="6">
        <f t="shared" si="31"/>
        <v>1803</v>
      </c>
      <c r="J265" s="6">
        <f t="shared" si="32"/>
        <v>54990</v>
      </c>
      <c r="K265" s="6"/>
      <c r="L265" s="6"/>
      <c r="M265" s="6"/>
      <c r="N265" s="7">
        <f t="shared" si="33"/>
        <v>52797</v>
      </c>
      <c r="O265" s="7"/>
      <c r="P265" s="7"/>
      <c r="Q265" s="11"/>
      <c r="R265" s="7"/>
      <c r="S265" s="6"/>
      <c r="T265" s="6"/>
    </row>
    <row r="266" spans="1:20" x14ac:dyDescent="0.25">
      <c r="A266" s="6">
        <v>8</v>
      </c>
      <c r="B266" s="6"/>
      <c r="C266" s="7"/>
      <c r="D266" s="8">
        <v>43009</v>
      </c>
      <c r="E266" s="8">
        <v>43040</v>
      </c>
      <c r="F266" s="6">
        <f>'Wage Entry'!E267</f>
        <v>170404</v>
      </c>
      <c r="G266" s="6">
        <f t="shared" si="30"/>
        <v>1977</v>
      </c>
      <c r="H266" s="29">
        <f t="shared" si="29"/>
        <v>174</v>
      </c>
      <c r="I266" s="6">
        <f t="shared" si="31"/>
        <v>1803</v>
      </c>
      <c r="J266" s="6">
        <f t="shared" si="32"/>
        <v>56793</v>
      </c>
      <c r="K266" s="6"/>
      <c r="L266" s="6"/>
      <c r="M266" s="6"/>
      <c r="N266" s="7">
        <f t="shared" si="33"/>
        <v>54600</v>
      </c>
      <c r="O266" s="7"/>
      <c r="P266" s="7"/>
      <c r="Q266" s="11"/>
      <c r="R266" s="7"/>
      <c r="S266" s="6"/>
      <c r="T266" s="6"/>
    </row>
    <row r="267" spans="1:20" x14ac:dyDescent="0.25">
      <c r="A267" s="6">
        <v>9</v>
      </c>
      <c r="B267" s="6"/>
      <c r="C267" s="7"/>
      <c r="D267" s="8">
        <v>43040</v>
      </c>
      <c r="E267" s="8">
        <v>43070</v>
      </c>
      <c r="F267" s="6">
        <f>'Wage Entry'!E268</f>
        <v>170404</v>
      </c>
      <c r="G267" s="6">
        <f t="shared" si="30"/>
        <v>1977</v>
      </c>
      <c r="H267" s="29">
        <f t="shared" si="29"/>
        <v>174</v>
      </c>
      <c r="I267" s="6">
        <f t="shared" si="31"/>
        <v>1803</v>
      </c>
      <c r="J267" s="6">
        <f t="shared" si="32"/>
        <v>58596</v>
      </c>
      <c r="K267" s="6"/>
      <c r="L267" s="6"/>
      <c r="M267" s="6"/>
      <c r="N267" s="7">
        <f t="shared" si="33"/>
        <v>56403</v>
      </c>
      <c r="O267" s="7"/>
      <c r="P267" s="7"/>
      <c r="Q267" s="11"/>
      <c r="R267" s="7"/>
      <c r="S267" s="6"/>
      <c r="T267" s="6"/>
    </row>
    <row r="268" spans="1:20" x14ac:dyDescent="0.25">
      <c r="A268" s="6">
        <v>10</v>
      </c>
      <c r="B268" s="6"/>
      <c r="C268" s="7"/>
      <c r="D268" s="8">
        <v>43070</v>
      </c>
      <c r="E268" s="8">
        <v>43101</v>
      </c>
      <c r="F268" s="6">
        <f>'Wage Entry'!E269</f>
        <v>170404</v>
      </c>
      <c r="G268" s="6">
        <f t="shared" si="30"/>
        <v>1977</v>
      </c>
      <c r="H268" s="29">
        <f t="shared" si="29"/>
        <v>174</v>
      </c>
      <c r="I268" s="6">
        <f t="shared" si="31"/>
        <v>1803</v>
      </c>
      <c r="J268" s="6">
        <f t="shared" si="32"/>
        <v>60399</v>
      </c>
      <c r="K268" s="6"/>
      <c r="L268" s="6"/>
      <c r="M268" s="6"/>
      <c r="N268" s="7">
        <f t="shared" si="33"/>
        <v>58206</v>
      </c>
      <c r="O268" s="7"/>
      <c r="P268" s="7"/>
      <c r="Q268" s="11"/>
      <c r="R268" s="7"/>
      <c r="S268" s="6"/>
      <c r="T268" s="6"/>
    </row>
    <row r="269" spans="1:20" x14ac:dyDescent="0.25">
      <c r="A269" s="6">
        <v>11</v>
      </c>
      <c r="B269" s="6"/>
      <c r="C269" s="7"/>
      <c r="D269" s="8">
        <v>43101</v>
      </c>
      <c r="E269" s="8">
        <v>43132</v>
      </c>
      <c r="F269" s="6">
        <f>'Wage Entry'!E270</f>
        <v>170404</v>
      </c>
      <c r="G269" s="6">
        <f t="shared" si="30"/>
        <v>1977</v>
      </c>
      <c r="H269" s="29">
        <f t="shared" si="29"/>
        <v>174</v>
      </c>
      <c r="I269" s="6">
        <f t="shared" si="31"/>
        <v>1803</v>
      </c>
      <c r="J269" s="6">
        <f t="shared" si="32"/>
        <v>62202</v>
      </c>
      <c r="K269" s="6"/>
      <c r="L269" s="6"/>
      <c r="M269" s="6"/>
      <c r="N269" s="7">
        <f t="shared" si="33"/>
        <v>60009</v>
      </c>
      <c r="O269" s="6"/>
      <c r="P269" s="7"/>
      <c r="Q269" s="11"/>
      <c r="R269" s="7"/>
      <c r="S269" s="6"/>
      <c r="T269" s="6"/>
    </row>
    <row r="270" spans="1:20" x14ac:dyDescent="0.25">
      <c r="A270" s="6">
        <v>12</v>
      </c>
      <c r="B270" s="6" t="s">
        <v>75</v>
      </c>
      <c r="C270" s="7"/>
      <c r="D270" s="8">
        <v>43132</v>
      </c>
      <c r="E270" s="8">
        <v>43160</v>
      </c>
      <c r="F270" s="6">
        <f>'Wage Entry'!E271</f>
        <v>170404</v>
      </c>
      <c r="G270" s="6">
        <f t="shared" si="30"/>
        <v>1977</v>
      </c>
      <c r="H270" s="29">
        <f t="shared" si="29"/>
        <v>174</v>
      </c>
      <c r="I270" s="6">
        <f t="shared" si="31"/>
        <v>1803</v>
      </c>
      <c r="J270" s="6">
        <f t="shared" si="32"/>
        <v>64005</v>
      </c>
      <c r="K270" s="7">
        <f t="shared" ref="K270" si="34">SUM(J259:J270)</f>
        <v>649062</v>
      </c>
      <c r="L270" s="7">
        <v>8.5500000000000007</v>
      </c>
      <c r="M270" s="7">
        <f>ROUND(K270*L270/1200,0)</f>
        <v>4625</v>
      </c>
      <c r="N270" s="7">
        <f t="shared" si="33"/>
        <v>61812</v>
      </c>
      <c r="O270" s="7">
        <f t="shared" ref="O270" si="35">SUM(I259:I270)</f>
        <v>21636</v>
      </c>
      <c r="P270" s="7">
        <f t="shared" ref="P270" si="36">C259+M270+O270</f>
        <v>70433</v>
      </c>
      <c r="Q270" s="11" t="s">
        <v>82</v>
      </c>
      <c r="R270" s="7"/>
      <c r="S270" s="6"/>
      <c r="T270" s="6"/>
    </row>
    <row r="271" spans="1:20" x14ac:dyDescent="0.25">
      <c r="A271" s="6">
        <v>1</v>
      </c>
      <c r="B271" s="6"/>
      <c r="C271" s="7">
        <f t="shared" ref="C271" si="37">P270</f>
        <v>70433</v>
      </c>
      <c r="D271" s="8">
        <v>43160</v>
      </c>
      <c r="E271" s="8">
        <v>43191</v>
      </c>
      <c r="F271" s="6">
        <f>'Wage Entry'!E272</f>
        <v>199372.66666666666</v>
      </c>
      <c r="G271" s="6">
        <f t="shared" si="30"/>
        <v>2313</v>
      </c>
      <c r="H271" s="29">
        <f t="shared" si="29"/>
        <v>174</v>
      </c>
      <c r="I271" s="6">
        <f t="shared" si="31"/>
        <v>2139</v>
      </c>
      <c r="J271" s="6">
        <f>C271</f>
        <v>70433</v>
      </c>
      <c r="K271" s="6"/>
      <c r="L271" s="6"/>
      <c r="M271" s="6"/>
      <c r="N271" s="7">
        <f t="shared" si="33"/>
        <v>63951</v>
      </c>
      <c r="O271" s="6"/>
      <c r="P271" s="6"/>
      <c r="Q271" s="6"/>
      <c r="R271" s="6"/>
      <c r="S271" s="6"/>
      <c r="T271" s="6"/>
    </row>
    <row r="272" spans="1:20" x14ac:dyDescent="0.25">
      <c r="A272" s="6">
        <v>2</v>
      </c>
      <c r="B272" s="6"/>
      <c r="C272" s="6">
        <f>P271</f>
        <v>0</v>
      </c>
      <c r="D272" s="8">
        <v>43191</v>
      </c>
      <c r="E272" s="8">
        <v>43221</v>
      </c>
      <c r="F272" s="6">
        <f>'Wage Entry'!E273</f>
        <v>199372.66666666666</v>
      </c>
      <c r="G272" s="6">
        <f t="shared" si="30"/>
        <v>2313</v>
      </c>
      <c r="H272" s="29">
        <f t="shared" si="29"/>
        <v>174</v>
      </c>
      <c r="I272" s="6">
        <f t="shared" si="31"/>
        <v>2139</v>
      </c>
      <c r="J272" s="6">
        <f t="shared" si="32"/>
        <v>72572</v>
      </c>
      <c r="K272" s="6"/>
      <c r="L272" s="6"/>
      <c r="M272" s="6"/>
      <c r="N272" s="7">
        <f t="shared" si="33"/>
        <v>66090</v>
      </c>
      <c r="O272" s="6"/>
      <c r="P272" s="6"/>
      <c r="Q272" s="6"/>
      <c r="R272" s="6"/>
      <c r="S272" s="6"/>
      <c r="T272" s="6"/>
    </row>
    <row r="273" spans="1:20" x14ac:dyDescent="0.25">
      <c r="A273" s="6">
        <v>3</v>
      </c>
      <c r="B273" s="6"/>
      <c r="C273" s="6"/>
      <c r="D273" s="8">
        <v>43221</v>
      </c>
      <c r="E273" s="8">
        <v>43252</v>
      </c>
      <c r="F273" s="6">
        <f>'Wage Entry'!E274</f>
        <v>199372.66666666666</v>
      </c>
      <c r="G273" s="6">
        <f t="shared" si="30"/>
        <v>2313</v>
      </c>
      <c r="H273" s="29">
        <f t="shared" si="29"/>
        <v>174</v>
      </c>
      <c r="I273" s="6">
        <f t="shared" si="31"/>
        <v>2139</v>
      </c>
      <c r="J273" s="6">
        <f t="shared" si="32"/>
        <v>74711</v>
      </c>
      <c r="K273" s="6"/>
      <c r="L273" s="6"/>
      <c r="M273" s="6"/>
      <c r="N273" s="7">
        <f t="shared" si="33"/>
        <v>68229</v>
      </c>
      <c r="O273" s="6"/>
      <c r="P273" s="6"/>
      <c r="Q273" s="6"/>
      <c r="R273" s="6"/>
      <c r="S273" s="6"/>
      <c r="T273" s="6"/>
    </row>
    <row r="274" spans="1:20" x14ac:dyDescent="0.25">
      <c r="A274" s="6">
        <v>4</v>
      </c>
      <c r="B274" s="6"/>
      <c r="C274" s="6"/>
      <c r="D274" s="8">
        <v>43252</v>
      </c>
      <c r="E274" s="8">
        <v>43282</v>
      </c>
      <c r="F274" s="6">
        <f>'Wage Entry'!E275</f>
        <v>199372.66666666666</v>
      </c>
      <c r="G274" s="6">
        <f t="shared" si="30"/>
        <v>2313</v>
      </c>
      <c r="H274" s="29">
        <f t="shared" si="29"/>
        <v>174</v>
      </c>
      <c r="I274" s="6">
        <f t="shared" si="31"/>
        <v>2139</v>
      </c>
      <c r="J274" s="6">
        <f t="shared" si="32"/>
        <v>76850</v>
      </c>
      <c r="K274" s="6"/>
      <c r="L274" s="6"/>
      <c r="M274" s="6"/>
      <c r="N274" s="7">
        <f t="shared" si="33"/>
        <v>70368</v>
      </c>
      <c r="O274" s="6"/>
      <c r="P274" s="6"/>
      <c r="Q274" s="6"/>
      <c r="R274" s="6"/>
      <c r="S274" s="6"/>
      <c r="T274" s="6"/>
    </row>
    <row r="275" spans="1:20" x14ac:dyDescent="0.25">
      <c r="A275" s="6">
        <v>5</v>
      </c>
      <c r="B275" s="6"/>
      <c r="C275" s="6"/>
      <c r="D275" s="8">
        <v>43282</v>
      </c>
      <c r="E275" s="8">
        <v>43313</v>
      </c>
      <c r="F275" s="6">
        <f>'Wage Entry'!E276</f>
        <v>199372.66666666666</v>
      </c>
      <c r="G275" s="6">
        <f t="shared" si="30"/>
        <v>2313</v>
      </c>
      <c r="H275" s="29">
        <f t="shared" si="29"/>
        <v>174</v>
      </c>
      <c r="I275" s="6">
        <f t="shared" si="31"/>
        <v>2139</v>
      </c>
      <c r="J275" s="6">
        <f t="shared" si="32"/>
        <v>78989</v>
      </c>
      <c r="K275" s="6"/>
      <c r="L275" s="6"/>
      <c r="M275" s="6"/>
      <c r="N275" s="7">
        <f t="shared" si="33"/>
        <v>72507</v>
      </c>
      <c r="O275" s="6"/>
      <c r="P275" s="6"/>
      <c r="Q275" s="6"/>
      <c r="R275" s="6"/>
      <c r="S275" s="6"/>
      <c r="T275" s="6"/>
    </row>
    <row r="276" spans="1:20" x14ac:dyDescent="0.25">
      <c r="A276" s="6">
        <v>6</v>
      </c>
      <c r="B276" s="6"/>
      <c r="C276" s="6"/>
      <c r="D276" s="8">
        <v>43313</v>
      </c>
      <c r="E276" s="8">
        <v>43344</v>
      </c>
      <c r="F276" s="6">
        <f>'Wage Entry'!E277</f>
        <v>199372.66666666666</v>
      </c>
      <c r="G276" s="6">
        <f t="shared" si="30"/>
        <v>2313</v>
      </c>
      <c r="H276" s="29">
        <f t="shared" si="29"/>
        <v>174</v>
      </c>
      <c r="I276" s="6">
        <f t="shared" si="31"/>
        <v>2139</v>
      </c>
      <c r="J276" s="6">
        <f t="shared" si="32"/>
        <v>81128</v>
      </c>
      <c r="K276" s="6"/>
      <c r="L276" s="6"/>
      <c r="M276" s="6"/>
      <c r="N276" s="7">
        <f t="shared" si="33"/>
        <v>74646</v>
      </c>
      <c r="O276" s="6"/>
      <c r="P276" s="6"/>
      <c r="Q276" s="6"/>
      <c r="R276" s="6"/>
      <c r="S276" s="6"/>
      <c r="T276" s="6"/>
    </row>
    <row r="277" spans="1:20" x14ac:dyDescent="0.25">
      <c r="A277" s="6">
        <v>7</v>
      </c>
      <c r="B277" s="6"/>
      <c r="C277" s="6"/>
      <c r="D277" s="8">
        <v>43344</v>
      </c>
      <c r="E277" s="8">
        <v>43374</v>
      </c>
      <c r="F277" s="6">
        <f>'Wage Entry'!E278</f>
        <v>199372.66666666666</v>
      </c>
      <c r="G277" s="6">
        <f t="shared" si="30"/>
        <v>2313</v>
      </c>
      <c r="H277" s="29">
        <f t="shared" si="29"/>
        <v>174</v>
      </c>
      <c r="I277" s="6">
        <f t="shared" si="31"/>
        <v>2139</v>
      </c>
      <c r="J277" s="6">
        <f t="shared" si="32"/>
        <v>83267</v>
      </c>
      <c r="K277" s="6"/>
      <c r="L277" s="6"/>
      <c r="M277" s="6"/>
      <c r="N277" s="7">
        <f t="shared" si="33"/>
        <v>76785</v>
      </c>
      <c r="O277" s="6"/>
      <c r="P277" s="6"/>
      <c r="Q277" s="6"/>
      <c r="R277" s="6"/>
      <c r="S277" s="6"/>
      <c r="T277" s="6"/>
    </row>
    <row r="278" spans="1:20" x14ac:dyDescent="0.25">
      <c r="A278" s="6">
        <v>8</v>
      </c>
      <c r="B278" s="6"/>
      <c r="C278" s="6"/>
      <c r="D278" s="8">
        <v>43374</v>
      </c>
      <c r="E278" s="8">
        <v>43405</v>
      </c>
      <c r="F278" s="6">
        <f>'Wage Entry'!E279</f>
        <v>199372.66666666666</v>
      </c>
      <c r="G278" s="6">
        <f t="shared" si="30"/>
        <v>2313</v>
      </c>
      <c r="H278" s="29">
        <f t="shared" si="29"/>
        <v>174</v>
      </c>
      <c r="I278" s="6">
        <f t="shared" si="31"/>
        <v>2139</v>
      </c>
      <c r="J278" s="6">
        <f t="shared" si="32"/>
        <v>85406</v>
      </c>
      <c r="K278" s="6"/>
      <c r="L278" s="6"/>
      <c r="M278" s="6"/>
      <c r="N278" s="7">
        <f t="shared" si="33"/>
        <v>78924</v>
      </c>
      <c r="O278" s="6"/>
      <c r="P278" s="6"/>
      <c r="Q278" s="6"/>
      <c r="R278" s="6"/>
      <c r="S278" s="6"/>
      <c r="T278" s="6"/>
    </row>
    <row r="279" spans="1:20" x14ac:dyDescent="0.25">
      <c r="A279" s="6">
        <v>9</v>
      </c>
      <c r="B279" s="6"/>
      <c r="C279" s="6"/>
      <c r="D279" s="8">
        <v>43405</v>
      </c>
      <c r="E279" s="8">
        <v>43435</v>
      </c>
      <c r="F279" s="6">
        <f>'Wage Entry'!E280</f>
        <v>199372.66666666666</v>
      </c>
      <c r="G279" s="6">
        <f t="shared" si="30"/>
        <v>2313</v>
      </c>
      <c r="H279" s="29">
        <f t="shared" si="29"/>
        <v>174</v>
      </c>
      <c r="I279" s="6">
        <f t="shared" si="31"/>
        <v>2139</v>
      </c>
      <c r="J279" s="6">
        <f t="shared" si="32"/>
        <v>87545</v>
      </c>
      <c r="K279" s="6"/>
      <c r="L279" s="6"/>
      <c r="M279" s="6"/>
      <c r="N279" s="7">
        <f t="shared" si="33"/>
        <v>81063</v>
      </c>
      <c r="O279" s="6"/>
      <c r="P279" s="6"/>
      <c r="Q279" s="6"/>
      <c r="R279" s="6"/>
      <c r="S279" s="6"/>
      <c r="T279" s="6"/>
    </row>
    <row r="280" spans="1:20" x14ac:dyDescent="0.25">
      <c r="A280" s="6">
        <v>10</v>
      </c>
      <c r="B280" s="6"/>
      <c r="C280" s="6"/>
      <c r="D280" s="8">
        <v>43435</v>
      </c>
      <c r="E280" s="8">
        <v>43466</v>
      </c>
      <c r="F280" s="6">
        <f>'Wage Entry'!E281</f>
        <v>199372.66666666666</v>
      </c>
      <c r="G280" s="6">
        <f t="shared" si="30"/>
        <v>2313</v>
      </c>
      <c r="H280" s="29">
        <f t="shared" si="29"/>
        <v>174</v>
      </c>
      <c r="I280" s="6">
        <f t="shared" si="31"/>
        <v>2139</v>
      </c>
      <c r="J280" s="6">
        <f t="shared" si="32"/>
        <v>89684</v>
      </c>
      <c r="K280" s="6"/>
      <c r="L280" s="6"/>
      <c r="M280" s="6"/>
      <c r="N280" s="7">
        <f t="shared" si="33"/>
        <v>83202</v>
      </c>
      <c r="O280" s="6"/>
      <c r="P280" s="6"/>
      <c r="Q280" s="6"/>
      <c r="R280" s="6"/>
      <c r="S280" s="6"/>
      <c r="T280" s="6"/>
    </row>
    <row r="281" spans="1:20" x14ac:dyDescent="0.25">
      <c r="A281" s="6">
        <v>11</v>
      </c>
      <c r="B281" s="6"/>
      <c r="C281" s="6"/>
      <c r="D281" s="8">
        <v>43466</v>
      </c>
      <c r="E281" s="8">
        <v>43497</v>
      </c>
      <c r="F281" s="6">
        <f>'Wage Entry'!E282</f>
        <v>199372.66666666666</v>
      </c>
      <c r="G281" s="6">
        <f t="shared" si="30"/>
        <v>2313</v>
      </c>
      <c r="H281" s="29">
        <f t="shared" si="29"/>
        <v>174</v>
      </c>
      <c r="I281" s="6">
        <f t="shared" si="31"/>
        <v>2139</v>
      </c>
      <c r="J281" s="6">
        <f t="shared" si="32"/>
        <v>91823</v>
      </c>
      <c r="K281" s="6"/>
      <c r="L281" s="6"/>
      <c r="M281" s="6"/>
      <c r="N281" s="7">
        <f t="shared" si="33"/>
        <v>85341</v>
      </c>
      <c r="O281" s="6"/>
      <c r="P281" s="6"/>
      <c r="Q281" s="6"/>
      <c r="R281" s="6"/>
      <c r="S281" s="6"/>
      <c r="T281" s="6"/>
    </row>
    <row r="282" spans="1:20" x14ac:dyDescent="0.25">
      <c r="A282" s="6">
        <v>12</v>
      </c>
      <c r="B282" s="6" t="s">
        <v>76</v>
      </c>
      <c r="C282" s="6"/>
      <c r="D282" s="8">
        <v>43497</v>
      </c>
      <c r="E282" s="8">
        <v>43525</v>
      </c>
      <c r="F282" s="6">
        <f>'Wage Entry'!E283</f>
        <v>199372.66666666666</v>
      </c>
      <c r="G282" s="6">
        <f t="shared" si="30"/>
        <v>2313</v>
      </c>
      <c r="H282" s="29">
        <f t="shared" si="29"/>
        <v>174</v>
      </c>
      <c r="I282" s="6">
        <f t="shared" si="31"/>
        <v>2139</v>
      </c>
      <c r="J282" s="6">
        <f t="shared" si="32"/>
        <v>93962</v>
      </c>
      <c r="K282" s="7">
        <f t="shared" ref="K282" si="38">SUM(J271:J282)</f>
        <v>986370</v>
      </c>
      <c r="L282" s="7">
        <v>8.65</v>
      </c>
      <c r="M282" s="7">
        <f>ROUND(K282*L282/1200,0)</f>
        <v>7110</v>
      </c>
      <c r="N282" s="7">
        <f t="shared" si="33"/>
        <v>87480</v>
      </c>
      <c r="O282" s="7">
        <f t="shared" ref="O282" si="39">SUM(I271:I282)</f>
        <v>25668</v>
      </c>
      <c r="P282" s="7">
        <f t="shared" ref="P282" si="40">C271+M282+O282</f>
        <v>103211</v>
      </c>
      <c r="Q282" s="11" t="s">
        <v>83</v>
      </c>
      <c r="R282" s="6"/>
      <c r="S282" s="6"/>
      <c r="T282" s="6"/>
    </row>
    <row r="283" spans="1:20" x14ac:dyDescent="0.25">
      <c r="A283" s="6">
        <v>1</v>
      </c>
      <c r="B283" s="6"/>
      <c r="C283" s="7">
        <f t="shared" ref="C283" si="41">P282</f>
        <v>103211</v>
      </c>
      <c r="D283" s="8">
        <v>43525</v>
      </c>
      <c r="E283" s="8">
        <v>43556</v>
      </c>
      <c r="F283" s="6">
        <f>'Wage Entry'!E284</f>
        <v>215322.5</v>
      </c>
      <c r="G283" s="6">
        <f t="shared" si="30"/>
        <v>2498</v>
      </c>
      <c r="H283" s="29">
        <f t="shared" si="29"/>
        <v>174</v>
      </c>
      <c r="I283" s="6">
        <f t="shared" si="31"/>
        <v>2324</v>
      </c>
      <c r="J283" s="6">
        <f>C283</f>
        <v>103211</v>
      </c>
      <c r="K283" s="6"/>
      <c r="L283" s="6"/>
      <c r="M283" s="6"/>
      <c r="N283" s="7">
        <f t="shared" si="33"/>
        <v>89804</v>
      </c>
      <c r="O283" s="6"/>
      <c r="P283" s="6"/>
      <c r="Q283" s="6"/>
      <c r="R283" s="6"/>
      <c r="S283" s="6"/>
      <c r="T283" s="6"/>
    </row>
    <row r="284" spans="1:20" x14ac:dyDescent="0.25">
      <c r="A284" s="6">
        <v>2</v>
      </c>
      <c r="B284" s="6"/>
      <c r="C284" s="6"/>
      <c r="D284" s="8">
        <v>43556</v>
      </c>
      <c r="E284" s="8">
        <v>43586</v>
      </c>
      <c r="F284" s="6">
        <f>'Wage Entry'!E285</f>
        <v>215322.5</v>
      </c>
      <c r="G284" s="6">
        <f t="shared" si="30"/>
        <v>2498</v>
      </c>
      <c r="H284" s="29">
        <f t="shared" si="29"/>
        <v>174</v>
      </c>
      <c r="I284" s="6">
        <f t="shared" si="31"/>
        <v>2324</v>
      </c>
      <c r="J284" s="6">
        <f t="shared" si="32"/>
        <v>105535</v>
      </c>
      <c r="K284" s="6"/>
      <c r="L284" s="6"/>
      <c r="M284" s="6"/>
      <c r="N284" s="7">
        <f t="shared" si="33"/>
        <v>92128</v>
      </c>
      <c r="O284" s="6"/>
      <c r="P284" s="6"/>
      <c r="Q284" s="6"/>
      <c r="R284" s="6"/>
      <c r="S284" s="6"/>
      <c r="T284" s="6"/>
    </row>
    <row r="285" spans="1:20" x14ac:dyDescent="0.25">
      <c r="A285" s="6">
        <v>3</v>
      </c>
      <c r="B285" s="6"/>
      <c r="C285" s="6"/>
      <c r="D285" s="8">
        <v>43586</v>
      </c>
      <c r="E285" s="8">
        <v>43617</v>
      </c>
      <c r="F285" s="6">
        <f>'Wage Entry'!E286</f>
        <v>215322.5</v>
      </c>
      <c r="G285" s="6">
        <f t="shared" si="30"/>
        <v>2498</v>
      </c>
      <c r="H285" s="29">
        <f t="shared" si="29"/>
        <v>174</v>
      </c>
      <c r="I285" s="6">
        <f t="shared" si="31"/>
        <v>2324</v>
      </c>
      <c r="J285" s="6">
        <f t="shared" si="32"/>
        <v>107859</v>
      </c>
      <c r="K285" s="6"/>
      <c r="L285" s="6"/>
      <c r="M285" s="6"/>
      <c r="N285" s="7">
        <f t="shared" si="33"/>
        <v>94452</v>
      </c>
      <c r="O285" s="6"/>
      <c r="P285" s="6"/>
      <c r="Q285" s="6"/>
      <c r="R285" s="6"/>
      <c r="S285" s="6"/>
      <c r="T285" s="6"/>
    </row>
    <row r="286" spans="1:20" x14ac:dyDescent="0.25">
      <c r="A286" s="6">
        <v>4</v>
      </c>
      <c r="B286" s="6"/>
      <c r="C286" s="6"/>
      <c r="D286" s="8">
        <v>43617</v>
      </c>
      <c r="E286" s="8">
        <v>43647</v>
      </c>
      <c r="F286" s="6">
        <f>'Wage Entry'!E287</f>
        <v>215322.5</v>
      </c>
      <c r="G286" s="6">
        <f t="shared" si="30"/>
        <v>2498</v>
      </c>
      <c r="H286" s="29">
        <f t="shared" si="29"/>
        <v>174</v>
      </c>
      <c r="I286" s="6">
        <f t="shared" si="31"/>
        <v>2324</v>
      </c>
      <c r="J286" s="6">
        <f t="shared" si="32"/>
        <v>110183</v>
      </c>
      <c r="K286" s="6"/>
      <c r="L286" s="6"/>
      <c r="M286" s="6"/>
      <c r="N286" s="7">
        <f t="shared" si="33"/>
        <v>96776</v>
      </c>
      <c r="O286" s="6"/>
      <c r="P286" s="6"/>
      <c r="Q286" s="6"/>
      <c r="R286" s="6"/>
      <c r="S286" s="6"/>
      <c r="T286" s="6"/>
    </row>
    <row r="287" spans="1:20" x14ac:dyDescent="0.25">
      <c r="A287" s="6">
        <v>5</v>
      </c>
      <c r="B287" s="6"/>
      <c r="C287" s="6"/>
      <c r="D287" s="8">
        <v>43647</v>
      </c>
      <c r="E287" s="8">
        <v>43678</v>
      </c>
      <c r="F287" s="6">
        <f>'Wage Entry'!E288</f>
        <v>215322.5</v>
      </c>
      <c r="G287" s="6">
        <f t="shared" si="30"/>
        <v>2498</v>
      </c>
      <c r="H287" s="29">
        <f t="shared" si="29"/>
        <v>174</v>
      </c>
      <c r="I287" s="6">
        <f t="shared" si="31"/>
        <v>2324</v>
      </c>
      <c r="J287" s="6">
        <f t="shared" si="32"/>
        <v>112507</v>
      </c>
      <c r="K287" s="6"/>
      <c r="L287" s="6"/>
      <c r="M287" s="6"/>
      <c r="N287" s="7">
        <f t="shared" si="33"/>
        <v>99100</v>
      </c>
      <c r="O287" s="6"/>
      <c r="P287" s="6"/>
      <c r="Q287" s="6"/>
      <c r="R287" s="6"/>
      <c r="S287" s="6"/>
      <c r="T287" s="6"/>
    </row>
    <row r="288" spans="1:20" x14ac:dyDescent="0.25">
      <c r="A288" s="6">
        <v>6</v>
      </c>
      <c r="B288" s="6"/>
      <c r="C288" s="6"/>
      <c r="D288" s="8">
        <v>43678</v>
      </c>
      <c r="E288" s="8">
        <v>43709</v>
      </c>
      <c r="F288" s="6">
        <f>'Wage Entry'!E289</f>
        <v>215322.5</v>
      </c>
      <c r="G288" s="6">
        <f t="shared" si="30"/>
        <v>2498</v>
      </c>
      <c r="H288" s="29">
        <f t="shared" si="29"/>
        <v>174</v>
      </c>
      <c r="I288" s="6">
        <f t="shared" si="31"/>
        <v>2324</v>
      </c>
      <c r="J288" s="6">
        <f t="shared" si="32"/>
        <v>114831</v>
      </c>
      <c r="K288" s="6"/>
      <c r="L288" s="6"/>
      <c r="M288" s="6"/>
      <c r="N288" s="7">
        <f t="shared" si="33"/>
        <v>101424</v>
      </c>
      <c r="O288" s="6"/>
      <c r="P288" s="6"/>
      <c r="Q288" s="6"/>
      <c r="R288" s="6"/>
      <c r="S288" s="6"/>
      <c r="T288" s="6"/>
    </row>
    <row r="289" spans="1:20" x14ac:dyDescent="0.25">
      <c r="A289" s="6">
        <v>7</v>
      </c>
      <c r="B289" s="6"/>
      <c r="C289" s="6"/>
      <c r="D289" s="8">
        <v>43709</v>
      </c>
      <c r="E289" s="8">
        <v>43739</v>
      </c>
      <c r="F289" s="6">
        <f>'Wage Entry'!E290</f>
        <v>215322.5</v>
      </c>
      <c r="G289" s="6">
        <f t="shared" si="30"/>
        <v>2498</v>
      </c>
      <c r="H289" s="29">
        <f t="shared" si="29"/>
        <v>174</v>
      </c>
      <c r="I289" s="6">
        <f t="shared" si="31"/>
        <v>2324</v>
      </c>
      <c r="J289" s="6">
        <f t="shared" si="32"/>
        <v>117155</v>
      </c>
      <c r="K289" s="6"/>
      <c r="L289" s="6"/>
      <c r="M289" s="6"/>
      <c r="N289" s="7">
        <f t="shared" si="33"/>
        <v>103748</v>
      </c>
      <c r="O289" s="6"/>
      <c r="P289" s="6"/>
      <c r="Q289" s="6"/>
      <c r="R289" s="6"/>
      <c r="S289" s="6"/>
      <c r="T289" s="6"/>
    </row>
    <row r="290" spans="1:20" x14ac:dyDescent="0.25">
      <c r="A290" s="6">
        <v>8</v>
      </c>
      <c r="B290" s="6"/>
      <c r="C290" s="6"/>
      <c r="D290" s="8">
        <v>43739</v>
      </c>
      <c r="E290" s="8">
        <v>43770</v>
      </c>
      <c r="F290" s="6">
        <f>'Wage Entry'!E291</f>
        <v>215322.5</v>
      </c>
      <c r="G290" s="6">
        <f t="shared" si="30"/>
        <v>2498</v>
      </c>
      <c r="H290" s="29">
        <f t="shared" si="29"/>
        <v>174</v>
      </c>
      <c r="I290" s="6">
        <f t="shared" si="31"/>
        <v>2324</v>
      </c>
      <c r="J290" s="6">
        <f t="shared" si="32"/>
        <v>119479</v>
      </c>
      <c r="K290" s="6"/>
      <c r="L290" s="6"/>
      <c r="M290" s="6"/>
      <c r="N290" s="7">
        <f t="shared" si="33"/>
        <v>106072</v>
      </c>
      <c r="O290" s="6"/>
      <c r="P290" s="6"/>
      <c r="Q290" s="6"/>
      <c r="R290" s="6"/>
      <c r="S290" s="6"/>
      <c r="T290" s="6"/>
    </row>
    <row r="291" spans="1:20" x14ac:dyDescent="0.25">
      <c r="A291" s="6">
        <v>9</v>
      </c>
      <c r="B291" s="6"/>
      <c r="C291" s="6"/>
      <c r="D291" s="8">
        <v>43770</v>
      </c>
      <c r="E291" s="8">
        <v>43800</v>
      </c>
      <c r="F291" s="6">
        <f>'Wage Entry'!E292</f>
        <v>215322.5</v>
      </c>
      <c r="G291" s="6">
        <f t="shared" si="30"/>
        <v>2498</v>
      </c>
      <c r="H291" s="29">
        <f t="shared" si="29"/>
        <v>174</v>
      </c>
      <c r="I291" s="6">
        <f t="shared" si="31"/>
        <v>2324</v>
      </c>
      <c r="J291" s="6">
        <f t="shared" si="32"/>
        <v>121803</v>
      </c>
      <c r="K291" s="6"/>
      <c r="L291" s="6"/>
      <c r="M291" s="6"/>
      <c r="N291" s="7">
        <f t="shared" si="33"/>
        <v>108396</v>
      </c>
      <c r="O291" s="6"/>
      <c r="P291" s="6"/>
      <c r="Q291" s="6"/>
      <c r="R291" s="6"/>
      <c r="S291" s="6"/>
      <c r="T291" s="6"/>
    </row>
    <row r="292" spans="1:20" x14ac:dyDescent="0.25">
      <c r="A292" s="6">
        <v>10</v>
      </c>
      <c r="B292" s="6"/>
      <c r="C292" s="6"/>
      <c r="D292" s="8">
        <v>43800</v>
      </c>
      <c r="E292" s="8">
        <v>43831</v>
      </c>
      <c r="F292" s="6">
        <f>'Wage Entry'!E293</f>
        <v>215322.5</v>
      </c>
      <c r="G292" s="6">
        <f t="shared" si="30"/>
        <v>2498</v>
      </c>
      <c r="H292" s="29">
        <f t="shared" si="29"/>
        <v>174</v>
      </c>
      <c r="I292" s="6">
        <f t="shared" si="31"/>
        <v>2324</v>
      </c>
      <c r="J292" s="6">
        <f t="shared" si="32"/>
        <v>124127</v>
      </c>
      <c r="K292" s="6"/>
      <c r="L292" s="6"/>
      <c r="M292" s="6"/>
      <c r="N292" s="7">
        <f t="shared" si="33"/>
        <v>110720</v>
      </c>
      <c r="O292" s="6"/>
      <c r="P292" s="6"/>
      <c r="Q292" s="6"/>
      <c r="R292" s="6"/>
      <c r="S292" s="6"/>
      <c r="T292" s="6"/>
    </row>
    <row r="293" spans="1:20" x14ac:dyDescent="0.25">
      <c r="A293" s="6">
        <v>11</v>
      </c>
      <c r="B293" s="6"/>
      <c r="C293" s="6"/>
      <c r="D293" s="8">
        <v>43831</v>
      </c>
      <c r="E293" s="8">
        <v>43862</v>
      </c>
      <c r="F293" s="6">
        <f>'Wage Entry'!E294</f>
        <v>215322.5</v>
      </c>
      <c r="G293" s="6">
        <f t="shared" si="30"/>
        <v>2498</v>
      </c>
      <c r="H293" s="29">
        <f t="shared" si="29"/>
        <v>174</v>
      </c>
      <c r="I293" s="6">
        <f t="shared" si="31"/>
        <v>2324</v>
      </c>
      <c r="J293" s="6">
        <f t="shared" si="32"/>
        <v>126451</v>
      </c>
      <c r="K293" s="6"/>
      <c r="L293" s="6"/>
      <c r="M293" s="6"/>
      <c r="N293" s="7">
        <f t="shared" si="33"/>
        <v>113044</v>
      </c>
      <c r="O293" s="6"/>
      <c r="P293" s="6"/>
      <c r="Q293" s="6"/>
      <c r="R293" s="6"/>
      <c r="S293" s="6"/>
      <c r="T293" s="6"/>
    </row>
    <row r="294" spans="1:20" x14ac:dyDescent="0.25">
      <c r="A294" s="6">
        <v>12</v>
      </c>
      <c r="B294" s="6" t="s">
        <v>77</v>
      </c>
      <c r="C294" s="6"/>
      <c r="D294" s="8">
        <v>43862</v>
      </c>
      <c r="E294" s="8">
        <v>43891</v>
      </c>
      <c r="F294" s="6">
        <f>'Wage Entry'!E295</f>
        <v>215322.5</v>
      </c>
      <c r="G294" s="6">
        <f t="shared" si="30"/>
        <v>2498</v>
      </c>
      <c r="H294" s="29">
        <f t="shared" ref="H294:H330" si="42">15000*1.16%</f>
        <v>174</v>
      </c>
      <c r="I294" s="6">
        <f t="shared" si="31"/>
        <v>2324</v>
      </c>
      <c r="J294" s="6">
        <f t="shared" si="32"/>
        <v>128775</v>
      </c>
      <c r="K294" s="7">
        <f t="shared" ref="K294" si="43">SUM(J283:J294)</f>
        <v>1391916</v>
      </c>
      <c r="L294" s="7">
        <v>8.5</v>
      </c>
      <c r="M294" s="7">
        <f>ROUND(K294*L294/1200,0)</f>
        <v>9859</v>
      </c>
      <c r="N294" s="7">
        <f t="shared" si="33"/>
        <v>115368</v>
      </c>
      <c r="O294" s="7">
        <f t="shared" ref="O294" si="44">SUM(I283:I294)</f>
        <v>27888</v>
      </c>
      <c r="P294" s="7">
        <f t="shared" ref="P294" si="45">C283+M294+O294</f>
        <v>140958</v>
      </c>
      <c r="Q294" s="11" t="s">
        <v>84</v>
      </c>
      <c r="R294" s="6"/>
      <c r="S294" s="6"/>
      <c r="T294" s="6"/>
    </row>
    <row r="295" spans="1:20" x14ac:dyDescent="0.25">
      <c r="A295" s="6">
        <v>1</v>
      </c>
      <c r="B295" s="6"/>
      <c r="C295" s="7">
        <f t="shared" ref="C295" si="46">P294</f>
        <v>140958</v>
      </c>
      <c r="D295" s="8">
        <v>43891</v>
      </c>
      <c r="E295" s="8">
        <v>43922</v>
      </c>
      <c r="F295" s="6">
        <f>'Wage Entry'!E296</f>
        <v>232548.33333333334</v>
      </c>
      <c r="G295" s="6">
        <f t="shared" si="30"/>
        <v>2698</v>
      </c>
      <c r="H295" s="29">
        <f t="shared" si="42"/>
        <v>174</v>
      </c>
      <c r="I295" s="6">
        <f t="shared" si="31"/>
        <v>2524</v>
      </c>
      <c r="J295" s="6">
        <f>C295</f>
        <v>140958</v>
      </c>
      <c r="K295" s="6"/>
      <c r="L295" s="6"/>
      <c r="M295" s="6"/>
      <c r="N295" s="7">
        <f t="shared" si="33"/>
        <v>117892</v>
      </c>
      <c r="O295" s="6"/>
      <c r="P295" s="6"/>
      <c r="Q295" s="6"/>
      <c r="R295" s="6"/>
      <c r="S295" s="6"/>
      <c r="T295" s="6"/>
    </row>
    <row r="296" spans="1:20" x14ac:dyDescent="0.25">
      <c r="A296" s="6">
        <v>2</v>
      </c>
      <c r="B296" s="6"/>
      <c r="C296" s="6"/>
      <c r="D296" s="8">
        <v>43922</v>
      </c>
      <c r="E296" s="8">
        <v>43952</v>
      </c>
      <c r="F296" s="6">
        <f>'Wage Entry'!E297</f>
        <v>232548.33333333334</v>
      </c>
      <c r="G296" s="6">
        <f t="shared" si="30"/>
        <v>2698</v>
      </c>
      <c r="H296" s="29">
        <f t="shared" si="42"/>
        <v>174</v>
      </c>
      <c r="I296" s="6">
        <f t="shared" si="31"/>
        <v>2524</v>
      </c>
      <c r="J296" s="6">
        <f>J295+I295</f>
        <v>143482</v>
      </c>
      <c r="K296" s="6"/>
      <c r="L296" s="6"/>
      <c r="M296" s="6"/>
      <c r="N296" s="7">
        <f t="shared" si="33"/>
        <v>120416</v>
      </c>
      <c r="O296" s="6"/>
      <c r="P296" s="6"/>
      <c r="Q296" s="6"/>
      <c r="R296" s="6"/>
      <c r="S296" s="6"/>
      <c r="T296" s="6"/>
    </row>
    <row r="297" spans="1:20" x14ac:dyDescent="0.25">
      <c r="A297" s="6">
        <v>3</v>
      </c>
      <c r="B297" s="6"/>
      <c r="C297" s="6"/>
      <c r="D297" s="8">
        <v>43952</v>
      </c>
      <c r="E297" s="8">
        <v>43983</v>
      </c>
      <c r="F297" s="6">
        <f>'Wage Entry'!E298</f>
        <v>232548.33333333334</v>
      </c>
      <c r="G297" s="6">
        <f t="shared" si="30"/>
        <v>2698</v>
      </c>
      <c r="H297" s="29">
        <f t="shared" si="42"/>
        <v>174</v>
      </c>
      <c r="I297" s="6">
        <f t="shared" si="31"/>
        <v>2524</v>
      </c>
      <c r="J297" s="6">
        <f t="shared" ref="J297:J330" si="47">J296+I296</f>
        <v>146006</v>
      </c>
      <c r="K297" s="6"/>
      <c r="L297" s="6"/>
      <c r="M297" s="6"/>
      <c r="N297" s="7">
        <f t="shared" si="33"/>
        <v>122940</v>
      </c>
      <c r="O297" s="6"/>
      <c r="P297" s="6"/>
      <c r="Q297" s="6"/>
      <c r="R297" s="6"/>
      <c r="S297" s="6"/>
      <c r="T297" s="6"/>
    </row>
    <row r="298" spans="1:20" x14ac:dyDescent="0.25">
      <c r="A298" s="6">
        <v>4</v>
      </c>
      <c r="B298" s="6"/>
      <c r="C298" s="6"/>
      <c r="D298" s="8">
        <v>43983</v>
      </c>
      <c r="E298" s="8">
        <v>44013</v>
      </c>
      <c r="F298" s="6">
        <f>'Wage Entry'!E299</f>
        <v>232548.33333333334</v>
      </c>
      <c r="G298" s="6">
        <f t="shared" si="30"/>
        <v>2698</v>
      </c>
      <c r="H298" s="29">
        <f t="shared" si="42"/>
        <v>174</v>
      </c>
      <c r="I298" s="6">
        <f t="shared" si="31"/>
        <v>2524</v>
      </c>
      <c r="J298" s="6">
        <f t="shared" si="47"/>
        <v>148530</v>
      </c>
      <c r="K298" s="6"/>
      <c r="L298" s="6"/>
      <c r="M298" s="6"/>
      <c r="N298" s="7">
        <f t="shared" si="33"/>
        <v>125464</v>
      </c>
      <c r="O298" s="6"/>
      <c r="P298" s="6"/>
      <c r="Q298" s="6"/>
      <c r="R298" s="6"/>
      <c r="S298" s="6"/>
      <c r="T298" s="6"/>
    </row>
    <row r="299" spans="1:20" x14ac:dyDescent="0.25">
      <c r="A299" s="6">
        <v>5</v>
      </c>
      <c r="B299" s="6"/>
      <c r="C299" s="6"/>
      <c r="D299" s="8">
        <v>44013</v>
      </c>
      <c r="E299" s="8">
        <v>44044</v>
      </c>
      <c r="F299" s="6">
        <f>'Wage Entry'!E300</f>
        <v>232548.33333333334</v>
      </c>
      <c r="G299" s="6">
        <f t="shared" si="30"/>
        <v>2698</v>
      </c>
      <c r="H299" s="29">
        <f t="shared" si="42"/>
        <v>174</v>
      </c>
      <c r="I299" s="6">
        <f t="shared" si="31"/>
        <v>2524</v>
      </c>
      <c r="J299" s="6">
        <f t="shared" si="47"/>
        <v>151054</v>
      </c>
      <c r="K299" s="6"/>
      <c r="L299" s="6"/>
      <c r="M299" s="6"/>
      <c r="N299" s="7">
        <f t="shared" si="33"/>
        <v>127988</v>
      </c>
      <c r="O299" s="6"/>
      <c r="P299" s="6"/>
      <c r="Q299" s="6"/>
      <c r="R299" s="6"/>
      <c r="S299" s="6"/>
      <c r="T299" s="6"/>
    </row>
    <row r="300" spans="1:20" x14ac:dyDescent="0.25">
      <c r="A300" s="6">
        <v>6</v>
      </c>
      <c r="B300" s="6"/>
      <c r="C300" s="6"/>
      <c r="D300" s="8">
        <v>44044</v>
      </c>
      <c r="E300" s="8">
        <v>44075</v>
      </c>
      <c r="F300" s="6">
        <f>'Wage Entry'!E301</f>
        <v>232548.33333333334</v>
      </c>
      <c r="G300" s="6">
        <f t="shared" si="30"/>
        <v>2698</v>
      </c>
      <c r="H300" s="29">
        <f t="shared" si="42"/>
        <v>174</v>
      </c>
      <c r="I300" s="6">
        <f t="shared" si="31"/>
        <v>2524</v>
      </c>
      <c r="J300" s="6">
        <f t="shared" si="47"/>
        <v>153578</v>
      </c>
      <c r="K300" s="6"/>
      <c r="L300" s="6"/>
      <c r="M300" s="6"/>
      <c r="N300" s="7">
        <f t="shared" si="33"/>
        <v>130512</v>
      </c>
      <c r="O300" s="6"/>
      <c r="P300" s="6"/>
      <c r="Q300" s="6"/>
      <c r="R300" s="6"/>
      <c r="S300" s="6"/>
      <c r="T300" s="6"/>
    </row>
    <row r="301" spans="1:20" x14ac:dyDescent="0.25">
      <c r="A301" s="6">
        <v>7</v>
      </c>
      <c r="B301" s="6"/>
      <c r="C301" s="6"/>
      <c r="D301" s="8">
        <v>44075</v>
      </c>
      <c r="E301" s="8">
        <v>44105</v>
      </c>
      <c r="F301" s="6">
        <f>'Wage Entry'!E302</f>
        <v>232548.33333333334</v>
      </c>
      <c r="G301" s="6">
        <f t="shared" si="30"/>
        <v>2698</v>
      </c>
      <c r="H301" s="29">
        <f t="shared" si="42"/>
        <v>174</v>
      </c>
      <c r="I301" s="6">
        <f t="shared" si="31"/>
        <v>2524</v>
      </c>
      <c r="J301" s="6">
        <f t="shared" si="47"/>
        <v>156102</v>
      </c>
      <c r="K301" s="6"/>
      <c r="L301" s="6"/>
      <c r="M301" s="6"/>
      <c r="N301" s="7">
        <f t="shared" si="33"/>
        <v>133036</v>
      </c>
      <c r="O301" s="6"/>
      <c r="P301" s="6"/>
      <c r="Q301" s="6"/>
      <c r="R301" s="6"/>
      <c r="S301" s="6"/>
      <c r="T301" s="6"/>
    </row>
    <row r="302" spans="1:20" x14ac:dyDescent="0.25">
      <c r="A302" s="6">
        <v>8</v>
      </c>
      <c r="B302" s="6"/>
      <c r="C302" s="6"/>
      <c r="D302" s="8">
        <v>44105</v>
      </c>
      <c r="E302" s="8">
        <v>44136</v>
      </c>
      <c r="F302" s="6">
        <f>'Wage Entry'!E303</f>
        <v>232548.33333333334</v>
      </c>
      <c r="G302" s="6">
        <f t="shared" si="30"/>
        <v>2698</v>
      </c>
      <c r="H302" s="29">
        <f t="shared" si="42"/>
        <v>174</v>
      </c>
      <c r="I302" s="6">
        <f t="shared" si="31"/>
        <v>2524</v>
      </c>
      <c r="J302" s="6">
        <f t="shared" si="47"/>
        <v>158626</v>
      </c>
      <c r="K302" s="6"/>
      <c r="L302" s="6"/>
      <c r="M302" s="6"/>
      <c r="N302" s="7">
        <f t="shared" si="33"/>
        <v>135560</v>
      </c>
      <c r="O302" s="6"/>
      <c r="P302" s="6"/>
      <c r="Q302" s="6"/>
      <c r="R302" s="6"/>
      <c r="S302" s="6"/>
      <c r="T302" s="6"/>
    </row>
    <row r="303" spans="1:20" x14ac:dyDescent="0.25">
      <c r="A303" s="6">
        <v>9</v>
      </c>
      <c r="B303" s="6"/>
      <c r="C303" s="6"/>
      <c r="D303" s="8">
        <v>44136</v>
      </c>
      <c r="E303" s="8">
        <v>44166</v>
      </c>
      <c r="F303" s="6">
        <f>'Wage Entry'!E304</f>
        <v>232548.33333333334</v>
      </c>
      <c r="G303" s="6">
        <f t="shared" si="30"/>
        <v>2698</v>
      </c>
      <c r="H303" s="29">
        <f t="shared" si="42"/>
        <v>174</v>
      </c>
      <c r="I303" s="6">
        <f t="shared" si="31"/>
        <v>2524</v>
      </c>
      <c r="J303" s="6">
        <f t="shared" si="47"/>
        <v>161150</v>
      </c>
      <c r="K303" s="6"/>
      <c r="L303" s="6"/>
      <c r="M303" s="6"/>
      <c r="N303" s="7">
        <f t="shared" si="33"/>
        <v>138084</v>
      </c>
      <c r="O303" s="6"/>
      <c r="P303" s="6"/>
      <c r="Q303" s="6"/>
      <c r="R303" s="6"/>
      <c r="S303" s="6"/>
      <c r="T303" s="6"/>
    </row>
    <row r="304" spans="1:20" x14ac:dyDescent="0.25">
      <c r="A304" s="6">
        <v>10</v>
      </c>
      <c r="B304" s="6"/>
      <c r="C304" s="6"/>
      <c r="D304" s="8">
        <v>44166</v>
      </c>
      <c r="E304" s="8">
        <v>44197</v>
      </c>
      <c r="F304" s="6">
        <f>'Wage Entry'!E305</f>
        <v>232548.33333333334</v>
      </c>
      <c r="G304" s="6">
        <f t="shared" si="30"/>
        <v>2698</v>
      </c>
      <c r="H304" s="29">
        <f t="shared" si="42"/>
        <v>174</v>
      </c>
      <c r="I304" s="6">
        <f t="shared" si="31"/>
        <v>2524</v>
      </c>
      <c r="J304" s="6">
        <f t="shared" si="47"/>
        <v>163674</v>
      </c>
      <c r="K304" s="6"/>
      <c r="L304" s="6"/>
      <c r="M304" s="6"/>
      <c r="N304" s="7">
        <f t="shared" si="33"/>
        <v>140608</v>
      </c>
      <c r="O304" s="6"/>
      <c r="P304" s="6"/>
      <c r="Q304" s="6"/>
      <c r="R304" s="6"/>
      <c r="S304" s="6"/>
      <c r="T304" s="6"/>
    </row>
    <row r="305" spans="1:20" x14ac:dyDescent="0.25">
      <c r="A305" s="6">
        <v>11</v>
      </c>
      <c r="B305" s="6"/>
      <c r="C305" s="6"/>
      <c r="D305" s="8">
        <v>44197</v>
      </c>
      <c r="E305" s="8">
        <v>44228</v>
      </c>
      <c r="F305" s="6">
        <f>'Wage Entry'!E306</f>
        <v>232548.33333333334</v>
      </c>
      <c r="G305" s="6">
        <f t="shared" si="30"/>
        <v>2698</v>
      </c>
      <c r="H305" s="29">
        <f t="shared" si="42"/>
        <v>174</v>
      </c>
      <c r="I305" s="6">
        <f t="shared" si="31"/>
        <v>2524</v>
      </c>
      <c r="J305" s="6">
        <f t="shared" si="47"/>
        <v>166198</v>
      </c>
      <c r="K305" s="6"/>
      <c r="L305" s="6"/>
      <c r="M305" s="6"/>
      <c r="N305" s="7">
        <f t="shared" si="33"/>
        <v>143132</v>
      </c>
      <c r="O305" s="6"/>
      <c r="P305" s="6"/>
      <c r="Q305" s="6"/>
      <c r="R305" s="6"/>
      <c r="S305" s="6"/>
      <c r="T305" s="6"/>
    </row>
    <row r="306" spans="1:20" x14ac:dyDescent="0.25">
      <c r="A306" s="6">
        <v>12</v>
      </c>
      <c r="B306" s="6" t="s">
        <v>78</v>
      </c>
      <c r="C306" s="6"/>
      <c r="D306" s="8">
        <v>44228</v>
      </c>
      <c r="E306" s="8">
        <v>44256</v>
      </c>
      <c r="F306" s="6">
        <f>'Wage Entry'!E307</f>
        <v>232548.33333333334</v>
      </c>
      <c r="G306" s="6">
        <f t="shared" si="30"/>
        <v>2698</v>
      </c>
      <c r="H306" s="29">
        <f t="shared" si="42"/>
        <v>174</v>
      </c>
      <c r="I306" s="6">
        <f t="shared" si="31"/>
        <v>2524</v>
      </c>
      <c r="J306" s="6">
        <f t="shared" si="47"/>
        <v>168722</v>
      </c>
      <c r="K306" s="7">
        <f t="shared" ref="K306" si="48">SUM(J295:J306)</f>
        <v>1858080</v>
      </c>
      <c r="L306" s="7">
        <v>8.5</v>
      </c>
      <c r="M306" s="7">
        <f>ROUND(K306*L306/1200,0)</f>
        <v>13161</v>
      </c>
      <c r="N306" s="7">
        <f t="shared" si="33"/>
        <v>145656</v>
      </c>
      <c r="O306" s="7">
        <f t="shared" ref="O306" si="49">SUM(I295:I306)</f>
        <v>30288</v>
      </c>
      <c r="P306" s="7">
        <f t="shared" ref="P306" si="50">C295+M306+O306</f>
        <v>184407</v>
      </c>
      <c r="Q306" s="11" t="s">
        <v>85</v>
      </c>
      <c r="R306" s="6"/>
      <c r="S306" s="6"/>
      <c r="T306" s="6"/>
    </row>
    <row r="307" spans="1:20" x14ac:dyDescent="0.25">
      <c r="A307" s="6">
        <v>1</v>
      </c>
      <c r="B307" s="6"/>
      <c r="C307" s="7">
        <f t="shared" ref="C307" si="51">P306</f>
        <v>184407</v>
      </c>
      <c r="D307" s="8">
        <v>44256</v>
      </c>
      <c r="E307" s="8">
        <v>44287</v>
      </c>
      <c r="F307" s="6">
        <f>'Wage Entry'!E308</f>
        <v>241385.16666666666</v>
      </c>
      <c r="G307" s="6">
        <f t="shared" si="30"/>
        <v>2800</v>
      </c>
      <c r="H307" s="29">
        <f t="shared" si="42"/>
        <v>174</v>
      </c>
      <c r="I307" s="6">
        <f t="shared" si="31"/>
        <v>2626</v>
      </c>
      <c r="J307" s="6">
        <f>C307</f>
        <v>184407</v>
      </c>
      <c r="K307" s="6"/>
      <c r="L307" s="6"/>
      <c r="M307" s="6"/>
      <c r="N307" s="7">
        <f t="shared" si="33"/>
        <v>148282</v>
      </c>
      <c r="O307" s="6"/>
      <c r="P307" s="6"/>
      <c r="Q307" s="6"/>
      <c r="R307" s="6"/>
      <c r="S307" s="6"/>
      <c r="T307" s="6"/>
    </row>
    <row r="308" spans="1:20" x14ac:dyDescent="0.25">
      <c r="A308" s="6">
        <v>2</v>
      </c>
      <c r="B308" s="6"/>
      <c r="C308" s="6"/>
      <c r="D308" s="8">
        <v>44287</v>
      </c>
      <c r="E308" s="8">
        <v>44317</v>
      </c>
      <c r="F308" s="6">
        <f>'Wage Entry'!E309</f>
        <v>241385.16666666666</v>
      </c>
      <c r="G308" s="6">
        <f t="shared" si="30"/>
        <v>2800</v>
      </c>
      <c r="H308" s="29">
        <f t="shared" si="42"/>
        <v>174</v>
      </c>
      <c r="I308" s="6">
        <f t="shared" si="31"/>
        <v>2626</v>
      </c>
      <c r="J308" s="6">
        <f t="shared" si="47"/>
        <v>187033</v>
      </c>
      <c r="K308" s="6"/>
      <c r="L308" s="6"/>
      <c r="M308" s="6"/>
      <c r="N308" s="7">
        <f t="shared" si="33"/>
        <v>150908</v>
      </c>
      <c r="O308" s="6"/>
      <c r="P308" s="6"/>
      <c r="Q308" s="6"/>
      <c r="R308" s="6"/>
      <c r="S308" s="6"/>
      <c r="T308" s="6"/>
    </row>
    <row r="309" spans="1:20" x14ac:dyDescent="0.25">
      <c r="A309" s="6">
        <v>3</v>
      </c>
      <c r="B309" s="6"/>
      <c r="C309" s="6"/>
      <c r="D309" s="8">
        <v>44317</v>
      </c>
      <c r="E309" s="8">
        <v>44348</v>
      </c>
      <c r="F309" s="6">
        <f>'Wage Entry'!E310</f>
        <v>241385.16666666666</v>
      </c>
      <c r="G309" s="6">
        <f t="shared" si="30"/>
        <v>2800</v>
      </c>
      <c r="H309" s="29">
        <f t="shared" si="42"/>
        <v>174</v>
      </c>
      <c r="I309" s="6">
        <f t="shared" si="31"/>
        <v>2626</v>
      </c>
      <c r="J309" s="6">
        <f t="shared" si="47"/>
        <v>189659</v>
      </c>
      <c r="K309" s="6"/>
      <c r="L309" s="6"/>
      <c r="M309" s="6"/>
      <c r="N309" s="7">
        <f t="shared" si="33"/>
        <v>153534</v>
      </c>
      <c r="O309" s="6"/>
      <c r="P309" s="6"/>
      <c r="Q309" s="6"/>
      <c r="R309" s="6"/>
      <c r="S309" s="6"/>
      <c r="T309" s="6"/>
    </row>
    <row r="310" spans="1:20" x14ac:dyDescent="0.25">
      <c r="A310" s="6">
        <v>4</v>
      </c>
      <c r="B310" s="6"/>
      <c r="C310" s="6"/>
      <c r="D310" s="8">
        <v>44348</v>
      </c>
      <c r="E310" s="8">
        <v>44378</v>
      </c>
      <c r="F310" s="6">
        <f>'Wage Entry'!E311</f>
        <v>241385.16666666666</v>
      </c>
      <c r="G310" s="6">
        <f t="shared" si="30"/>
        <v>2800</v>
      </c>
      <c r="H310" s="29">
        <f t="shared" si="42"/>
        <v>174</v>
      </c>
      <c r="I310" s="6">
        <f t="shared" si="31"/>
        <v>2626</v>
      </c>
      <c r="J310" s="6">
        <f t="shared" si="47"/>
        <v>192285</v>
      </c>
      <c r="K310" s="6"/>
      <c r="L310" s="6"/>
      <c r="M310" s="6"/>
      <c r="N310" s="7">
        <f t="shared" si="33"/>
        <v>156160</v>
      </c>
      <c r="O310" s="6"/>
      <c r="P310" s="6"/>
      <c r="Q310" s="6"/>
      <c r="R310" s="6"/>
      <c r="S310" s="6"/>
      <c r="T310" s="6"/>
    </row>
    <row r="311" spans="1:20" x14ac:dyDescent="0.25">
      <c r="A311" s="6">
        <v>5</v>
      </c>
      <c r="B311" s="6"/>
      <c r="C311" s="6"/>
      <c r="D311" s="8">
        <v>44378</v>
      </c>
      <c r="E311" s="8">
        <v>44409</v>
      </c>
      <c r="F311" s="6">
        <f>'Wage Entry'!E312</f>
        <v>241385.16666666666</v>
      </c>
      <c r="G311" s="6">
        <f t="shared" si="30"/>
        <v>2800</v>
      </c>
      <c r="H311" s="29">
        <f t="shared" si="42"/>
        <v>174</v>
      </c>
      <c r="I311" s="6">
        <f t="shared" si="31"/>
        <v>2626</v>
      </c>
      <c r="J311" s="6">
        <f t="shared" si="47"/>
        <v>194911</v>
      </c>
      <c r="K311" s="6"/>
      <c r="L311" s="6"/>
      <c r="M311" s="6"/>
      <c r="N311" s="7">
        <f t="shared" si="33"/>
        <v>158786</v>
      </c>
      <c r="O311" s="6"/>
      <c r="P311" s="6"/>
      <c r="Q311" s="6"/>
      <c r="R311" s="6"/>
      <c r="S311" s="6"/>
      <c r="T311" s="6"/>
    </row>
    <row r="312" spans="1:20" x14ac:dyDescent="0.25">
      <c r="A312" s="6">
        <v>6</v>
      </c>
      <c r="B312" s="6"/>
      <c r="C312" s="6"/>
      <c r="D312" s="8">
        <v>44409</v>
      </c>
      <c r="E312" s="8">
        <v>44440</v>
      </c>
      <c r="F312" s="6">
        <f>'Wage Entry'!E313</f>
        <v>241385.16666666666</v>
      </c>
      <c r="G312" s="6">
        <f t="shared" si="30"/>
        <v>2800</v>
      </c>
      <c r="H312" s="29">
        <f t="shared" si="42"/>
        <v>174</v>
      </c>
      <c r="I312" s="6">
        <f t="shared" si="31"/>
        <v>2626</v>
      </c>
      <c r="J312" s="6">
        <f t="shared" si="47"/>
        <v>197537</v>
      </c>
      <c r="K312" s="6"/>
      <c r="L312" s="6"/>
      <c r="M312" s="6"/>
      <c r="N312" s="7">
        <f t="shared" si="33"/>
        <v>161412</v>
      </c>
      <c r="O312" s="6"/>
      <c r="P312" s="6"/>
      <c r="Q312" s="6"/>
      <c r="R312" s="6"/>
      <c r="S312" s="6"/>
      <c r="T312" s="6"/>
    </row>
    <row r="313" spans="1:20" x14ac:dyDescent="0.25">
      <c r="A313" s="6">
        <v>7</v>
      </c>
      <c r="B313" s="6"/>
      <c r="C313" s="6"/>
      <c r="D313" s="8">
        <v>44440</v>
      </c>
      <c r="E313" s="8">
        <v>44470</v>
      </c>
      <c r="F313" s="6">
        <f>'Wage Entry'!E314</f>
        <v>241385.16666666666</v>
      </c>
      <c r="G313" s="6">
        <f t="shared" si="30"/>
        <v>2800</v>
      </c>
      <c r="H313" s="29">
        <f t="shared" si="42"/>
        <v>174</v>
      </c>
      <c r="I313" s="6">
        <f t="shared" si="31"/>
        <v>2626</v>
      </c>
      <c r="J313" s="6">
        <f t="shared" si="47"/>
        <v>200163</v>
      </c>
      <c r="K313" s="6"/>
      <c r="L313" s="6"/>
      <c r="M313" s="6"/>
      <c r="N313" s="7">
        <f t="shared" si="33"/>
        <v>164038</v>
      </c>
      <c r="O313" s="6"/>
      <c r="P313" s="6"/>
      <c r="Q313" s="6"/>
      <c r="R313" s="6"/>
      <c r="S313" s="6"/>
      <c r="T313" s="6"/>
    </row>
    <row r="314" spans="1:20" x14ac:dyDescent="0.25">
      <c r="A314" s="6">
        <v>8</v>
      </c>
      <c r="B314" s="6"/>
      <c r="C314" s="6"/>
      <c r="D314" s="8">
        <v>44470</v>
      </c>
      <c r="E314" s="8">
        <v>44501</v>
      </c>
      <c r="F314" s="6">
        <f>'Wage Entry'!E315</f>
        <v>241385.16666666666</v>
      </c>
      <c r="G314" s="6">
        <f t="shared" si="30"/>
        <v>2800</v>
      </c>
      <c r="H314" s="29">
        <f t="shared" si="42"/>
        <v>174</v>
      </c>
      <c r="I314" s="6">
        <f t="shared" si="31"/>
        <v>2626</v>
      </c>
      <c r="J314" s="6">
        <f t="shared" si="47"/>
        <v>202789</v>
      </c>
      <c r="K314" s="6"/>
      <c r="L314" s="6"/>
      <c r="M314" s="6"/>
      <c r="N314" s="7">
        <f t="shared" si="33"/>
        <v>166664</v>
      </c>
      <c r="O314" s="6"/>
      <c r="P314" s="6"/>
      <c r="Q314" s="6"/>
      <c r="R314" s="6"/>
      <c r="S314" s="6"/>
      <c r="T314" s="6"/>
    </row>
    <row r="315" spans="1:20" x14ac:dyDescent="0.25">
      <c r="A315" s="6">
        <v>9</v>
      </c>
      <c r="B315" s="6"/>
      <c r="C315" s="6"/>
      <c r="D315" s="8">
        <v>44501</v>
      </c>
      <c r="E315" s="8">
        <v>44531</v>
      </c>
      <c r="F315" s="6">
        <f>'Wage Entry'!E316</f>
        <v>241385.16666666666</v>
      </c>
      <c r="G315" s="6">
        <f t="shared" si="30"/>
        <v>2800</v>
      </c>
      <c r="H315" s="29">
        <f t="shared" si="42"/>
        <v>174</v>
      </c>
      <c r="I315" s="6">
        <f t="shared" si="31"/>
        <v>2626</v>
      </c>
      <c r="J315" s="6">
        <f t="shared" si="47"/>
        <v>205415</v>
      </c>
      <c r="K315" s="6"/>
      <c r="L315" s="6"/>
      <c r="M315" s="6"/>
      <c r="N315" s="7">
        <f t="shared" si="33"/>
        <v>169290</v>
      </c>
      <c r="O315" s="6"/>
      <c r="P315" s="6"/>
      <c r="Q315" s="6"/>
      <c r="R315" s="6"/>
      <c r="S315" s="6"/>
      <c r="T315" s="6"/>
    </row>
    <row r="316" spans="1:20" x14ac:dyDescent="0.25">
      <c r="A316" s="6">
        <v>10</v>
      </c>
      <c r="B316" s="6"/>
      <c r="C316" s="6"/>
      <c r="D316" s="8">
        <v>44531</v>
      </c>
      <c r="E316" s="8">
        <v>44562</v>
      </c>
      <c r="F316" s="6">
        <f>'Wage Entry'!E317</f>
        <v>241385.16666666666</v>
      </c>
      <c r="G316" s="6">
        <f t="shared" si="30"/>
        <v>2800</v>
      </c>
      <c r="H316" s="29">
        <f t="shared" si="42"/>
        <v>174</v>
      </c>
      <c r="I316" s="6">
        <f t="shared" si="31"/>
        <v>2626</v>
      </c>
      <c r="J316" s="6">
        <f t="shared" si="47"/>
        <v>208041</v>
      </c>
      <c r="K316" s="6"/>
      <c r="L316" s="6"/>
      <c r="M316" s="6"/>
      <c r="N316" s="7">
        <f t="shared" si="33"/>
        <v>171916</v>
      </c>
      <c r="O316" s="6"/>
      <c r="P316" s="6"/>
      <c r="Q316" s="6"/>
      <c r="R316" s="6"/>
      <c r="S316" s="6"/>
      <c r="T316" s="6"/>
    </row>
    <row r="317" spans="1:20" x14ac:dyDescent="0.25">
      <c r="A317" s="6">
        <v>11</v>
      </c>
      <c r="B317" s="6"/>
      <c r="C317" s="6"/>
      <c r="D317" s="8">
        <v>44562</v>
      </c>
      <c r="E317" s="8">
        <v>44593</v>
      </c>
      <c r="F317" s="6">
        <f>'Wage Entry'!E318</f>
        <v>241385.16666666666</v>
      </c>
      <c r="G317" s="6">
        <f t="shared" si="30"/>
        <v>2800</v>
      </c>
      <c r="H317" s="29">
        <f t="shared" si="42"/>
        <v>174</v>
      </c>
      <c r="I317" s="6">
        <f t="shared" si="31"/>
        <v>2626</v>
      </c>
      <c r="J317" s="6">
        <f t="shared" si="47"/>
        <v>210667</v>
      </c>
      <c r="K317" s="6"/>
      <c r="L317" s="6"/>
      <c r="M317" s="6"/>
      <c r="N317" s="7">
        <f t="shared" si="33"/>
        <v>174542</v>
      </c>
      <c r="O317" s="6"/>
      <c r="P317" s="6"/>
      <c r="Q317" s="6"/>
      <c r="R317" s="6"/>
      <c r="S317" s="6"/>
      <c r="T317" s="6"/>
    </row>
    <row r="318" spans="1:20" x14ac:dyDescent="0.25">
      <c r="A318" s="6">
        <v>12</v>
      </c>
      <c r="B318" s="6" t="s">
        <v>79</v>
      </c>
      <c r="C318" s="6"/>
      <c r="D318" s="8">
        <v>44593</v>
      </c>
      <c r="E318" s="8">
        <v>44621</v>
      </c>
      <c r="F318" s="6">
        <f>'Wage Entry'!E319</f>
        <v>241385.16666666666</v>
      </c>
      <c r="G318" s="6">
        <f t="shared" si="30"/>
        <v>2800</v>
      </c>
      <c r="H318" s="29">
        <f t="shared" si="42"/>
        <v>174</v>
      </c>
      <c r="I318" s="6">
        <f t="shared" si="31"/>
        <v>2626</v>
      </c>
      <c r="J318" s="6">
        <f t="shared" si="47"/>
        <v>213293</v>
      </c>
      <c r="K318" s="7">
        <f t="shared" ref="K318" si="52">SUM(J307:J318)</f>
        <v>2386200</v>
      </c>
      <c r="L318" s="7">
        <v>8.1</v>
      </c>
      <c r="M318" s="7">
        <f>ROUND(K318*L318/1200,0)</f>
        <v>16107</v>
      </c>
      <c r="N318" s="7">
        <f t="shared" si="33"/>
        <v>177168</v>
      </c>
      <c r="O318" s="7">
        <f t="shared" ref="O318" si="53">SUM(I307:I318)</f>
        <v>31512</v>
      </c>
      <c r="P318" s="7">
        <f t="shared" ref="P318" si="54">C307+M318+O318</f>
        <v>232026</v>
      </c>
      <c r="Q318" s="11" t="s">
        <v>86</v>
      </c>
      <c r="R318" s="6"/>
      <c r="S318" s="6"/>
      <c r="T318" s="6"/>
    </row>
    <row r="319" spans="1:20" x14ac:dyDescent="0.25">
      <c r="A319" s="6">
        <v>1</v>
      </c>
      <c r="B319" s="6"/>
      <c r="C319" s="7">
        <f t="shared" ref="C319" si="55">P318</f>
        <v>232026</v>
      </c>
      <c r="D319" s="8">
        <v>44621</v>
      </c>
      <c r="E319" s="8">
        <v>44652</v>
      </c>
      <c r="F319" s="6">
        <f>'Wage Entry'!E320</f>
        <v>253454.41666666666</v>
      </c>
      <c r="G319" s="6">
        <f t="shared" si="30"/>
        <v>2940</v>
      </c>
      <c r="H319" s="29">
        <f t="shared" si="42"/>
        <v>174</v>
      </c>
      <c r="I319" s="6">
        <f t="shared" si="31"/>
        <v>2766</v>
      </c>
      <c r="J319" s="6">
        <f>C319</f>
        <v>232026</v>
      </c>
      <c r="K319" s="6"/>
      <c r="L319" s="6"/>
      <c r="M319" s="6"/>
      <c r="N319" s="7">
        <f t="shared" si="33"/>
        <v>179934</v>
      </c>
      <c r="O319" s="6"/>
      <c r="P319" s="6"/>
      <c r="Q319" s="6"/>
      <c r="R319" s="6"/>
      <c r="S319" s="6"/>
      <c r="T319" s="6"/>
    </row>
    <row r="320" spans="1:20" x14ac:dyDescent="0.25">
      <c r="A320" s="6">
        <v>2</v>
      </c>
      <c r="B320" s="6"/>
      <c r="C320" s="6"/>
      <c r="D320" s="8">
        <v>44652</v>
      </c>
      <c r="E320" s="8">
        <v>44682</v>
      </c>
      <c r="F320" s="6">
        <f>'Wage Entry'!E321</f>
        <v>253454.41666666666</v>
      </c>
      <c r="G320" s="6">
        <f t="shared" si="30"/>
        <v>2940</v>
      </c>
      <c r="H320" s="29">
        <f t="shared" si="42"/>
        <v>174</v>
      </c>
      <c r="I320" s="6">
        <f t="shared" si="31"/>
        <v>2766</v>
      </c>
      <c r="J320" s="6">
        <f t="shared" si="47"/>
        <v>234792</v>
      </c>
      <c r="K320" s="6"/>
      <c r="L320" s="6"/>
      <c r="M320" s="6"/>
      <c r="N320" s="7">
        <f t="shared" si="33"/>
        <v>182700</v>
      </c>
      <c r="O320" s="6"/>
      <c r="P320" s="6"/>
      <c r="Q320" s="6"/>
      <c r="R320" s="6"/>
      <c r="S320" s="6"/>
      <c r="T320" s="6"/>
    </row>
    <row r="321" spans="1:20" x14ac:dyDescent="0.25">
      <c r="A321" s="6">
        <v>3</v>
      </c>
      <c r="B321" s="6"/>
      <c r="C321" s="6"/>
      <c r="D321" s="8">
        <v>44682</v>
      </c>
      <c r="E321" s="8">
        <v>44713</v>
      </c>
      <c r="F321" s="6">
        <f>'Wage Entry'!E322</f>
        <v>253454.41666666666</v>
      </c>
      <c r="G321" s="6">
        <f t="shared" si="30"/>
        <v>2940</v>
      </c>
      <c r="H321" s="29">
        <f t="shared" si="42"/>
        <v>174</v>
      </c>
      <c r="I321" s="6">
        <f t="shared" si="31"/>
        <v>2766</v>
      </c>
      <c r="J321" s="6">
        <f t="shared" si="47"/>
        <v>237558</v>
      </c>
      <c r="K321" s="6"/>
      <c r="L321" s="6"/>
      <c r="M321" s="6"/>
      <c r="N321" s="7">
        <f t="shared" si="33"/>
        <v>185466</v>
      </c>
      <c r="O321" s="6"/>
      <c r="P321" s="6"/>
      <c r="Q321" s="6"/>
      <c r="R321" s="6"/>
      <c r="S321" s="6"/>
      <c r="T321" s="6"/>
    </row>
    <row r="322" spans="1:20" x14ac:dyDescent="0.25">
      <c r="A322" s="6">
        <v>4</v>
      </c>
      <c r="B322" s="6"/>
      <c r="C322" s="6"/>
      <c r="D322" s="8">
        <v>44713</v>
      </c>
      <c r="E322" s="8">
        <v>44743</v>
      </c>
      <c r="F322" s="6">
        <f>'Wage Entry'!E323</f>
        <v>253454.41666666666</v>
      </c>
      <c r="G322" s="6">
        <f t="shared" si="30"/>
        <v>2940</v>
      </c>
      <c r="H322" s="29">
        <f t="shared" si="42"/>
        <v>174</v>
      </c>
      <c r="I322" s="6">
        <f t="shared" si="31"/>
        <v>2766</v>
      </c>
      <c r="J322" s="6">
        <f t="shared" si="47"/>
        <v>240324</v>
      </c>
      <c r="K322" s="6"/>
      <c r="L322" s="6"/>
      <c r="M322" s="6"/>
      <c r="N322" s="7">
        <f t="shared" si="33"/>
        <v>188232</v>
      </c>
      <c r="O322" s="6"/>
      <c r="P322" s="6"/>
      <c r="Q322" s="6"/>
      <c r="R322" s="6"/>
      <c r="S322" s="6"/>
      <c r="T322" s="6"/>
    </row>
    <row r="323" spans="1:20" x14ac:dyDescent="0.25">
      <c r="A323" s="6">
        <v>5</v>
      </c>
      <c r="B323" s="6"/>
      <c r="C323" s="6"/>
      <c r="D323" s="8">
        <v>44743</v>
      </c>
      <c r="E323" s="8">
        <v>44774</v>
      </c>
      <c r="F323" s="6">
        <f>'Wage Entry'!E324</f>
        <v>253454.41666666666</v>
      </c>
      <c r="G323" s="6">
        <f t="shared" si="30"/>
        <v>2940</v>
      </c>
      <c r="H323" s="29">
        <f t="shared" si="42"/>
        <v>174</v>
      </c>
      <c r="I323" s="6">
        <f t="shared" si="31"/>
        <v>2766</v>
      </c>
      <c r="J323" s="6">
        <f t="shared" si="47"/>
        <v>243090</v>
      </c>
      <c r="K323" s="6"/>
      <c r="L323" s="6"/>
      <c r="M323" s="6"/>
      <c r="N323" s="7">
        <f t="shared" si="33"/>
        <v>190998</v>
      </c>
      <c r="O323" s="6"/>
      <c r="P323" s="6"/>
      <c r="Q323" s="6"/>
      <c r="R323" s="6"/>
      <c r="S323" s="6"/>
      <c r="T323" s="6"/>
    </row>
    <row r="324" spans="1:20" x14ac:dyDescent="0.25">
      <c r="A324" s="6">
        <v>6</v>
      </c>
      <c r="B324" s="6"/>
      <c r="C324" s="6"/>
      <c r="D324" s="8">
        <v>44774</v>
      </c>
      <c r="E324" s="8">
        <v>44805</v>
      </c>
      <c r="F324" s="6">
        <f>'Wage Entry'!E325</f>
        <v>253454.41666666666</v>
      </c>
      <c r="G324" s="6">
        <f t="shared" ref="G324:G330" si="56">ROUND(F324*1.16%,0)</f>
        <v>2940</v>
      </c>
      <c r="H324" s="29">
        <f t="shared" si="42"/>
        <v>174</v>
      </c>
      <c r="I324" s="6">
        <f t="shared" ref="I324:I330" si="57">MAX((G324-H324),0)</f>
        <v>2766</v>
      </c>
      <c r="J324" s="6">
        <f t="shared" si="47"/>
        <v>245856</v>
      </c>
      <c r="K324" s="6"/>
      <c r="L324" s="6"/>
      <c r="M324" s="6"/>
      <c r="N324" s="7">
        <f t="shared" si="33"/>
        <v>193764</v>
      </c>
      <c r="O324" s="6"/>
      <c r="P324" s="6"/>
      <c r="Q324" s="6"/>
      <c r="R324" s="6"/>
      <c r="S324" s="6"/>
      <c r="T324" s="6"/>
    </row>
    <row r="325" spans="1:20" x14ac:dyDescent="0.25">
      <c r="A325" s="6">
        <v>7</v>
      </c>
      <c r="B325" s="6"/>
      <c r="C325" s="6"/>
      <c r="D325" s="8">
        <v>44805</v>
      </c>
      <c r="E325" s="8">
        <v>44835</v>
      </c>
      <c r="F325" s="6">
        <f>'Wage Entry'!E326</f>
        <v>253454.41666666666</v>
      </c>
      <c r="G325" s="6">
        <f t="shared" si="56"/>
        <v>2940</v>
      </c>
      <c r="H325" s="29">
        <f t="shared" si="42"/>
        <v>174</v>
      </c>
      <c r="I325" s="6">
        <f t="shared" si="57"/>
        <v>2766</v>
      </c>
      <c r="J325" s="6">
        <f t="shared" si="47"/>
        <v>248622</v>
      </c>
      <c r="K325" s="6"/>
      <c r="L325" s="6"/>
      <c r="M325" s="6"/>
      <c r="N325" s="7">
        <f t="shared" si="33"/>
        <v>196530</v>
      </c>
      <c r="O325" s="6"/>
      <c r="P325" s="6"/>
      <c r="Q325" s="6"/>
      <c r="R325" s="6"/>
      <c r="S325" s="6"/>
      <c r="T325" s="6"/>
    </row>
    <row r="326" spans="1:20" x14ac:dyDescent="0.25">
      <c r="A326" s="6">
        <v>8</v>
      </c>
      <c r="B326" s="6"/>
      <c r="C326" s="6"/>
      <c r="D326" s="8">
        <v>44835</v>
      </c>
      <c r="E326" s="8">
        <v>44866</v>
      </c>
      <c r="F326" s="6">
        <f>'Wage Entry'!E327</f>
        <v>253454.41666666666</v>
      </c>
      <c r="G326" s="6">
        <f t="shared" si="56"/>
        <v>2940</v>
      </c>
      <c r="H326" s="29">
        <f t="shared" si="42"/>
        <v>174</v>
      </c>
      <c r="I326" s="6">
        <f t="shared" si="57"/>
        <v>2766</v>
      </c>
      <c r="J326" s="6">
        <f t="shared" si="47"/>
        <v>251388</v>
      </c>
      <c r="K326" s="6"/>
      <c r="L326" s="6"/>
      <c r="M326" s="6"/>
      <c r="N326" s="7">
        <f t="shared" si="33"/>
        <v>199296</v>
      </c>
      <c r="O326" s="6"/>
      <c r="P326" s="6"/>
      <c r="Q326" s="6"/>
      <c r="R326" s="6"/>
      <c r="S326" s="6"/>
      <c r="T326" s="6"/>
    </row>
    <row r="327" spans="1:20" x14ac:dyDescent="0.25">
      <c r="A327" s="6">
        <v>9</v>
      </c>
      <c r="B327" s="6"/>
      <c r="C327" s="6"/>
      <c r="D327" s="8">
        <v>44866</v>
      </c>
      <c r="E327" s="8">
        <v>44896</v>
      </c>
      <c r="F327" s="6">
        <f>'Wage Entry'!E328</f>
        <v>253454.41666666666</v>
      </c>
      <c r="G327" s="6">
        <f t="shared" si="56"/>
        <v>2940</v>
      </c>
      <c r="H327" s="29">
        <f t="shared" si="42"/>
        <v>174</v>
      </c>
      <c r="I327" s="6">
        <f t="shared" si="57"/>
        <v>2766</v>
      </c>
      <c r="J327" s="6">
        <f t="shared" si="47"/>
        <v>254154</v>
      </c>
      <c r="K327" s="6"/>
      <c r="L327" s="6"/>
      <c r="M327" s="6"/>
      <c r="N327" s="7">
        <f t="shared" ref="N327:N330" si="58">N326+I327</f>
        <v>202062</v>
      </c>
      <c r="O327" s="6"/>
      <c r="P327" s="6"/>
      <c r="Q327" s="6"/>
      <c r="R327" s="6"/>
      <c r="S327" s="6"/>
      <c r="T327" s="6"/>
    </row>
    <row r="328" spans="1:20" x14ac:dyDescent="0.25">
      <c r="A328" s="6">
        <v>10</v>
      </c>
      <c r="B328" s="6"/>
      <c r="C328" s="6"/>
      <c r="D328" s="8">
        <v>44896</v>
      </c>
      <c r="E328" s="8">
        <v>44927</v>
      </c>
      <c r="F328" s="6">
        <f>'Wage Entry'!E329</f>
        <v>253454.41666666666</v>
      </c>
      <c r="G328" s="6">
        <f t="shared" si="56"/>
        <v>2940</v>
      </c>
      <c r="H328" s="29">
        <f t="shared" si="42"/>
        <v>174</v>
      </c>
      <c r="I328" s="6">
        <f t="shared" si="57"/>
        <v>2766</v>
      </c>
      <c r="J328" s="6">
        <f t="shared" si="47"/>
        <v>256920</v>
      </c>
      <c r="K328" s="6"/>
      <c r="L328" s="6"/>
      <c r="M328" s="6"/>
      <c r="N328" s="7">
        <f t="shared" si="58"/>
        <v>204828</v>
      </c>
      <c r="O328" s="6"/>
      <c r="P328" s="6"/>
      <c r="Q328" s="6"/>
      <c r="R328" s="6"/>
      <c r="S328" s="6"/>
      <c r="T328" s="6"/>
    </row>
    <row r="329" spans="1:20" x14ac:dyDescent="0.25">
      <c r="A329" s="6">
        <v>11</v>
      </c>
      <c r="B329" s="6"/>
      <c r="C329" s="6"/>
      <c r="D329" s="8">
        <v>44927</v>
      </c>
      <c r="E329" s="8">
        <v>44958</v>
      </c>
      <c r="F329" s="6">
        <f>'Wage Entry'!E330</f>
        <v>253454.41666666666</v>
      </c>
      <c r="G329" s="6">
        <f t="shared" si="56"/>
        <v>2940</v>
      </c>
      <c r="H329" s="29">
        <f t="shared" si="42"/>
        <v>174</v>
      </c>
      <c r="I329" s="6">
        <f t="shared" si="57"/>
        <v>2766</v>
      </c>
      <c r="J329" s="6">
        <f t="shared" si="47"/>
        <v>259686</v>
      </c>
      <c r="K329" s="6"/>
      <c r="L329" s="6"/>
      <c r="M329" s="6"/>
      <c r="N329" s="7">
        <f t="shared" si="58"/>
        <v>207594</v>
      </c>
      <c r="O329" s="6"/>
      <c r="P329" s="6"/>
      <c r="Q329" s="6"/>
      <c r="R329" s="6"/>
      <c r="S329" s="6"/>
      <c r="T329" s="6"/>
    </row>
    <row r="330" spans="1:20" x14ac:dyDescent="0.25">
      <c r="A330" s="6">
        <v>12</v>
      </c>
      <c r="B330" s="6" t="s">
        <v>80</v>
      </c>
      <c r="C330" s="6"/>
      <c r="D330" s="8">
        <v>44958</v>
      </c>
      <c r="E330" s="8">
        <v>44986</v>
      </c>
      <c r="F330" s="6">
        <f>'Wage Entry'!E331</f>
        <v>253454.41666666666</v>
      </c>
      <c r="G330" s="6">
        <f t="shared" si="56"/>
        <v>2940</v>
      </c>
      <c r="H330" s="29">
        <f t="shared" si="42"/>
        <v>174</v>
      </c>
      <c r="I330" s="6">
        <f t="shared" si="57"/>
        <v>2766</v>
      </c>
      <c r="J330" s="6">
        <f t="shared" si="47"/>
        <v>262452</v>
      </c>
      <c r="K330" s="7">
        <f t="shared" ref="K330" si="59">SUM(J319:J330)</f>
        <v>2966868</v>
      </c>
      <c r="L330" s="7">
        <v>8.15</v>
      </c>
      <c r="M330" s="7">
        <f>ROUND(K330*L330/1200,0)</f>
        <v>20150</v>
      </c>
      <c r="N330" s="7">
        <f t="shared" si="58"/>
        <v>210360</v>
      </c>
      <c r="O330" s="7">
        <f t="shared" ref="O330" si="60">SUM(I319:I330)</f>
        <v>33192</v>
      </c>
      <c r="P330" s="7">
        <f t="shared" ref="P330" si="61">C319+M330+O330</f>
        <v>285368</v>
      </c>
      <c r="Q330" s="11" t="s">
        <v>87</v>
      </c>
      <c r="R330" s="6"/>
      <c r="S330" s="6"/>
      <c r="T330" s="6"/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tabSelected="1" topLeftCell="A13" workbookViewId="0">
      <selection activeCell="I33" sqref="I33"/>
    </sheetView>
  </sheetViews>
  <sheetFormatPr defaultRowHeight="15" x14ac:dyDescent="0.25"/>
  <cols>
    <col min="1" max="1" width="10.7109375" customWidth="1"/>
    <col min="2" max="2" width="19.140625" style="1" customWidth="1"/>
    <col min="3" max="3" width="10.85546875" style="1" customWidth="1"/>
    <col min="4" max="4" width="10.28515625" customWidth="1"/>
    <col min="5" max="5" width="12.28515625" customWidth="1"/>
    <col min="6" max="6" width="11.28515625" customWidth="1"/>
    <col min="9" max="9" width="13.28515625" bestFit="1" customWidth="1"/>
  </cols>
  <sheetData>
    <row r="1" spans="1:6" x14ac:dyDescent="0.25">
      <c r="A1" s="30" t="s">
        <v>93</v>
      </c>
      <c r="B1" s="30"/>
      <c r="C1" s="30"/>
      <c r="D1" s="30"/>
      <c r="E1" s="30"/>
      <c r="F1" s="30"/>
    </row>
    <row r="2" spans="1:6" x14ac:dyDescent="0.25">
      <c r="A2" s="22" t="s">
        <v>81</v>
      </c>
      <c r="B2" s="23">
        <f>'Wage Entry'!B1</f>
        <v>111122223333</v>
      </c>
      <c r="C2" s="22" t="s">
        <v>94</v>
      </c>
      <c r="D2" s="34" t="str">
        <f>'Wage Entry'!B2</f>
        <v>Sample name</v>
      </c>
      <c r="E2" s="35"/>
      <c r="F2" s="36"/>
    </row>
    <row r="3" spans="1:6" s="13" customFormat="1" ht="45.75" customHeight="1" x14ac:dyDescent="0.25">
      <c r="A3" s="21" t="s">
        <v>71</v>
      </c>
      <c r="B3" s="21"/>
      <c r="C3" s="21" t="s">
        <v>73</v>
      </c>
      <c r="D3" s="21" t="s">
        <v>74</v>
      </c>
      <c r="E3" s="21" t="s">
        <v>65</v>
      </c>
      <c r="F3" s="21" t="s">
        <v>66</v>
      </c>
    </row>
    <row r="4" spans="1:6" x14ac:dyDescent="0.25">
      <c r="A4" s="2" t="s">
        <v>39</v>
      </c>
      <c r="B4" s="5" t="s">
        <v>15</v>
      </c>
      <c r="C4" s="5">
        <f>'Wage Entry'!F7</f>
        <v>0</v>
      </c>
      <c r="D4" s="2">
        <f>'Calculation Sheet (1.16__Mem)'!O6</f>
        <v>0</v>
      </c>
      <c r="E4" s="2">
        <f>'Calculation Sheet (1.16__Mem)'!M6</f>
        <v>0</v>
      </c>
      <c r="F4" s="2">
        <f>D4+E4</f>
        <v>0</v>
      </c>
    </row>
    <row r="5" spans="1:6" x14ac:dyDescent="0.25">
      <c r="A5" s="2" t="s">
        <v>40</v>
      </c>
      <c r="B5" s="5" t="s">
        <v>17</v>
      </c>
      <c r="C5" s="5">
        <f>'Wage Entry'!F19</f>
        <v>0</v>
      </c>
      <c r="D5" s="2">
        <f>'Calculation Sheet (1.16__Mem)'!O18</f>
        <v>0</v>
      </c>
      <c r="E5" s="2">
        <f>'Calculation Sheet (1.16__Mem)'!M18</f>
        <v>0</v>
      </c>
      <c r="F5" s="2">
        <f t="shared" ref="F5:F31" si="0">D5+E5</f>
        <v>0</v>
      </c>
    </row>
    <row r="6" spans="1:6" x14ac:dyDescent="0.25">
      <c r="A6" s="2" t="s">
        <v>41</v>
      </c>
      <c r="B6" s="5" t="s">
        <v>18</v>
      </c>
      <c r="C6" s="5">
        <f>'Wage Entry'!F31</f>
        <v>0</v>
      </c>
      <c r="D6" s="2">
        <f>'Calculation Sheet (1.16__Mem)'!O30</f>
        <v>0</v>
      </c>
      <c r="E6" s="2">
        <f>'Calculation Sheet (1.16__Mem)'!M30</f>
        <v>0</v>
      </c>
      <c r="F6" s="2">
        <f t="shared" si="0"/>
        <v>0</v>
      </c>
    </row>
    <row r="7" spans="1:6" x14ac:dyDescent="0.25">
      <c r="A7" s="2" t="s">
        <v>42</v>
      </c>
      <c r="B7" s="5" t="s">
        <v>19</v>
      </c>
      <c r="C7" s="5">
        <f>'Wage Entry'!F43</f>
        <v>0</v>
      </c>
      <c r="D7" s="2">
        <f>'Calculation Sheet (1.16__Mem)'!O42</f>
        <v>0</v>
      </c>
      <c r="E7" s="2">
        <f>'Calculation Sheet (1.16__Mem)'!M42</f>
        <v>0</v>
      </c>
      <c r="F7" s="2">
        <f t="shared" si="0"/>
        <v>0</v>
      </c>
    </row>
    <row r="8" spans="1:6" x14ac:dyDescent="0.25">
      <c r="A8" s="2" t="s">
        <v>43</v>
      </c>
      <c r="B8" s="5" t="s">
        <v>20</v>
      </c>
      <c r="C8" s="5">
        <f>'Wage Entry'!F55</f>
        <v>0</v>
      </c>
      <c r="D8" s="2">
        <f>'Calculation Sheet (1.16__Mem)'!O54</f>
        <v>0</v>
      </c>
      <c r="E8" s="2">
        <f>'Calculation Sheet (1.16__Mem)'!M54</f>
        <v>0</v>
      </c>
      <c r="F8" s="2">
        <f t="shared" si="0"/>
        <v>0</v>
      </c>
    </row>
    <row r="9" spans="1:6" x14ac:dyDescent="0.25">
      <c r="A9" s="2" t="s">
        <v>44</v>
      </c>
      <c r="B9" s="5" t="s">
        <v>21</v>
      </c>
      <c r="C9" s="5">
        <f>'Wage Entry'!F67</f>
        <v>0</v>
      </c>
      <c r="D9" s="2">
        <f>'Calculation Sheet (1.16__Mem)'!O66</f>
        <v>0</v>
      </c>
      <c r="E9" s="2">
        <f>'Calculation Sheet (1.16__Mem)'!M66</f>
        <v>0</v>
      </c>
      <c r="F9" s="2">
        <f t="shared" si="0"/>
        <v>0</v>
      </c>
    </row>
    <row r="10" spans="1:6" x14ac:dyDescent="0.25">
      <c r="A10" s="2" t="s">
        <v>45</v>
      </c>
      <c r="B10" s="5" t="s">
        <v>22</v>
      </c>
      <c r="C10" s="5">
        <f>'Wage Entry'!F79</f>
        <v>73485</v>
      </c>
      <c r="D10" s="2">
        <f>'Calculation Sheet (1.16__Mem)'!O78</f>
        <v>0</v>
      </c>
      <c r="E10" s="2">
        <f>'Calculation Sheet (1.16__Mem)'!M78</f>
        <v>0</v>
      </c>
      <c r="F10" s="2">
        <f t="shared" si="0"/>
        <v>0</v>
      </c>
    </row>
    <row r="11" spans="1:6" x14ac:dyDescent="0.25">
      <c r="A11" s="2" t="s">
        <v>46</v>
      </c>
      <c r="B11" s="5" t="s">
        <v>23</v>
      </c>
      <c r="C11" s="5">
        <f>'Wage Entry'!F91</f>
        <v>106798.20000000003</v>
      </c>
      <c r="D11" s="2">
        <f>'Calculation Sheet (1.16__Mem)'!O90</f>
        <v>0</v>
      </c>
      <c r="E11" s="2">
        <f>'Calculation Sheet (1.16__Mem)'!M90</f>
        <v>0</v>
      </c>
      <c r="F11" s="2">
        <f t="shared" si="0"/>
        <v>0</v>
      </c>
    </row>
    <row r="12" spans="1:6" x14ac:dyDescent="0.25">
      <c r="A12" s="2" t="s">
        <v>47</v>
      </c>
      <c r="B12" s="5" t="s">
        <v>24</v>
      </c>
      <c r="C12" s="5">
        <f>'Wage Entry'!F103</f>
        <v>116410.03800000004</v>
      </c>
      <c r="D12" s="2">
        <f>'Calculation Sheet (1.16__Mem)'!O102</f>
        <v>0</v>
      </c>
      <c r="E12" s="2">
        <f>'Calculation Sheet (1.16__Mem)'!M102</f>
        <v>0</v>
      </c>
      <c r="F12" s="2">
        <f t="shared" si="0"/>
        <v>0</v>
      </c>
    </row>
    <row r="13" spans="1:6" x14ac:dyDescent="0.25">
      <c r="A13" s="2" t="s">
        <v>48</v>
      </c>
      <c r="B13" s="5" t="s">
        <v>25</v>
      </c>
      <c r="C13" s="5">
        <f>'Wage Entry'!F115</f>
        <v>144444</v>
      </c>
      <c r="D13" s="2">
        <f>'Calculation Sheet (1.16__Mem)'!O114</f>
        <v>0</v>
      </c>
      <c r="E13" s="2">
        <f>'Calculation Sheet (1.16__Mem)'!M114</f>
        <v>0</v>
      </c>
      <c r="F13" s="2">
        <f t="shared" si="0"/>
        <v>0</v>
      </c>
    </row>
    <row r="14" spans="1:6" x14ac:dyDescent="0.25">
      <c r="A14" s="2" t="s">
        <v>49</v>
      </c>
      <c r="B14" s="5" t="s">
        <v>26</v>
      </c>
      <c r="C14" s="5">
        <f>'Wage Entry'!F127</f>
        <v>158527</v>
      </c>
      <c r="D14" s="2">
        <f>'Calculation Sheet (1.16__Mem)'!O126</f>
        <v>0</v>
      </c>
      <c r="E14" s="2">
        <f>'Calculation Sheet (1.16__Mem)'!M126</f>
        <v>0</v>
      </c>
      <c r="F14" s="2">
        <f t="shared" si="0"/>
        <v>0</v>
      </c>
    </row>
    <row r="15" spans="1:6" x14ac:dyDescent="0.25">
      <c r="A15" s="2" t="s">
        <v>50</v>
      </c>
      <c r="B15" s="5" t="s">
        <v>27</v>
      </c>
      <c r="C15" s="5">
        <f>'Wage Entry'!F139</f>
        <v>179136</v>
      </c>
      <c r="D15" s="2">
        <f>'Calculation Sheet (1.16__Mem)'!O138</f>
        <v>0</v>
      </c>
      <c r="E15" s="2">
        <f>'Calculation Sheet (1.16__Mem)'!M138</f>
        <v>0</v>
      </c>
      <c r="F15" s="2">
        <f t="shared" si="0"/>
        <v>0</v>
      </c>
    </row>
    <row r="16" spans="1:6" x14ac:dyDescent="0.25">
      <c r="A16" s="2" t="s">
        <v>51</v>
      </c>
      <c r="B16" s="5" t="s">
        <v>28</v>
      </c>
      <c r="C16" s="5">
        <f>'Wage Entry'!F151</f>
        <v>369897</v>
      </c>
      <c r="D16" s="2">
        <f>'Calculation Sheet (1.16__Mem)'!O150</f>
        <v>0</v>
      </c>
      <c r="E16" s="2">
        <f>'Calculation Sheet (1.16__Mem)'!M150</f>
        <v>0</v>
      </c>
      <c r="F16" s="2">
        <f t="shared" si="0"/>
        <v>0</v>
      </c>
    </row>
    <row r="17" spans="1:6" x14ac:dyDescent="0.25">
      <c r="A17" s="2" t="s">
        <v>52</v>
      </c>
      <c r="B17" s="5" t="s">
        <v>29</v>
      </c>
      <c r="C17" s="5">
        <f>'Wage Entry'!F163</f>
        <v>472181.00000000006</v>
      </c>
      <c r="D17" s="2">
        <f>'Calculation Sheet (1.16__Mem)'!O162</f>
        <v>0</v>
      </c>
      <c r="E17" s="2">
        <f>'Calculation Sheet (1.16__Mem)'!M162</f>
        <v>0</v>
      </c>
      <c r="F17" s="2">
        <f t="shared" si="0"/>
        <v>0</v>
      </c>
    </row>
    <row r="18" spans="1:6" x14ac:dyDescent="0.25">
      <c r="A18" s="2" t="s">
        <v>53</v>
      </c>
      <c r="B18" s="5" t="s">
        <v>30</v>
      </c>
      <c r="C18" s="5">
        <f>'Wage Entry'!F175</f>
        <v>518295</v>
      </c>
      <c r="D18" s="2">
        <f>'Calculation Sheet (1.16__Mem)'!O174</f>
        <v>0</v>
      </c>
      <c r="E18" s="2">
        <f>'Calculation Sheet (1.16__Mem)'!M174</f>
        <v>0</v>
      </c>
      <c r="F18" s="2">
        <f t="shared" si="0"/>
        <v>0</v>
      </c>
    </row>
    <row r="19" spans="1:6" x14ac:dyDescent="0.25">
      <c r="A19" s="2" t="s">
        <v>54</v>
      </c>
      <c r="B19" s="5" t="s">
        <v>31</v>
      </c>
      <c r="C19" s="5">
        <f>'Wage Entry'!F187</f>
        <v>568912.57171508379</v>
      </c>
      <c r="D19" s="2">
        <f>'Calculation Sheet (1.16__Mem)'!O186</f>
        <v>0</v>
      </c>
      <c r="E19" s="2">
        <f>'Calculation Sheet (1.16__Mem)'!M186</f>
        <v>0</v>
      </c>
      <c r="F19" s="2">
        <f t="shared" si="0"/>
        <v>0</v>
      </c>
    </row>
    <row r="20" spans="1:6" x14ac:dyDescent="0.25">
      <c r="A20" s="2" t="s">
        <v>56</v>
      </c>
      <c r="B20" s="5" t="s">
        <v>32</v>
      </c>
      <c r="C20" s="5">
        <f>'Wage Entry'!F199</f>
        <v>624473.54162295675</v>
      </c>
      <c r="D20" s="2">
        <f>'Calculation Sheet (1.16__Mem)'!O198</f>
        <v>0</v>
      </c>
      <c r="E20" s="2">
        <f>'Calculation Sheet (1.16__Mem)'!M198</f>
        <v>0</v>
      </c>
      <c r="F20" s="2">
        <f t="shared" si="0"/>
        <v>0</v>
      </c>
    </row>
    <row r="21" spans="1:6" x14ac:dyDescent="0.25">
      <c r="A21" s="2" t="s">
        <v>55</v>
      </c>
      <c r="B21" s="5" t="s">
        <v>33</v>
      </c>
      <c r="C21" s="5">
        <f>'Wage Entry'!F211</f>
        <v>1021078.9999999999</v>
      </c>
      <c r="D21" s="2">
        <f>'Calculation Sheet (1.16__Mem)'!O210</f>
        <v>0</v>
      </c>
      <c r="E21" s="2">
        <f>'Calculation Sheet (1.16__Mem)'!M210</f>
        <v>0</v>
      </c>
      <c r="F21" s="2">
        <f t="shared" si="0"/>
        <v>0</v>
      </c>
    </row>
    <row r="22" spans="1:6" x14ac:dyDescent="0.25">
      <c r="A22" s="2" t="s">
        <v>57</v>
      </c>
      <c r="B22" s="5" t="s">
        <v>34</v>
      </c>
      <c r="C22" s="5">
        <f>'Wage Entry'!F223</f>
        <v>1021078.9999999999</v>
      </c>
      <c r="D22" s="2">
        <f>'Calculation Sheet (1.16__Mem)'!O222</f>
        <v>0</v>
      </c>
      <c r="E22" s="2">
        <f>'Calculation Sheet (1.16__Mem)'!M222</f>
        <v>0</v>
      </c>
      <c r="F22" s="2">
        <f t="shared" si="0"/>
        <v>0</v>
      </c>
    </row>
    <row r="23" spans="1:6" x14ac:dyDescent="0.25">
      <c r="A23" s="2" t="s">
        <v>58</v>
      </c>
      <c r="B23" s="5" t="s">
        <v>35</v>
      </c>
      <c r="C23" s="5">
        <f>'Wage Entry'!F235</f>
        <v>1212532</v>
      </c>
      <c r="D23" s="2">
        <f>'Calculation Sheet (1.16__Mem)'!O234</f>
        <v>5988</v>
      </c>
      <c r="E23" s="2">
        <f>'Calculation Sheet (1.16__Mem)'!M234</f>
        <v>109</v>
      </c>
      <c r="F23" s="2">
        <f t="shared" si="0"/>
        <v>6097</v>
      </c>
    </row>
    <row r="24" spans="1:6" x14ac:dyDescent="0.25">
      <c r="A24" s="2" t="s">
        <v>59</v>
      </c>
      <c r="B24" s="5" t="s">
        <v>36</v>
      </c>
      <c r="C24" s="5">
        <f>'Wage Entry'!F247</f>
        <v>1530968.0000000002</v>
      </c>
      <c r="D24" s="2">
        <f>'Calculation Sheet (1.16__Mem)'!O246</f>
        <v>15672</v>
      </c>
      <c r="E24" s="2">
        <f>'Calculation Sheet (1.16__Mem)'!M246</f>
        <v>1169</v>
      </c>
      <c r="F24" s="2">
        <f t="shared" si="0"/>
        <v>16841</v>
      </c>
    </row>
    <row r="25" spans="1:6" x14ac:dyDescent="0.25">
      <c r="A25" s="2" t="s">
        <v>60</v>
      </c>
      <c r="B25" s="5" t="s">
        <v>37</v>
      </c>
      <c r="C25" s="5">
        <f>'Wage Entry'!F259</f>
        <v>1775931.9999999998</v>
      </c>
      <c r="D25" s="2">
        <f>'Calculation Sheet (1.16__Mem)'!O258</f>
        <v>18516</v>
      </c>
      <c r="E25" s="2">
        <f>'Calculation Sheet (1.16__Mem)'!M258</f>
        <v>2718</v>
      </c>
      <c r="F25" s="2">
        <f t="shared" si="0"/>
        <v>21234</v>
      </c>
    </row>
    <row r="26" spans="1:6" x14ac:dyDescent="0.25">
      <c r="A26" s="17" t="s">
        <v>75</v>
      </c>
      <c r="B26" s="5" t="s">
        <v>82</v>
      </c>
      <c r="C26" s="5">
        <f>'Wage Entry'!F271</f>
        <v>2044848</v>
      </c>
      <c r="D26" s="2">
        <f>'Calculation Sheet (1.16__Mem)'!O270</f>
        <v>21636</v>
      </c>
      <c r="E26" s="2">
        <f>'Calculation Sheet (1.16__Mem)'!M270</f>
        <v>4625</v>
      </c>
      <c r="F26" s="2">
        <f t="shared" si="0"/>
        <v>26261</v>
      </c>
    </row>
    <row r="27" spans="1:6" x14ac:dyDescent="0.25">
      <c r="A27" s="2" t="s">
        <v>76</v>
      </c>
      <c r="B27" s="5" t="s">
        <v>83</v>
      </c>
      <c r="C27" s="5">
        <f>'Wage Entry'!F283</f>
        <v>2392472</v>
      </c>
      <c r="D27" s="2">
        <f>'Calculation Sheet (1.16__Mem)'!O282</f>
        <v>25668</v>
      </c>
      <c r="E27" s="2">
        <f>'Calculation Sheet (1.16__Mem)'!M282</f>
        <v>7110</v>
      </c>
      <c r="F27" s="2">
        <f t="shared" si="0"/>
        <v>32778</v>
      </c>
    </row>
    <row r="28" spans="1:6" x14ac:dyDescent="0.25">
      <c r="A28" s="2" t="s">
        <v>77</v>
      </c>
      <c r="B28" s="5" t="s">
        <v>84</v>
      </c>
      <c r="C28" s="5">
        <f>'Wage Entry'!F295</f>
        <v>2583870</v>
      </c>
      <c r="D28" s="2">
        <f>'Calculation Sheet (1.16__Mem)'!O294</f>
        <v>27888</v>
      </c>
      <c r="E28" s="2">
        <f>'Calculation Sheet (1.16__Mem)'!M294</f>
        <v>9859</v>
      </c>
      <c r="F28" s="2">
        <f t="shared" si="0"/>
        <v>37747</v>
      </c>
    </row>
    <row r="29" spans="1:6" x14ac:dyDescent="0.25">
      <c r="A29" s="2" t="s">
        <v>78</v>
      </c>
      <c r="B29" s="5" t="s">
        <v>85</v>
      </c>
      <c r="C29" s="5">
        <f>'Wage Entry'!F307</f>
        <v>2790580</v>
      </c>
      <c r="D29" s="2">
        <f>'Calculation Sheet (1.16__Mem)'!O306</f>
        <v>30288</v>
      </c>
      <c r="E29" s="2">
        <f>'Calculation Sheet (1.16__Mem)'!M306</f>
        <v>13161</v>
      </c>
      <c r="F29" s="2">
        <f t="shared" si="0"/>
        <v>43449</v>
      </c>
    </row>
    <row r="30" spans="1:6" x14ac:dyDescent="0.25">
      <c r="A30" s="2" t="s">
        <v>79</v>
      </c>
      <c r="B30" s="5" t="s">
        <v>86</v>
      </c>
      <c r="C30" s="5">
        <f>'Wage Entry'!F319</f>
        <v>2896621.9999999995</v>
      </c>
      <c r="D30" s="2">
        <f>'Calculation Sheet (1.16__Mem)'!O318</f>
        <v>31512</v>
      </c>
      <c r="E30" s="2">
        <f>'Calculation Sheet (1.16__Mem)'!M318</f>
        <v>16107</v>
      </c>
      <c r="F30" s="2">
        <f t="shared" si="0"/>
        <v>47619</v>
      </c>
    </row>
    <row r="31" spans="1:6" x14ac:dyDescent="0.25">
      <c r="A31" s="2" t="s">
        <v>80</v>
      </c>
      <c r="B31" s="5" t="s">
        <v>87</v>
      </c>
      <c r="C31" s="5">
        <f>'Wage Entry'!F331</f>
        <v>3041452.9999999995</v>
      </c>
      <c r="D31" s="2">
        <f>'Calculation Sheet (1.16__Mem)'!O330</f>
        <v>33192</v>
      </c>
      <c r="E31" s="2">
        <f>'Calculation Sheet (1.16__Mem)'!M330</f>
        <v>20150</v>
      </c>
      <c r="F31" s="2">
        <f t="shared" si="0"/>
        <v>53342</v>
      </c>
    </row>
    <row r="32" spans="1:6" x14ac:dyDescent="0.25">
      <c r="A32" s="2"/>
      <c r="B32" s="5"/>
      <c r="C32" s="5"/>
      <c r="D32" s="2"/>
      <c r="E32" s="2"/>
      <c r="F32" s="2"/>
    </row>
    <row r="33" spans="1:9" x14ac:dyDescent="0.25">
      <c r="A33" s="2"/>
      <c r="B33" s="5"/>
      <c r="C33" s="5"/>
      <c r="D33" s="2">
        <f>SUM(D4:D31)</f>
        <v>210360</v>
      </c>
      <c r="E33" s="2">
        <f t="shared" ref="E33:F33" si="1">SUM(E4:E31)</f>
        <v>75008</v>
      </c>
      <c r="F33" s="2">
        <f t="shared" si="1"/>
        <v>285368</v>
      </c>
      <c r="I33" s="38">
        <f>F33+'Summary (8.33%)'!F33</f>
        <v>3445521</v>
      </c>
    </row>
    <row r="34" spans="1:9" x14ac:dyDescent="0.25">
      <c r="A34" s="31" t="s">
        <v>88</v>
      </c>
      <c r="B34" s="32"/>
      <c r="C34" s="32"/>
      <c r="D34" s="32"/>
      <c r="E34" s="32"/>
      <c r="F34" s="33"/>
    </row>
    <row r="35" spans="1:9" s="13" customFormat="1" ht="64.5" customHeight="1" x14ac:dyDescent="0.25">
      <c r="A35" s="14"/>
      <c r="B35" s="14"/>
      <c r="C35" s="14"/>
      <c r="D35" s="20" t="s">
        <v>89</v>
      </c>
      <c r="E35" s="20" t="s">
        <v>90</v>
      </c>
      <c r="F35" s="20" t="s">
        <v>72</v>
      </c>
    </row>
    <row r="36" spans="1:9" x14ac:dyDescent="0.25">
      <c r="A36" s="5" t="s">
        <v>64</v>
      </c>
      <c r="B36" s="18">
        <v>45046</v>
      </c>
      <c r="C36" s="3"/>
      <c r="D36" s="2">
        <f>F33</f>
        <v>285368</v>
      </c>
      <c r="E36" s="2">
        <f>ROUND(D36*8.15/1200,0)</f>
        <v>1938</v>
      </c>
      <c r="F36" s="2">
        <f t="shared" ref="F36:F41" si="2">D36+E36</f>
        <v>287306</v>
      </c>
    </row>
    <row r="37" spans="1:9" x14ac:dyDescent="0.25">
      <c r="A37" s="5" t="s">
        <v>64</v>
      </c>
      <c r="B37" s="18">
        <v>45077</v>
      </c>
      <c r="C37" s="3"/>
      <c r="D37" s="2">
        <f t="shared" ref="D37:D41" si="3">D36</f>
        <v>285368</v>
      </c>
      <c r="E37" s="2">
        <f>ROUND(D37*8.15*2/1200,0)</f>
        <v>3876</v>
      </c>
      <c r="F37" s="2">
        <f t="shared" si="2"/>
        <v>289244</v>
      </c>
    </row>
    <row r="38" spans="1:9" x14ac:dyDescent="0.25">
      <c r="A38" s="5" t="s">
        <v>64</v>
      </c>
      <c r="B38" s="18">
        <v>45107</v>
      </c>
      <c r="C38" s="3"/>
      <c r="D38" s="2">
        <f t="shared" si="3"/>
        <v>285368</v>
      </c>
      <c r="E38" s="2">
        <f>ROUND(D38*8.15*3/1200,0)</f>
        <v>5814</v>
      </c>
      <c r="F38" s="2">
        <f t="shared" si="2"/>
        <v>291182</v>
      </c>
    </row>
    <row r="39" spans="1:9" x14ac:dyDescent="0.25">
      <c r="A39" s="5" t="s">
        <v>64</v>
      </c>
      <c r="B39" s="18">
        <v>45138</v>
      </c>
      <c r="C39" s="3"/>
      <c r="D39" s="2">
        <f t="shared" si="3"/>
        <v>285368</v>
      </c>
      <c r="E39" s="2">
        <f>ROUND(D39*8.15*4/1200,0)</f>
        <v>7752</v>
      </c>
      <c r="F39" s="2">
        <f t="shared" si="2"/>
        <v>293120</v>
      </c>
    </row>
    <row r="40" spans="1:9" x14ac:dyDescent="0.25">
      <c r="A40" s="5" t="s">
        <v>64</v>
      </c>
      <c r="B40" s="19">
        <v>45169</v>
      </c>
      <c r="C40" s="4"/>
      <c r="D40" s="2">
        <f t="shared" si="3"/>
        <v>285368</v>
      </c>
      <c r="E40" s="2">
        <f>ROUND(D40*8.15*5/1200,0)</f>
        <v>9691</v>
      </c>
      <c r="F40" s="2">
        <f t="shared" si="2"/>
        <v>295059</v>
      </c>
    </row>
    <row r="41" spans="1:9" x14ac:dyDescent="0.25">
      <c r="A41" s="5" t="s">
        <v>64</v>
      </c>
      <c r="B41" s="19">
        <v>45199</v>
      </c>
      <c r="C41" s="4"/>
      <c r="D41" s="2">
        <f t="shared" si="3"/>
        <v>285368</v>
      </c>
      <c r="E41" s="2">
        <f>ROUND(D41*8.15*6/1200,0)</f>
        <v>11629</v>
      </c>
      <c r="F41" s="2">
        <f t="shared" si="2"/>
        <v>296997</v>
      </c>
    </row>
  </sheetData>
  <autoFilter ref="A3:B39" xr:uid="{00000000-0009-0000-0000-000004000000}"/>
  <mergeCells count="3">
    <mergeCell ref="A1:F1"/>
    <mergeCell ref="D2:F2"/>
    <mergeCell ref="A34:F3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8"/>
  <sheetViews>
    <sheetView workbookViewId="0">
      <selection sqref="A1:B29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f t="shared" ref="A2:A28" si="0">A1+12</f>
        <v>17</v>
      </c>
    </row>
    <row r="3" spans="1:1" x14ac:dyDescent="0.25">
      <c r="A3">
        <f t="shared" si="0"/>
        <v>29</v>
      </c>
    </row>
    <row r="4" spans="1:1" x14ac:dyDescent="0.25">
      <c r="A4">
        <f t="shared" si="0"/>
        <v>41</v>
      </c>
    </row>
    <row r="5" spans="1:1" x14ac:dyDescent="0.25">
      <c r="A5">
        <f t="shared" si="0"/>
        <v>53</v>
      </c>
    </row>
    <row r="6" spans="1:1" x14ac:dyDescent="0.25">
      <c r="A6">
        <f t="shared" si="0"/>
        <v>65</v>
      </c>
    </row>
    <row r="7" spans="1:1" x14ac:dyDescent="0.25">
      <c r="A7">
        <f t="shared" si="0"/>
        <v>77</v>
      </c>
    </row>
    <row r="8" spans="1:1" x14ac:dyDescent="0.25">
      <c r="A8">
        <f t="shared" si="0"/>
        <v>89</v>
      </c>
    </row>
    <row r="9" spans="1:1" x14ac:dyDescent="0.25">
      <c r="A9">
        <f t="shared" si="0"/>
        <v>101</v>
      </c>
    </row>
    <row r="10" spans="1:1" x14ac:dyDescent="0.25">
      <c r="A10">
        <f t="shared" si="0"/>
        <v>113</v>
      </c>
    </row>
    <row r="11" spans="1:1" x14ac:dyDescent="0.25">
      <c r="A11">
        <f t="shared" si="0"/>
        <v>125</v>
      </c>
    </row>
    <row r="12" spans="1:1" x14ac:dyDescent="0.25">
      <c r="A12">
        <f t="shared" si="0"/>
        <v>137</v>
      </c>
    </row>
    <row r="13" spans="1:1" x14ac:dyDescent="0.25">
      <c r="A13">
        <f t="shared" si="0"/>
        <v>149</v>
      </c>
    </row>
    <row r="14" spans="1:1" x14ac:dyDescent="0.25">
      <c r="A14">
        <f t="shared" si="0"/>
        <v>161</v>
      </c>
    </row>
    <row r="15" spans="1:1" x14ac:dyDescent="0.25">
      <c r="A15">
        <f t="shared" si="0"/>
        <v>173</v>
      </c>
    </row>
    <row r="16" spans="1:1" x14ac:dyDescent="0.25">
      <c r="A16">
        <f t="shared" si="0"/>
        <v>185</v>
      </c>
    </row>
    <row r="17" spans="1:1" x14ac:dyDescent="0.25">
      <c r="A17">
        <f t="shared" si="0"/>
        <v>197</v>
      </c>
    </row>
    <row r="18" spans="1:1" x14ac:dyDescent="0.25">
      <c r="A18">
        <f t="shared" si="0"/>
        <v>209</v>
      </c>
    </row>
    <row r="19" spans="1:1" x14ac:dyDescent="0.25">
      <c r="A19">
        <f t="shared" si="0"/>
        <v>221</v>
      </c>
    </row>
    <row r="20" spans="1:1" x14ac:dyDescent="0.25">
      <c r="A20">
        <f t="shared" si="0"/>
        <v>233</v>
      </c>
    </row>
    <row r="21" spans="1:1" x14ac:dyDescent="0.25">
      <c r="A21">
        <f t="shared" si="0"/>
        <v>245</v>
      </c>
    </row>
    <row r="22" spans="1:1" x14ac:dyDescent="0.25">
      <c r="A22">
        <f t="shared" si="0"/>
        <v>257</v>
      </c>
    </row>
    <row r="23" spans="1:1" x14ac:dyDescent="0.25">
      <c r="A23">
        <f t="shared" si="0"/>
        <v>269</v>
      </c>
    </row>
    <row r="24" spans="1:1" x14ac:dyDescent="0.25">
      <c r="A24">
        <f t="shared" si="0"/>
        <v>281</v>
      </c>
    </row>
    <row r="25" spans="1:1" x14ac:dyDescent="0.25">
      <c r="A25">
        <f t="shared" si="0"/>
        <v>293</v>
      </c>
    </row>
    <row r="26" spans="1:1" x14ac:dyDescent="0.25">
      <c r="A26">
        <f t="shared" si="0"/>
        <v>305</v>
      </c>
    </row>
    <row r="27" spans="1:1" x14ac:dyDescent="0.25">
      <c r="A27">
        <f t="shared" si="0"/>
        <v>317</v>
      </c>
    </row>
    <row r="28" spans="1:1" x14ac:dyDescent="0.25">
      <c r="A28">
        <f t="shared" si="0"/>
        <v>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Wage Entry</vt:lpstr>
      <vt:lpstr>Calculation Sheet(8.33%)</vt:lpstr>
      <vt:lpstr>Summary (8.33%)</vt:lpstr>
      <vt:lpstr>Calculation Sheet (1.16__Mem)</vt:lpstr>
      <vt:lpstr>Summary (1.16%__Mem)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2023-05-23T06:56:30Z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2023-05-23T05:41:46Z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47e10f41-a3a5-4db6-8c80-1b032cdb9a76</vt:lpwstr>
  </property>
  <property fmtid="{D5CDD505-2E9C-101B-9397-08002B2CF9AE}" pid="8" name="MSIP_Label_3c9bec58-8084-492e-8360-0e1cfe36408c_ContentBits">
    <vt:lpwstr>0</vt:lpwstr>
  </property>
</Properties>
</file>