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ajvi1\Downloads\"/>
    </mc:Choice>
  </mc:AlternateContent>
  <bookViews>
    <workbookView xWindow="0" yWindow="0" windowWidth="23040" windowHeight="88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4" i="1" l="1"/>
  <c r="I23" i="1"/>
  <c r="H23" i="1"/>
  <c r="I20" i="1"/>
  <c r="H20" i="1"/>
  <c r="I19" i="1"/>
  <c r="H19" i="1"/>
  <c r="G19" i="1"/>
  <c r="H18" i="1"/>
  <c r="G18" i="1"/>
  <c r="J3" i="1"/>
  <c r="M3" i="1" s="1"/>
  <c r="O3" i="1" s="1"/>
  <c r="Q3" i="1" s="1"/>
  <c r="K3" i="1"/>
  <c r="N3" i="1"/>
  <c r="P3" i="1"/>
  <c r="R3" i="1"/>
  <c r="J6" i="1"/>
  <c r="M6" i="1" s="1"/>
  <c r="O6" i="1" s="1"/>
  <c r="Q6" i="1" s="1"/>
  <c r="K6" i="1"/>
  <c r="N6" i="1" s="1"/>
  <c r="P6" i="1" s="1"/>
  <c r="R6" i="1" s="1"/>
  <c r="D4" i="1"/>
  <c r="E4" i="1" s="1"/>
  <c r="F4" i="1" s="1"/>
  <c r="G4" i="1"/>
  <c r="G6" i="1"/>
  <c r="G5" i="1"/>
  <c r="G3" i="1"/>
  <c r="G2" i="1"/>
  <c r="J5" i="1"/>
  <c r="M5" i="1" s="1"/>
  <c r="O5" i="1" s="1"/>
  <c r="Q5" i="1" s="1"/>
  <c r="K5" i="1"/>
  <c r="N5" i="1"/>
  <c r="P5" i="1" s="1"/>
  <c r="R5" i="1" s="1"/>
  <c r="J9" i="1"/>
  <c r="M9" i="1" s="1"/>
  <c r="O9" i="1" s="1"/>
  <c r="Q9" i="1" s="1"/>
  <c r="K9" i="1"/>
  <c r="N9" i="1" s="1"/>
  <c r="P9" i="1" s="1"/>
  <c r="R9" i="1" s="1"/>
  <c r="J8" i="1"/>
  <c r="M8" i="1" s="1"/>
  <c r="O8" i="1" s="1"/>
  <c r="Q8" i="1" s="1"/>
  <c r="K8" i="1"/>
  <c r="N8" i="1" s="1"/>
  <c r="P8" i="1" s="1"/>
  <c r="R8" i="1" s="1"/>
  <c r="J7" i="1"/>
  <c r="M7" i="1" s="1"/>
  <c r="O7" i="1" s="1"/>
  <c r="Q7" i="1" s="1"/>
  <c r="K7" i="1"/>
  <c r="N7" i="1" s="1"/>
  <c r="P7" i="1" s="1"/>
  <c r="R7" i="1" s="1"/>
  <c r="K4" i="1"/>
  <c r="N4" i="1" s="1"/>
  <c r="P4" i="1" s="1"/>
  <c r="R4" i="1" s="1"/>
  <c r="J4" i="1"/>
  <c r="M4" i="1" s="1"/>
  <c r="O4" i="1" s="1"/>
  <c r="Q4" i="1" s="1"/>
  <c r="K2" i="1"/>
  <c r="N2" i="1" s="1"/>
  <c r="P2" i="1" s="1"/>
  <c r="R2" i="1" s="1"/>
  <c r="J2" i="1"/>
  <c r="M2" i="1" s="1"/>
  <c r="O2" i="1" s="1"/>
  <c r="Q2" i="1" s="1"/>
  <c r="D6" i="1"/>
  <c r="E6" i="1" s="1"/>
  <c r="F6" i="1" s="1"/>
  <c r="D5" i="1"/>
  <c r="E5" i="1" s="1"/>
  <c r="F5" i="1" s="1"/>
  <c r="D3" i="1"/>
  <c r="E3" i="1" s="1"/>
  <c r="F3" i="1" s="1"/>
  <c r="D2" i="1"/>
  <c r="E2" i="1" s="1"/>
  <c r="F2" i="1" s="1"/>
</calcChain>
</file>

<file path=xl/sharedStrings.xml><?xml version="1.0" encoding="utf-8"?>
<sst xmlns="http://schemas.openxmlformats.org/spreadsheetml/2006/main" count="31" uniqueCount="31">
  <si>
    <t>Associate director SAS</t>
  </si>
  <si>
    <t>Prinicipal SAS</t>
  </si>
  <si>
    <t>Senior SAS</t>
  </si>
  <si>
    <t>Director SAS</t>
  </si>
  <si>
    <t>Working days</t>
  </si>
  <si>
    <t>Per day</t>
  </si>
  <si>
    <t>Per hour</t>
  </si>
  <si>
    <t>Level</t>
  </si>
  <si>
    <t>INR70</t>
  </si>
  <si>
    <t>INR75</t>
  </si>
  <si>
    <t>Per day70</t>
  </si>
  <si>
    <t>Per day75</t>
  </si>
  <si>
    <t>Per month70</t>
  </si>
  <si>
    <t>Per month75</t>
  </si>
  <si>
    <t>Per year70</t>
  </si>
  <si>
    <t>Per year75</t>
  </si>
  <si>
    <t>USD/hr</t>
  </si>
  <si>
    <t>Dailyhours</t>
  </si>
  <si>
    <t>INR yearly</t>
  </si>
  <si>
    <t>USD yearly</t>
  </si>
  <si>
    <t>Senior Principal SAS</t>
  </si>
  <si>
    <t>Possible per hour</t>
  </si>
  <si>
    <t>Variations of hourly rates</t>
  </si>
  <si>
    <t>Yearly salaries approximations</t>
  </si>
  <si>
    <t>Check on Glassdoor and LinkedIn if they provide salary</t>
  </si>
  <si>
    <t>Indeed.com</t>
  </si>
  <si>
    <t>7lalhs</t>
  </si>
  <si>
    <t>3 hours</t>
  </si>
  <si>
    <t>4 hours</t>
  </si>
  <si>
    <t>9:30 AM to 1:30 PM</t>
  </si>
  <si>
    <t>4:30 PM to 8:30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</si>
</sst>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7" formatCode="_(* #,##0_);_(* \(#,##0\);_(* &quot;-&quot;??_);_(@_)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167" fontId="0" fillId="0" borderId="0" xfId="1" applyNumberFormat="1" applyFont="1"/>
    <xf numFmtId="167" fontId="0" fillId="0" borderId="0" xfId="0" applyNumberFormat="1"/>
    <xf numFmtId="0" fontId="0" fillId="2" borderId="1" xfId="0" applyFill="1" applyBorder="1"/>
    <xf numFmtId="0" fontId="0" fillId="2" borderId="0" xfId="0" applyFill="1" applyBorder="1"/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6</xdr:row>
      <xdr:rowOff>45720</xdr:rowOff>
    </xdr:from>
    <xdr:to>
      <xdr:col>5</xdr:col>
      <xdr:colOff>533400</xdr:colOff>
      <xdr:row>7</xdr:row>
      <xdr:rowOff>160020</xdr:rowOff>
    </xdr:to>
    <xdr:sp macro="" textlink="">
      <xdr:nvSpPr>
        <xdr:cNvPr id="2" name="Up Arrow 1"/>
        <xdr:cNvSpPr/>
      </xdr:nvSpPr>
      <xdr:spPr>
        <a:xfrm>
          <a:off x="4495800" y="1051560"/>
          <a:ext cx="190500" cy="281940"/>
        </a:xfrm>
        <a:prstGeom prst="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365760</xdr:colOff>
      <xdr:row>9</xdr:row>
      <xdr:rowOff>30480</xdr:rowOff>
    </xdr:from>
    <xdr:to>
      <xdr:col>8</xdr:col>
      <xdr:colOff>556260</xdr:colOff>
      <xdr:row>10</xdr:row>
      <xdr:rowOff>144780</xdr:rowOff>
    </xdr:to>
    <xdr:sp macro="" textlink="">
      <xdr:nvSpPr>
        <xdr:cNvPr id="3" name="Up Arrow 2"/>
        <xdr:cNvSpPr/>
      </xdr:nvSpPr>
      <xdr:spPr>
        <a:xfrm>
          <a:off x="6530340" y="1539240"/>
          <a:ext cx="190500" cy="281940"/>
        </a:xfrm>
        <a:prstGeom prst="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zoomScaleNormal="100" workbookViewId="0">
      <selection activeCell="N21" sqref="N21"/>
    </sheetView>
  </sheetViews>
  <sheetFormatPr defaultRowHeight="13.2" x14ac:dyDescent="0.25"/>
  <cols>
    <col min="2" max="2" width="20.109375" bestFit="1" customWidth="1"/>
    <col min="3" max="3" width="10.33203125" bestFit="1" customWidth="1"/>
    <col min="4" max="4" width="12.33203125" bestFit="1" customWidth="1"/>
    <col min="7" max="7" width="11.5546875" bestFit="1" customWidth="1"/>
    <col min="9" max="9" width="9.109375" bestFit="1" customWidth="1"/>
    <col min="10" max="11" width="6" bestFit="1" customWidth="1"/>
    <col min="12" max="12" width="9.6640625" bestFit="1" customWidth="1"/>
    <col min="14" max="14" width="9.44140625" bestFit="1" customWidth="1"/>
    <col min="15" max="16" width="11.33203125" bestFit="1" customWidth="1"/>
    <col min="17" max="18" width="11.44140625" bestFit="1" customWidth="1"/>
  </cols>
  <sheetData>
    <row r="1" spans="2:18" x14ac:dyDescent="0.25">
      <c r="B1" s="4" t="s">
        <v>7</v>
      </c>
      <c r="C1" s="4" t="s">
        <v>19</v>
      </c>
      <c r="D1" s="4" t="s">
        <v>4</v>
      </c>
      <c r="E1" s="4" t="s">
        <v>5</v>
      </c>
      <c r="F1" s="4" t="s">
        <v>6</v>
      </c>
      <c r="G1" s="5" t="s">
        <v>18</v>
      </c>
      <c r="I1" s="4" t="s">
        <v>16</v>
      </c>
      <c r="J1" s="4" t="s">
        <v>8</v>
      </c>
      <c r="K1" s="4" t="s">
        <v>9</v>
      </c>
      <c r="L1" s="4" t="s">
        <v>17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</row>
    <row r="2" spans="2:18" x14ac:dyDescent="0.25">
      <c r="B2" t="s">
        <v>3</v>
      </c>
      <c r="C2">
        <v>250000</v>
      </c>
      <c r="D2">
        <f>52*5</f>
        <v>260</v>
      </c>
      <c r="E2" s="1">
        <f>C2/D2</f>
        <v>961.53846153846155</v>
      </c>
      <c r="F2" s="1">
        <f>E2/8</f>
        <v>120.19230769230769</v>
      </c>
      <c r="G2" s="6">
        <f>C2*70</f>
        <v>17500000</v>
      </c>
      <c r="I2">
        <v>125</v>
      </c>
      <c r="J2">
        <f>I2*70</f>
        <v>8750</v>
      </c>
      <c r="K2">
        <f>I2*75</f>
        <v>9375</v>
      </c>
      <c r="L2">
        <v>8</v>
      </c>
      <c r="M2">
        <f>J2*L2</f>
        <v>70000</v>
      </c>
      <c r="N2">
        <f>K2*L2</f>
        <v>75000</v>
      </c>
      <c r="O2" s="2">
        <f>M2*20</f>
        <v>1400000</v>
      </c>
      <c r="P2" s="2">
        <f>N2*20</f>
        <v>1500000</v>
      </c>
      <c r="Q2" s="3">
        <f>O2*12</f>
        <v>16800000</v>
      </c>
      <c r="R2" s="3">
        <f>P2*12</f>
        <v>18000000</v>
      </c>
    </row>
    <row r="3" spans="2:18" x14ac:dyDescent="0.25">
      <c r="B3" t="s">
        <v>0</v>
      </c>
      <c r="C3">
        <v>195000</v>
      </c>
      <c r="D3">
        <f>52*5</f>
        <v>260</v>
      </c>
      <c r="E3" s="1">
        <f>C3/D3</f>
        <v>750</v>
      </c>
      <c r="F3" s="1">
        <f t="shared" ref="F3:F5" si="0">E3/8</f>
        <v>93.75</v>
      </c>
      <c r="G3" s="6">
        <f>C3*70</f>
        <v>13650000</v>
      </c>
      <c r="I3">
        <v>110</v>
      </c>
      <c r="J3">
        <f>I3*70</f>
        <v>7700</v>
      </c>
      <c r="K3">
        <f>I3*75</f>
        <v>8250</v>
      </c>
      <c r="L3">
        <v>8</v>
      </c>
      <c r="M3">
        <f>J3*L3</f>
        <v>61600</v>
      </c>
      <c r="N3">
        <f>K3*L3</f>
        <v>66000</v>
      </c>
      <c r="O3" s="2">
        <f>M3*20</f>
        <v>1232000</v>
      </c>
      <c r="P3" s="2">
        <f>N3*20</f>
        <v>1320000</v>
      </c>
      <c r="Q3" s="3">
        <f>O3*12</f>
        <v>14784000</v>
      </c>
      <c r="R3" s="3">
        <f>P3*12</f>
        <v>15840000</v>
      </c>
    </row>
    <row r="4" spans="2:18" x14ac:dyDescent="0.25">
      <c r="B4" t="s">
        <v>20</v>
      </c>
      <c r="C4">
        <v>175000</v>
      </c>
      <c r="D4">
        <f>52*5</f>
        <v>260</v>
      </c>
      <c r="E4" s="1">
        <f>C4/D4</f>
        <v>673.07692307692309</v>
      </c>
      <c r="F4" s="1">
        <f t="shared" si="0"/>
        <v>84.134615384615387</v>
      </c>
      <c r="G4" s="6">
        <f>C4*70</f>
        <v>12250000</v>
      </c>
      <c r="I4">
        <v>100</v>
      </c>
      <c r="J4">
        <f>I4*70</f>
        <v>7000</v>
      </c>
      <c r="K4">
        <f>I4*75</f>
        <v>7500</v>
      </c>
      <c r="L4">
        <v>8</v>
      </c>
      <c r="M4">
        <f>J4*L4</f>
        <v>56000</v>
      </c>
      <c r="N4">
        <f>K4*L4</f>
        <v>60000</v>
      </c>
      <c r="O4" s="2">
        <f>M4*20</f>
        <v>1120000</v>
      </c>
      <c r="P4" s="2">
        <f>N4*20</f>
        <v>1200000</v>
      </c>
      <c r="Q4" s="3">
        <f>O4*12</f>
        <v>13440000</v>
      </c>
      <c r="R4" s="3">
        <f>P4*12</f>
        <v>14400000</v>
      </c>
    </row>
    <row r="5" spans="2:18" x14ac:dyDescent="0.25">
      <c r="B5" t="s">
        <v>1</v>
      </c>
      <c r="C5">
        <v>150000</v>
      </c>
      <c r="D5">
        <f>52*5</f>
        <v>260</v>
      </c>
      <c r="E5" s="1">
        <f>C5/D5</f>
        <v>576.92307692307691</v>
      </c>
      <c r="F5" s="1">
        <f>E5/8</f>
        <v>72.115384615384613</v>
      </c>
      <c r="G5" s="6">
        <f>C5*70</f>
        <v>10500000</v>
      </c>
      <c r="I5">
        <v>90</v>
      </c>
      <c r="J5">
        <f>I5*70</f>
        <v>6300</v>
      </c>
      <c r="K5">
        <f>I5*75</f>
        <v>6750</v>
      </c>
      <c r="L5">
        <v>8</v>
      </c>
      <c r="M5">
        <f>J5*L5</f>
        <v>50400</v>
      </c>
      <c r="N5">
        <f>K5*L5</f>
        <v>54000</v>
      </c>
      <c r="O5" s="2">
        <f>M5*20</f>
        <v>1008000</v>
      </c>
      <c r="P5" s="2">
        <f>N5*20</f>
        <v>1080000</v>
      </c>
      <c r="Q5" s="3">
        <f>O5*12</f>
        <v>12096000</v>
      </c>
      <c r="R5" s="3">
        <f>P5*12</f>
        <v>12960000</v>
      </c>
    </row>
    <row r="6" spans="2:18" x14ac:dyDescent="0.25">
      <c r="B6" t="s">
        <v>2</v>
      </c>
      <c r="C6">
        <v>120000</v>
      </c>
      <c r="D6">
        <f>52*5</f>
        <v>260</v>
      </c>
      <c r="E6" s="1">
        <f>C6/D6</f>
        <v>461.53846153846155</v>
      </c>
      <c r="F6" s="1">
        <f>E6/8</f>
        <v>57.692307692307693</v>
      </c>
      <c r="G6" s="6">
        <f>C6*70</f>
        <v>8400000</v>
      </c>
      <c r="I6">
        <v>85</v>
      </c>
      <c r="J6">
        <f>I6*70</f>
        <v>5950</v>
      </c>
      <c r="K6">
        <f>I6*75</f>
        <v>6375</v>
      </c>
      <c r="L6">
        <v>8</v>
      </c>
      <c r="M6">
        <f>J6*L6</f>
        <v>47600</v>
      </c>
      <c r="N6">
        <f>K6*L6</f>
        <v>51000</v>
      </c>
      <c r="O6" s="2">
        <f>M6*20</f>
        <v>952000</v>
      </c>
      <c r="P6" s="2">
        <f>N6*20</f>
        <v>1020000</v>
      </c>
      <c r="Q6" s="3">
        <f>O6*12</f>
        <v>11424000</v>
      </c>
      <c r="R6" s="3">
        <f>P6*12</f>
        <v>12240000</v>
      </c>
    </row>
    <row r="7" spans="2:18" x14ac:dyDescent="0.25">
      <c r="I7">
        <v>80</v>
      </c>
      <c r="J7">
        <f>I7*70</f>
        <v>5600</v>
      </c>
      <c r="K7">
        <f>I7*75</f>
        <v>6000</v>
      </c>
      <c r="L7">
        <v>8</v>
      </c>
      <c r="M7">
        <f>J7*L7</f>
        <v>44800</v>
      </c>
      <c r="N7">
        <f>K7*L7</f>
        <v>48000</v>
      </c>
      <c r="O7" s="2">
        <f>M7*20</f>
        <v>896000</v>
      </c>
      <c r="P7" s="2">
        <f>N7*20</f>
        <v>960000</v>
      </c>
      <c r="Q7" s="3">
        <f>O7*12</f>
        <v>10752000</v>
      </c>
      <c r="R7" s="3">
        <f>P7*12</f>
        <v>11520000</v>
      </c>
    </row>
    <row r="8" spans="2:18" x14ac:dyDescent="0.25">
      <c r="I8">
        <v>75</v>
      </c>
      <c r="J8">
        <f>I8*70</f>
        <v>5250</v>
      </c>
      <c r="K8">
        <f>I8*75</f>
        <v>5625</v>
      </c>
      <c r="L8">
        <v>8</v>
      </c>
      <c r="M8">
        <f>J8*L8</f>
        <v>42000</v>
      </c>
      <c r="N8">
        <f>K8*L8</f>
        <v>45000</v>
      </c>
      <c r="O8" s="2">
        <f>M8*20</f>
        <v>840000</v>
      </c>
      <c r="P8" s="2">
        <f>N8*20</f>
        <v>900000</v>
      </c>
      <c r="Q8" s="3">
        <f>O8*12</f>
        <v>10080000</v>
      </c>
      <c r="R8" s="3">
        <f>P8*12</f>
        <v>10800000</v>
      </c>
    </row>
    <row r="9" spans="2:18" x14ac:dyDescent="0.25">
      <c r="F9" t="s">
        <v>21</v>
      </c>
      <c r="I9">
        <v>70</v>
      </c>
      <c r="J9">
        <f>I9*70</f>
        <v>4900</v>
      </c>
      <c r="K9">
        <f>I9*75</f>
        <v>5250</v>
      </c>
      <c r="L9">
        <v>8</v>
      </c>
      <c r="M9">
        <f>J9*L9</f>
        <v>39200</v>
      </c>
      <c r="N9">
        <f>K9*L9</f>
        <v>42000</v>
      </c>
      <c r="O9" s="2">
        <f>M9*20</f>
        <v>784000</v>
      </c>
      <c r="P9" s="2">
        <f>N9*20</f>
        <v>840000</v>
      </c>
      <c r="Q9" s="3">
        <f>O9*12</f>
        <v>9408000</v>
      </c>
      <c r="R9" s="3">
        <f>P9*12</f>
        <v>10080000</v>
      </c>
    </row>
    <row r="11" spans="2:18" x14ac:dyDescent="0.25">
      <c r="B11" t="s">
        <v>23</v>
      </c>
    </row>
    <row r="12" spans="2:18" x14ac:dyDescent="0.25">
      <c r="I12" t="s">
        <v>22</v>
      </c>
    </row>
    <row r="15" spans="2:18" x14ac:dyDescent="0.25">
      <c r="B15" t="s">
        <v>24</v>
      </c>
    </row>
    <row r="16" spans="2:18" x14ac:dyDescent="0.25">
      <c r="B16" t="s">
        <v>25</v>
      </c>
    </row>
    <row r="18" spans="5:16" x14ac:dyDescent="0.25">
      <c r="F18">
        <v>7500000</v>
      </c>
      <c r="G18">
        <f>F18/260</f>
        <v>28846.153846153848</v>
      </c>
      <c r="H18">
        <f>G18/8</f>
        <v>3605.7692307692309</v>
      </c>
    </row>
    <row r="19" spans="5:16" x14ac:dyDescent="0.25">
      <c r="F19">
        <v>120</v>
      </c>
      <c r="G19">
        <f>F19*8</f>
        <v>960</v>
      </c>
      <c r="H19">
        <f>G19*260</f>
        <v>249600</v>
      </c>
      <c r="I19">
        <f>H19*76</f>
        <v>18969600</v>
      </c>
      <c r="L19" t="s">
        <v>26</v>
      </c>
      <c r="N19" t="s">
        <v>29</v>
      </c>
      <c r="P19" t="s">
        <v>27</v>
      </c>
    </row>
    <row r="20" spans="5:16" x14ac:dyDescent="0.25">
      <c r="E20">
        <v>30</v>
      </c>
      <c r="F20">
        <v>120</v>
      </c>
      <c r="G20">
        <v>8</v>
      </c>
      <c r="H20">
        <f>G20*F20*E20</f>
        <v>28800</v>
      </c>
      <c r="I20">
        <f>H20*76</f>
        <v>2188800</v>
      </c>
      <c r="N20" t="s">
        <v>30</v>
      </c>
      <c r="P20" t="s">
        <v>28</v>
      </c>
    </row>
    <row r="22" spans="5:16" x14ac:dyDescent="0.25">
      <c r="G22">
        <v>8</v>
      </c>
      <c r="H22">
        <v>20</v>
      </c>
      <c r="I22">
        <v>700000</v>
      </c>
    </row>
    <row r="23" spans="5:16" x14ac:dyDescent="0.25">
      <c r="H23">
        <f>I22/H22/G22</f>
        <v>4375</v>
      </c>
      <c r="I23">
        <f>H23/70</f>
        <v>62.5</v>
      </c>
    </row>
    <row r="24" spans="5:16" x14ac:dyDescent="0.25">
      <c r="I24">
        <v>8500000</v>
      </c>
      <c r="J24">
        <f>I24/260/8/70</f>
        <v>58.379120879120876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Mahajan, Vinay</dc:creator>
  <cp:lastModifiedBy>Mahajan, Vinay</cp:lastModifiedBy>
  <dcterms:created xsi:type="dcterms:W3CDTF">2020-03-27T13:10:58Z</dcterms:created>
  <dcterms:modified xsi:type="dcterms:W3CDTF">2020-03-27T14:17:21Z</dcterms:modified>
</cp:coreProperties>
</file>