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mahajvi1_novartis_net/Documents/mahajvi1/money/_Expenses-Inflow-Outflow/"/>
    </mc:Choice>
  </mc:AlternateContent>
  <xr:revisionPtr revIDLastSave="76" documentId="13_ncr:1_{54FF105A-9A65-47E5-83D8-3308DFFC39D4}" xr6:coauthVersionLast="47" xr6:coauthVersionMax="47" xr10:uidLastSave="{79341985-0E3D-42E2-A9C1-ED27FE2B3578}"/>
  <bookViews>
    <workbookView xWindow="-120" yWindow="-120" windowWidth="29040" windowHeight="15840" activeTab="2" xr2:uid="{6D51EA01-ABFC-4536-8F0F-8389B2988165}"/>
  </bookViews>
  <sheets>
    <sheet name="Varsha details" sheetId="1" r:id="rId1"/>
    <sheet name="Vinay details" sheetId="3" r:id="rId2"/>
    <sheet name="as of 5Apr202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4" l="1"/>
  <c r="AA32" i="4"/>
  <c r="AA15" i="4"/>
  <c r="AA11" i="4"/>
  <c r="Z15" i="4"/>
  <c r="Q11" i="4"/>
  <c r="R15" i="4"/>
  <c r="Q15" i="4"/>
  <c r="R11" i="4"/>
  <c r="J11" i="4"/>
  <c r="J15" i="4" s="1"/>
  <c r="I11" i="4"/>
  <c r="I15" i="4"/>
  <c r="C22" i="4"/>
  <c r="P13" i="1"/>
  <c r="O13" i="1"/>
  <c r="P12" i="1"/>
  <c r="O12" i="1"/>
  <c r="C41" i="3"/>
  <c r="C41" i="1"/>
</calcChain>
</file>

<file path=xl/sharedStrings.xml><?xml version="1.0" encoding="utf-8"?>
<sst xmlns="http://schemas.openxmlformats.org/spreadsheetml/2006/main" count="371" uniqueCount="111">
  <si>
    <t>Policy</t>
  </si>
  <si>
    <t>Sum assured</t>
  </si>
  <si>
    <t>Premium</t>
  </si>
  <si>
    <t>Name</t>
  </si>
  <si>
    <t>Varsha Mahajan</t>
  </si>
  <si>
    <t>Vyom Mahajan</t>
  </si>
  <si>
    <t>Pru Elite Life II</t>
  </si>
  <si>
    <t>Elite Life Super</t>
  </si>
  <si>
    <t>Zerodha SIP MF</t>
  </si>
  <si>
    <t>Policy name</t>
  </si>
  <si>
    <t>LIC Anand</t>
  </si>
  <si>
    <t>LIC Umang</t>
  </si>
  <si>
    <t>LIC New Anand</t>
  </si>
  <si>
    <t>LIC Jeevan Labh</t>
  </si>
  <si>
    <t>LIC Komal</t>
  </si>
  <si>
    <t>LIC Child Future</t>
  </si>
  <si>
    <t>Monthly SIP across MFs</t>
  </si>
  <si>
    <t>HDFC</t>
  </si>
  <si>
    <t>Bank name</t>
  </si>
  <si>
    <t>Account number</t>
  </si>
  <si>
    <t>ICICI</t>
  </si>
  <si>
    <t>Approximate balance as of March 2022</t>
  </si>
  <si>
    <t>008801013248</t>
  </si>
  <si>
    <t>PPF account via ICICI bank</t>
  </si>
  <si>
    <t>000418156991</t>
  </si>
  <si>
    <t>MF via ICICI bank current value</t>
  </si>
  <si>
    <t>000401043279</t>
  </si>
  <si>
    <t>000418155193</t>
  </si>
  <si>
    <t>06521000008889</t>
  </si>
  <si>
    <t>IProtect SMART</t>
  </si>
  <si>
    <t>Vinay Mahajan</t>
  </si>
  <si>
    <t>LIC Jeevan Anand</t>
  </si>
  <si>
    <t>LIC New Jeevan Anand</t>
  </si>
  <si>
    <t>LIC Jeevan Umang</t>
  </si>
  <si>
    <t>LIC Jeevan Sree</t>
  </si>
  <si>
    <t>LIC endowment policy</t>
  </si>
  <si>
    <t>Property details:</t>
  </si>
  <si>
    <t>Property</t>
  </si>
  <si>
    <t>Owner</t>
  </si>
  <si>
    <t>Area</t>
  </si>
  <si>
    <t>Ramky towers, Hyderabad</t>
  </si>
  <si>
    <t>1915 square feet</t>
  </si>
  <si>
    <t>     1.4 cr</t>
  </si>
  <si>
    <t>Lok Everest, Mulund, Mumbai</t>
  </si>
  <si>
    <t>Vinay Mahajan,</t>
  </si>
  <si>
    <t>1015 square feet</t>
  </si>
  <si>
    <t>      1.6 cr</t>
  </si>
  <si>
    <t>Narayan Mahajan,</t>
  </si>
  <si>
    <t>Smriti Mahajan</t>
  </si>
  <si>
    <t>Lok Kedar, Mulund, Mumbai</t>
  </si>
  <si>
    <t>600 square feet</t>
  </si>
  <si>
    <t>      1 cr</t>
  </si>
  <si>
    <t>Varsha Mahajan,</t>
  </si>
  <si>
    <t>Vithal Shanbhag</t>
  </si>
  <si>
    <t>Car</t>
  </si>
  <si>
    <t>Ignis</t>
  </si>
  <si>
    <t>7 lakhs</t>
  </si>
  <si>
    <t>xcent</t>
  </si>
  <si>
    <t>6 lakhs</t>
  </si>
  <si>
    <t>   Market value as of March 2022</t>
  </si>
  <si>
    <t>Gold</t>
  </si>
  <si>
    <t>gms</t>
  </si>
  <si>
    <t>ePF</t>
  </si>
  <si>
    <t>Pension contribution</t>
  </si>
  <si>
    <t>IQVIA</t>
  </si>
  <si>
    <t>Novartis</t>
  </si>
  <si>
    <t>GCE</t>
  </si>
  <si>
    <t>Silver</t>
  </si>
  <si>
    <t>approximately 800</t>
  </si>
  <si>
    <t>Diamonds and Ruby</t>
  </si>
  <si>
    <t>approximately Rs. 300000</t>
  </si>
  <si>
    <t>Emerald</t>
  </si>
  <si>
    <t>J&amp;J</t>
  </si>
  <si>
    <t>approximately 2813</t>
  </si>
  <si>
    <t>as of 21Aug2022 /gm rate</t>
  </si>
  <si>
    <t>Reliance MF SIP one closed but fund is there</t>
  </si>
  <si>
    <t>Reliance MF SIP one ongoing and may close in a few months</t>
  </si>
  <si>
    <t>Vinay</t>
  </si>
  <si>
    <t>Varsha</t>
  </si>
  <si>
    <t>As of</t>
  </si>
  <si>
    <t>PPF</t>
  </si>
  <si>
    <t>PF account</t>
  </si>
  <si>
    <t>NVS shares free</t>
  </si>
  <si>
    <t>Total value 37 based on the share price</t>
  </si>
  <si>
    <t>Zerodha MF</t>
  </si>
  <si>
    <t>ICICI MF</t>
  </si>
  <si>
    <t>Reliance MF</t>
  </si>
  <si>
    <t>ULIP</t>
  </si>
  <si>
    <t>Expected networth</t>
  </si>
  <si>
    <t>=</t>
  </si>
  <si>
    <t>*</t>
  </si>
  <si>
    <t>(Age</t>
  </si>
  <si>
    <t>LIC premiums paid</t>
  </si>
  <si>
    <t>Lok Everest</t>
  </si>
  <si>
    <t>Lok Kedar</t>
  </si>
  <si>
    <t>Ramky</t>
  </si>
  <si>
    <t>Pre tax yearly income) / 10</t>
  </si>
  <si>
    <t>If expected networth is less than the actual value then wealth accumulation has been done well</t>
  </si>
  <si>
    <t>Based on what Giriraj has shared in March2023, almost equal amount of Bonus has been added: Vinay Mahajan Cashflow 19 march2023</t>
  </si>
  <si>
    <t>ICICI direct demat account</t>
  </si>
  <si>
    <t>UserID</t>
  </si>
  <si>
    <t>W0350754</t>
  </si>
  <si>
    <t>Zerodha</t>
  </si>
  <si>
    <t>QI9523</t>
  </si>
  <si>
    <t>Demat account</t>
  </si>
  <si>
    <t>LN2400</t>
  </si>
  <si>
    <t>UserId</t>
  </si>
  <si>
    <t>Total value 44 based on the share price</t>
  </si>
  <si>
    <t>Vyom's added to Vnay</t>
  </si>
  <si>
    <t>]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</si>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</sst>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d\-mmm\-yyyy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rgb="FF26282A"/>
      <name val="Arial"/>
      <family val="2"/>
    </font>
    <font>
      <sz val="8"/>
      <color theme="1"/>
      <name val="Arial"/>
      <family val="2"/>
    </font>
    <font>
      <sz val="9"/>
      <color rgb="FF1A1A1A"/>
      <name val="Roboto"/>
    </font>
    <font>
      <sz val="9"/>
      <color rgb="FF4C4C4C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EEEEE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3" applyNumberFormat="1" applyFont="1" applyAlignment="1">
      <alignment horizontal="right"/>
    </xf>
    <xf numFmtId="0" fontId="1" fillId="0" borderId="0" xfId="4"/>
    <xf numFmtId="165" fontId="0" fillId="0" borderId="0" xfId="5" applyNumberFormat="1" applyFont="1" applyAlignment="1">
      <alignment horizontal="right"/>
    </xf>
    <xf numFmtId="0" fontId="0" fillId="0" borderId="0" xfId="4" applyFont="1"/>
    <xf numFmtId="165" fontId="0" fillId="0" borderId="0" xfId="1" applyNumberFormat="1" applyFont="1"/>
    <xf numFmtId="165" fontId="1" fillId="0" borderId="0" xfId="1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2" borderId="1" xfId="0" applyFill="1" applyBorder="1"/>
    <xf numFmtId="0" fontId="1" fillId="2" borderId="1" xfId="2" applyFill="1" applyBorder="1"/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horizontal="left" vertical="center" wrapText="1"/>
    </xf>
    <xf numFmtId="1" fontId="0" fillId="0" borderId="0" xfId="0" quotePrefix="1" applyNumberForma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4" fillId="0" borderId="0" xfId="0" applyFont="1"/>
    <xf numFmtId="1" fontId="4" fillId="0" borderId="0" xfId="0" applyNumberFormat="1" applyFont="1"/>
    <xf numFmtId="1" fontId="0" fillId="0" borderId="0" xfId="0" applyNumberFormat="1"/>
    <xf numFmtId="165" fontId="0" fillId="0" borderId="0" xfId="1" applyNumberFormat="1" applyFont="1" applyFill="1" applyBorder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2" fontId="6" fillId="2" borderId="0" xfId="0" applyNumberFormat="1" applyFont="1" applyFill="1"/>
    <xf numFmtId="0" fontId="1" fillId="0" borderId="0" xfId="4" quotePrefix="1"/>
  </cellXfs>
  <cellStyles count="6">
    <cellStyle name="Comma" xfId="1" builtinId="3"/>
    <cellStyle name="Comma 2" xfId="3" xr:uid="{39393512-04E2-42D5-9DAC-7F4E3115CD3D}"/>
    <cellStyle name="Comma 2 3" xfId="5" xr:uid="{AD89047D-0FB7-4466-BA47-D09EFF041BDD}"/>
    <cellStyle name="Normal" xfId="0" builtinId="0"/>
    <cellStyle name="Normal 4" xfId="2" xr:uid="{EBC35E35-6DA2-409D-B1A3-D57EFA35D80D}"/>
    <cellStyle name="Normal 4 2" xfId="4" xr:uid="{3EECBFA8-D32D-4C33-BE91-28363E3C70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658F-1D12-447C-B761-FB491652D390}">
  <dimension ref="A1:P42"/>
  <sheetViews>
    <sheetView topLeftCell="A5" workbookViewId="0">
      <selection activeCell="B38" sqref="B38:B40"/>
    </sheetView>
  </sheetViews>
  <sheetFormatPr defaultRowHeight="12.75" x14ac:dyDescent="0.2"/>
  <cols>
    <col min="1" max="1" width="10" bestFit="1" customWidth="1"/>
    <col min="2" max="2" width="12" bestFit="1" customWidth="1"/>
    <col min="3" max="3" width="13.42578125" bestFit="1" customWidth="1"/>
    <col min="4" max="5" width="14.5703125" bestFit="1" customWidth="1"/>
    <col min="8" max="8" width="24" bestFit="1" customWidth="1"/>
    <col min="9" max="9" width="17" bestFit="1" customWidth="1"/>
    <col min="10" max="10" width="34.140625" bestFit="1" customWidth="1"/>
    <col min="12" max="12" width="19.85546875" customWidth="1"/>
    <col min="13" max="13" width="23" customWidth="1"/>
    <col min="14" max="14" width="14.85546875" bestFit="1" customWidth="1"/>
    <col min="15" max="15" width="30.5703125" customWidth="1"/>
    <col min="16" max="16" width="14" bestFit="1" customWidth="1"/>
  </cols>
  <sheetData>
    <row r="1" spans="1:16" x14ac:dyDescent="0.2">
      <c r="A1" s="9" t="s">
        <v>0</v>
      </c>
      <c r="B1" s="10" t="s">
        <v>1</v>
      </c>
      <c r="C1" s="9" t="s">
        <v>2</v>
      </c>
      <c r="D1" s="9" t="s">
        <v>3</v>
      </c>
      <c r="E1" s="9" t="s">
        <v>9</v>
      </c>
      <c r="H1" s="9" t="s">
        <v>18</v>
      </c>
      <c r="I1" s="9" t="s">
        <v>19</v>
      </c>
      <c r="J1" s="9" t="s">
        <v>21</v>
      </c>
      <c r="L1" s="9" t="s">
        <v>36</v>
      </c>
    </row>
    <row r="2" spans="1:16" x14ac:dyDescent="0.2">
      <c r="A2">
        <v>925247781</v>
      </c>
      <c r="B2" s="1">
        <v>490000</v>
      </c>
      <c r="C2" s="5">
        <v>29106</v>
      </c>
      <c r="D2" t="s">
        <v>4</v>
      </c>
      <c r="E2" t="s">
        <v>10</v>
      </c>
      <c r="H2" t="s">
        <v>17</v>
      </c>
      <c r="I2">
        <v>134487500</v>
      </c>
      <c r="J2" s="5">
        <v>2200000</v>
      </c>
      <c r="L2" s="11"/>
    </row>
    <row r="3" spans="1:16" x14ac:dyDescent="0.2">
      <c r="A3">
        <v>925247782</v>
      </c>
      <c r="B3" s="1">
        <v>445000</v>
      </c>
      <c r="C3" s="5">
        <v>24914</v>
      </c>
      <c r="D3" t="s">
        <v>4</v>
      </c>
      <c r="E3" t="s">
        <v>10</v>
      </c>
      <c r="H3" t="s">
        <v>20</v>
      </c>
      <c r="I3" s="8" t="s">
        <v>22</v>
      </c>
      <c r="J3" s="5">
        <v>6300000</v>
      </c>
      <c r="L3" s="12" t="s">
        <v>37</v>
      </c>
      <c r="M3" s="12" t="s">
        <v>38</v>
      </c>
      <c r="N3" s="12" t="s">
        <v>39</v>
      </c>
      <c r="O3" s="12" t="s">
        <v>59</v>
      </c>
    </row>
    <row r="4" spans="1:16" ht="25.5" x14ac:dyDescent="0.2">
      <c r="A4">
        <v>925247783</v>
      </c>
      <c r="B4" s="1">
        <v>395000</v>
      </c>
      <c r="C4" s="5">
        <v>20866</v>
      </c>
      <c r="D4" t="s">
        <v>4</v>
      </c>
      <c r="E4" t="s">
        <v>10</v>
      </c>
      <c r="H4" t="s">
        <v>23</v>
      </c>
      <c r="I4" s="8" t="s">
        <v>24</v>
      </c>
      <c r="J4" s="5">
        <v>481890</v>
      </c>
      <c r="L4" s="13" t="s">
        <v>40</v>
      </c>
      <c r="M4" t="s">
        <v>4</v>
      </c>
      <c r="N4" t="s">
        <v>41</v>
      </c>
      <c r="O4" t="s">
        <v>42</v>
      </c>
    </row>
    <row r="5" spans="1:16" ht="25.5" x14ac:dyDescent="0.2">
      <c r="A5">
        <v>925247784</v>
      </c>
      <c r="B5" s="1">
        <v>365000</v>
      </c>
      <c r="C5" s="5">
        <v>18233</v>
      </c>
      <c r="D5" t="s">
        <v>4</v>
      </c>
      <c r="E5" t="s">
        <v>10</v>
      </c>
      <c r="H5" t="s">
        <v>25</v>
      </c>
      <c r="J5" s="5">
        <v>3600000</v>
      </c>
      <c r="L5" s="13" t="s">
        <v>49</v>
      </c>
      <c r="M5" t="s">
        <v>44</v>
      </c>
      <c r="N5" t="s">
        <v>50</v>
      </c>
      <c r="O5" t="s">
        <v>51</v>
      </c>
    </row>
    <row r="6" spans="1:16" x14ac:dyDescent="0.2">
      <c r="A6">
        <v>925247785</v>
      </c>
      <c r="B6" s="1">
        <v>340000</v>
      </c>
      <c r="C6" s="5">
        <v>16090</v>
      </c>
      <c r="D6" t="s">
        <v>4</v>
      </c>
      <c r="E6" t="s">
        <v>10</v>
      </c>
      <c r="H6" s="9" t="s">
        <v>62</v>
      </c>
      <c r="I6" s="15">
        <v>100400461630</v>
      </c>
      <c r="J6" s="5">
        <v>3042006</v>
      </c>
      <c r="M6" t="s">
        <v>52</v>
      </c>
    </row>
    <row r="7" spans="1:16" x14ac:dyDescent="0.2">
      <c r="A7">
        <v>925247786</v>
      </c>
      <c r="B7" s="1">
        <v>320000</v>
      </c>
      <c r="C7" s="5">
        <v>14380</v>
      </c>
      <c r="D7" t="s">
        <v>4</v>
      </c>
      <c r="E7" t="s">
        <v>10</v>
      </c>
      <c r="H7" s="9" t="s">
        <v>63</v>
      </c>
      <c r="I7" t="s">
        <v>64</v>
      </c>
      <c r="J7" s="5">
        <v>5000</v>
      </c>
      <c r="M7" t="s">
        <v>53</v>
      </c>
    </row>
    <row r="8" spans="1:16" x14ac:dyDescent="0.2">
      <c r="A8">
        <v>925247787</v>
      </c>
      <c r="B8" s="1">
        <v>300000</v>
      </c>
      <c r="C8" s="5">
        <v>12869</v>
      </c>
      <c r="D8" t="s">
        <v>4</v>
      </c>
      <c r="E8" t="s">
        <v>10</v>
      </c>
      <c r="I8" t="s">
        <v>65</v>
      </c>
      <c r="J8" s="5">
        <v>45464</v>
      </c>
    </row>
    <row r="9" spans="1:16" ht="13.5" thickBot="1" x14ac:dyDescent="0.25">
      <c r="A9">
        <v>925247788</v>
      </c>
      <c r="B9" s="1">
        <v>280000</v>
      </c>
      <c r="C9" s="5">
        <v>11718</v>
      </c>
      <c r="D9" t="s">
        <v>4</v>
      </c>
      <c r="E9" t="s">
        <v>10</v>
      </c>
      <c r="I9" s="14" t="s">
        <v>66</v>
      </c>
      <c r="J9" s="5">
        <v>8750</v>
      </c>
      <c r="L9" s="9" t="s">
        <v>54</v>
      </c>
    </row>
    <row r="10" spans="1:16" ht="13.5" thickBot="1" x14ac:dyDescent="0.25">
      <c r="A10">
        <v>925247789</v>
      </c>
      <c r="B10" s="1">
        <v>260000</v>
      </c>
      <c r="C10" s="5">
        <v>10399</v>
      </c>
      <c r="D10" t="s">
        <v>4</v>
      </c>
      <c r="E10" t="s">
        <v>10</v>
      </c>
      <c r="I10" s="14" t="s">
        <v>72</v>
      </c>
      <c r="L10" t="s">
        <v>55</v>
      </c>
      <c r="M10" t="s">
        <v>4</v>
      </c>
      <c r="O10" t="s">
        <v>56</v>
      </c>
    </row>
    <row r="11" spans="1:16" x14ac:dyDescent="0.2">
      <c r="A11">
        <v>925247790</v>
      </c>
      <c r="B11" s="1">
        <v>245000</v>
      </c>
      <c r="C11" s="5">
        <v>9381</v>
      </c>
      <c r="D11" t="s">
        <v>4</v>
      </c>
      <c r="E11" t="s">
        <v>10</v>
      </c>
      <c r="I11" s="16"/>
      <c r="O11" t="s">
        <v>74</v>
      </c>
    </row>
    <row r="12" spans="1:16" x14ac:dyDescent="0.2">
      <c r="A12">
        <v>925247791</v>
      </c>
      <c r="B12" s="1">
        <v>230000</v>
      </c>
      <c r="C12" s="5">
        <v>8436</v>
      </c>
      <c r="D12" t="s">
        <v>4</v>
      </c>
      <c r="E12" t="s">
        <v>10</v>
      </c>
      <c r="I12" s="18"/>
      <c r="L12" s="9" t="s">
        <v>60</v>
      </c>
      <c r="M12" t="s">
        <v>68</v>
      </c>
      <c r="N12" t="s">
        <v>61</v>
      </c>
      <c r="O12">
        <f>54130/10</f>
        <v>5413</v>
      </c>
      <c r="P12" s="5">
        <f>O12*800</f>
        <v>4330400</v>
      </c>
    </row>
    <row r="13" spans="1:16" x14ac:dyDescent="0.2">
      <c r="A13">
        <v>925247792</v>
      </c>
      <c r="B13" s="1">
        <v>215000</v>
      </c>
      <c r="C13" s="5">
        <v>7571</v>
      </c>
      <c r="D13" t="s">
        <v>4</v>
      </c>
      <c r="E13" t="s">
        <v>10</v>
      </c>
      <c r="H13" t="s">
        <v>104</v>
      </c>
      <c r="I13" s="18"/>
      <c r="L13" s="9" t="s">
        <v>67</v>
      </c>
      <c r="M13" t="s">
        <v>73</v>
      </c>
      <c r="N13" t="s">
        <v>61</v>
      </c>
      <c r="O13">
        <f>64.5/10</f>
        <v>6.45</v>
      </c>
      <c r="P13" s="5">
        <f>O13*2813</f>
        <v>18143.850000000002</v>
      </c>
    </row>
    <row r="14" spans="1:16" x14ac:dyDescent="0.2">
      <c r="A14">
        <v>925247793</v>
      </c>
      <c r="B14" s="1">
        <v>205000</v>
      </c>
      <c r="C14" s="5">
        <v>6930</v>
      </c>
      <c r="D14" t="s">
        <v>4</v>
      </c>
      <c r="E14" t="s">
        <v>10</v>
      </c>
      <c r="H14" t="s">
        <v>102</v>
      </c>
      <c r="I14" t="s">
        <v>106</v>
      </c>
      <c r="J14" t="s">
        <v>105</v>
      </c>
      <c r="L14" s="9" t="s">
        <v>69</v>
      </c>
      <c r="M14" t="s">
        <v>70</v>
      </c>
    </row>
    <row r="15" spans="1:16" x14ac:dyDescent="0.2">
      <c r="A15">
        <v>925247794</v>
      </c>
      <c r="B15" s="1">
        <v>200000</v>
      </c>
      <c r="C15" s="5">
        <v>6509</v>
      </c>
      <c r="D15" t="s">
        <v>4</v>
      </c>
      <c r="E15" t="s">
        <v>10</v>
      </c>
      <c r="L15" s="9" t="s">
        <v>71</v>
      </c>
      <c r="M15" t="s">
        <v>70</v>
      </c>
    </row>
    <row r="16" spans="1:16" x14ac:dyDescent="0.2">
      <c r="A16">
        <v>925247795</v>
      </c>
      <c r="B16" s="1">
        <v>180000</v>
      </c>
      <c r="C16" s="5">
        <v>5448</v>
      </c>
      <c r="D16" t="s">
        <v>4</v>
      </c>
      <c r="E16" t="s">
        <v>10</v>
      </c>
    </row>
    <row r="17" spans="1:5" x14ac:dyDescent="0.2">
      <c r="A17">
        <v>925247796</v>
      </c>
      <c r="B17" s="1">
        <v>190000</v>
      </c>
      <c r="C17" s="5">
        <v>5962</v>
      </c>
      <c r="D17" t="s">
        <v>4</v>
      </c>
      <c r="E17" t="s">
        <v>10</v>
      </c>
    </row>
    <row r="18" spans="1:5" x14ac:dyDescent="0.2">
      <c r="A18">
        <v>925247797</v>
      </c>
      <c r="B18" s="1">
        <v>170000</v>
      </c>
      <c r="C18" s="5">
        <v>4972</v>
      </c>
      <c r="D18" t="s">
        <v>4</v>
      </c>
      <c r="E18" t="s">
        <v>10</v>
      </c>
    </row>
    <row r="19" spans="1:5" x14ac:dyDescent="0.2">
      <c r="A19">
        <v>925247798</v>
      </c>
      <c r="B19" s="1">
        <v>160000</v>
      </c>
      <c r="C19" s="5">
        <v>4523</v>
      </c>
      <c r="D19" t="s">
        <v>4</v>
      </c>
      <c r="E19" t="s">
        <v>10</v>
      </c>
    </row>
    <row r="20" spans="1:5" x14ac:dyDescent="0.2">
      <c r="A20">
        <v>925247799</v>
      </c>
      <c r="B20" s="1">
        <v>150000</v>
      </c>
      <c r="C20" s="5">
        <v>4108</v>
      </c>
      <c r="D20" t="s">
        <v>4</v>
      </c>
      <c r="E20" t="s">
        <v>10</v>
      </c>
    </row>
    <row r="21" spans="1:5" x14ac:dyDescent="0.2">
      <c r="A21">
        <v>925247800</v>
      </c>
      <c r="B21" s="1">
        <v>145000</v>
      </c>
      <c r="C21" s="5">
        <v>3843</v>
      </c>
      <c r="D21" t="s">
        <v>4</v>
      </c>
      <c r="E21" t="s">
        <v>10</v>
      </c>
    </row>
    <row r="22" spans="1:5" x14ac:dyDescent="0.2">
      <c r="A22">
        <v>925247801</v>
      </c>
      <c r="B22" s="1">
        <v>135000</v>
      </c>
      <c r="C22" s="5">
        <v>3472</v>
      </c>
      <c r="D22" t="s">
        <v>4</v>
      </c>
      <c r="E22" t="s">
        <v>10</v>
      </c>
    </row>
    <row r="23" spans="1:5" x14ac:dyDescent="0.2">
      <c r="A23">
        <v>925247802</v>
      </c>
      <c r="B23" s="1">
        <v>130000</v>
      </c>
      <c r="C23" s="5">
        <v>3247</v>
      </c>
      <c r="D23" t="s">
        <v>4</v>
      </c>
      <c r="E23" t="s">
        <v>10</v>
      </c>
    </row>
    <row r="24" spans="1:5" x14ac:dyDescent="0.2">
      <c r="A24">
        <v>925247803</v>
      </c>
      <c r="B24" s="1">
        <v>130000</v>
      </c>
      <c r="C24" s="5">
        <v>3278</v>
      </c>
      <c r="D24" t="s">
        <v>4</v>
      </c>
      <c r="E24" t="s">
        <v>10</v>
      </c>
    </row>
    <row r="25" spans="1:5" x14ac:dyDescent="0.2">
      <c r="A25">
        <v>925247804</v>
      </c>
      <c r="B25" s="1">
        <v>130000</v>
      </c>
      <c r="C25" s="5">
        <v>3204</v>
      </c>
      <c r="D25" t="s">
        <v>4</v>
      </c>
      <c r="E25" t="s">
        <v>10</v>
      </c>
    </row>
    <row r="26" spans="1:5" x14ac:dyDescent="0.2">
      <c r="A26">
        <v>925247805</v>
      </c>
      <c r="B26" s="1">
        <v>125000</v>
      </c>
      <c r="C26" s="5">
        <v>3013</v>
      </c>
      <c r="D26" t="s">
        <v>4</v>
      </c>
      <c r="E26" t="s">
        <v>10</v>
      </c>
    </row>
    <row r="27" spans="1:5" x14ac:dyDescent="0.2">
      <c r="A27">
        <v>925247806</v>
      </c>
      <c r="B27" s="1">
        <v>125000</v>
      </c>
      <c r="C27" s="5">
        <v>2945</v>
      </c>
      <c r="D27" t="s">
        <v>4</v>
      </c>
      <c r="E27" t="s">
        <v>10</v>
      </c>
    </row>
    <row r="28" spans="1:5" x14ac:dyDescent="0.2">
      <c r="A28">
        <v>911603041</v>
      </c>
      <c r="B28" s="1">
        <v>3000000</v>
      </c>
      <c r="C28" s="5">
        <v>160812</v>
      </c>
      <c r="D28" t="s">
        <v>4</v>
      </c>
      <c r="E28" t="s">
        <v>11</v>
      </c>
    </row>
    <row r="29" spans="1:5" x14ac:dyDescent="0.2">
      <c r="A29">
        <v>911603043</v>
      </c>
      <c r="B29" s="1">
        <v>3000000</v>
      </c>
      <c r="C29" s="5">
        <v>160812</v>
      </c>
      <c r="D29" t="s">
        <v>4</v>
      </c>
      <c r="E29" t="s">
        <v>11</v>
      </c>
    </row>
    <row r="30" spans="1:5" x14ac:dyDescent="0.2">
      <c r="A30">
        <v>911603044</v>
      </c>
      <c r="B30" s="1">
        <v>2000000</v>
      </c>
      <c r="C30" s="5">
        <v>107708</v>
      </c>
      <c r="D30" t="s">
        <v>4</v>
      </c>
      <c r="E30" t="s">
        <v>11</v>
      </c>
    </row>
    <row r="31" spans="1:5" x14ac:dyDescent="0.2">
      <c r="A31">
        <v>911603094</v>
      </c>
      <c r="B31" s="1">
        <v>3000000</v>
      </c>
      <c r="C31" s="5">
        <v>157062</v>
      </c>
      <c r="D31" t="s">
        <v>4</v>
      </c>
      <c r="E31" t="s">
        <v>11</v>
      </c>
    </row>
    <row r="32" spans="1:5" x14ac:dyDescent="0.2">
      <c r="A32">
        <v>911603289</v>
      </c>
      <c r="B32" s="1">
        <v>500000</v>
      </c>
      <c r="C32" s="5">
        <v>18734</v>
      </c>
      <c r="D32" t="s">
        <v>4</v>
      </c>
      <c r="E32" t="s">
        <v>12</v>
      </c>
    </row>
    <row r="33" spans="1:6" x14ac:dyDescent="0.2">
      <c r="A33">
        <v>911603290</v>
      </c>
      <c r="B33" s="1">
        <v>800000</v>
      </c>
      <c r="C33" s="5">
        <v>35147</v>
      </c>
      <c r="D33" t="s">
        <v>4</v>
      </c>
      <c r="E33" t="s">
        <v>12</v>
      </c>
    </row>
    <row r="34" spans="1:6" x14ac:dyDescent="0.2">
      <c r="A34">
        <v>911603291</v>
      </c>
      <c r="B34" s="1">
        <v>600000</v>
      </c>
      <c r="C34" s="5">
        <v>28603</v>
      </c>
      <c r="D34" t="s">
        <v>4</v>
      </c>
      <c r="E34" t="s">
        <v>13</v>
      </c>
    </row>
    <row r="35" spans="1:6" x14ac:dyDescent="0.2">
      <c r="A35">
        <v>911603292</v>
      </c>
      <c r="B35" s="1">
        <v>500000</v>
      </c>
      <c r="C35" s="5">
        <v>17804</v>
      </c>
      <c r="D35" t="s">
        <v>4</v>
      </c>
      <c r="E35" t="s">
        <v>12</v>
      </c>
    </row>
    <row r="36" spans="1:6" x14ac:dyDescent="0.2">
      <c r="A36">
        <v>923803169</v>
      </c>
      <c r="B36" s="1">
        <v>500000</v>
      </c>
      <c r="C36" s="5">
        <v>35907</v>
      </c>
      <c r="D36" t="s">
        <v>5</v>
      </c>
      <c r="E36" t="s">
        <v>14</v>
      </c>
    </row>
    <row r="37" spans="1:6" x14ac:dyDescent="0.2">
      <c r="A37">
        <v>923803170</v>
      </c>
      <c r="B37" s="1">
        <v>500000</v>
      </c>
      <c r="C37" s="5">
        <v>23231</v>
      </c>
      <c r="D37" t="s">
        <v>5</v>
      </c>
      <c r="E37" t="s">
        <v>15</v>
      </c>
    </row>
    <row r="38" spans="1:6" x14ac:dyDescent="0.2">
      <c r="A38" s="2"/>
      <c r="B38" s="3">
        <v>3000000</v>
      </c>
      <c r="C38" s="6">
        <v>300000</v>
      </c>
      <c r="D38" s="2" t="s">
        <v>4</v>
      </c>
      <c r="E38" s="4" t="s">
        <v>6</v>
      </c>
    </row>
    <row r="39" spans="1:6" x14ac:dyDescent="0.2">
      <c r="A39" s="2"/>
      <c r="B39" s="3">
        <v>5000000</v>
      </c>
      <c r="C39" s="6">
        <v>500000</v>
      </c>
      <c r="D39" s="2" t="s">
        <v>4</v>
      </c>
      <c r="E39" s="4" t="s">
        <v>7</v>
      </c>
    </row>
    <row r="40" spans="1:6" x14ac:dyDescent="0.2">
      <c r="A40" s="2"/>
      <c r="B40" s="3">
        <v>3000000</v>
      </c>
      <c r="C40" s="6">
        <v>300000</v>
      </c>
      <c r="D40" s="2" t="s">
        <v>4</v>
      </c>
      <c r="E40" s="4" t="s">
        <v>7</v>
      </c>
    </row>
    <row r="41" spans="1:6" x14ac:dyDescent="0.2">
      <c r="A41" s="2"/>
      <c r="B41" s="3"/>
      <c r="C41" s="6">
        <f>12*41000</f>
        <v>492000</v>
      </c>
      <c r="D41" s="2" t="s">
        <v>4</v>
      </c>
      <c r="E41" s="4" t="s">
        <v>8</v>
      </c>
      <c r="F41" s="2" t="s">
        <v>16</v>
      </c>
    </row>
    <row r="42" spans="1:6" x14ac:dyDescent="0.2">
      <c r="C42" s="5"/>
      <c r="D42" s="2"/>
      <c r="E4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30A1-D7F5-4B9C-B620-4C3F31E200B4}">
  <dimension ref="A1:O56"/>
  <sheetViews>
    <sheetView workbookViewId="0">
      <selection activeCell="B1" sqref="B1"/>
    </sheetView>
  </sheetViews>
  <sheetFormatPr defaultRowHeight="12.75" x14ac:dyDescent="0.2"/>
  <cols>
    <col min="1" max="1" width="10" bestFit="1" customWidth="1"/>
    <col min="2" max="2" width="15" bestFit="1" customWidth="1"/>
    <col min="3" max="3" width="13.42578125" bestFit="1" customWidth="1"/>
    <col min="4" max="4" width="14.5703125" bestFit="1" customWidth="1"/>
    <col min="5" max="5" width="16.7109375" bestFit="1" customWidth="1"/>
    <col min="6" max="6" width="11.85546875" bestFit="1" customWidth="1"/>
    <col min="8" max="8" width="24" bestFit="1" customWidth="1"/>
    <col min="9" max="9" width="15.7109375" bestFit="1" customWidth="1"/>
    <col min="10" max="10" width="34.140625" bestFit="1" customWidth="1"/>
    <col min="12" max="12" width="19.85546875" customWidth="1"/>
    <col min="13" max="13" width="23" customWidth="1"/>
    <col min="14" max="14" width="14.85546875" bestFit="1" customWidth="1"/>
    <col min="15" max="15" width="30.5703125" customWidth="1"/>
  </cols>
  <sheetData>
    <row r="1" spans="1:15" x14ac:dyDescent="0.2">
      <c r="A1" s="9" t="s">
        <v>0</v>
      </c>
      <c r="B1" s="10" t="s">
        <v>1</v>
      </c>
      <c r="C1" s="9" t="s">
        <v>2</v>
      </c>
      <c r="D1" s="9" t="s">
        <v>3</v>
      </c>
      <c r="E1" s="9" t="s">
        <v>9</v>
      </c>
      <c r="H1" s="9" t="s">
        <v>18</v>
      </c>
      <c r="I1" s="9" t="s">
        <v>19</v>
      </c>
      <c r="J1" s="9" t="s">
        <v>21</v>
      </c>
      <c r="L1" s="9" t="s">
        <v>36</v>
      </c>
    </row>
    <row r="2" spans="1:15" x14ac:dyDescent="0.2">
      <c r="A2" s="2">
        <v>925247716</v>
      </c>
      <c r="B2" s="3">
        <v>525000</v>
      </c>
      <c r="C2" s="2">
        <v>32574</v>
      </c>
      <c r="D2" t="s">
        <v>30</v>
      </c>
      <c r="E2" s="2" t="s">
        <v>31</v>
      </c>
      <c r="H2" t="s">
        <v>17</v>
      </c>
      <c r="I2" s="7" t="s">
        <v>28</v>
      </c>
      <c r="J2" s="5">
        <v>260000</v>
      </c>
      <c r="L2" s="11"/>
    </row>
    <row r="3" spans="1:15" ht="22.5" customHeight="1" x14ac:dyDescent="0.2">
      <c r="A3" s="2">
        <v>925247717</v>
      </c>
      <c r="B3" s="3">
        <v>490000</v>
      </c>
      <c r="C3" s="2">
        <v>28746</v>
      </c>
      <c r="D3" t="s">
        <v>30</v>
      </c>
      <c r="E3" s="2" t="s">
        <v>31</v>
      </c>
      <c r="H3" t="s">
        <v>20</v>
      </c>
      <c r="I3" s="8" t="s">
        <v>26</v>
      </c>
      <c r="J3" s="5">
        <v>7200000</v>
      </c>
      <c r="L3" s="12" t="s">
        <v>37</v>
      </c>
      <c r="M3" s="12" t="s">
        <v>38</v>
      </c>
      <c r="N3" s="12" t="s">
        <v>39</v>
      </c>
      <c r="O3" s="12" t="s">
        <v>59</v>
      </c>
    </row>
    <row r="4" spans="1:15" ht="33.75" customHeight="1" x14ac:dyDescent="0.2">
      <c r="A4" s="2">
        <v>925247718</v>
      </c>
      <c r="B4" s="3">
        <v>445000</v>
      </c>
      <c r="C4" s="2">
        <v>24575</v>
      </c>
      <c r="D4" t="s">
        <v>30</v>
      </c>
      <c r="E4" s="2" t="s">
        <v>31</v>
      </c>
      <c r="H4" t="s">
        <v>23</v>
      </c>
      <c r="I4" s="8" t="s">
        <v>27</v>
      </c>
      <c r="J4" s="5">
        <v>482961</v>
      </c>
      <c r="L4" s="13" t="s">
        <v>43</v>
      </c>
      <c r="M4" t="s">
        <v>44</v>
      </c>
      <c r="N4" t="s">
        <v>45</v>
      </c>
      <c r="O4" t="s">
        <v>46</v>
      </c>
    </row>
    <row r="5" spans="1:15" x14ac:dyDescent="0.2">
      <c r="A5" s="2">
        <v>925247719</v>
      </c>
      <c r="B5" s="3">
        <v>395000</v>
      </c>
      <c r="C5" s="2">
        <v>20569</v>
      </c>
      <c r="D5" t="s">
        <v>30</v>
      </c>
      <c r="E5" s="2" t="s">
        <v>31</v>
      </c>
      <c r="H5" t="s">
        <v>25</v>
      </c>
      <c r="J5" s="5">
        <v>1600000</v>
      </c>
      <c r="M5" t="s">
        <v>47</v>
      </c>
    </row>
    <row r="6" spans="1:15" ht="22.5" customHeight="1" x14ac:dyDescent="0.2">
      <c r="A6" s="2">
        <v>925247720</v>
      </c>
      <c r="B6" s="3">
        <v>365000</v>
      </c>
      <c r="C6" s="2">
        <v>17962</v>
      </c>
      <c r="D6" t="s">
        <v>30</v>
      </c>
      <c r="E6" s="2" t="s">
        <v>31</v>
      </c>
      <c r="H6" s="9" t="s">
        <v>62</v>
      </c>
      <c r="I6" s="15">
        <v>100407185974</v>
      </c>
      <c r="J6" s="21">
        <v>10641224</v>
      </c>
      <c r="M6" t="s">
        <v>48</v>
      </c>
    </row>
    <row r="7" spans="1:15" ht="22.5" customHeight="1" x14ac:dyDescent="0.2">
      <c r="A7" s="2">
        <v>925247721</v>
      </c>
      <c r="B7" s="3">
        <v>340000</v>
      </c>
      <c r="C7" s="2">
        <v>15841</v>
      </c>
      <c r="D7" t="s">
        <v>30</v>
      </c>
      <c r="E7" s="2" t="s">
        <v>31</v>
      </c>
      <c r="H7" s="9" t="s">
        <v>63</v>
      </c>
      <c r="I7" t="s">
        <v>65</v>
      </c>
      <c r="J7" s="21">
        <v>140464</v>
      </c>
      <c r="L7" s="13" t="s">
        <v>49</v>
      </c>
      <c r="M7" t="s">
        <v>44</v>
      </c>
      <c r="N7" t="s">
        <v>50</v>
      </c>
      <c r="O7" t="s">
        <v>51</v>
      </c>
    </row>
    <row r="8" spans="1:15" x14ac:dyDescent="0.2">
      <c r="A8" s="2">
        <v>925247722</v>
      </c>
      <c r="B8" s="3">
        <v>320000</v>
      </c>
      <c r="C8" s="2">
        <v>14134</v>
      </c>
      <c r="D8" t="s">
        <v>30</v>
      </c>
      <c r="E8" s="2" t="s">
        <v>31</v>
      </c>
      <c r="M8" t="s">
        <v>52</v>
      </c>
    </row>
    <row r="9" spans="1:15" x14ac:dyDescent="0.2">
      <c r="A9" s="2">
        <v>925247723</v>
      </c>
      <c r="B9" s="3">
        <v>300000</v>
      </c>
      <c r="C9" s="2">
        <v>12641</v>
      </c>
      <c r="D9" t="s">
        <v>30</v>
      </c>
      <c r="E9" s="2" t="s">
        <v>31</v>
      </c>
      <c r="H9" t="s">
        <v>99</v>
      </c>
      <c r="I9" s="17" t="s">
        <v>100</v>
      </c>
      <c r="J9" s="19" t="s">
        <v>101</v>
      </c>
      <c r="M9" t="s">
        <v>53</v>
      </c>
    </row>
    <row r="10" spans="1:15" ht="22.5" customHeight="1" x14ac:dyDescent="0.2">
      <c r="A10" s="2">
        <v>925247724</v>
      </c>
      <c r="B10" s="3">
        <v>280000</v>
      </c>
      <c r="C10" s="2">
        <v>11521</v>
      </c>
      <c r="D10" t="s">
        <v>30</v>
      </c>
      <c r="E10" s="2" t="s">
        <v>31</v>
      </c>
      <c r="H10" t="s">
        <v>102</v>
      </c>
      <c r="I10" s="17" t="s">
        <v>100</v>
      </c>
      <c r="J10" s="19" t="s">
        <v>103</v>
      </c>
    </row>
    <row r="11" spans="1:15" x14ac:dyDescent="0.2">
      <c r="A11" s="2">
        <v>925247725</v>
      </c>
      <c r="B11" s="3">
        <v>260000</v>
      </c>
      <c r="C11" s="2">
        <v>10206</v>
      </c>
      <c r="D11" t="s">
        <v>30</v>
      </c>
      <c r="E11" s="2" t="s">
        <v>31</v>
      </c>
      <c r="I11" s="20"/>
      <c r="J11" s="20"/>
    </row>
    <row r="12" spans="1:15" x14ac:dyDescent="0.2">
      <c r="A12" s="2">
        <v>925247726</v>
      </c>
      <c r="B12" s="3">
        <v>245000</v>
      </c>
      <c r="C12" s="2">
        <v>9202</v>
      </c>
      <c r="D12" t="s">
        <v>30</v>
      </c>
      <c r="E12" s="2" t="s">
        <v>31</v>
      </c>
      <c r="L12" s="9" t="s">
        <v>54</v>
      </c>
    </row>
    <row r="13" spans="1:15" x14ac:dyDescent="0.2">
      <c r="A13" s="2">
        <v>925247727</v>
      </c>
      <c r="B13" s="3">
        <v>230000</v>
      </c>
      <c r="C13" s="2">
        <v>8270</v>
      </c>
      <c r="D13" t="s">
        <v>30</v>
      </c>
      <c r="E13" s="2" t="s">
        <v>31</v>
      </c>
      <c r="L13" t="s">
        <v>57</v>
      </c>
      <c r="M13" t="s">
        <v>30</v>
      </c>
      <c r="O13" t="s">
        <v>58</v>
      </c>
    </row>
    <row r="14" spans="1:15" x14ac:dyDescent="0.2">
      <c r="A14" s="2">
        <v>925247728</v>
      </c>
      <c r="B14" s="3">
        <v>215000</v>
      </c>
      <c r="C14" s="2">
        <v>7418</v>
      </c>
      <c r="D14" t="s">
        <v>30</v>
      </c>
      <c r="E14" s="2" t="s">
        <v>31</v>
      </c>
    </row>
    <row r="15" spans="1:15" x14ac:dyDescent="0.2">
      <c r="A15" s="2">
        <v>925247729</v>
      </c>
      <c r="B15" s="3">
        <v>205000</v>
      </c>
      <c r="C15" s="2">
        <v>6785</v>
      </c>
      <c r="D15" t="s">
        <v>30</v>
      </c>
      <c r="E15" s="2" t="s">
        <v>31</v>
      </c>
    </row>
    <row r="16" spans="1:15" x14ac:dyDescent="0.2">
      <c r="A16" s="2">
        <v>925247730</v>
      </c>
      <c r="B16" s="3">
        <v>195000</v>
      </c>
      <c r="C16" s="2">
        <v>6208</v>
      </c>
      <c r="D16" t="s">
        <v>30</v>
      </c>
      <c r="E16" s="2" t="s">
        <v>31</v>
      </c>
    </row>
    <row r="17" spans="1:12" x14ac:dyDescent="0.2">
      <c r="A17" s="2">
        <v>925247731</v>
      </c>
      <c r="B17" s="3">
        <v>185000</v>
      </c>
      <c r="C17" s="2">
        <v>5674</v>
      </c>
      <c r="D17" t="s">
        <v>30</v>
      </c>
      <c r="E17" s="2" t="s">
        <v>31</v>
      </c>
    </row>
    <row r="18" spans="1:12" x14ac:dyDescent="0.2">
      <c r="A18" s="2">
        <v>925247732</v>
      </c>
      <c r="B18" s="3">
        <v>180000</v>
      </c>
      <c r="C18" s="2">
        <v>5320</v>
      </c>
      <c r="D18" t="s">
        <v>30</v>
      </c>
      <c r="E18" s="2" t="s">
        <v>31</v>
      </c>
      <c r="I18" s="20"/>
      <c r="L18" s="20"/>
    </row>
    <row r="19" spans="1:12" x14ac:dyDescent="0.2">
      <c r="A19" s="2">
        <v>925247733</v>
      </c>
      <c r="B19" s="3">
        <v>170000</v>
      </c>
      <c r="C19" s="2">
        <v>4851</v>
      </c>
      <c r="D19" t="s">
        <v>30</v>
      </c>
      <c r="E19" s="2" t="s">
        <v>31</v>
      </c>
    </row>
    <row r="20" spans="1:12" x14ac:dyDescent="0.2">
      <c r="A20" s="2">
        <v>925247734</v>
      </c>
      <c r="B20" s="3">
        <v>160000</v>
      </c>
      <c r="C20" s="2">
        <v>4411</v>
      </c>
      <c r="D20" t="s">
        <v>30</v>
      </c>
      <c r="E20" s="2" t="s">
        <v>31</v>
      </c>
    </row>
    <row r="21" spans="1:12" x14ac:dyDescent="0.2">
      <c r="A21" s="2">
        <v>925247735</v>
      </c>
      <c r="B21" s="3">
        <v>150000</v>
      </c>
      <c r="C21" s="2">
        <v>3997</v>
      </c>
      <c r="D21" t="s">
        <v>30</v>
      </c>
      <c r="E21" s="2" t="s">
        <v>31</v>
      </c>
      <c r="L21" s="20"/>
    </row>
    <row r="22" spans="1:12" x14ac:dyDescent="0.2">
      <c r="A22" s="2">
        <v>925247736</v>
      </c>
      <c r="B22" s="3">
        <v>145000</v>
      </c>
      <c r="C22" s="2">
        <v>3744</v>
      </c>
      <c r="D22" t="s">
        <v>30</v>
      </c>
      <c r="E22" s="2" t="s">
        <v>31</v>
      </c>
    </row>
    <row r="23" spans="1:12" x14ac:dyDescent="0.2">
      <c r="A23" s="2">
        <v>925247737</v>
      </c>
      <c r="B23" s="3">
        <v>135000</v>
      </c>
      <c r="C23" s="2">
        <v>3381</v>
      </c>
      <c r="D23" t="s">
        <v>30</v>
      </c>
      <c r="E23" s="2" t="s">
        <v>31</v>
      </c>
    </row>
    <row r="24" spans="1:12" x14ac:dyDescent="0.2">
      <c r="A24" s="2">
        <v>925247738</v>
      </c>
      <c r="B24" s="3">
        <v>130000</v>
      </c>
      <c r="C24" s="2">
        <v>3276</v>
      </c>
      <c r="D24" t="s">
        <v>30</v>
      </c>
      <c r="E24" s="2" t="s">
        <v>31</v>
      </c>
    </row>
    <row r="25" spans="1:12" x14ac:dyDescent="0.2">
      <c r="A25" s="2">
        <v>925247739</v>
      </c>
      <c r="B25" s="3">
        <v>130000</v>
      </c>
      <c r="C25" s="2">
        <v>3203</v>
      </c>
      <c r="D25" t="s">
        <v>30</v>
      </c>
      <c r="E25" s="2" t="s">
        <v>31</v>
      </c>
    </row>
    <row r="26" spans="1:12" x14ac:dyDescent="0.2">
      <c r="A26" s="2">
        <v>925247740</v>
      </c>
      <c r="B26" s="3">
        <v>130000</v>
      </c>
      <c r="C26" s="2">
        <v>3127</v>
      </c>
      <c r="D26" t="s">
        <v>30</v>
      </c>
      <c r="E26" s="2" t="s">
        <v>31</v>
      </c>
    </row>
    <row r="27" spans="1:12" x14ac:dyDescent="0.2">
      <c r="A27" s="2">
        <v>925247741</v>
      </c>
      <c r="B27" s="3">
        <v>125000</v>
      </c>
      <c r="C27" s="2">
        <v>2934</v>
      </c>
      <c r="D27" t="s">
        <v>30</v>
      </c>
      <c r="E27" s="2" t="s">
        <v>31</v>
      </c>
    </row>
    <row r="28" spans="1:12" x14ac:dyDescent="0.2">
      <c r="A28" s="2">
        <v>911602982</v>
      </c>
      <c r="B28" s="3">
        <v>800000</v>
      </c>
      <c r="C28" s="2">
        <v>37651</v>
      </c>
      <c r="D28" t="s">
        <v>30</v>
      </c>
      <c r="E28" s="2" t="s">
        <v>13</v>
      </c>
    </row>
    <row r="29" spans="1:12" x14ac:dyDescent="0.2">
      <c r="A29" s="2">
        <v>911602980</v>
      </c>
      <c r="B29" s="3">
        <v>900000</v>
      </c>
      <c r="C29" s="2">
        <v>36029</v>
      </c>
      <c r="D29" t="s">
        <v>30</v>
      </c>
      <c r="E29" s="2" t="s">
        <v>32</v>
      </c>
    </row>
    <row r="30" spans="1:12" x14ac:dyDescent="0.2">
      <c r="A30" s="2">
        <v>911602981</v>
      </c>
      <c r="B30" s="3">
        <v>1000000</v>
      </c>
      <c r="C30" s="2">
        <v>34975</v>
      </c>
      <c r="D30" t="s">
        <v>30</v>
      </c>
      <c r="E30" s="2" t="s">
        <v>32</v>
      </c>
    </row>
    <row r="31" spans="1:12" x14ac:dyDescent="0.2">
      <c r="A31" s="2">
        <v>911602983</v>
      </c>
      <c r="B31" s="3">
        <v>3000000</v>
      </c>
      <c r="C31" s="2">
        <v>155847</v>
      </c>
      <c r="D31" t="s">
        <v>30</v>
      </c>
      <c r="E31" s="2" t="s">
        <v>33</v>
      </c>
    </row>
    <row r="32" spans="1:12" x14ac:dyDescent="0.2">
      <c r="A32" s="2">
        <v>911602984</v>
      </c>
      <c r="B32" s="3">
        <v>3000000</v>
      </c>
      <c r="C32" s="2">
        <v>155847</v>
      </c>
      <c r="D32" t="s">
        <v>30</v>
      </c>
      <c r="E32" s="2" t="s">
        <v>33</v>
      </c>
    </row>
    <row r="33" spans="1:6" x14ac:dyDescent="0.2">
      <c r="A33" s="2">
        <v>911602985</v>
      </c>
      <c r="B33" s="3">
        <v>1000000</v>
      </c>
      <c r="C33" s="2">
        <v>52199</v>
      </c>
      <c r="D33" t="s">
        <v>30</v>
      </c>
      <c r="E33" s="2" t="s">
        <v>33</v>
      </c>
    </row>
    <row r="34" spans="1:6" x14ac:dyDescent="0.2">
      <c r="A34" s="2">
        <v>911603018</v>
      </c>
      <c r="B34" s="3">
        <v>3000000</v>
      </c>
      <c r="C34" s="2">
        <v>155847</v>
      </c>
      <c r="D34" t="s">
        <v>30</v>
      </c>
      <c r="E34" s="2" t="s">
        <v>33</v>
      </c>
    </row>
    <row r="35" spans="1:6" x14ac:dyDescent="0.2">
      <c r="A35" s="2">
        <v>911603021</v>
      </c>
      <c r="B35" s="3">
        <v>1000000</v>
      </c>
      <c r="C35" s="2">
        <v>52199</v>
      </c>
      <c r="D35" t="s">
        <v>30</v>
      </c>
      <c r="E35" s="2" t="s">
        <v>33</v>
      </c>
    </row>
    <row r="36" spans="1:6" x14ac:dyDescent="0.2">
      <c r="A36" s="2">
        <v>921378170</v>
      </c>
      <c r="B36" s="3">
        <v>500000</v>
      </c>
      <c r="C36" s="2">
        <v>24520</v>
      </c>
      <c r="D36" t="s">
        <v>30</v>
      </c>
      <c r="E36" s="2" t="s">
        <v>34</v>
      </c>
    </row>
    <row r="37" spans="1:6" x14ac:dyDescent="0.2">
      <c r="B37" s="1">
        <v>10000000</v>
      </c>
      <c r="C37" s="2">
        <v>117005</v>
      </c>
      <c r="D37" t="s">
        <v>30</v>
      </c>
      <c r="E37" s="4" t="s">
        <v>29</v>
      </c>
    </row>
    <row r="38" spans="1:6" x14ac:dyDescent="0.2">
      <c r="A38" s="2"/>
      <c r="B38" s="3">
        <v>3000000</v>
      </c>
      <c r="C38" s="2">
        <v>300000</v>
      </c>
      <c r="D38" t="s">
        <v>30</v>
      </c>
      <c r="E38" s="4" t="s">
        <v>6</v>
      </c>
    </row>
    <row r="39" spans="1:6" x14ac:dyDescent="0.2">
      <c r="A39" s="2"/>
      <c r="B39" s="3">
        <v>4000000</v>
      </c>
      <c r="C39" s="2">
        <v>400000</v>
      </c>
      <c r="D39" t="s">
        <v>30</v>
      </c>
      <c r="E39" s="4" t="s">
        <v>7</v>
      </c>
    </row>
    <row r="40" spans="1:6" x14ac:dyDescent="0.2">
      <c r="A40" s="2"/>
      <c r="B40" s="3">
        <v>3000000</v>
      </c>
      <c r="C40" s="2">
        <v>300000</v>
      </c>
      <c r="D40" t="s">
        <v>30</v>
      </c>
      <c r="E40" s="4" t="s">
        <v>7</v>
      </c>
    </row>
    <row r="41" spans="1:6" x14ac:dyDescent="0.2">
      <c r="A41" s="2"/>
      <c r="B41" s="3"/>
      <c r="C41" s="2">
        <f>12*41000</f>
        <v>492000</v>
      </c>
      <c r="D41" t="s">
        <v>30</v>
      </c>
      <c r="E41" s="4" t="s">
        <v>8</v>
      </c>
      <c r="F41" s="2" t="s">
        <v>16</v>
      </c>
    </row>
    <row r="42" spans="1:6" x14ac:dyDescent="0.2">
      <c r="A42" t="s">
        <v>109</v>
      </c>
      <c r="B42" s="3">
        <v>1000000</v>
      </c>
      <c r="C42" s="5"/>
      <c r="D42" s="2" t="s">
        <v>5</v>
      </c>
      <c r="E42" s="4" t="s">
        <v>35</v>
      </c>
    </row>
    <row r="43" spans="1:6" x14ac:dyDescent="0.2">
      <c r="C43" s="2">
        <v>2000</v>
      </c>
      <c r="D43" s="2" t="s">
        <v>30</v>
      </c>
      <c r="E43" s="4" t="s">
        <v>76</v>
      </c>
    </row>
    <row r="44" spans="1:6" x14ac:dyDescent="0.2">
      <c r="C44" s="2">
        <v>2000</v>
      </c>
      <c r="D44" s="2" t="s">
        <v>30</v>
      </c>
      <c r="E44" s="4" t="s">
        <v>75</v>
      </c>
    </row>
    <row r="45" spans="1:6" x14ac:dyDescent="0.2">
      <c r="A45" s="2">
        <v>929815123</v>
      </c>
      <c r="B45" s="5">
        <v>1250000</v>
      </c>
      <c r="C45" s="2">
        <v>101813</v>
      </c>
      <c r="D45" s="2" t="s">
        <v>5</v>
      </c>
      <c r="E45" s="2" t="s">
        <v>33</v>
      </c>
      <c r="F45" s="5"/>
    </row>
    <row r="46" spans="1:6" x14ac:dyDescent="0.2">
      <c r="A46" s="2">
        <v>929815124</v>
      </c>
      <c r="B46" s="5">
        <v>1250000</v>
      </c>
      <c r="C46" s="2">
        <v>101813</v>
      </c>
      <c r="D46" s="2" t="s">
        <v>5</v>
      </c>
      <c r="E46" s="2" t="s">
        <v>33</v>
      </c>
    </row>
    <row r="47" spans="1:6" x14ac:dyDescent="0.2">
      <c r="A47" s="26" t="s">
        <v>110</v>
      </c>
      <c r="B47" s="5">
        <v>1250000</v>
      </c>
      <c r="C47" s="2">
        <v>101813</v>
      </c>
      <c r="D47" s="2" t="s">
        <v>5</v>
      </c>
      <c r="E47" s="2" t="s">
        <v>33</v>
      </c>
    </row>
    <row r="48" spans="1:6" x14ac:dyDescent="0.2">
      <c r="A48" s="2">
        <v>929815126</v>
      </c>
      <c r="B48" s="5">
        <v>1250000</v>
      </c>
      <c r="C48" s="2">
        <v>101813</v>
      </c>
      <c r="D48" s="2" t="s">
        <v>5</v>
      </c>
      <c r="E48" s="2" t="s">
        <v>33</v>
      </c>
    </row>
    <row r="49" spans="1:5" x14ac:dyDescent="0.2">
      <c r="A49" s="2">
        <v>929815127</v>
      </c>
      <c r="B49" s="5">
        <v>1250000</v>
      </c>
      <c r="C49" s="2">
        <v>101813</v>
      </c>
      <c r="D49" s="2" t="s">
        <v>5</v>
      </c>
      <c r="E49" s="2" t="s">
        <v>33</v>
      </c>
    </row>
    <row r="50" spans="1:5" x14ac:dyDescent="0.2">
      <c r="A50" s="2">
        <v>929815128</v>
      </c>
      <c r="B50" s="5">
        <v>1250000</v>
      </c>
      <c r="C50" s="2">
        <v>101813</v>
      </c>
      <c r="D50" s="2" t="s">
        <v>5</v>
      </c>
      <c r="E50" s="2" t="s">
        <v>33</v>
      </c>
    </row>
    <row r="51" spans="1:5" x14ac:dyDescent="0.2">
      <c r="A51" s="2">
        <v>929815129</v>
      </c>
      <c r="B51" s="5">
        <v>1250000</v>
      </c>
      <c r="C51" s="2">
        <v>101813</v>
      </c>
      <c r="D51" s="2" t="s">
        <v>5</v>
      </c>
      <c r="E51" s="2" t="s">
        <v>33</v>
      </c>
    </row>
    <row r="52" spans="1:5" x14ac:dyDescent="0.2">
      <c r="A52" s="2">
        <v>929815130</v>
      </c>
      <c r="B52" s="5">
        <v>1250000</v>
      </c>
      <c r="C52" s="2">
        <v>101813</v>
      </c>
      <c r="D52" s="2" t="s">
        <v>5</v>
      </c>
      <c r="E52" s="2" t="s">
        <v>33</v>
      </c>
    </row>
    <row r="53" spans="1:5" x14ac:dyDescent="0.2">
      <c r="A53" s="2">
        <v>929815131</v>
      </c>
      <c r="B53" s="5">
        <v>1250000</v>
      </c>
      <c r="C53" s="2">
        <v>101813</v>
      </c>
      <c r="D53" s="2" t="s">
        <v>5</v>
      </c>
      <c r="E53" s="2" t="s">
        <v>33</v>
      </c>
    </row>
    <row r="54" spans="1:5" x14ac:dyDescent="0.2">
      <c r="A54" s="2">
        <v>929815592</v>
      </c>
      <c r="B54" s="5">
        <v>1250000</v>
      </c>
      <c r="C54" s="2">
        <v>101813</v>
      </c>
      <c r="D54" s="2" t="s">
        <v>5</v>
      </c>
      <c r="E54" s="2" t="s">
        <v>33</v>
      </c>
    </row>
    <row r="55" spans="1:5" x14ac:dyDescent="0.2">
      <c r="A55" s="2">
        <v>929815593</v>
      </c>
      <c r="B55" s="5">
        <v>1250000</v>
      </c>
      <c r="C55" s="2">
        <v>101813</v>
      </c>
      <c r="D55" s="2" t="s">
        <v>5</v>
      </c>
      <c r="E55" s="2" t="s">
        <v>33</v>
      </c>
    </row>
    <row r="56" spans="1:5" x14ac:dyDescent="0.2">
      <c r="A56" s="2">
        <v>929815594</v>
      </c>
      <c r="B56" s="5">
        <v>1250000</v>
      </c>
      <c r="C56" s="2">
        <v>101813</v>
      </c>
      <c r="D56" s="2" t="s">
        <v>5</v>
      </c>
      <c r="E56" s="2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2310-7CB6-43E0-A5E1-2579C2B180D1}">
  <dimension ref="A1:AD32"/>
  <sheetViews>
    <sheetView tabSelected="1" topLeftCell="G1" workbookViewId="0">
      <selection activeCell="AA24" sqref="AA24"/>
    </sheetView>
  </sheetViews>
  <sheetFormatPr defaultRowHeight="12.75" x14ac:dyDescent="0.2"/>
  <cols>
    <col min="7" max="7" width="11" bestFit="1" customWidth="1"/>
    <col min="8" max="8" width="16.5703125" bestFit="1" customWidth="1"/>
    <col min="15" max="15" width="11" bestFit="1" customWidth="1"/>
    <col min="16" max="16" width="16.5703125" bestFit="1" customWidth="1"/>
    <col min="24" max="24" width="11" bestFit="1" customWidth="1"/>
    <col min="25" max="25" width="16.5703125" bestFit="1" customWidth="1"/>
  </cols>
  <sheetData>
    <row r="1" spans="6:30" x14ac:dyDescent="0.2">
      <c r="I1" s="22" t="s">
        <v>77</v>
      </c>
      <c r="J1" s="22" t="s">
        <v>78</v>
      </c>
      <c r="Q1" s="22" t="s">
        <v>77</v>
      </c>
      <c r="R1" s="22" t="s">
        <v>78</v>
      </c>
      <c r="Z1" s="22" t="s">
        <v>77</v>
      </c>
      <c r="AA1" s="22" t="s">
        <v>78</v>
      </c>
    </row>
    <row r="2" spans="6:30" x14ac:dyDescent="0.2">
      <c r="F2" t="s">
        <v>79</v>
      </c>
      <c r="G2" s="23">
        <v>44994</v>
      </c>
      <c r="H2" t="s">
        <v>20</v>
      </c>
      <c r="I2" s="22">
        <v>68</v>
      </c>
      <c r="J2" s="22">
        <v>64.37</v>
      </c>
      <c r="N2" t="s">
        <v>79</v>
      </c>
      <c r="O2" s="23">
        <v>45034</v>
      </c>
      <c r="P2" t="s">
        <v>20</v>
      </c>
      <c r="Q2" s="22">
        <v>68</v>
      </c>
      <c r="R2" s="22">
        <v>64.37</v>
      </c>
      <c r="T2">
        <v>10</v>
      </c>
      <c r="U2">
        <v>10</v>
      </c>
      <c r="W2" t="s">
        <v>79</v>
      </c>
      <c r="X2" s="23">
        <v>45264</v>
      </c>
      <c r="Y2" t="s">
        <v>20</v>
      </c>
      <c r="Z2" s="22">
        <v>40</v>
      </c>
      <c r="AA2" s="22">
        <v>59</v>
      </c>
      <c r="AC2">
        <v>10</v>
      </c>
      <c r="AD2">
        <v>10</v>
      </c>
    </row>
    <row r="3" spans="6:30" x14ac:dyDescent="0.2">
      <c r="G3" s="23">
        <v>44994</v>
      </c>
      <c r="H3" t="s">
        <v>17</v>
      </c>
      <c r="I3" s="22">
        <v>10</v>
      </c>
      <c r="J3" s="22">
        <v>18.579999999999998</v>
      </c>
      <c r="O3" s="23">
        <v>45034</v>
      </c>
      <c r="P3" t="s">
        <v>17</v>
      </c>
      <c r="Q3" s="22">
        <v>8.8699999999999992</v>
      </c>
      <c r="R3" s="22">
        <v>19.61</v>
      </c>
      <c r="X3" s="23">
        <v>45264</v>
      </c>
      <c r="Y3" t="s">
        <v>17</v>
      </c>
      <c r="Z3" s="22">
        <v>5.82</v>
      </c>
      <c r="AA3" s="22">
        <v>41</v>
      </c>
    </row>
    <row r="4" spans="6:30" x14ac:dyDescent="0.2">
      <c r="G4" s="23">
        <v>44994</v>
      </c>
      <c r="H4" t="s">
        <v>80</v>
      </c>
      <c r="I4" s="22">
        <v>6.67</v>
      </c>
      <c r="J4" s="22">
        <v>6.66</v>
      </c>
      <c r="O4" s="23">
        <v>45034</v>
      </c>
      <c r="P4" t="s">
        <v>80</v>
      </c>
      <c r="Q4" s="22">
        <v>8.64</v>
      </c>
      <c r="R4" s="22">
        <v>8.64</v>
      </c>
      <c r="X4" s="23">
        <v>45264</v>
      </c>
      <c r="Y4" t="s">
        <v>80</v>
      </c>
      <c r="Z4" s="22">
        <v>8.64</v>
      </c>
      <c r="AA4" s="22">
        <v>8.64</v>
      </c>
    </row>
    <row r="5" spans="6:30" x14ac:dyDescent="0.2">
      <c r="G5" s="23">
        <v>44994</v>
      </c>
      <c r="H5" t="s">
        <v>81</v>
      </c>
      <c r="I5" s="22">
        <v>110</v>
      </c>
      <c r="J5" s="22">
        <v>38</v>
      </c>
      <c r="O5" s="23">
        <v>45034</v>
      </c>
      <c r="P5" t="s">
        <v>81</v>
      </c>
      <c r="Q5" s="22">
        <v>130</v>
      </c>
      <c r="R5" s="22">
        <v>42</v>
      </c>
      <c r="T5">
        <v>30</v>
      </c>
      <c r="U5">
        <v>30</v>
      </c>
      <c r="X5" s="23">
        <v>45264</v>
      </c>
      <c r="Y5" t="s">
        <v>81</v>
      </c>
      <c r="Z5" s="22">
        <v>154</v>
      </c>
      <c r="AA5" s="22">
        <v>42</v>
      </c>
      <c r="AC5">
        <v>30</v>
      </c>
      <c r="AD5">
        <v>30</v>
      </c>
    </row>
    <row r="6" spans="6:30" x14ac:dyDescent="0.2">
      <c r="G6" s="23">
        <v>44994</v>
      </c>
      <c r="H6" t="s">
        <v>82</v>
      </c>
      <c r="I6" s="22">
        <v>14</v>
      </c>
      <c r="J6" s="22"/>
      <c r="K6" t="s">
        <v>83</v>
      </c>
      <c r="O6" s="23">
        <v>45034</v>
      </c>
      <c r="P6" t="s">
        <v>82</v>
      </c>
      <c r="Q6" s="22">
        <v>16</v>
      </c>
      <c r="R6" s="22"/>
      <c r="S6" t="s">
        <v>107</v>
      </c>
      <c r="X6" s="23">
        <v>45264</v>
      </c>
      <c r="Y6" t="s">
        <v>82</v>
      </c>
      <c r="Z6" s="22">
        <v>19</v>
      </c>
      <c r="AA6" s="22"/>
      <c r="AB6" t="s">
        <v>107</v>
      </c>
    </row>
    <row r="7" spans="6:30" x14ac:dyDescent="0.2">
      <c r="G7" s="23">
        <v>44994</v>
      </c>
      <c r="H7" t="s">
        <v>84</v>
      </c>
      <c r="I7" s="22">
        <v>10</v>
      </c>
      <c r="J7" s="22">
        <v>10</v>
      </c>
      <c r="O7" s="23">
        <v>45034</v>
      </c>
      <c r="P7" t="s">
        <v>84</v>
      </c>
      <c r="Q7" s="22">
        <v>10</v>
      </c>
      <c r="R7" s="22">
        <v>10</v>
      </c>
      <c r="X7" s="23">
        <v>45264</v>
      </c>
      <c r="Y7" t="s">
        <v>84</v>
      </c>
      <c r="Z7" s="22">
        <v>13.75</v>
      </c>
      <c r="AA7" s="22">
        <v>13.75</v>
      </c>
    </row>
    <row r="8" spans="6:30" x14ac:dyDescent="0.2">
      <c r="G8" s="23">
        <v>44994</v>
      </c>
      <c r="H8" t="s">
        <v>85</v>
      </c>
      <c r="I8" s="22">
        <v>10</v>
      </c>
      <c r="J8" s="22">
        <v>30.86</v>
      </c>
      <c r="O8" s="23">
        <v>45034</v>
      </c>
      <c r="P8" t="s">
        <v>85</v>
      </c>
      <c r="Q8" s="22">
        <v>10</v>
      </c>
      <c r="R8" s="22">
        <v>30.86</v>
      </c>
      <c r="T8">
        <v>10</v>
      </c>
      <c r="U8">
        <v>15</v>
      </c>
      <c r="X8" s="23">
        <v>45264</v>
      </c>
      <c r="Y8" t="s">
        <v>85</v>
      </c>
      <c r="Z8" s="22">
        <v>12</v>
      </c>
      <c r="AA8" s="22">
        <v>36</v>
      </c>
      <c r="AC8">
        <v>10</v>
      </c>
      <c r="AD8">
        <v>15</v>
      </c>
    </row>
    <row r="9" spans="6:30" x14ac:dyDescent="0.2">
      <c r="G9" s="23">
        <v>44994</v>
      </c>
      <c r="H9" t="s">
        <v>86</v>
      </c>
      <c r="I9" s="22">
        <v>5</v>
      </c>
      <c r="J9" s="22"/>
      <c r="O9" s="23">
        <v>45034</v>
      </c>
      <c r="P9" t="s">
        <v>86</v>
      </c>
      <c r="Q9" s="22">
        <v>5</v>
      </c>
      <c r="R9" s="22"/>
      <c r="X9" s="23">
        <v>45264</v>
      </c>
      <c r="Y9" t="s">
        <v>86</v>
      </c>
      <c r="Z9" s="22">
        <v>5</v>
      </c>
      <c r="AA9" s="22"/>
    </row>
    <row r="10" spans="6:30" x14ac:dyDescent="0.2">
      <c r="G10" s="23">
        <v>44994</v>
      </c>
      <c r="H10" t="s">
        <v>87</v>
      </c>
      <c r="I10" s="22">
        <v>62.31</v>
      </c>
      <c r="J10" s="22">
        <v>67.98</v>
      </c>
      <c r="O10" s="23">
        <v>45034</v>
      </c>
      <c r="P10" t="s">
        <v>87</v>
      </c>
      <c r="Q10" s="22">
        <v>62.31</v>
      </c>
      <c r="R10" s="22">
        <v>67.98</v>
      </c>
      <c r="T10">
        <v>18</v>
      </c>
      <c r="U10">
        <v>18</v>
      </c>
      <c r="X10" s="23">
        <v>45264</v>
      </c>
      <c r="Y10" t="s">
        <v>87</v>
      </c>
      <c r="Z10" s="22">
        <v>80</v>
      </c>
      <c r="AA10" s="22">
        <v>82</v>
      </c>
      <c r="AC10">
        <v>18</v>
      </c>
      <c r="AD10">
        <v>18</v>
      </c>
    </row>
    <row r="11" spans="6:30" x14ac:dyDescent="0.2">
      <c r="G11" s="23">
        <v>44994</v>
      </c>
      <c r="H11" t="s">
        <v>92</v>
      </c>
      <c r="I11" s="22">
        <f>65*1.7</f>
        <v>110.5</v>
      </c>
      <c r="J11" s="22">
        <f>65*1.7</f>
        <v>110.5</v>
      </c>
      <c r="K11" t="s">
        <v>98</v>
      </c>
      <c r="O11" s="23">
        <v>45034</v>
      </c>
      <c r="P11" t="s">
        <v>92</v>
      </c>
      <c r="Q11" s="22">
        <f>65*1.7+9.7</f>
        <v>120.2</v>
      </c>
      <c r="R11" s="22">
        <f>65*1.7</f>
        <v>110.5</v>
      </c>
      <c r="S11" t="s">
        <v>108</v>
      </c>
      <c r="X11" s="23">
        <v>45264</v>
      </c>
      <c r="Y11" t="s">
        <v>92</v>
      </c>
      <c r="Z11" s="22">
        <v>130.19999999999999</v>
      </c>
      <c r="AA11" s="22">
        <f>65*1.7</f>
        <v>110.5</v>
      </c>
      <c r="AB11" t="s">
        <v>108</v>
      </c>
    </row>
    <row r="12" spans="6:30" x14ac:dyDescent="0.2">
      <c r="G12" s="23">
        <v>44994</v>
      </c>
      <c r="H12" t="s">
        <v>93</v>
      </c>
      <c r="I12" s="22">
        <v>150</v>
      </c>
      <c r="J12" s="22"/>
      <c r="O12" s="23">
        <v>45034</v>
      </c>
      <c r="P12" t="s">
        <v>93</v>
      </c>
      <c r="Q12" s="22">
        <v>150</v>
      </c>
      <c r="R12" s="22"/>
      <c r="X12" s="23">
        <v>45264</v>
      </c>
      <c r="Y12" t="s">
        <v>93</v>
      </c>
      <c r="Z12" s="22">
        <v>150</v>
      </c>
      <c r="AA12" s="22"/>
    </row>
    <row r="13" spans="6:30" x14ac:dyDescent="0.2">
      <c r="G13" s="23">
        <v>44994</v>
      </c>
      <c r="H13" t="s">
        <v>94</v>
      </c>
      <c r="I13" s="22">
        <v>50</v>
      </c>
      <c r="J13" s="22">
        <v>50</v>
      </c>
      <c r="O13" s="23">
        <v>45034</v>
      </c>
      <c r="P13" t="s">
        <v>94</v>
      </c>
      <c r="Q13" s="22">
        <v>50</v>
      </c>
      <c r="R13" s="22">
        <v>50</v>
      </c>
      <c r="X13" s="23">
        <v>45264</v>
      </c>
      <c r="Y13" t="s">
        <v>94</v>
      </c>
      <c r="Z13" s="22">
        <v>50</v>
      </c>
      <c r="AA13" s="22">
        <v>50</v>
      </c>
    </row>
    <row r="14" spans="6:30" x14ac:dyDescent="0.2">
      <c r="G14" s="23">
        <v>44994</v>
      </c>
      <c r="H14" t="s">
        <v>95</v>
      </c>
      <c r="I14" s="22"/>
      <c r="J14" s="22">
        <v>160</v>
      </c>
      <c r="O14" s="23">
        <v>45034</v>
      </c>
      <c r="P14" t="s">
        <v>95</v>
      </c>
      <c r="Q14" s="22"/>
      <c r="R14" s="22">
        <v>160</v>
      </c>
      <c r="X14" s="23">
        <v>45264</v>
      </c>
      <c r="Y14" t="s">
        <v>95</v>
      </c>
      <c r="Z14" s="22"/>
      <c r="AA14" s="22">
        <v>160</v>
      </c>
    </row>
    <row r="15" spans="6:30" x14ac:dyDescent="0.2">
      <c r="G15" s="24"/>
      <c r="H15" s="24"/>
      <c r="I15" s="25">
        <f>SUM(I2:I14)</f>
        <v>606.48</v>
      </c>
      <c r="J15" s="25">
        <f>SUM(J2:J14)</f>
        <v>556.95000000000005</v>
      </c>
      <c r="O15" s="24"/>
      <c r="P15" s="24"/>
      <c r="Q15" s="25">
        <f>SUM(Q2:Q14)</f>
        <v>639.02</v>
      </c>
      <c r="R15" s="25">
        <f>SUM(R2:R14)</f>
        <v>563.96</v>
      </c>
      <c r="X15" s="24"/>
      <c r="Y15" s="24"/>
      <c r="Z15" s="25">
        <f>SUM(Z2:Z14)</f>
        <v>668.41000000000008</v>
      </c>
      <c r="AA15" s="25">
        <f>SUM(AA2:AA14)</f>
        <v>602.89</v>
      </c>
    </row>
    <row r="16" spans="6:30" x14ac:dyDescent="0.2">
      <c r="I16" s="22"/>
      <c r="J16" s="22"/>
      <c r="Q16" s="22"/>
      <c r="R16" s="22"/>
    </row>
    <row r="17" spans="1:30" x14ac:dyDescent="0.2">
      <c r="I17" s="22"/>
      <c r="J17" s="22"/>
    </row>
    <row r="18" spans="1:30" x14ac:dyDescent="0.2">
      <c r="Z18" s="22" t="s">
        <v>77</v>
      </c>
      <c r="AA18" s="22" t="s">
        <v>78</v>
      </c>
    </row>
    <row r="19" spans="1:30" x14ac:dyDescent="0.2">
      <c r="W19" t="s">
        <v>79</v>
      </c>
      <c r="X19" s="23">
        <v>45387</v>
      </c>
      <c r="Y19" t="s">
        <v>20</v>
      </c>
      <c r="Z19" s="22">
        <v>39.58</v>
      </c>
      <c r="AA19" s="22">
        <v>49.01</v>
      </c>
      <c r="AC19">
        <v>10</v>
      </c>
      <c r="AD19">
        <v>10</v>
      </c>
    </row>
    <row r="20" spans="1:30" x14ac:dyDescent="0.2">
      <c r="A20" t="s">
        <v>88</v>
      </c>
      <c r="C20" t="s">
        <v>89</v>
      </c>
      <c r="D20" t="s">
        <v>91</v>
      </c>
      <c r="E20" t="s">
        <v>90</v>
      </c>
      <c r="F20" t="s">
        <v>96</v>
      </c>
      <c r="X20" s="23">
        <v>45387</v>
      </c>
      <c r="Y20" t="s">
        <v>17</v>
      </c>
      <c r="Z20" s="22">
        <v>9.93</v>
      </c>
      <c r="AA20" s="22">
        <v>63.68</v>
      </c>
    </row>
    <row r="21" spans="1:30" x14ac:dyDescent="0.2">
      <c r="D21">
        <v>46</v>
      </c>
      <c r="F21">
        <v>90</v>
      </c>
      <c r="G21">
        <v>10</v>
      </c>
      <c r="X21" s="23">
        <v>45387</v>
      </c>
      <c r="Y21" t="s">
        <v>80</v>
      </c>
      <c r="Z21" s="22">
        <v>10.76</v>
      </c>
      <c r="AA21" s="22">
        <v>10.74</v>
      </c>
    </row>
    <row r="22" spans="1:30" x14ac:dyDescent="0.2">
      <c r="C22">
        <f>(D21*F21)/G21</f>
        <v>414</v>
      </c>
      <c r="X22" s="23">
        <v>45387</v>
      </c>
      <c r="Y22" t="s">
        <v>81</v>
      </c>
      <c r="Z22" s="22">
        <v>159</v>
      </c>
      <c r="AA22" s="22">
        <v>60</v>
      </c>
      <c r="AC22">
        <v>30</v>
      </c>
      <c r="AD22">
        <v>30</v>
      </c>
    </row>
    <row r="23" spans="1:30" x14ac:dyDescent="0.2">
      <c r="C23" t="s">
        <v>97</v>
      </c>
      <c r="X23" s="23">
        <v>45387</v>
      </c>
      <c r="Y23" t="s">
        <v>82</v>
      </c>
      <c r="Z23" s="22">
        <v>19</v>
      </c>
      <c r="AA23" s="22">
        <v>70</v>
      </c>
      <c r="AB23" t="s">
        <v>107</v>
      </c>
    </row>
    <row r="24" spans="1:30" x14ac:dyDescent="0.2">
      <c r="X24" s="23">
        <v>45387</v>
      </c>
      <c r="Y24" t="s">
        <v>84</v>
      </c>
      <c r="Z24" s="22">
        <v>15</v>
      </c>
      <c r="AA24" s="22">
        <v>15</v>
      </c>
    </row>
    <row r="25" spans="1:30" x14ac:dyDescent="0.2">
      <c r="X25" s="23">
        <v>45387</v>
      </c>
      <c r="Y25" t="s">
        <v>85</v>
      </c>
      <c r="Z25" s="22">
        <v>13.78</v>
      </c>
      <c r="AA25" s="22">
        <v>41</v>
      </c>
      <c r="AC25">
        <v>10</v>
      </c>
      <c r="AD25">
        <v>15</v>
      </c>
    </row>
    <row r="26" spans="1:30" x14ac:dyDescent="0.2">
      <c r="X26" s="23">
        <v>45387</v>
      </c>
      <c r="Y26" t="s">
        <v>86</v>
      </c>
      <c r="Z26" s="22">
        <v>5</v>
      </c>
      <c r="AA26" s="22"/>
    </row>
    <row r="27" spans="1:30" x14ac:dyDescent="0.2">
      <c r="X27" s="23">
        <v>45387</v>
      </c>
      <c r="Y27" t="s">
        <v>87</v>
      </c>
      <c r="Z27" s="22">
        <v>85</v>
      </c>
      <c r="AA27" s="22">
        <v>90</v>
      </c>
      <c r="AC27">
        <v>18</v>
      </c>
      <c r="AD27">
        <v>18</v>
      </c>
    </row>
    <row r="28" spans="1:30" x14ac:dyDescent="0.2">
      <c r="X28" s="23">
        <v>45387</v>
      </c>
      <c r="Y28" t="s">
        <v>92</v>
      </c>
      <c r="Z28" s="22">
        <v>135</v>
      </c>
      <c r="AA28" s="22">
        <v>115</v>
      </c>
      <c r="AB28" t="s">
        <v>108</v>
      </c>
    </row>
    <row r="29" spans="1:30" x14ac:dyDescent="0.2">
      <c r="X29" s="23">
        <v>45387</v>
      </c>
      <c r="Y29" t="s">
        <v>93</v>
      </c>
      <c r="Z29" s="22">
        <v>150</v>
      </c>
      <c r="AA29" s="22"/>
    </row>
    <row r="30" spans="1:30" x14ac:dyDescent="0.2">
      <c r="X30" s="23">
        <v>45387</v>
      </c>
      <c r="Y30" t="s">
        <v>94</v>
      </c>
      <c r="Z30" s="22">
        <v>50</v>
      </c>
      <c r="AA30" s="22">
        <v>50</v>
      </c>
    </row>
    <row r="31" spans="1:30" x14ac:dyDescent="0.2">
      <c r="X31" s="23">
        <v>45387</v>
      </c>
      <c r="Y31" t="s">
        <v>95</v>
      </c>
      <c r="Z31" s="22"/>
      <c r="AA31" s="22">
        <v>160</v>
      </c>
    </row>
    <row r="32" spans="1:30" x14ac:dyDescent="0.2">
      <c r="X32" s="24"/>
      <c r="Y32" s="24"/>
      <c r="Z32" s="25">
        <f>SUM(Z19:Z31)</f>
        <v>692.05</v>
      </c>
      <c r="AA32" s="25">
        <f>SUM(AA19:AA31)</f>
        <v>724.43000000000006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Varsha details</vt:lpstr>
      <vt:lpstr>Vinay details</vt:lpstr>
      <vt:lpstr>as of 5Apr2024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Mahajan, Vinay</dc:creator>
  <cp:lastModifiedBy>Mahajan, Vinay</cp:lastModifiedBy>
  <dcterms:created xsi:type="dcterms:W3CDTF">2022-03-28T03:34:30Z</dcterms:created>
  <dcterms:modified xsi:type="dcterms:W3CDTF">2024-04-08T05:11:02Z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2022-03-28T03:34:31Z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90ffad9e-1b67-451e-935f-5c88393e0930</vt:lpwstr>
  </property>
  <property fmtid="{D5CDD505-2E9C-101B-9397-08002B2CF9AE}" pid="8" name="MSIP_Label_3c9bec58-8084-492e-8360-0e1cfe36408c_ContentBits">
    <vt:lpwstr>0</vt:lpwstr>
  </property>
</Properties>
</file>